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<sst xmlns="http://schemas.openxmlformats.org/spreadsheetml/2006/main" count="18256" uniqueCount="4119">
  <si>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</si>
  <si>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</si>
  <si>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</si>
  <si>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</si>
  <si>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</si>
  <si>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</si>
  <si>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</si>
  <si>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</si>
  <si>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</si>
  <si>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</si>
  <si>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</si>
  <si>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</si>
  <si>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</si>
  <si>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</si>
  <si>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</si>
  <si>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</si>
  <si>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</si>
  <si>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</si>
  <si>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</si>
  <si>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</si>
  <si>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</si>
  <si>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</si>
  <si>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</si>
  <si>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</si>
  <si>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</si>
  <si>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</si>
  <si>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</si>
  <si>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</si>
  <si>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</si>
  <si>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</si>
  <si>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</si>
  <si>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</si>
  <si>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</si>
  <si>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</si>
  <si>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</si>
  <si>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</si>
  <si>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</si>
  <si>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</si>
  <si>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</si>
  <si>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</si>
  <si>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</si>
  <si>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</si>
  <si>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</si>
  <si>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</si>
  <si>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</si>
  <si>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</si>
  <si>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</si>
  <si>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</si>
  <si>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</si>
  <si>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</si>
  <si>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</si>
  <si>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</si>
  <si>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</si>
  <si>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</si>
  <si>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</si>
  <si>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</si>
  <si>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</si>
  <si>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</si>
  <si>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</si>
  <si>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</si>
  <si>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</si>
  <si>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</si>
  <si>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</si>
  <si>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</si>
  <si>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</si>
  <si>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</si>
  <si>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</si>
  <si>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</si>
  <si>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</si>
  <si>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</si>
  <si>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</si>
  <si>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</si>
  <si>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</si>
  <si>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</si>
  <si>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</si>
  <si>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</si>
  <si>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</si>
  <si>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</si>
  <si>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</si>
  <si>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</si>
  <si>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</si>
  <si>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</si>
  <si>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</si>
  <si>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</si>
  <si>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</si>
  <si>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</si>
  <si>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</si>
  <si>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</si>
  <si>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</si>
  <si>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</si>
  <si>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</si>
  <si>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</si>
  <si>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</si>
  <si>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</si>
  <si>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</si>
  <si>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</si>
  <si>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</si>
  <si>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</si>
  <si>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</si>
  <si>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</si>
  <si>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</si>
  <si>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</si>
  <si>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</si>
  <si>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</si>
  <si>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</si>
  <si>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</si>
  <si>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</si>
  <si>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</si>
  <si>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</si>
  <si>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</si>
  <si>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</si>
  <si>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</si>
  <si>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</si>
  <si>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</si>
  <si>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</si>
  <si>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</si>
  <si>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</si>
  <si>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</si>
  <si>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</si>
  <si>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</si>
  <si>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</si>
  <si>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</si>
  <si>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</si>
  <si>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</si>
  <si>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</si>
  <si>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</si>
  <si>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</si>
  <si>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</si>
  <si>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</si>
  <si>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</si>
  <si>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</si>
  <si>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</si>
  <si>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</si>
  <si>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</si>
  <si>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</si>
  <si>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</si>
  <si>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</si>
  <si>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</si>
  <si>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</si>
  <si>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</si>
  <si>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</si>
  <si>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</si>
  <si>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</si>
  <si>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</si>
  <si>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</si>
  <si>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</si>
  <si>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</si>
  <si>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</si>
  <si>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</si>
  <si>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</si>
  <si>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</si>
  <si>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</si>
  <si>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</si>
  <si>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</si>
  <si>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</si>
  <si>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</si>
  <si>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</si>
  <si>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</si>
  <si>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</si>
  <si>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</si>
  <si>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</si>
  <si>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</si>
  <si>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</si>
  <si>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</si>
  <si>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</si>
  <si>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</si>
  <si>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</si>
  <si>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</si>
  <si>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</si>
  <si>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</si>
  <si>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</si>
  <si>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</si>
  <si>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</si>
  <si>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</si>
  <si>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</si>
  <si>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</si>
  <si>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</si>
  <si>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</si>
  <si>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</si>
  <si>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</si>
  <si>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</si>
  <si>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</si>
  <si>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</si>
  <si>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</si>
  <si>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</si>
  <si>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</si>
  <si>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</si>
  <si>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</si>
  <si>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</si>
  <si>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</si>
  <si>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</si>
  <si>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</si>
  <si>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</si>
  <si>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</si>
  <si>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</si>
  <si>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</si>
  <si>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</si>
  <si>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</si>
  <si>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</si>
  <si>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</si>
  <si>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</si>
  <si>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</si>
  <si>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</si>
  <si>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</si>
  <si>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</si>
  <si>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</si>
  <si>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</si>
  <si>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</si>
  <si>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</si>
  <si>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</si>
  <si>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</si>
  <si>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</si>
  <si>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aitimejournal</t>
  </si>
  <si>
    <t>intelligenceia_</t>
  </si>
  <si>
    <t>jimmygill</t>
  </si>
  <si>
    <t>s_galimberti</t>
  </si>
  <si>
    <t>adamsconsulting</t>
  </si>
  <si>
    <t>ghammadi</t>
  </si>
  <si>
    <t>kirkdborne</t>
  </si>
  <si>
    <t>ronald_vanloon</t>
  </si>
  <si>
    <t>corpnce</t>
  </si>
  <si>
    <t>andi_staub</t>
  </si>
  <si>
    <t>hubanalytics1</t>
  </si>
  <si>
    <t>spirosmargaris</t>
  </si>
  <si>
    <t>satyen_baindur</t>
  </si>
  <si>
    <t>b_rational</t>
  </si>
  <si>
    <t>geooptimization</t>
  </si>
  <si>
    <t>fintechna</t>
  </si>
  <si>
    <t>arkangelscrap</t>
  </si>
  <si>
    <t>ileacristian</t>
  </si>
  <si>
    <t>laymanvk</t>
  </si>
  <si>
    <t>moueller1961</t>
  </si>
  <si>
    <t>startupnewsind</t>
  </si>
  <si>
    <t>ahmedjr_16</t>
  </si>
  <si>
    <t>65siddy</t>
  </si>
  <si>
    <t>ai_opportunity</t>
  </si>
  <si>
    <t>risto_matti</t>
  </si>
  <si>
    <t>goglinjf</t>
  </si>
  <si>
    <t>metro_logix</t>
  </si>
  <si>
    <t>_30days30sites</t>
  </si>
  <si>
    <t>formilabhx</t>
  </si>
  <si>
    <t>vincenzo_vecchi</t>
  </si>
  <si>
    <t>adnan_hashmi</t>
  </si>
  <si>
    <t>poramatepi</t>
  </si>
  <si>
    <t>gridenko</t>
  </si>
  <si>
    <t>gp_pulipaka</t>
  </si>
  <si>
    <t>iamtbello</t>
  </si>
  <si>
    <t>kovair</t>
  </si>
  <si>
    <t>goandlive</t>
  </si>
  <si>
    <t>marcusborba</t>
  </si>
  <si>
    <t>neptanum</t>
  </si>
  <si>
    <t>softnet_search</t>
  </si>
  <si>
    <t>shivvrata</t>
  </si>
  <si>
    <t>skappagantula</t>
  </si>
  <si>
    <t>anuraagd</t>
  </si>
  <si>
    <t>ipfconline1</t>
  </si>
  <si>
    <t>psb_dc</t>
  </si>
  <si>
    <t>fivann</t>
  </si>
  <si>
    <t>akshay_moorthy</t>
  </si>
  <si>
    <t>bestdealhotdeal</t>
  </si>
  <si>
    <t>rahulbarooah</t>
  </si>
  <si>
    <t>gogreyorange</t>
  </si>
  <si>
    <t>thekaushalsoni</t>
  </si>
  <si>
    <t>myriamozon</t>
  </si>
  <si>
    <t>naisshairoff</t>
  </si>
  <si>
    <t>alexandrakg92</t>
  </si>
  <si>
    <t>ishanjain_t</t>
  </si>
  <si>
    <t>newtonmunene_yg</t>
  </si>
  <si>
    <t>razorthinkinc</t>
  </si>
  <si>
    <t>java</t>
  </si>
  <si>
    <t>chrajeshpro</t>
  </si>
  <si>
    <t>webjframework</t>
  </si>
  <si>
    <t>bristowcolin</t>
  </si>
  <si>
    <t>guzmand</t>
  </si>
  <si>
    <t>alainabwang</t>
  </si>
  <si>
    <t>xfxie</t>
  </si>
  <si>
    <t>accmobility</t>
  </si>
  <si>
    <t>santchiweb</t>
  </si>
  <si>
    <t>technative</t>
  </si>
  <si>
    <t>legros_ch</t>
  </si>
  <si>
    <t>slashml</t>
  </si>
  <si>
    <t>rexdouglass</t>
  </si>
  <si>
    <t>r_demidchuk</t>
  </si>
  <si>
    <t>mmanzano18</t>
  </si>
  <si>
    <t>paulthedigit</t>
  </si>
  <si>
    <t>candytech1</t>
  </si>
  <si>
    <t>georgianaart</t>
  </si>
  <si>
    <t>appknox</t>
  </si>
  <si>
    <t>harbidel</t>
  </si>
  <si>
    <t>myousefnezhad</t>
  </si>
  <si>
    <t>smitty123420462</t>
  </si>
  <si>
    <t>ronniebabe555</t>
  </si>
  <si>
    <t>jmparrado</t>
  </si>
  <si>
    <t>grohangelique</t>
  </si>
  <si>
    <t>kekatie</t>
  </si>
  <si>
    <t>brandengrimmett</t>
  </si>
  <si>
    <t>vronikrr</t>
  </si>
  <si>
    <t>vilukin</t>
  </si>
  <si>
    <t>gauravgrv</t>
  </si>
  <si>
    <t>myamichi_india</t>
  </si>
  <si>
    <t>sandy_carter</t>
  </si>
  <si>
    <t>adityarohilla94</t>
  </si>
  <si>
    <t>miketamir</t>
  </si>
  <si>
    <t>iamalstat</t>
  </si>
  <si>
    <t>snessim</t>
  </si>
  <si>
    <t>swisscognitive</t>
  </si>
  <si>
    <t>cryptohodling</t>
  </si>
  <si>
    <t>straitsbusiness</t>
  </si>
  <si>
    <t>pluto7_services</t>
  </si>
  <si>
    <t>fmfrancoise</t>
  </si>
  <si>
    <t>techiebouncer</t>
  </si>
  <si>
    <t>v_braun</t>
  </si>
  <si>
    <t>dme_jun</t>
  </si>
  <si>
    <t>subhank21183691</t>
  </si>
  <si>
    <t>leilanie95</t>
  </si>
  <si>
    <t>amir_ali_cheema</t>
  </si>
  <si>
    <t>thecuriousluke</t>
  </si>
  <si>
    <t>genius_allan</t>
  </si>
  <si>
    <t>mischaedm</t>
  </si>
  <si>
    <t>maoyaodong</t>
  </si>
  <si>
    <t>mikequindazzi</t>
  </si>
  <si>
    <t>readygemini2</t>
  </si>
  <si>
    <t>bitabit5</t>
  </si>
  <si>
    <t>jblefevre60</t>
  </si>
  <si>
    <t>deeptechwire</t>
  </si>
  <si>
    <t>edgeiotai</t>
  </si>
  <si>
    <t>thefuturist007</t>
  </si>
  <si>
    <t>globalsmart365</t>
  </si>
  <si>
    <t>machine_ml</t>
  </si>
  <si>
    <t>tanmoyray01</t>
  </si>
  <si>
    <t>cargomoose</t>
  </si>
  <si>
    <t>machinelearn_d</t>
  </si>
  <si>
    <t>raviranjankarn</t>
  </si>
  <si>
    <t>onlydatajobs</t>
  </si>
  <si>
    <t>ecloudchain</t>
  </si>
  <si>
    <t>deep_in_depth</t>
  </si>
  <si>
    <t>vinod1975</t>
  </si>
  <si>
    <t>bdgeorges</t>
  </si>
  <si>
    <t>josh_bersin</t>
  </si>
  <si>
    <t>kaifulee</t>
  </si>
  <si>
    <t>dominicwalliman</t>
  </si>
  <si>
    <t>crunchbp</t>
  </si>
  <si>
    <t>tdatascience</t>
  </si>
  <si>
    <t>viharkurama</t>
  </si>
  <si>
    <t>boozdatascience</t>
  </si>
  <si>
    <t>boozallen</t>
  </si>
  <si>
    <t>analyticbridge</t>
  </si>
  <si>
    <t>karpathy</t>
  </si>
  <si>
    <t>biconnections</t>
  </si>
  <si>
    <t>vilynx</t>
  </si>
  <si>
    <t>hightechpro</t>
  </si>
  <si>
    <t>rbaranger</t>
  </si>
  <si>
    <t>leadergpu</t>
  </si>
  <si>
    <t>immbm</t>
  </si>
  <si>
    <t>chboursin</t>
  </si>
  <si>
    <t>k_feldborg</t>
  </si>
  <si>
    <t>antonioselas</t>
  </si>
  <si>
    <t>haroldsinnott</t>
  </si>
  <si>
    <t>stevewal63</t>
  </si>
  <si>
    <t>dinisguarda</t>
  </si>
  <si>
    <t>faviovaz</t>
  </si>
  <si>
    <t>hubatlas</t>
  </si>
  <si>
    <t>hubgraph</t>
  </si>
  <si>
    <t>hubxplore</t>
  </si>
  <si>
    <t>hubdispatch</t>
  </si>
  <si>
    <t>hubstackos</t>
  </si>
  <si>
    <t>hubclouds</t>
  </si>
  <si>
    <t>hubdatascience</t>
  </si>
  <si>
    <t>nigelwalsh</t>
  </si>
  <si>
    <t>jeroenbartelse</t>
  </si>
  <si>
    <t>nvidia</t>
  </si>
  <si>
    <t>simonlporter</t>
  </si>
  <si>
    <t>tamaramccleary</t>
  </si>
  <si>
    <t>scottgerber</t>
  </si>
  <si>
    <t>thenextweb</t>
  </si>
  <si>
    <t>yec</t>
  </si>
  <si>
    <t>helene_wpli</t>
  </si>
  <si>
    <t>washingtonpost</t>
  </si>
  <si>
    <t>cat_zakrzewski</t>
  </si>
  <si>
    <t>jimmarous</t>
  </si>
  <si>
    <t>ursbolt</t>
  </si>
  <si>
    <t>sallyeaves</t>
  </si>
  <si>
    <t>ahier</t>
  </si>
  <si>
    <t>stevelohr</t>
  </si>
  <si>
    <t>dianekazarian</t>
  </si>
  <si>
    <t>xbond49</t>
  </si>
  <si>
    <t>paula_piccard</t>
  </si>
  <si>
    <t>shirastweet</t>
  </si>
  <si>
    <t>missdkingsbury</t>
  </si>
  <si>
    <t>analyticsinme</t>
  </si>
  <si>
    <t>cujoai</t>
  </si>
  <si>
    <t>einaras</t>
  </si>
  <si>
    <t>wef</t>
  </si>
  <si>
    <t>deeplearn007</t>
  </si>
  <si>
    <t>admond1994</t>
  </si>
  <si>
    <t>nvidiadrive</t>
  </si>
  <si>
    <t>katiegburke</t>
  </si>
  <si>
    <t>forbes</t>
  </si>
  <si>
    <t>cheddar</t>
  </si>
  <si>
    <t>kickstarter</t>
  </si>
  <si>
    <t>gilpress</t>
  </si>
  <si>
    <t>jakevdp</t>
  </si>
  <si>
    <t>techcrunch</t>
  </si>
  <si>
    <t>bobehayes</t>
  </si>
  <si>
    <t>grammarly</t>
  </si>
  <si>
    <t>shoptalk</t>
  </si>
  <si>
    <t>kdnuggets</t>
  </si>
  <si>
    <t>datasciencectrl</t>
  </si>
  <si>
    <t>analyticsindiam</t>
  </si>
  <si>
    <t>ypoirier</t>
  </si>
  <si>
    <t>theneomatrix369</t>
  </si>
  <si>
    <t>domini</t>
  </si>
  <si>
    <t>fisher85m</t>
  </si>
  <si>
    <t>antgrasso</t>
  </si>
  <si>
    <t>comptia</t>
  </si>
  <si>
    <t>domi</t>
  </si>
  <si>
    <t>youtube</t>
  </si>
  <si>
    <t>loyolamarymount</t>
  </si>
  <si>
    <t>zendesk</t>
  </si>
  <si>
    <t>jeffreytheobald</t>
  </si>
  <si>
    <t>granvilledsc</t>
  </si>
  <si>
    <t>chidambara09</t>
  </si>
  <si>
    <t>alex_romero</t>
  </si>
  <si>
    <t>dryalhammadimit</t>
  </si>
  <si>
    <t>statcan_eng</t>
  </si>
  <si>
    <t>datakind</t>
  </si>
  <si>
    <t>sassoftware</t>
  </si>
  <si>
    <t>biscorecard</t>
  </si>
  <si>
    <t>johngmcnutt</t>
  </si>
  <si>
    <t>hubdat</t>
  </si>
  <si>
    <t>hubanalysis1</t>
  </si>
  <si>
    <t>hubbucket</t>
  </si>
  <si>
    <t>Mentions</t>
  </si>
  <si>
    <t>3 Steps To Build A Data Science Portfolio - 
Inspiring guide by @admond1994 https://t.co/0h3DoOT9ZV 
#AI #ArtificialIntelligence #education #DataScience #Careers #MachineLearning #DeepLearning cc @vinod1975 @SpirosMargaris @ai_opportunity</t>
  </si>
  <si>
    <t>La France s'offre l'un des plus puissants supercalculateurs d'Europe pour 25 millions d'euros https://t.co/oZTVwCRG92 #IntelligenceArtificielle #IA #Robotique #MachineLearning #HP via @BdGEORGES</t>
  </si>
  <si>
    <t>13 Industries Soon To Be Revolutionized By Artificial Intelligence via @forbes https://t.co/NTLYG2Uw23
#ArtificialIntelligence #MachineLearning #ai 
@HaroldSinnott @MikeQuindazzi @KirkDBorne @kaifulee @SpirosMargaris @Josh_Bersin</t>
  </si>
  <si>
    <t>I can't stop staring at this beautiful computer science map. _xD83D__xDE0D_ Larger #infographic - https://t.co/eVcBNFu1nw  (by @DominicWalliman via @Fisher85M) #MachineLearning #BigData #AI #IoT #Robotics #Innovation #CyberSecurity https://t.co/LuiGXXQltj</t>
  </si>
  <si>
    <t>I can't stop staring at this beautiful computer science map. _xD83D__xDE0D_
Larger #infographic - https://t.co/7vjuwCILSJ
(by @DominicWalliman via @Fisher85M)
#MachineLearning
#BigData
#AI
#IoT
#Robotics
#Innovation
#CyberSecurity https://t.co/s3IWUBCmOU</t>
  </si>
  <si>
    <t>#sketchnote Monday. Summary of @JeffreyTheobald's talk about production challenges in #MachineLearning at @Zendesk during #crunchConf @crunchbp https://t.co/3aK6gKE7Ph</t>
  </si>
  <si>
    <t>#LinearAlgebra is essential to program #DeepLeaning systems, to understand #algorithms &amp;amp; to develop new ones: https://t.co/82xzaBEUQG by @ViharKurama @TDataScience
HT @ipfconline1 
#DataScience #AI #BigData #MachineLearning #Mathematics #Coding #DataScientists https://t.co/f5j4RO3MWq</t>
  </si>
  <si>
    <t>_xD83D__xDCCA__xD83D__xDCC8_✨_xD83C__xDF1F__xD83C__xDFC6__xD83C__xDF89_I am honored to be listed as #1 #Digital influencer for 2019 in the @ipfconline1 Top5️⃣0️⃣ — Thank you!
https://t.co/sSJ0aqv6xx
#BigData #Analytics #MachineLearning #AI #DataScience #IoT #DigitalTransformation #EmergingTech #EmTech @BoozAllen @BoozDataScience https://t.co/T3bNYcSlMw</t>
  </si>
  <si>
    <t>Top #Algorithms and Methods Used by #DataScientists
 by @kdnuggets |
Read full article here: https://t.co/5jqwusAIJX
#ML #MachineLearning #AI #ArtificialIntelligence #DeepLearning #DL #DataScience #Clustering #Regression #RT
cc: @analyticbridge https://t.co/NUGF0dKxz7 https://t.co/crTYeyT74B</t>
  </si>
  <si>
    <t>History of #ArtificialIntelligence | #DataScience #MachineLearning  #Corpnce #DataVisualization @snessim @ipfconline1 @TamaraMcCleary @KirkDBorne @LeaderGPU @RBaranger @HighTechPro @Vilynx @chidambara09 @kdnuggets @biconnections @KirkDBorne @kdnuggets @karpathy https://t.co/mN1RAJ6z0A</t>
  </si>
  <si>
    <t>Why #Blockchain is a Hammer Looking for a Nail
[&amp;amp; Where it Might Find it]
#fintech #insurtech #AI #MachineLearning #cryptocurrency #ethereum @dinisguarda @Stevewal63 @jblefevre60 @HaroldSinnott @AntonioSelas @k_feldborg @chboursin @ipfconline1 @ImMBM 
https://t.co/f6n69AuB0U https://t.co/rAW7iib9UC</t>
  </si>
  <si>
    <t>Are these #robots the future of soccer?
by @cheddar |
#InternetOfThings #IoT #AI #ArtificialIntelligence #Robotics #DigitalTransformation #SmartTech #Innovation #ML #MachineLearning #Videos #RT
Cc: @MikeQuindazzi @SpirosMargaris @HaroldSinnott https://t.co/xxEiUCYnX3</t>
  </si>
  <si>
    <t>The #Data Fabric for #MachineLearning Part 1
_xD83D__xDDA5_️https://t.co/nSp6uBSAP4
@HubBucket @HubAnalytics1 @HubAnalysis1 @HubDataScience @HubClouds @HubStackOS @HubDispatch @HubXplore @HubGraph @HubAtlas @KirkDBorne @FavioVaz
#Startups #SmallBusiness #SMBs #Enterprise #Entrepreneurs https://t.co/GZuvCGNAEp</t>
  </si>
  <si>
    <t>How #AI Is Transforming 
The Next Generation Of #Vehicles 
https://t.co/nTLP7XHh6H @KatieGBurke @nvidiadrive #fintech #insurtech @nvidia #ArtificialIntelligence #MachineLearning #DeepLearning #robotics #autonomousdriving @JeroenBartelse @jblefevre60 @nigelwalsh @Ronald_vanLoon https://t.co/6Js5SLkvB8</t>
  </si>
  <si>
    <t>10 ways to prepare for 
the #AI and #automation #revolution 
https://t.co/6rLNADdCCu #fintech #insurtech #futureofwork #ArtificialIntelligence #MachineLearning #DeepLearning #robotics @YEC @thenextweb @scottgerber @guzmand @TamaraMcCleary @simonlporter https://t.co/1GbT4wp0Ic</t>
  </si>
  <si>
    <t>Why #VentureCapitalists balk 
at proposed export #limits on #AI, #QuantumComputing 
https://t.co/BtZ0kifWXh #fintech #insurtech #ArtificialIntelligence #MachineLearning #robotics @Cat_Zakrzewski @washingtonpost #privacy #regulation @helene_wpli @jblefevre60 @sallyeaves https://t.co/GiP44FU6VS</t>
  </si>
  <si>
    <t>Why #AI #Policy Is Tricky. 
From Around the #World, They Came to Hash It Out. 
https://t.co/Mm4PmykQYA #fintech #insurtech #ArtificialIntelligence #MachineLearning #DeepLearning #robotics @SteveLohr @KirkDBorne @ahier @sallyeaves @psb_dc @UrsBolt @JimMarous @jblefevre60 https://t.co/UYkcIEktKK</t>
  </si>
  <si>
    <t>Artificial Intelligence is 
a Great #Detector Tool  
https://t.co/UcHthQ5yoy #fintech #insurtech #AI #ArtificialIntelligence #MachineLearning #robotics #cyberattack #cybersecurity @analyticsinme @missdkingsbury @Shirastweet @jblefevre60 @Paula_Piccard @Xbond49 @DianeKazarian https://t.co/Ct8UlAKFm5</t>
  </si>
  <si>
    <t>.@Einaras @CUJOAI @wef Data breaches both more common &amp;amp; more severe...Hackers r more agile, threats are more sophisticated;  using advanced technology, such as #MachineLearning 2 launch attacks...tackle w/ combined effort 4m governments, businesses &amp;amp; users https://t.co/dGcuFFDQZT</t>
  </si>
  <si>
    <t>Le plus ca change...  #DataScience #Statistics #MachineLearning #Analytics https://t.co/Nqy6c6Du5x</t>
  </si>
  <si>
    <t>RT @b_rational: Le plus ca change...  #DataScience #Statistics #MachineLearning #Analytics https://t.co/Nqy6c6Du5x</t>
  </si>
  <si>
    <t>RT @GOGLINJF: A Concise #Guide to #AI &amp;amp; #MachineLearning Use Cases RT @DeepLearn007
#IA #Digital #MachineLearning #DeepLearning #BigData #F…</t>
  </si>
  <si>
    <t>RT @GOGLINJF: 8 #EmergingTechnologies for the #Enterprise by #PwC via @MikeQuindazzi 
#IoT #AI #IA #ML #DL #Machinelearning #Deeplearning #…</t>
  </si>
  <si>
    <t>How to Control the Speed and Stability of Training Neural Networks With Gradient Descent Batch Size https://t.co/uE0yw0TJ1Z #machinelearning #ML #AI #tutorial https://t.co/kTzcf6k1Am</t>
  </si>
  <si>
    <t>RT @ileacristian: How to Control the Speed and Stability of Training Neural Networks With Gradient Descent Batch Size https://t.co/uE0yw0TJ…</t>
  </si>
  <si>
    <t>#INDIA #US #STARTUP:MORE On Google has shortlisted six Indian startups for the fourth class of Go...
#Artificialintelligence #AI #MachineLearning #ML
https://t.co/msyL3nBNB9 https://t.co/Exr7uDmi9l</t>
  </si>
  <si>
    <t>RT @moueller1961: #INDIA #US #STARTUP:MORE On Google has shortlisted six Indian startups for the fourth class of Go...
#Artificialintellige…</t>
  </si>
  <si>
    <t>Review of #MachineLearning A-Z™ Hands-On #Python &amp;amp; #R in #DataScience 
#DataScientist #DataScientists #AI #ArtificialIntelligence #Hadoop #Review #education #Business #BusinessIntelligence #BI #development #BigData #Analytics #IoT #IIoT https://t.co/rBeEmEvMYM</t>
  </si>
  <si>
    <t>RT @ahmedjr_16: Review of #MachineLearning A-Z™ Hands-On #Python &amp;amp; #R in #DataScience 
#DataScientist #DataScientists #AI #ArtificialIntel…</t>
  </si>
  <si>
    <t>RT @AITimeJournal: 3 Steps To Build A Data Science Portfolio - 
Inspiring guide by @admond1994 https://t.co/0h3DoOT9ZV 
#AI #ArtificialInte…</t>
  </si>
  <si>
    <t>RT @SpirosMargaris: How #AI Is Transforming 
The Next Generation Of #Vehicles 
https://t.co/nTLP7XHh6H @KatieGBurke @nvidiadrive #fintech…</t>
  </si>
  <si>
    <t>A Concise #Guide to #AI &amp;amp; #MachineLearning Use Cases RT @DeepLearn007
#IA #Digital #MachineLearning #DeepLearning #BigData #Fintech #Insurtech #Marketing #Datascience #ML #DL #Robots #HealthTech #Sante #Medical #IoT #tech 
https://t.co/hP3j2PuEVn … … … https://t.co/fRT3214K6M</t>
  </si>
  <si>
    <t>RT @IntelligenceIA_: La France s'offre l'un des plus puissants supercalculateurs d'Europe pour 25 millions d'euros https://t.co/oZTVwCRG92…</t>
  </si>
  <si>
    <t>RT @amir_ali_cheema: Day 77 :  #100DaysOfMLCode
---------
January 21, 2019 : Image Creation with Deep Convolutional GANs(Generative Adversa…</t>
  </si>
  <si>
    <t>8 #EmergingTechnologies for the #Enterprise by #PwC via @MikeQuindazzi 
#IoT #AI #IA #ML #DL #Machinelearning #Deeplearning #Robotics #Blockchain #Drones #drone #UAV #IoT #VR #AR #3Dprinting #impression3D #Digital #numerique #Infographics #Marketing #tech
https://t.co/Rn5UdLZ4qE</t>
  </si>
  <si>
    <t>RT @jimmygill: 13 Industries Soon To Be Revolutionized By Artificial Intelligence via @forbes https://t.co/NTLYG2Uw23
#ArtificialIntelligen…</t>
  </si>
  <si>
    <t>RT @DeepTechWire: A deep learning-based method to detect cyberbullying on Twitter
#DeepLearning #BigData #MachineLearning #TechNews #techno…</t>
  </si>
  <si>
    <t>RT @andi_staub: Top 10 roles in #AI and #DataScience
#MachineLearning #DeepLearning #ArtificialIntelligence #fintech #BigData 
https://t.c…</t>
  </si>
  <si>
    <t>Marketing intelligence could mend a broken business https://t.co/Co8UypWBHX #machinelearning</t>
  </si>
  <si>
    <t>Cheat Sheets for #Python #RStats #NoSQL #Hadoop #MachineLearning #Statistics. #BigData #Analytics #DataScience #AI #NLProc #TensorFlow #Java #JavaScript #ReactJS #VueJS #GoLang #Clojure #Ruby #CloudComputing #Serverless #DataScientist #Linux 
https://t.co/O26yDkg8Kn https://t.co/BzlJIf1r19</t>
  </si>
  <si>
    <t>RT @gp_pulipaka: Cheat Sheets for #Python #RStats #NoSQL #Hadoop #MachineLearning #Statistics. #BigData #Analytics #DataScience #AI #NLProc…</t>
  </si>
  <si>
    <t>RT @Ronald_vanLoon: Are these #robots the future of soccer?
by @cheddar |
#InternetOfThings #IoT #AI #ArtificialIntelligence #Robotics #Di…</t>
  </si>
  <si>
    <t>https://t.co/EPVVsHsQLG https://t.co/T4YCPXLkGC</t>
  </si>
  <si>
    <t>4 ways #AI is tackling the world's biggest problems. @wef @MikeQuindazzi #Robots #MachineLearning #DataScience #DeepLearning #HealthTech #IIoT #Robotics #FutureofWork #EmergingTech #IoT #SelfDrivingCars #AutonomousVehicles #DataAnalytics #Industry40 https://t.co/2tTMvp0ZTn</t>
  </si>
  <si>
    <t>RT @marcusborba: 4 ways #AI is tackling the world's biggest problems. @wef @MikeQuindazzi #Robots #MachineLearning #DataScience #DeepLearni…</t>
  </si>
  <si>
    <t>Importance of Visual Content #Infographics
 #BigData #DigitalTransformation #futureofwork #Cloud #ContentMarketing #DigitalMarketing #MachineLearning #IoT #Sales #DigitalMarketing #SocialMedia #Marketing #SMM #SEO #EmailMarketing #Analytics #Inbound #growthhacking #INFOGRAPHIC https://t.co/uifRu9EBS9</t>
  </si>
  <si>
    <t>RT @Softnet_Search: Importance of Visual Content #Infographics
 #BigData #DigitalTransformation #futureofwork #Cloud #ContentMarketing #Di…</t>
  </si>
  <si>
    <t>RT @ishanjain_t: All You Need to Know About #DeepLearning @kickstarter https://t.co/CLcIBzJ77r
#ArtificialIntelligence #MachineLearning #1…</t>
  </si>
  <si>
    <t>Interested to know the different #classification algorithms? Check out this article on Machine Learning Algorithms.
#MachineLearning #ClassificationAlgorithms #DataScience
https://t.co/y4xReTFyQ5</t>
  </si>
  <si>
    <t>RT @SKappagantula: Interested to know the different #classification algorithms? Check out this article on Machine Learning Algorithms.
#Mac…</t>
  </si>
  <si>
    <t>120 #AI Predictions For 2019
https://t.co/JBmY1K7yWS  @GilPress v/ @forbes
#MachineLearning #DeepLearning #HealthTech #AR #VR #AIforSocialGood #BigData #Analytics #AutonomousVehicles #CX #CyberSecurity #DigitalTransformation #Industry40 #Fintech
Cc @andi_staub @guzmand @psb_dc https://t.co/RWOJki0UfQ</t>
  </si>
  <si>
    <t>RT @ipfconline1: 120 #AI Predictions For 2019
https://t.co/JBmY1K7yWS  @GilPress v/ @forbes
#MachineLearning #DeepLearning #HealthTech #AR…</t>
  </si>
  <si>
    <t>Find all #Jupyter Notebook code samples for the #Python #DataScience Handbook by @jakevdp here: https://t.co/3chLQPJm3A #abdsc #BigData #MachineLearning #Coding #DataScientists https://t.co/ZPJIBovYjz</t>
  </si>
  <si>
    <t>RT @KirkDBorne: Find all #Jupyter Notebook code samples for the #Python #DataScience Handbook by @jakevdp here: https://t.co/3chLQPJm3A #ab…</t>
  </si>
  <si>
    <t>Yes!! I am glad my views are in the lines of what @techcrunch thinks_xD83D__xDD25_,Besides this is for those outside of tech who scare and share the #10yearchallenge being a conspiracy for facial recog data #AI #ArtificailIntelligence #ML #MachineLearning #datascience #Algorithm #technology https://t.co/ULLrXbsZu4</t>
  </si>
  <si>
    <t>Usage-Driven Groupings of #DataScience and #MachineLearning #Programming Languages | https://t.co/fTEfpGaJGT … /RT:@bobehayes https://t.co/KJSfEfq5Ur</t>
  </si>
  <si>
    <t>RT @MikeQuindazzi: #AI-infused proofreading tools &amp;gt;&amp;gt;&amp;gt; @Grammarly via @MikeQuindazzi &amp;gt;&amp;gt;&amp;gt; #MachineLearning #DeepLearning #ArtificialIntellige…</t>
  </si>
  <si>
    <t>RT @TheFuturist007: Japanese researchers are teaching mobile phones how to read minds by scanning brain waves! _xD83E__xDDE0__xD83E__xDD2F_
#AI #Robotics #Automatio…</t>
  </si>
  <si>
    <t>Our Co-Founder and CEO, Samay Kohli will be speaking @shoptalk on Flexible Automation and how #AI-driven solutions are optimised for the #retail, #ecommerce, and #FMCG industries. https://t.co/oGvwiSplGv
#SupplyChain #FlexibleAutomation #Robotics #AI #MachineLearning #omnichannel https://t.co/52a9puqwUr</t>
  </si>
  <si>
    <t>_xD83D__xDCD2_The Internet of Things : A Very Short Story [#Infographic] ◆ Follow: https://t.co/R9YJ3qlrBQ ◆ #Wearable #Sensors #MachineLearning #IoT #BigData #DigitalTransformation #futureofwork #marketing #analytics #bigdata #Cloud #Blogging #ContentMarketing #DigitalMarketing https://t.co/TgeM4BWEYr</t>
  </si>
  <si>
    <t>RT @thekaushalsoni: _xD83D__xDCD2_The Internet of Things : A Very Short Story [#Infographic] ◆ Follow: https://t.co/R9YJ3qlrBQ ◆ #Wearable #Sensors #Mac…</t>
  </si>
  <si>
    <t>RT @ipfconline1: The Modern #DataScientist: Problem-Solver, #Hacker-Mindset, #MachineLearning Capable. 
[via @MikeQuindazzi] #DataScience #…</t>
  </si>
  <si>
    <t>RT @Ronald_vanLoon: Top #Algorithms and Methods Used by #DataScientists
 by @kdnuggets |
Read full article here: https://t.co/5jqwusAIJX…</t>
  </si>
  <si>
    <t>RT @KirkDBorne: This past week's top content in #DataScience and #MachineLearning at @DataScienceCtrl, includes #Python coding, #DataViz, R…</t>
  </si>
  <si>
    <t>All You Need to Know About #DeepLearning @kickstarter https://t.co/CLcIBzJ77r
#ArtificialIntelligence #MachineLearning #100DaysOfMLCode #100DaysOfCode</t>
  </si>
  <si>
    <t>#ArtificialIntelligence Already Impacting - 
✓Customer Experience ✓Investment Advisory ✓Regulatory Compliance ✓Fraud Detection ✓Equity Predictions in BFSI
Details - https://t.co/kdweo1XroG  #DeepLearning #MachineLearning #Banking #insurance #Finance @Analyticsindiam https://t.co/uNjyVuynEC</t>
  </si>
  <si>
    <t>Why it is important for Java developers to embrace machine learning and AI  
@theNeomatrix369 @ypoirier
#Java #MachineLearning #AI 
https://t.co/AgFwBiczCh</t>
  </si>
  <si>
    <t>RT @java: Why it is important for Java developers to embrace machine learning and AI  
@theNeomatrix369 @ypoirier
#Java #MachineLearning…</t>
  </si>
  <si>
    <t>What to consider when picking big data analytics tools - Tech Wire Asia
Read more here: https://t.co/lnLtQTU2Er
#BigData #DataScience #MachineLearning #DeepLearning #NLP #Robots #AI #IoT #Finserv</t>
  </si>
  <si>
    <t>RT @SpirosMargaris: 10 ways to prepare for 
the #AI and #automation #revolution 
https://t.co/6rLNADdCCu #fintech #insurtech #futureofwor…</t>
  </si>
  <si>
    <t>RT @S_Galimberti: I can't stop staring at this beautiful computer science map. _xD83D__xDE0D_ Larger #infographic - https://t.co/eVcBNFu1nw  (by @Domini…</t>
  </si>
  <si>
    <t>What the future of #ArtificialIntelligence means for #cybersecurity https://t.co/E14ZPIEVxs #AI #infosecurity #DeepLearning #MachineLearning #BigData #IoT</t>
  </si>
  <si>
    <t>RT @xfxie: What the future of #ArtificialIntelligence means for #cybersecurity https://t.co/E14ZPIEVxs #AI #infosecurity #DeepLearning #Mac…</t>
  </si>
  <si>
    <t>From #IoT, to #MachineLearning, to #automation, networks are becoming more essential than ever before in providing critical services to keep IT operations alive https://t.co/FCwa9mxe40</t>
  </si>
  <si>
    <t>RT @TechNative: From #IoT, to #MachineLearning, to #automation, networks are becoming more essential than ever before in providing critical…</t>
  </si>
  <si>
    <t>Introducing turkey: an Amazon Mechanical Turk turn-key segment tool. https://t.co/vGp0NYuZS8</t>
  </si>
  <si>
    <t>RT @slashML: Introducing turkey: an Amazon Mechanical Turk turn-key segment tool. https://t.co/vGp0NYuZS8</t>
  </si>
  <si>
    <t>La #DigitalTransformation está impactando todas las industrias ¿Cuál es el potencial de cada tecnología para la próxima década?
#Industry40 #Analytics #BigData #ArtificialIntelligence #DeepLearning #CyberSecurity #MachineLearning #IoT #IIoT #AI #blockchain #4IR #CIO #infographic https://t.co/3dvKysKej9</t>
  </si>
  <si>
    <t>RT @R_Demidchuk: La #DigitalTransformation está impactando todas las industrias ¿Cuál es el potencial de cada tecnología para la próxima dé…</t>
  </si>
  <si>
    <t>RT: @MikeQuindazzi
copy @Antgrasso @Fisher85m
10 industries for #AI to create big value out of #BigData &amp;gt;&amp;gt;&amp;gt; @MikeQuindazzi &amp;gt;&amp;gt; #IoT #SocialMedia #DataScience #DataAnalytics #MachineLearning #DeepLearning #DataViz &amp;gt;&amp;gt;&amp;gt; https://t.co/BDD06LWP3x https://t.co/2w52Ce2n2z</t>
  </si>
  <si>
    <t>RT @PaulTheDigit: RT: @MikeQuindazzi
copy @Antgrasso @Fisher85m
10 industries for #AI to create big value out of #BigData &amp;gt;&amp;gt;&amp;gt; @MikeQuindaz…</t>
  </si>
  <si>
    <t>RT @KirkDBorne: _xD83D__xDCCA__xD83D__xDCC8_✨_xD83C__xDF1F__xD83C__xDFC6__xD83C__xDF89_I am honored to be listed as #1 #Digital influencer for 2019 in the @ipfconline1 Top5️⃣0️⃣ — Thank you!
https://t.co/…</t>
  </si>
  <si>
    <t>Top #cybersecurity certifications to advance your career in 2019 via @CompTIA
#MobileSecurity #MobileAppSecurity #Infosec #AppSec #CyberAware #ArtificialIntelligence #Ransomware #IoT #IoTSecurity #IDaaS #GDPR #MachineLearning #AI #ML #Fintech #Future #IoT https://t.co/7buqEfy8Hg</t>
  </si>
  <si>
    <t>RT @appknox: Top #cybersecurity certifications to advance your career in 2019 via @CompTIA
#MobileSecurity #MobileAppSecurity #Infosec #Ap…</t>
  </si>
  <si>
    <t>RT @adamsconsulting: I can't stop staring at this beautiful computer science map. _xD83D__xDE0D_
Larger #infographic - https://t.co/7vjuwCILSJ
(by @Domi…</t>
  </si>
  <si>
    <t>Today’s todo list involves getting rid of false positives in my classification task and to begin using pytorch for an RL exercise. #PythonProgramming #MachineLearning #ArtificialIntelligence</t>
  </si>
  <si>
    <t>RT @Smitty123420462: Today’s todo list involves getting rid of false positives in my classification task and to begin using pytorch for an…</t>
  </si>
  <si>
    <t>#MachineLearning para predecir el #Alzheimer https://t.co/bQrPEOeV2H #InteligenciaArtificial #eSalud #saluddigitalIMF</t>
  </si>
  <si>
    <t>RT @jmparrado: #MachineLearning para predecir el #Alzheimer https://t.co/bQrPEOeV2H #InteligenciaArtificial #eSalud #saluddigitalIMF</t>
  </si>
  <si>
    <t>RT @SpirosMargaris: Why Is #AI And #MachineLearning So #Biased? 
The Answer Is Simple #Economics 
https://t.co/xqLpbSSwYF #fintech #insur…</t>
  </si>
  <si>
    <t>.@LoyolaMarymount students use #machinelearning to identify potholes on #LosAngeles roads https://t.co/SZxOLn5J8a @YouTube</t>
  </si>
  <si>
    <t>RT @ghammadi: #sketchnote Monday. Summary of @JeffreyTheobald's talk about production challenges in #MachineLearning at @Zendesk during #cr…</t>
  </si>
  <si>
    <t>RT @KirkDBorne: #LinearAlgebra is essential to program #DeepLeaning systems, to understand #algorithms &amp;amp; to develop new ones: https://t.co/…</t>
  </si>
  <si>
    <t>RT @KirkDBorne: Natural Language Processing with Word Vectors: https://t.co/3tLaVbtKYh #BigData #DataScience #MachineLearning #NLProc #AI #…</t>
  </si>
  <si>
    <t>This past week's top content in #DataScience and #MachineLearning at @DataScienceCtrl, includes #Python coding, #DataViz, R, #NLProc, #AI in Healthcare, The #Mathematics of #DeepLearning, +more: https://t.co/BUWH4MEG2q #abdsc #BigData #DataScientists #Rstats #NeuralNetworks https://t.co/J1BJHQCbUi</t>
  </si>
  <si>
    <t>#DeepLearning: Definition, Resources, Comparison with #MachineLearning 
 by @granvilledsc @DataScienceCtrl |
 Read more at 
 #DataScience #ML #AI #ArtificialIntelligence #DeepLearning #DL #IoT #InternetofThings #Algorithms # ... https://t.co/EiAz5Vixzj https://t.co/baG3WtoM9b https://t.co/QAHHgJYbeS</t>
  </si>
  <si>
    <t>RT @Ronald_vanLoon: #DeepLearning: Definition, Resources, Comparison with #MachineLearning 
 by @granvilledsc @DataScienceCtrl |
 Read mo…</t>
  </si>
  <si>
    <t>You want to be the very best in your career.
Work your way up the ladder to #achieve #success in your #career.
Sign Up Today==&amp;gt;https://t.co/y1gmZJJM7L
#business #technology #design #jobs #linkedin #hr #recruitment #artificialintelligence #machinelearning #myamichi https://t.co/8Oq5tcgwFj</t>
  </si>
  <si>
    <t>You want to be the very best in your career.
Work your way up the ladder to #achieve #success in your #career.
Sign Up Today==&amp;gt;https://t.co/y1gmZJJM7L
#business #technology #jobs #linkedin #hr #recruitment #artificialintelligence #machinelearning #myamichi #MondayMotivation https://t.co/XOMZ5HbHIg</t>
  </si>
  <si>
    <t>Interesting Reaction as I showed my daughters how I got information for school projects! 
No #cloud 
No #bigdata 
no #iot 
No #MachineLearning 
#WEF https://t.co/7XAXHrTyir</t>
  </si>
  <si>
    <t>RT @sandy_carter: Interesting Reaction as I showed my daughters how I got information for school projects! 
No #cloud 
No #bigdata 
no #io…</t>
  </si>
  <si>
    <t>Community will help each other in solving Competitive coding questions and job specific questions. 
Domain specific questions from #MachineLearning , #datascience
#FrontEnd , #backend and #MobileApp dev will also be discussed.</t>
  </si>
  <si>
    <t>Data Science in Visual Studio Code using Neuron, a new VS Code extension – Microsoft Faculty Connection https://t.co/Eqi1AcmpZ9 #AI #DeepLearning #MachineLearning #DataScience https://t.co/sIbWWRPt1p</t>
  </si>
  <si>
    <t>RT @MikeTamir: Data Science in Visual Studio Code using Neuron, a new VS Code extension – Microsoft Faculty Connection https://t.co/Eqi1Acm…</t>
  </si>
  <si>
    <t>The Modern #DataScientist: Problem-Solver, #Hacker-Mindset, #MachineLearning Capable. 
[via @MikeQuindazzi] #DataScience #BigData #Data https://t.co/caz4vMnstZ</t>
  </si>
  <si>
    <t>RT @corpnce: History of #ArtificialIntelligence | #DataScience #MachineLearning  #Corpnce #DataVisualization @snessim @ipfconline1 @TamaraM…</t>
  </si>
  <si>
    <t>#AI #technologies can make instruction more personalised, therefore increasing the effectiveness of education. 
#ArtificialIntelligence #Technology #MachineLearning #VirtualAssistants
https://t.co/uU9yYjcOLl</t>
  </si>
  <si>
    <t>RT @SwissCognitive: #AI #technologies can make instruction more personalised, therefore increasing the effectiveness of education. 
#Artif…</t>
  </si>
  <si>
    <t>Take a look at Stanford Professor's advice on Machine Learning Algorithms. Download for a leisure time read!  
https://t.co/BSsB2QYAWE
#machinelearning #AI #artificialintelligence #deeplearning #datascience #googlecloudpartner #GCP https://t.co/Gr84vcblOr</t>
  </si>
  <si>
    <t>#data4good via NodeXL https://t.co/olao8Sn8Jr
@kirkdborne
@johngmcnutt
@biscorecard
@sassoftware
@datakind
@statcan_eng
@fmfrancoise
@chidambara09
@dryalhammadimit
@alex_romero
Top hashtags:
#data4good
#ai
#bigdata
#machinelearning
#datascience
#analytics
#healthcare</t>
  </si>
  <si>
    <t>Natural Language Processing with Word Vectors: https://t.co/3tLaVbtKYh #BigData #DataScience #MachineLearning #NLProc #AI #TextAnalytics https://t.co/R9haESgdHz</t>
  </si>
  <si>
    <t>#data
#AI
#IoT
#MachineLearning
https://t.co/z7pT2C8Jbr https://t.co/oELbSQh6S6</t>
  </si>
  <si>
    <t>RT @Genius_Allan: Python is the programming language to learn for 2019!
#Developer #programming #programmer #DevOps #webdev #appdevelopmen…</t>
  </si>
  <si>
    <t>RT @DeepTechWire: Microsoft lays AI sensors for smart farming, cutting-edge healthcare in India
#Microsoft #Healthcare #Farming #Artificial…</t>
  </si>
  <si>
    <t>RT @HubAnalytics1: The #Data Fabric for #MachineLearning Part 1
_xD83D__xDDA5_️https://t.co/nSp6uBSAP4
@HubBucket @HubAnalytics1 @HubAnalysis1 @HubDat…</t>
  </si>
  <si>
    <t>How Artificial Intelligence is Improving Assistive Technology  #edtech #technology #innovation #AI #MachineLearning #analytics #Algorithms #science #data #deeplearning #IoT #computer #ArtificialIntelligence #21stCenturyLearnng  #Robots #Robotics  https://t.co/asMn9fwFKv</t>
  </si>
  <si>
    <t>Day 77 :  #100DaysOfMLCode
---------
January 21, 2019 : Image Creation with Deep Convolutional GANs(Generative Adversarial Networks) (complete)
#ArtificialIntelligence   #DeepLearning  #MachineLearning  #ComputerVsion #GANS  #100DaysOfCode 
Github Link:
https://t.co/e4VeZVHRlb https://t.co/O4FqgvCFLu</t>
  </si>
  <si>
    <t>Python is the programming language to learn for 2019!
#Developer #programming #programmer #DevOps #webdev #appdevelopment #100DaysOfCode #Java #Python #javascript #NodeJS #Angular #React #VueJS #CodeNewbie #MachineLearning #DataScientist #DataScience
https://t.co/eJJo9OgvkI</t>
  </si>
  <si>
    <t>RT @raviranjankarn: Using C# to run Python Scripts with Machine Learning Models
#machinelearning #artificialintelligence #datascience #pyth…</t>
  </si>
  <si>
    <t>希望大家都能关注
#machinelearning 
#Crypto  #Robotics #CloudComputing  #DataAnalytics #BigData  #AI  #FinTechs 
https://t.co/kVK4QSKMyf</t>
  </si>
  <si>
    <t>RT @MischaEDM: 希望大家都能关注
#machinelearning 
#Crypto  #Robotics #CloudComputing  #DataAnalytics #BigData  #AI  #FinTechs 
https://t.co/kVK4QS…</t>
  </si>
  <si>
    <t>#AI-infused proofreading tools &amp;gt;&amp;gt;&amp;gt; @Grammarly via @MikeQuindazzi &amp;gt;&amp;gt;&amp;gt; #MachineLearning #DeepLearning #ArtificialIntelligence #Digital #VirtualAssistants #NLP #NLG https://t.co/oWCuX2ivN6</t>
  </si>
  <si>
    <t>Top 10 roles in #AI and #DataScience
#MachineLearning #DeepLearning #ArtificialIntelligence #fintech #BigData 
https://t.co/bYv6ZtEYRt https://t.co/nZQGabRkte</t>
  </si>
  <si>
    <t>RT @andi_staub: Why #Blockchain is a Hammer Looking for a Nail
[&amp;amp; Where it Might Find it]
#fintech #insurtech #AI #MachineLearning #crypt…</t>
  </si>
  <si>
    <t>Why Is #AI And #MachineLearning So #Biased? 
The Answer Is Simple #Economics 
https://t.co/xqLpbSSwYF #fintech #insurtech #ArtificialIntelligence #DeepLearning #robotics https://t.co/QCq7qdlVCF</t>
  </si>
  <si>
    <t>RT @SpirosMargaris: Why #VentureCapitalists balk 
at proposed export #limits on #AI, #QuantumComputing 
https://t.co/BtZ0kifWXh #fintech…</t>
  </si>
  <si>
    <t>RT @SpirosMargaris: Why #AI #Policy Is Tricky. 
From Around the #World, They Came to Hash It Out. 
https://t.co/Mm4PmykQYA #fintech #insu…</t>
  </si>
  <si>
    <t>RT @SpirosMargaris: Artificial Intelligence is 
a Great #Detector Tool  
https://t.co/UcHthQ5yoy #fintech #insurtech #AI #ArtificialIntel…</t>
  </si>
  <si>
    <t>A deep learning-based method to detect cyberbullying on Twitter
#DeepLearning #BigData #MachineLearning #TechNews #technology #DeepTech
https://t.co/1ir2eVXYZ1</t>
  </si>
  <si>
    <t>Microsoft lays AI sensors for smart farming, cutting-edge healthcare in India
#Microsoft #Healthcare #Farming #ArtificialIntelligence #AI #MachineLearning #TechNews #technology #deeptech
https://t.co/Cops8uZgiR https://t.co/IIORGYgQm7</t>
  </si>
  <si>
    <t>Japanese researchers are teaching mobile phones how to read minds by scanning brain waves! _xD83E__xDDE0__xD83E__xDD2F_
#AI #Robotics #Automation #IoT #ArtificialIntelligence #MachineLearning #ML #BigData #tech #science #DeepLearning #NeuralNetworks #DataScience #Mobile #computing #innovation #research https://t.co/E3vrKqyV7v</t>
  </si>
  <si>
    <t>RT @tanmoyray01: Current Trends and Future Scopes of Machine Learning and AI in the Education Sector
https://t.co/XWB6C35XLD
#MachineLearning #AI #education https://t.co/ORphasa7rA</t>
  </si>
  <si>
    <t>RT @machine_ml: RT @tanmoyray01: Current Trends and Future Scopes of Machine Learning and AI in the Education Sector
https://t.co/XWB6C35XL…</t>
  </si>
  <si>
    <t>Sydney Dad generates highly representative multivariate samples with This One Weird Trick. What He Did Next Will Amaze You :   #randomsampling #machinelearning #statistics #datascience https://t.co/4awn05p6AH</t>
  </si>
  <si>
    <t>RT @cargomoose: Sydney Dad generates highly representative multivariate samples with This One Weird Trick. What He Did Next Will Amaze You…</t>
  </si>
  <si>
    <t>Using C# to run Python Scripts with Machine Learning Models
#machinelearning #artificialintelligence #datascience #python #csharp https://t.co/C1svGcKFjI</t>
  </si>
  <si>
    <t>MRP is looking for Data Science Manager at MRP (Philadelphia, PA) learn more at https://t.co/wtJynnPJej #remotework #remotejob #job #visualization,#bigdata,#machinelearning,#datascientist,#python,#r,#sql,#matlab</t>
  </si>
  <si>
    <t>RT @onlydatajobs: MRP is looking for Data Science Manager at MRP (Philadelphia, PA) learn more at https://t.co/wtJynnPJej #remotework #remo…</t>
  </si>
  <si>
    <t>Facebook backs Institute for Ethics in Artificial Intelligence with $7.5 million https://t.co/C9B4xwUPpH
#bigdata #datascience #technology #IoT  #BI #businessintelligence #AI #ML #MachineLearning #ArtificialIntelligence #DataAnalytics #DL #DeepLearning #Digital  #DataScientist</t>
  </si>
  <si>
    <t>RT @ecloudchain: Facebook backs Institute for Ethics in Artificial Intelligence with $7.5 million https://t.co/C9B4xwUPpH
#bigdata #datasci…</t>
  </si>
  <si>
    <t>Germany Makes Massive Quantum, Neuromorphic Investment https://t.co/egrFH3K1x2 #DeepLearning #MachineLearning #AI #DataScience #NeuralNetworks #CNN #Reinforcement #Learning #DeepRL #GPU #TensorFlow #Keras #Caffe #Pytorch #Python #HPC #Robotics #AutonomousCar #Quant</t>
  </si>
  <si>
    <t>Roadmap for multi-class sentiment analysis with deep learning https://t.co/e1uZ6ZE2ye #DeepLearning #MachineLearning #AI #DataScience #NeuralNetworks #CNN #Reinforcement #Learning #DeepRL #GPU #TensorFlow #Keras #Caffe #Pytorch #Python #HPC #Robotics #AutonomousCar #Quant</t>
  </si>
  <si>
    <t>RT @Deep_In_Depth: Germany Makes Massive Quantum, Neuromorphic Investment https://t.co/egrFH3K1x2 #DeepLearning #MachineLearning #AI #DataS…</t>
  </si>
  <si>
    <t>RT @Deep_In_Depth: Roadmap for multi-class sentiment analysis with deep learning https://t.co/e1uZ6ZE2ye #DeepLearning #MachineLearning #AI…</t>
  </si>
  <si>
    <t>https://www.aitimejournal.com/@admond.lee/3-steps-to-build-a-data-science-portfolio</t>
  </si>
  <si>
    <t>http://out.faveeo.com/?url=https://www.bfmtv.com/economie/la-france-s-offre-l-un-des-plus-puissantssupercalculateurs-d-europe-pour-25-millions-d-euros-1606638.html&amp;vertical=intelligence-artificielle&amp;lang=fr</t>
  </si>
  <si>
    <t>https://www.forbes.com/sites/forbestechcouncil/2019/01/16/13-industries-soon-to-be-revolutionized-by-artificial-intelligence/</t>
  </si>
  <si>
    <t>https://www.informationisbeautifulawards.com/showcase/2333-map-of-computer-science</t>
  </si>
  <si>
    <t>https://medium.com/m/global-identity?redirectUrl=https%3A%2F%2Ftowardsdatascience.com%2Flinear-algebra-for-deep-learning-506c19c0d6fa</t>
  </si>
  <si>
    <t>http://ipfconline.fr/blog/2018/11/27/50-top-digital-influencers-to-follow-in-2019/</t>
  </si>
  <si>
    <t>http://www.kdnuggets.com/2016/09/poll-algorithms-used-data-scientists.html?utm_content=buffer5febc&amp;utm_medium=social&amp;utm_source=twitter.com&amp;utm_campaign=buffer</t>
  </si>
  <si>
    <t>https://medium.com/@ChrisHerd/why-blockchain-is-a-hammer-looking-for-a-nail-and-where-it-might-find-it-adba41facf23</t>
  </si>
  <si>
    <t>https://medium.com/m/global-identity?redirectUrl=https%3A%2F%2Ftowardsdatascience.com%2Fthe-data-fabric-for-machine-learning-part-1-2c558b7035d7</t>
  </si>
  <si>
    <t>https://www.forbes.com/sites/nvidia/2019/01/18/how-ai-is-transforming-the-next-generation-of-vehicles/#1d22f18447d9</t>
  </si>
  <si>
    <t>https://thenextweb.com/contributors/2019/01/18/10-ways-to-prepare-for-the-ai-and-automation-revolution/</t>
  </si>
  <si>
    <t>https://www.washingtonpost.com/news/powerpost/paloma/the-technology-202/2019/01/15/the-technology-202-venture-capitalists-balk-at-proposed-export-limits-on-ai-quantum-computing/5c3ccd2f1b326b66fc5a1c42/?noredirect=on</t>
  </si>
  <si>
    <t>https://www.nytimes.com/2019/01/20/technology/artificial-intelligence-policy-world.html</t>
  </si>
  <si>
    <t>https://www.analyticsinsight.net/artificial-intelligence-is-a-great-detector-tool/</t>
  </si>
  <si>
    <t>https://www.weforum.org/agenda/2019/01/who-should-take-charge-of-our-cybersecurity</t>
  </si>
  <si>
    <t>https://twitter.com/lic_grajales/status/1086452881710960646</t>
  </si>
  <si>
    <t>https://machinelearningmastery.com/how-to-control-the-speed-and-stability-of-training-neural-networks-with-gradient-descent-batch-size/</t>
  </si>
  <si>
    <t>https://english.manoramaonline.com/in-depth/startup-village/2017/05/24/google-selects-six-indian-startups-for-accelerator-programme.html</t>
  </si>
  <si>
    <t>https://www.jadirectives.com/review-of-machine-learning-course-a-z-hands-on-python-r-in-data-science/</t>
  </si>
  <si>
    <t>https://www.linkedin.com/pulse/guide-real-world-ai-machine-learning-use-cases-imtiaz-adam/?published=t</t>
  </si>
  <si>
    <t>http://www.cityam.com/271484/data-and-machine-learning-needs-human-intelligence-achieve</t>
  </si>
  <si>
    <t>https://github.com/ShivamPanchal/Complete-CheatSheets</t>
  </si>
  <si>
    <t>https://lnkd.in/eUAWr2a https://lnkd.in/ePgWHSk</t>
  </si>
  <si>
    <t>https://github.com/osforscience/deep-learning-ocean?utm_campaign=explore-email&amp;utm_medium=email&amp;utm_source=newsletter&amp;utm_term=daily</t>
  </si>
  <si>
    <t>https://www.edureka.co/blog/classification-algorithms/</t>
  </si>
  <si>
    <t>https://www.forbes.com/sites/gilpress/2018/12/09/120-ai-predictions-for-2019/#63219241688c</t>
  </si>
  <si>
    <t>http://www.datasciencecentral.com/profiles/blogs/book-python-data-science-handbook?overrideMobileRedirect=1</t>
  </si>
  <si>
    <t>http://businessoverbroadway.com/2019/01/20/usage-driven-groupings-of-data-science-and-machine-learning-programming-languages/</t>
  </si>
  <si>
    <t>https://shoptalk.com/speakers</t>
  </si>
  <si>
    <t>https://twitter.com/thekaushalsoni</t>
  </si>
  <si>
    <t>https://www.analyticsindiamag.com/data-analytics-ai-ml-bfsi/</t>
  </si>
  <si>
    <t>https://www.pscp.tv/w/1gqxvnqnYWkxB</t>
  </si>
  <si>
    <t>https://techwireasia.com/2019/01/what-to-consider-when-picking-big-data-analytics-tools/</t>
  </si>
  <si>
    <t>https://www.fifthdomain.com/dod/2018/12/27/what-the-future-of-artificial-intelligence-means-for-cybersecurity/</t>
  </si>
  <si>
    <t>https://www.technative.io/the-network-knows-let-it-help-you/</t>
  </si>
  <si>
    <t>https://www.reddit.com/r/MachineLearning/comments/ai6fud/p_introducing_turkey_an_amazon_mechanical_turk/</t>
  </si>
  <si>
    <t>https://www.pwc.com/us/en/services/consulting/library/artificial-intelligence-predictions.html?WT.mc_id=CT1-PL52-DM2-TR1-LS4-ND30-TTA5-CN_AIPredictions2018-MQT&amp;utm_content=bufferdb02b&amp;utm_medium=social&amp;utm_source=twitter.com&amp;utm_campaign=buffer</t>
  </si>
  <si>
    <t>https://blogthinkbig.com/pablo-lopez-alvarez-data-science-awards?utm_source=twitter</t>
  </si>
  <si>
    <t>https://www.forbes.com/sites/kalevleetaru/2019/01/20/why-is-ai-and-machine-learning-so-biased-the-answer-is-simple-economics/#2727050588cc</t>
  </si>
  <si>
    <t>https://www.youtube.com/watch?v=NOHLENkL8oE&amp;feature=youtu.be</t>
  </si>
  <si>
    <t>https://www.codementor.io/anshikbansal/natural-language-processing-oh-i-lost-track-part-1-rctkbywl9</t>
  </si>
  <si>
    <t>https://www.datasciencecentral.com/profiles/blogs/weekly-digest-january-21</t>
  </si>
  <si>
    <t>http://www.datasciencecentral.com/profiles/blogs/deep-learning-definition-resources-comparison-with-machine-learni?utm_content=buffer55e9a&amp;utm_medium=social&amp;utm_source=twitter.com&amp;utm_campaign=buffer</t>
  </si>
  <si>
    <t>https://www.myamichi.com/?utm_source=SMM&amp;utm_campaign=Digital_mkt</t>
  </si>
  <si>
    <t>https://blogs.msdn.microsoft.com/uk_faculty_connection/2018/10/29/data-science-in-visual-studio-code-using-neuron-a-new-vs-code-extension/</t>
  </si>
  <si>
    <t>https://e27.co/artificial-intelligence-disrupting-education-20180302/</t>
  </si>
  <si>
    <t>http://cs229.stanford.edu/materials/ML-advice.pdf</t>
  </si>
  <si>
    <t>https://nodexlgraphgallery.org/Pages/Graph.aspx?graphID=182633</t>
  </si>
  <si>
    <t>https://www.techiebouncer.com/2019/01/artificial-intelligence-data-life-cycle.html</t>
  </si>
  <si>
    <t>https://www.thetechedvocate.org/how-artificial-intelligence-is-improving-assistive-technology/</t>
  </si>
  <si>
    <t>https://github.com/AmirAli5/100DaysOfMLCode</t>
  </si>
  <si>
    <t>http://pynade.com/main-reasons-learn-python/</t>
  </si>
  <si>
    <t>https://twitter.com/mischaedm/status/1031574145270657025?s=21</t>
  </si>
  <si>
    <t>https://medium.com/m/global-identity?redirectUrl=https://hackernoon.com/top-10-roles-for-your-data-science-team-e7f05d90d961</t>
  </si>
  <si>
    <t>https://techxplore.com/news/2019-01-deep-learning-based-method-cyberbullying-twitter.html</t>
  </si>
  <si>
    <t>https://www.zeebiz.com/technology/news-microsoft-lays-ai-sensors-for-smart-farming-cutting-edge-healthcare-in-india-81171</t>
  </si>
  <si>
    <t>https://www.stoodnt.com/blog/machine-learning-ai-in-education/</t>
  </si>
  <si>
    <t>https://lnkd.in/fcP9rDF</t>
  </si>
  <si>
    <t>https://lnkd.in/ffpMbuP</t>
  </si>
  <si>
    <t>https://onlydatajobs.com/data-science-manager-at-mrp-philadelphia-pa</t>
  </si>
  <si>
    <t>https://venturebeat.com/2019/01/20/facebook-backs-institute-for-ethics-in-artificial-intelligence-with-7-5-million/</t>
  </si>
  <si>
    <t>https://www.nextplatform.com/2019/01/16/germany-makes-massive-quantum-neuromorphic-investment/</t>
  </si>
  <si>
    <t>https://towardsdatascience.com/roadmap-for-multi-class-sentiment-analysis-with-deep-learning-36f86a0185d2</t>
  </si>
  <si>
    <t>aitimejournal.com</t>
  </si>
  <si>
    <t>faveeo.com</t>
  </si>
  <si>
    <t>forbes.com</t>
  </si>
  <si>
    <t>informationisbeautifulawards.com</t>
  </si>
  <si>
    <t>medium.com</t>
  </si>
  <si>
    <t>ipfconline.fr</t>
  </si>
  <si>
    <t>kdnuggets.com</t>
  </si>
  <si>
    <t>thenextweb.com</t>
  </si>
  <si>
    <t>washingtonpost.com</t>
  </si>
  <si>
    <t>nytimes.com</t>
  </si>
  <si>
    <t>analyticsinsight.net</t>
  </si>
  <si>
    <t>weforum.org</t>
  </si>
  <si>
    <t>twitter.com</t>
  </si>
  <si>
    <t>machinelearningmastery.com</t>
  </si>
  <si>
    <t>manoramaonline.com</t>
  </si>
  <si>
    <t>jadirectives.com</t>
  </si>
  <si>
    <t>linkedin.com</t>
  </si>
  <si>
    <t>cityam.com</t>
  </si>
  <si>
    <t>github.com</t>
  </si>
  <si>
    <t>lnkd.in lnkd.in</t>
  </si>
  <si>
    <t>edureka.co</t>
  </si>
  <si>
    <t>datasciencecentral.com</t>
  </si>
  <si>
    <t>businessoverbroadway.com</t>
  </si>
  <si>
    <t>shoptalk.com</t>
  </si>
  <si>
    <t>analyticsindiamag.com</t>
  </si>
  <si>
    <t>pscp.tv</t>
  </si>
  <si>
    <t>techwireasia.com</t>
  </si>
  <si>
    <t>fifthdomain.com</t>
  </si>
  <si>
    <t>technative.io</t>
  </si>
  <si>
    <t>reddit.com</t>
  </si>
  <si>
    <t>pwc.com</t>
  </si>
  <si>
    <t>blogthinkbig.com</t>
  </si>
  <si>
    <t>youtube.com</t>
  </si>
  <si>
    <t>codementor.io</t>
  </si>
  <si>
    <t>myamichi.com</t>
  </si>
  <si>
    <t>microsoft.com</t>
  </si>
  <si>
    <t>e27.co</t>
  </si>
  <si>
    <t>stanford.edu</t>
  </si>
  <si>
    <t>nodexlgraphgallery.org</t>
  </si>
  <si>
    <t>techiebouncer.com</t>
  </si>
  <si>
    <t>thetechedvocate.org</t>
  </si>
  <si>
    <t>pynade.com</t>
  </si>
  <si>
    <t>techxplore.com</t>
  </si>
  <si>
    <t>zeebiz.com</t>
  </si>
  <si>
    <t>stoodnt.com</t>
  </si>
  <si>
    <t>lnkd.in</t>
  </si>
  <si>
    <t>onlydatajobs.com</t>
  </si>
  <si>
    <t>venturebeat.com</t>
  </si>
  <si>
    <t>nextplatform.com</t>
  </si>
  <si>
    <t>towardsdatascience.com</t>
  </si>
  <si>
    <t>ai artificialintelligence education datascience careers machinelearning deeplearning</t>
  </si>
  <si>
    <t>intelligenceartificielle ia robotique machinelearning hp</t>
  </si>
  <si>
    <t>artificialintelligence machinelearning ai</t>
  </si>
  <si>
    <t>infographic machinelearning bigdata ai iot robotics innovation cybersecurity</t>
  </si>
  <si>
    <t>sketchnote machinelearning crunchconf</t>
  </si>
  <si>
    <t>linearalgebra deepleaning algorithms datascience ai bigdata machinelearning mathematics coding datascientists</t>
  </si>
  <si>
    <t>digital bigdata analytics machinelearning ai datascience iot digitaltransformation emergingtech emtech</t>
  </si>
  <si>
    <t>algorithms datascientists ml machinelearning ai artificialintelligence deeplearning dl datascience clustering regression rt</t>
  </si>
  <si>
    <t>artificialintelligence datascience machinelearning corpnce datavisualization</t>
  </si>
  <si>
    <t>blockchain fintech insurtech ai machinelearning cryptocurrency ethereum</t>
  </si>
  <si>
    <t>robots internetofthings iot ai artificialintelligence robotics digitaltransformation smarttech innovation ml machinelearning videos rt</t>
  </si>
  <si>
    <t>data machinelearning startups smallbusiness smbs enterprise entrepreneurs</t>
  </si>
  <si>
    <t>ai vehicles fintech insurtech artificialintelligence machinelearning deeplearning robotics autonomousdriving</t>
  </si>
  <si>
    <t>ai automation revolution fintech insurtech futureofwork artificialintelligence machinelearning deeplearning robotics</t>
  </si>
  <si>
    <t>venturecapitalists limits ai quantumcomputing fintech insurtech artificialintelligence machinelearning robotics privacy regulation</t>
  </si>
  <si>
    <t>ai policy world fintech insurtech artificialintelligence machinelearning deeplearning robotics</t>
  </si>
  <si>
    <t>detector fintech insurtech ai artificialintelligence machinelearning robotics cyberattack cybersecurity</t>
  </si>
  <si>
    <t>machinelearning</t>
  </si>
  <si>
    <t>datascience statistics machinelearning analytics</t>
  </si>
  <si>
    <t>guide ai machinelearning ia digital machinelearning deeplearning bigdata</t>
  </si>
  <si>
    <t>emergingtechnologies enterprise pwc iot ai ia ml dl machinelearning deeplearning</t>
  </si>
  <si>
    <t>machinelearning ml ai tutorial</t>
  </si>
  <si>
    <t>india us startup artificialintelligence ai machinelearning ml</t>
  </si>
  <si>
    <t>india us startup</t>
  </si>
  <si>
    <t>machinelearning python r datascience datascientist datascientists ai artificialintelligence hadoop review education business businessintelligence bi development bigdata analytics iot iiot</t>
  </si>
  <si>
    <t>machinelearning python r datascience datascientist datascientists ai</t>
  </si>
  <si>
    <t>ai</t>
  </si>
  <si>
    <t>ai vehicles fintech</t>
  </si>
  <si>
    <t>guide ai machinelearning ia digital machinelearning deeplearning bigdata fintech insurtech marketing datascience ml dl robots healthtech sante medical iot tech</t>
  </si>
  <si>
    <t>100daysofmlcode</t>
  </si>
  <si>
    <t>emergingtechnologies enterprise pwc iot ai ia ml dl machinelearning deeplearning robotics blockchain drones drone uav iot vr ar 3dprinting impression3d digital numerique infographics marketing tech</t>
  </si>
  <si>
    <t>deeplearning bigdata machinelearning technews</t>
  </si>
  <si>
    <t>ai datascience machinelearning deeplearning artificialintelligence fintech bigdata</t>
  </si>
  <si>
    <t>python rstats nosql hadoop machinelearning statistics bigdata analytics datascience ai nlproc tensorflow java javascript reactjs vuejs golang clojure ruby cloudcomputing serverless datascientist linux</t>
  </si>
  <si>
    <t>python rstats nosql hadoop machinelearning statistics bigdata analytics datascience ai nlproc</t>
  </si>
  <si>
    <t>robots internetofthings iot ai artificialintelligence robotics</t>
  </si>
  <si>
    <t>ai robots machinelearning datascience deeplearning healthtech iiot robotics futureofwork emergingtech iot selfdrivingcars autonomousvehicles dataanalytics industry40</t>
  </si>
  <si>
    <t>ai robots machinelearning datascience</t>
  </si>
  <si>
    <t>infographics bigdata digitaltransformation futureofwork cloud contentmarketing digitalmarketing machinelearning iot sales digitalmarketing socialmedia marketing smm seo emailmarketing analytics inbound growthhacking infographic</t>
  </si>
  <si>
    <t>infographics bigdata digitaltransformation futureofwork cloud contentmarketing</t>
  </si>
  <si>
    <t>deeplearning artificialintelligence machinelearning</t>
  </si>
  <si>
    <t>classification machinelearning classificationalgorithms datascience</t>
  </si>
  <si>
    <t>classification</t>
  </si>
  <si>
    <t>ai machinelearning deeplearning healthtech ar vr aiforsocialgood bigdata analytics autonomousvehicles cx cybersecurity digitaltransformation industry40 fintech</t>
  </si>
  <si>
    <t>ai machinelearning deeplearning healthtech ar</t>
  </si>
  <si>
    <t>jupyter python datascience abdsc bigdata machinelearning coding datascientists</t>
  </si>
  <si>
    <t>jupyter python datascience</t>
  </si>
  <si>
    <t>10yearchallenge ai artificailintelligence ml machinelearning datascience algorithm technology</t>
  </si>
  <si>
    <t>datascience machinelearning programming</t>
  </si>
  <si>
    <t>ai machinelearning deeplearning</t>
  </si>
  <si>
    <t>ai robotics</t>
  </si>
  <si>
    <t>ai retail ecommerce fmcg supplychain flexibleautomation robotics ai machinelearning omnichannel</t>
  </si>
  <si>
    <t>infographic wearable sensors machinelearning iot bigdata digitaltransformation futureofwork marketing analytics bigdata cloud blogging contentmarketing digitalmarketing</t>
  </si>
  <si>
    <t>infographic wearable sensors</t>
  </si>
  <si>
    <t>datascientist hacker machinelearning datascience</t>
  </si>
  <si>
    <t>algorithms datascientists</t>
  </si>
  <si>
    <t>datascience machinelearning python dataviz</t>
  </si>
  <si>
    <t>deeplearning artificialintelligence machinelearning 100daysofmlcode 100daysofcode</t>
  </si>
  <si>
    <t>artificialintelligence deeplearning machinelearning banking insurance finance</t>
  </si>
  <si>
    <t>java machinelearning ai</t>
  </si>
  <si>
    <t>java machinelearning</t>
  </si>
  <si>
    <t>bigdata datascience machinelearning deeplearning nlp robots ai iot finserv</t>
  </si>
  <si>
    <t>ai automation revolution fintech insurtech</t>
  </si>
  <si>
    <t>infographic</t>
  </si>
  <si>
    <t>artificialintelligence cybersecurity ai infosecurity deeplearning machinelearning bigdata iot</t>
  </si>
  <si>
    <t>artificialintelligence cybersecurity ai infosecurity deeplearning</t>
  </si>
  <si>
    <t>iot machinelearning automation</t>
  </si>
  <si>
    <t>digitaltransformation industry40 analytics bigdata artificialintelligence deeplearning cybersecurity machinelearning iot iiot ai blockchain 4ir cio infographic</t>
  </si>
  <si>
    <t>digitaltransformation</t>
  </si>
  <si>
    <t>ai bigdata iot socialmedia datascience dataanalytics machinelearning deeplearning dataviz</t>
  </si>
  <si>
    <t>ai bigdata</t>
  </si>
  <si>
    <t>digital</t>
  </si>
  <si>
    <t>cybersecurity mobilesecurity mobileappsecurity infosec appsec cyberaware artificialintelligence ransomware iot iotsecurity idaas gdpr machinelearning ai ml fintech future iot</t>
  </si>
  <si>
    <t>cybersecurity mobilesecurity mobileappsecurity infosec</t>
  </si>
  <si>
    <t>pythonprogramming machinelearning artificialintelligence</t>
  </si>
  <si>
    <t>machinelearning alzheimer inteligenciaartificial esalud saluddigitalimf</t>
  </si>
  <si>
    <t>ai machinelearning biased economics fintech</t>
  </si>
  <si>
    <t>machinelearning losangeles</t>
  </si>
  <si>
    <t>sketchnote machinelearning</t>
  </si>
  <si>
    <t>linearalgebra deepleaning algorithms</t>
  </si>
  <si>
    <t>bigdata datascience machinelearning nlproc ai</t>
  </si>
  <si>
    <t>datascience machinelearning python dataviz nlproc ai mathematics deeplearning abdsc bigdata datascientists rstats neuralnetworks</t>
  </si>
  <si>
    <t>deeplearning machinelearning datascience ml ai artificialintelligence deeplearning dl iot internetofthings algorithms</t>
  </si>
  <si>
    <t>deeplearning machinelearning</t>
  </si>
  <si>
    <t>achieve success career business technology design jobs linkedin hr recruitment artificialintelligence machinelearning myamichi</t>
  </si>
  <si>
    <t>achieve success career business technology jobs linkedin hr recruitment artificialintelligence machinelearning myamichi mondaymotivation</t>
  </si>
  <si>
    <t>cloud bigdata iot machinelearning wef</t>
  </si>
  <si>
    <t>cloud bigdata</t>
  </si>
  <si>
    <t>machinelearning datascience frontend backend mobileapp</t>
  </si>
  <si>
    <t>ai deeplearning machinelearning datascience</t>
  </si>
  <si>
    <t>datascientist hacker machinelearning datascience bigdata data</t>
  </si>
  <si>
    <t>ai technologies artificialintelligence technology machinelearning virtualassistants</t>
  </si>
  <si>
    <t>ai technologies</t>
  </si>
  <si>
    <t>machinelearning ai artificialintelligence deeplearning datascience googlecloudpartner gcp</t>
  </si>
  <si>
    <t>data4good data4good ai bigdata machinelearning datascience analytics healthcare</t>
  </si>
  <si>
    <t>bigdata datascience machinelearning nlproc ai textanalytics</t>
  </si>
  <si>
    <t>data ai iot machinelearning</t>
  </si>
  <si>
    <t>developer programming programmer devops webdev</t>
  </si>
  <si>
    <t>microsoft healthcare farming</t>
  </si>
  <si>
    <t>data machinelearning</t>
  </si>
  <si>
    <t>edtech technology innovation ai machinelearning analytics algorithms science data deeplearning iot computer artificialintelligence 21stcenturylearnng robots robotics</t>
  </si>
  <si>
    <t>100daysofmlcode artificialintelligence deeplearning machinelearning computervsion gans 100daysofcode</t>
  </si>
  <si>
    <t>developer programming programmer devops webdev appdevelopment 100daysofcode java python javascript nodejs angular react vuejs codenewbie machinelearning datascientist datascience</t>
  </si>
  <si>
    <t>machinelearning artificialintelligence datascience</t>
  </si>
  <si>
    <t>machinelearning crypto robotics cloudcomputing dataanalytics bigdata ai fintechs</t>
  </si>
  <si>
    <t>ai machinelearning deeplearning artificialintelligence digital virtualassistants nlp nlg</t>
  </si>
  <si>
    <t>blockchain fintech insurtech ai machinelearning</t>
  </si>
  <si>
    <t>ai machinelearning biased economics fintech insurtech artificialintelligence deeplearning robotics</t>
  </si>
  <si>
    <t>venturecapitalists limits ai quantumcomputing fintech</t>
  </si>
  <si>
    <t>ai policy world fintech</t>
  </si>
  <si>
    <t>detector fintech insurtech ai</t>
  </si>
  <si>
    <t>deeplearning bigdata machinelearning technews technology deeptech</t>
  </si>
  <si>
    <t>microsoft healthcare farming artificialintelligence ai machinelearning technews technology deeptech</t>
  </si>
  <si>
    <t>ai robotics automation iot artificialintelligence machinelearning ml bigdata tech science deeplearning neuralnetworks datascience mobile computing innovation research</t>
  </si>
  <si>
    <t>machinelearning ai education</t>
  </si>
  <si>
    <t>randomsampling machinelearning statistics datascience</t>
  </si>
  <si>
    <t>machinelearning artificialintelligence datascience python csharp</t>
  </si>
  <si>
    <t>remotework remotejob job visualization bigdata machinelearning datascientist python r sql matlab</t>
  </si>
  <si>
    <t>remotework</t>
  </si>
  <si>
    <t>bigdata datascience technology iot bi businessintelligence ai ml machinelearning artificialintelligence dataanalytics dl deeplearning digital datascientist</t>
  </si>
  <si>
    <t>bigdata</t>
  </si>
  <si>
    <t>deeplearning machinelearning ai datascience neuralnetworks cnn reinforcement learning deeprl gpu tensorflow keras caffe pytorch python hpc robotics autonomouscar quant</t>
  </si>
  <si>
    <t>deeplearning machinelearning ai</t>
  </si>
  <si>
    <t>https://pbs.twimg.com/media/DxYayPlWsAIC-3i.png</t>
  </si>
  <si>
    <t>https://pbs.twimg.com/media/DxYGehuXgAQMw0l.png</t>
  </si>
  <si>
    <t>https://pbs.twimg.com/media/DxZR0a7VsAAWXWa.jpg</t>
  </si>
  <si>
    <t>https://pbs.twimg.com/media/DxZgANgWsAIDgGw.jpg</t>
  </si>
  <si>
    <t>https://pbs.twimg.com/media/DtjUMu7XcAAlYoQ.jpg</t>
  </si>
  <si>
    <t>https://pbs.twimg.com/media/DxaQ2dbWwAEFjX1.jpg https://pbs.twimg.com/media/Db-P8j2V4AAOqV_.jpg</t>
  </si>
  <si>
    <t>https://pbs.twimg.com/media/DxaNW_bWsAASDFa.jpg</t>
  </si>
  <si>
    <t>https://pbs.twimg.com/media/DxaW4ukX0AEyKci.jpg</t>
  </si>
  <si>
    <t>https://pbs.twimg.com/amplify_video_thumb/1081006513341161473/img/qiCGVIZuigyGIlYB.jpg</t>
  </si>
  <si>
    <t>https://pbs.twimg.com/media/DxH7sTSX4AIHJI4.jpg</t>
  </si>
  <si>
    <t>https://pbs.twimg.com/ext_tw_video_thumb/1086882369565536256/pu/img/LqAbBPlPChuQFKKu.jpg</t>
  </si>
  <si>
    <t>https://pbs.twimg.com/media/DxZ6R4bWoAQxiOh.jpg</t>
  </si>
  <si>
    <t>https://pbs.twimg.com/media/DxZzaXyWsAA5Fxc.jpg</t>
  </si>
  <si>
    <t>https://pbs.twimg.com/media/DxZez23XQAAAydM.jpg</t>
  </si>
  <si>
    <t>https://pbs.twimg.com/media/DxZYLBGXQAAtUab.jpg</t>
  </si>
  <si>
    <t>https://pbs.twimg.com/media/DxYRN7RWwAIa6MV.jpg</t>
  </si>
  <si>
    <t>https://pbs.twimg.com/media/DxaUfGfWwAE9M73.jpg</t>
  </si>
  <si>
    <t>https://pbs.twimg.com/media/DrZ8k_zXgAE3Jax.jpg</t>
  </si>
  <si>
    <t>https://pbs.twimg.com/media/DwJWQfxXQAMlg4U.jpg</t>
  </si>
  <si>
    <t>https://pbs.twimg.com/media/DxX-owLWsAE0kRH.jpg</t>
  </si>
  <si>
    <t>https://pbs.twimg.com/ext_tw_video_thumb/1043560825296830464/pu/img/V5XIi7d0B6uTexRH.jpg</t>
  </si>
  <si>
    <t>https://pbs.twimg.com/media/DxWSdrYV4AA-5L-.jpg</t>
  </si>
  <si>
    <t>https://pbs.twimg.com/media/DxZ6DrRXQAEh3oM.jpg</t>
  </si>
  <si>
    <t>https://pbs.twimg.com/media/DxVIiemX0AAHXhq.jpg</t>
  </si>
  <si>
    <t>https://pbs.twimg.com/media/DxaYjpQVsAAZy6L.jpg</t>
  </si>
  <si>
    <t>https://pbs.twimg.com/media/DxaYnVeUcAA8D3H.jpg</t>
  </si>
  <si>
    <t>https://pbs.twimg.com/media/DxaXoLaVYAAT_cJ.jpg</t>
  </si>
  <si>
    <t>https://pbs.twimg.com/media/DxaVj1DWwAAnhga.jpg</t>
  </si>
  <si>
    <t>https://pbs.twimg.com/media/DxaYzyFVsAEs2f2.jpg</t>
  </si>
  <si>
    <t>https://pbs.twimg.com/media/DxR-wj0XcAAUZtg.jpg</t>
  </si>
  <si>
    <t>https://pbs.twimg.com/media/DxNQE7tUwAASwoX.jpg</t>
  </si>
  <si>
    <t>https://pbs.twimg.com/media/DxaR0uLW0AA_Pie.jpg</t>
  </si>
  <si>
    <t>https://pbs.twimg.com/media/DxZvT-GX4AA3KG8.jpg</t>
  </si>
  <si>
    <t>https://pbs.twimg.com/media/DxXPc2wXcAAFYBc.jpg https://pbs.twimg.com/media/Dhby3ASW4AE56PG.jpg</t>
  </si>
  <si>
    <t>https://pbs.twimg.com/media/DxaZpKJVsAIXjG9.jpg</t>
  </si>
  <si>
    <t>https://pbs.twimg.com/media/DxaaG_SU0AAz2L9.jpg</t>
  </si>
  <si>
    <t>https://pbs.twimg.com/media/DxZypUNUcAAtIk2.jpg</t>
  </si>
  <si>
    <t>https://pbs.twimg.com/media/DxUifrnWkAUnPaZ.jpg</t>
  </si>
  <si>
    <t>https://pbs.twimg.com/media/DxVazneW0AAW8Ve.jpg</t>
  </si>
  <si>
    <t>https://pbs.twimg.com/media/Dxaa4hrX0AEpa7t.jpg</t>
  </si>
  <si>
    <t>https://pbs.twimg.com/media/DxZS8gBWsAAVfKF.jpg</t>
  </si>
  <si>
    <t>https://pbs.twimg.com/media/Dxaa-F2VYAEkfHx.jpg</t>
  </si>
  <si>
    <t>https://pbs.twimg.com/media/DxZosmIX4AAzd7M.jpg</t>
  </si>
  <si>
    <t>https://pbs.twimg.com/ext_tw_video_thumb/1086926562899972096/pu/img/11nrAjKwbr8nNUrn.jpg</t>
  </si>
  <si>
    <t>https://pbs.twimg.com/media/DxaTdCZXQAIoBO7.jpg</t>
  </si>
  <si>
    <t>https://pbs.twimg.com/media/DxaOCnmX4AAX7wi.jpg</t>
  </si>
  <si>
    <t>https://pbs.twimg.com/media/DxaNctkUwAAx2iQ.jpg</t>
  </si>
  <si>
    <t>https://pbs.twimg.com/ext_tw_video_thumb/1087067040203096064/pu/img/9jclKp9_J7VkulsK.jpg</t>
  </si>
  <si>
    <t>https://pbs.twimg.com/media/DxCMm1ZWkAA5rcN.jpg</t>
  </si>
  <si>
    <t>http://pbs.twimg.com/profile_images/1026376387102420994/oSUBEmz3_normal.jpg</t>
  </si>
  <si>
    <t>http://pbs.twimg.com/profile_images/963370192276459520/mrxYhwCj_normal.jpg</t>
  </si>
  <si>
    <t>http://pbs.twimg.com/profile_images/773264212042870784/GUtQ6yty_normal.jpg</t>
  </si>
  <si>
    <t>http://pbs.twimg.com/profile_images/890464519935283200/XrcgFjrN_normal.jpg</t>
  </si>
  <si>
    <t>http://pbs.twimg.com/profile_images/726667054686728192/_FV9kwmc_normal.jpg</t>
  </si>
  <si>
    <t>http://pbs.twimg.com/profile_images/517344040875225088/k0NywCVo_normal.jpeg</t>
  </si>
  <si>
    <t>http://pbs.twimg.com/profile_images/548469729191411712/s_ab78eS_normal.jpeg</t>
  </si>
  <si>
    <t>http://pbs.twimg.com/profile_images/805006806934323200/KxEGjbqo_normal.jpg</t>
  </si>
  <si>
    <t>http://pbs.twimg.com/profile_images/990706020438761477/vmYbOORN_normal.jpg</t>
  </si>
  <si>
    <t>http://pbs.twimg.com/profile_images/780709747020423168/x5jhOyOY_normal.jpg</t>
  </si>
  <si>
    <t>http://pbs.twimg.com/profile_images/976864069528555520/wuXzNaDK_normal.jpg</t>
  </si>
  <si>
    <t>http://pbs.twimg.com/profile_images/1067128861731799040/uEvU6DRx_normal.jpg</t>
  </si>
  <si>
    <t>http://pbs.twimg.com/profile_images/1081800912698372096/MRenWgyP_normal.jpg</t>
  </si>
  <si>
    <t>http://pbs.twimg.com/profile_images/417235686148698112/x23DTRbE_normal.jpeg</t>
  </si>
  <si>
    <t>http://pbs.twimg.com/profile_images/798403320461328384/A2tZjaB8_normal.jpg</t>
  </si>
  <si>
    <t>http://pbs.twimg.com/profile_images/849166849950568448/Zb0nWTNN_normal.jpg</t>
  </si>
  <si>
    <t>http://pbs.twimg.com/profile_images/816589166330937345/7a7XExJE_normal.jpg</t>
  </si>
  <si>
    <t>http://abs.twimg.com/sticky/default_profile_images/default_profile_normal.png</t>
  </si>
  <si>
    <t>http://pbs.twimg.com/profile_images/965682432367300611/j4syUFC2_normal.jpg</t>
  </si>
  <si>
    <t>http://pbs.twimg.com/profile_images/1032160975036665856/fkrK1xui_normal.jpg</t>
  </si>
  <si>
    <t>http://pbs.twimg.com/profile_images/1069247811290624004/TytUSstC_normal.jpg</t>
  </si>
  <si>
    <t>http://pbs.twimg.com/profile_images/1035042096619704321/fiTkfmMV_normal.jpg</t>
  </si>
  <si>
    <t>http://pbs.twimg.com/profile_images/887985580562407427/59oz7xri_normal.jpg</t>
  </si>
  <si>
    <t>http://pbs.twimg.com/profile_images/908718838719672322/6OhUkrMF_normal.jpg</t>
  </si>
  <si>
    <t>http://pbs.twimg.com/profile_images/1075444663505616897/K4tidSvB_normal.jpg</t>
  </si>
  <si>
    <t>http://pbs.twimg.com/profile_images/1084817754006253570/nQl5SNlc_normal.jpg</t>
  </si>
  <si>
    <t>http://pbs.twimg.com/profile_images/1014099062839054336/94pJrA6-_normal.jpg</t>
  </si>
  <si>
    <t>http://pbs.twimg.com/profile_images/492674933164503040/FbNf_O0T_normal.jpeg</t>
  </si>
  <si>
    <t>http://pbs.twimg.com/profile_images/871389331843186688/kLwVLS1r_normal.jpg</t>
  </si>
  <si>
    <t>http://pbs.twimg.com/profile_images/997092718001250305/V3ubCc7H_normal.jpg</t>
  </si>
  <si>
    <t>http://pbs.twimg.com/profile_images/1782812492/New_Sample-Logo__normal.jpg</t>
  </si>
  <si>
    <t>http://pbs.twimg.com/profile_images/978513405198979072/PTPDItkY_normal.jpg</t>
  </si>
  <si>
    <t>http://pbs.twimg.com/profile_images/869823147666800641/mUg3YGC5_normal.jpg</t>
  </si>
  <si>
    <t>http://pbs.twimg.com/profile_images/1067670684229345280/c9CZZT6p_normal.jpg</t>
  </si>
  <si>
    <t>http://pbs.twimg.com/profile_images/802596475213582337/MGqbpt64_normal.jpg</t>
  </si>
  <si>
    <t>http://pbs.twimg.com/profile_images/706387632016662528/2sCcFSrV_normal.jpg</t>
  </si>
  <si>
    <t>http://pbs.twimg.com/profile_images/1030682647176077312/ibP_7vHP_normal.jpg</t>
  </si>
  <si>
    <t>http://pbs.twimg.com/profile_images/954020529391902720/jW4dnFtA_normal.jpg</t>
  </si>
  <si>
    <t>http://pbs.twimg.com/profile_images/680418832452681728/basAgMmZ_normal.jpg</t>
  </si>
  <si>
    <t>http://pbs.twimg.com/profile_images/848516517637574656/99h3FOIN_normal.jpg</t>
  </si>
  <si>
    <t>http://pbs.twimg.com/profile_images/692994884270198784/jQX64C1s_normal.jpg</t>
  </si>
  <si>
    <t>http://pbs.twimg.com/profile_images/874957781396271104/c43eZVPu_normal.jpg</t>
  </si>
  <si>
    <t>http://pbs.twimg.com/profile_images/1040011551225327616/XkHWrhIG_normal.jpg</t>
  </si>
  <si>
    <t>http://pbs.twimg.com/profile_images/676517070549323776/6bbXhEfg_normal.png</t>
  </si>
  <si>
    <t>http://pbs.twimg.com/profile_images/924688304708243456/EfExrhU__normal.jpg</t>
  </si>
  <si>
    <t>http://pbs.twimg.com/profile_images/593803027737387008/RLmHoyff_normal.png</t>
  </si>
  <si>
    <t>http://pbs.twimg.com/profile_images/877265193818103808/uriy-gaK_normal.jpg</t>
  </si>
  <si>
    <t>http://pbs.twimg.com/profile_images/1057986224487653377/_QHxWMJZ_normal.jpg</t>
  </si>
  <si>
    <t>http://pbs.twimg.com/profile_images/806213385545273344/s7sE4E8a_normal.jpg</t>
  </si>
  <si>
    <t>http://pbs.twimg.com/profile_images/557413912241373184/6SxrzZSF_normal.jpeg</t>
  </si>
  <si>
    <t>http://pbs.twimg.com/profile_images/2247742663/IMG_0194_face0_normal.jpg</t>
  </si>
  <si>
    <t>http://pbs.twimg.com/profile_images/1032650135044378624/MvxmgUm2_normal.jpg</t>
  </si>
  <si>
    <t>http://pbs.twimg.com/profile_images/807939633296224256/a6597I3y_normal.jpg</t>
  </si>
  <si>
    <t>http://pbs.twimg.com/profile_images/1023074521077743616/RyYcioxs_normal.jpg</t>
  </si>
  <si>
    <t>http://pbs.twimg.com/profile_images/1064399402012295168/dPcg8JVP_normal.jpg</t>
  </si>
  <si>
    <t>http://pbs.twimg.com/profile_images/1085572826940215296/_tccfWLt_normal.jpg</t>
  </si>
  <si>
    <t>http://pbs.twimg.com/profile_images/2098779315/2012-04-11_19-30-40.174_normal.jpg</t>
  </si>
  <si>
    <t>http://pbs.twimg.com/profile_images/590810798995410944/iFSftlnA_normal.jpg</t>
  </si>
  <si>
    <t>http://pbs.twimg.com/profile_images/1055180349939109897/-mGp1A_E_normal.jpg</t>
  </si>
  <si>
    <t>http://pbs.twimg.com/profile_images/973697413545320448/PwZT55cY_normal.jpg</t>
  </si>
  <si>
    <t>http://pbs.twimg.com/profile_images/1057760828508725248/2d3G03JD_normal.jpg</t>
  </si>
  <si>
    <t>http://pbs.twimg.com/profile_images/1084507512978767873/aKA1VrTY_normal.jpg</t>
  </si>
  <si>
    <t>http://pbs.twimg.com/profile_images/1034830509451472896/2vAs8Wij_normal.jpg</t>
  </si>
  <si>
    <t>http://pbs.twimg.com/profile_images/803634919285002241/aOl2CBsW_normal.jpg</t>
  </si>
  <si>
    <t>http://pbs.twimg.com/profile_images/688039108/retouched_3726_normal.jpg</t>
  </si>
  <si>
    <t>http://pbs.twimg.com/profile_images/1085766389325979648/ucTZaOmJ_normal.jpg</t>
  </si>
  <si>
    <t>http://pbs.twimg.com/profile_images/993005004792332288/vBQOM_OM_normal.jpg</t>
  </si>
  <si>
    <t>http://pbs.twimg.com/profile_images/700389796003385344/1bJ0-fPQ_normal.jpg</t>
  </si>
  <si>
    <t>http://pbs.twimg.com/profile_images/808057095035752448/7gjlLmVA_normal.jpg</t>
  </si>
  <si>
    <t>http://pbs.twimg.com/profile_images/1042739822438309889/ph2VguVW_normal.jpg</t>
  </si>
  <si>
    <t>http://pbs.twimg.com/profile_images/995997508038873091/_u5x7QeE_normal.jpg</t>
  </si>
  <si>
    <t>http://pbs.twimg.com/profile_images/985495411564695552/i90ppaeE_normal.jpg</t>
  </si>
  <si>
    <t>http://pbs.twimg.com/profile_images/491992113236566017/o7f-H4Pj_normal.jpeg</t>
  </si>
  <si>
    <t>http://pbs.twimg.com/profile_images/991485592478220289/KAAvwnAA_normal.jpg</t>
  </si>
  <si>
    <t>http://pbs.twimg.com/profile_images/922456769783148544/gF-u4tGY_normal.jpg</t>
  </si>
  <si>
    <t>http://pbs.twimg.com/profile_images/1076462504002375680/grqsiD9i_normal.jpg</t>
  </si>
  <si>
    <t>http://pbs.twimg.com/profile_images/1066631751404085248/NZfVcj66_normal.jpg</t>
  </si>
  <si>
    <t>http://pbs.twimg.com/profile_images/1084662828852596736/7Kjn7-sk_normal.jpg</t>
  </si>
  <si>
    <t>http://pbs.twimg.com/profile_images/917262332140462080/-2LmIVr7_normal.jpg</t>
  </si>
  <si>
    <t>http://pbs.twimg.com/profile_images/1084404335394488320/UlizNsot_normal.jpg</t>
  </si>
  <si>
    <t>http://pbs.twimg.com/profile_images/927946830079504384/2ssKCTjT_normal.jpg</t>
  </si>
  <si>
    <t>http://pbs.twimg.com/profile_images/915247803248599040/GsF3avSn_normal.jpg</t>
  </si>
  <si>
    <t>http://pbs.twimg.com/profile_images/1055182748401299456/jTorg4Qz_normal.jpg</t>
  </si>
  <si>
    <t>http://pbs.twimg.com/profile_images/1040573396398956544/BetojiRw_normal.jpg</t>
  </si>
  <si>
    <t>http://pbs.twimg.com/profile_images/802500641058865152/3qjqXeEp_normal.jpg</t>
  </si>
  <si>
    <t>http://pbs.twimg.com/profile_images/818117664472174592/ufPuffj4_normal.jpg</t>
  </si>
  <si>
    <t>http://pbs.twimg.com/profile_images/147726266/moose_normal.jpg</t>
  </si>
  <si>
    <t>http://pbs.twimg.com/profile_images/869962597424025601/3NHd0kZ__normal.jpg</t>
  </si>
  <si>
    <t>http://pbs.twimg.com/profile_images/1060487396129595392/wzvKEN2l_normal.jpg</t>
  </si>
  <si>
    <t>http://pbs.twimg.com/profile_images/941792642748370944/9NuCnpzY_normal.jpg</t>
  </si>
  <si>
    <t>http://pbs.twimg.com/profile_images/861866967493431296/PIjaSD4g_normal.jpg</t>
  </si>
  <si>
    <t>https://twitter.com/#!/aitimejournal/status/1087211225509855232</t>
  </si>
  <si>
    <t>https://twitter.com/#!/intelligenceia_/status/1086889564692713472</t>
  </si>
  <si>
    <t>https://twitter.com/#!/jimmygill/status/1086643058584797184</t>
  </si>
  <si>
    <t>https://twitter.com/#!/s_galimberti/status/1087085857180434432</t>
  </si>
  <si>
    <t>https://twitter.com/#!/adamsconsulting/status/1087063487292076032</t>
  </si>
  <si>
    <t>https://twitter.com/#!/ghammadi/status/1087146444195192832</t>
  </si>
  <si>
    <t>https://twitter.com/#!/kirkdborne/status/1087161930647855105</t>
  </si>
  <si>
    <t>https://twitter.com/#!/kirkdborne/status/1069838231284404225</t>
  </si>
  <si>
    <t>https://twitter.com/#!/ronald_vanloon/status/1087215628430266373</t>
  </si>
  <si>
    <t>https://twitter.com/#!/corpnce/status/1087211787781591040</t>
  </si>
  <si>
    <t>https://twitter.com/#!/andi_staub/status/1087222263139713024</t>
  </si>
  <si>
    <t>https://twitter.com/#!/ronald_vanloon/status/1087008347432411136</t>
  </si>
  <si>
    <t>https://twitter.com/#!/hubanalytics1/status/1085925733254512641</t>
  </si>
  <si>
    <t>https://twitter.com/#!/spirosmargaris/status/1086882776387936256</t>
  </si>
  <si>
    <t>https://twitter.com/#!/spirosmargaris/status/1087190809231978501</t>
  </si>
  <si>
    <t>https://twitter.com/#!/spirosmargaris/status/1087183258507493381</t>
  </si>
  <si>
    <t>https://twitter.com/#!/spirosmargaris/status/1087160608141787136</t>
  </si>
  <si>
    <t>https://twitter.com/#!/spirosmargaris/status/1087153307846696965</t>
  </si>
  <si>
    <t>https://twitter.com/#!/satyen_baindur/status/1087222688202932225</t>
  </si>
  <si>
    <t>https://twitter.com/#!/b_rational/status/1087102618936229889</t>
  </si>
  <si>
    <t>https://twitter.com/#!/geooptimization/status/1087222717416423424</t>
  </si>
  <si>
    <t>https://twitter.com/#!/fintechna/status/1087222754787708928</t>
  </si>
  <si>
    <t>https://twitter.com/#!/arkangelscrap/status/1087222685682290688</t>
  </si>
  <si>
    <t>https://twitter.com/#!/arkangelscrap/status/1087222770507923456</t>
  </si>
  <si>
    <t>https://twitter.com/#!/ileacristian/status/1087075296149454848</t>
  </si>
  <si>
    <t>https://twitter.com/#!/laymanvk/status/1087222784789495808</t>
  </si>
  <si>
    <t>https://twitter.com/#!/moueller1961/status/1087219627283890176</t>
  </si>
  <si>
    <t>https://twitter.com/#!/startupnewsind/status/1087222823578411009</t>
  </si>
  <si>
    <t>https://twitter.com/#!/ahmedjr_16/status/1087220795330514945</t>
  </si>
  <si>
    <t>https://twitter.com/#!/65siddy/status/1087222833871122432</t>
  </si>
  <si>
    <t>https://twitter.com/#!/ai_opportunity/status/1087222858235883520</t>
  </si>
  <si>
    <t>https://twitter.com/#!/risto_matti/status/1087222937134936064</t>
  </si>
  <si>
    <t>https://twitter.com/#!/goglinjf/status/1087222684122001409</t>
  </si>
  <si>
    <t>https://twitter.com/#!/risto_matti/status/1087223069020688384</t>
  </si>
  <si>
    <t>https://twitter.com/#!/metro_logix/status/1087223106257805313</t>
  </si>
  <si>
    <t>https://twitter.com/#!/_30days30sites/status/1087223172452311041</t>
  </si>
  <si>
    <t>https://twitter.com/#!/goglinjf/status/1087222478584320000</t>
  </si>
  <si>
    <t>https://twitter.com/#!/formilabhx/status/1087223252005441537</t>
  </si>
  <si>
    <t>https://twitter.com/#!/vincenzo_vecchi/status/1087223290295406593</t>
  </si>
  <si>
    <t>https://twitter.com/#!/adnan_hashmi/status/1087223352329228289</t>
  </si>
  <si>
    <t>https://twitter.com/#!/poramatepi/status/1087223453621510145</t>
  </si>
  <si>
    <t>https://twitter.com/#!/gridenko/status/1087223457732018176</t>
  </si>
  <si>
    <t>https://twitter.com/#!/gp_pulipaka/status/1087054871612846080</t>
  </si>
  <si>
    <t>https://twitter.com/#!/iamtbello/status/1087223533221146625</t>
  </si>
  <si>
    <t>https://twitter.com/#!/kovair/status/1087223548861706240</t>
  </si>
  <si>
    <t>https://twitter.com/#!/goandlive/status/1087223561264291840</t>
  </si>
  <si>
    <t>https://twitter.com/#!/marcusborba/status/1086991018833125376</t>
  </si>
  <si>
    <t>https://twitter.com/#!/neptanum/status/1087223287942467584</t>
  </si>
  <si>
    <t>https://twitter.com/#!/softnet_search/status/1086935991468740608</t>
  </si>
  <si>
    <t>https://twitter.com/#!/neptanum/status/1087223627865559040</t>
  </si>
  <si>
    <t>https://twitter.com/#!/shivvrata/status/1087223630575091712</t>
  </si>
  <si>
    <t>https://twitter.com/#!/skappagantula/status/1086593954806525954</t>
  </si>
  <si>
    <t>https://twitter.com/#!/anuraagd/status/1087223842165145601</t>
  </si>
  <si>
    <t>https://twitter.com/#!/ipfconline1/status/1087190565500977153</t>
  </si>
  <si>
    <t>https://twitter.com/#!/psb_dc/status/1087223905549459456</t>
  </si>
  <si>
    <t>https://twitter.com/#!/kirkdborne/status/1086854645509750785</t>
  </si>
  <si>
    <t>https://twitter.com/#!/fivann/status/1087223991100682244</t>
  </si>
  <si>
    <t>https://twitter.com/#!/akshay_moorthy/status/1087224117042982912</t>
  </si>
  <si>
    <t>https://twitter.com/#!/bestdealhotdeal/status/1087224179814875136</t>
  </si>
  <si>
    <t>https://twitter.com/#!/bestdealhotdeal/status/1087223751232577536</t>
  </si>
  <si>
    <t>https://twitter.com/#!/rahulbarooah/status/1087224202015387648</t>
  </si>
  <si>
    <t>https://twitter.com/#!/gogreyorange/status/1087224225130209280</t>
  </si>
  <si>
    <t>https://twitter.com/#!/thekaushalsoni/status/1087220804402794498</t>
  </si>
  <si>
    <t>https://twitter.com/#!/myriamozon/status/1087224306034266112</t>
  </si>
  <si>
    <t>https://twitter.com/#!/naisshairoff/status/1087224391891603456</t>
  </si>
  <si>
    <t>https://twitter.com/#!/alexandrakg92/status/1087224213088452608</t>
  </si>
  <si>
    <t>https://twitter.com/#!/alexandrakg92/status/1087224480580231168</t>
  </si>
  <si>
    <t>https://twitter.com/#!/ishanjain_t/status/1087211103732457472</t>
  </si>
  <si>
    <t>https://twitter.com/#!/newtonmunene_yg/status/1087224494899544064</t>
  </si>
  <si>
    <t>https://twitter.com/#!/newtonmunene_yg/status/1087224494807285760</t>
  </si>
  <si>
    <t>https://twitter.com/#!/razorthinkinc/status/1087224549278572545</t>
  </si>
  <si>
    <t>https://twitter.com/#!/java/status/1086859617370624000</t>
  </si>
  <si>
    <t>https://twitter.com/#!/chrajeshpro/status/1087224601631907840</t>
  </si>
  <si>
    <t>https://twitter.com/#!/webjframework/status/1087224604110848000</t>
  </si>
  <si>
    <t>https://twitter.com/#!/bristowcolin/status/1087224637417836544</t>
  </si>
  <si>
    <t>https://twitter.com/#!/guzmand/status/1087224653960105984</t>
  </si>
  <si>
    <t>https://twitter.com/#!/alainabwang/status/1087224675116040192</t>
  </si>
  <si>
    <t>https://twitter.com/#!/xfxie/status/1078502792736718848</t>
  </si>
  <si>
    <t>https://twitter.com/#!/accmobility/status/1087224695966089216</t>
  </si>
  <si>
    <t>https://twitter.com/#!/santchiweb/status/1087224729944117248</t>
  </si>
  <si>
    <t>https://twitter.com/#!/technative/status/1086290069902839809</t>
  </si>
  <si>
    <t>https://twitter.com/#!/legros_ch/status/1087224753704919042</t>
  </si>
  <si>
    <t>https://twitter.com/#!/slashml/status/1087218458679377921</t>
  </si>
  <si>
    <t>https://twitter.com/#!/rexdouglass/status/1087224805554761728</t>
  </si>
  <si>
    <t>https://twitter.com/#!/r_demidchuk/status/1086632824030089216</t>
  </si>
  <si>
    <t>https://twitter.com/#!/mmanzano18/status/1087224867840237568</t>
  </si>
  <si>
    <t>https://twitter.com/#!/paulthedigit/status/1086300026748485633</t>
  </si>
  <si>
    <t>https://twitter.com/#!/candytech1/status/1087224913855803393</t>
  </si>
  <si>
    <t>https://twitter.com/#!/georgianaart/status/1087224936253419521</t>
  </si>
  <si>
    <t>https://twitter.com/#!/appknox/status/1087216696706904065</t>
  </si>
  <si>
    <t>https://twitter.com/#!/harbidel/status/1087224947104075779</t>
  </si>
  <si>
    <t>https://twitter.com/#!/myousefnezhad/status/1087225213954080769</t>
  </si>
  <si>
    <t>https://twitter.com/#!/smitty123420462/status/1086655407051948032</t>
  </si>
  <si>
    <t>https://twitter.com/#!/ronniebabe555/status/1087225232408989696</t>
  </si>
  <si>
    <t>https://twitter.com/#!/jmparrado/status/1086917011870048256</t>
  </si>
  <si>
    <t>https://twitter.com/#!/grohangelique/status/1087225341972754432</t>
  </si>
  <si>
    <t>https://twitter.com/#!/kekatie/status/1087225369269174274</t>
  </si>
  <si>
    <t>https://twitter.com/#!/brandengrimmett/status/1087225372502941696</t>
  </si>
  <si>
    <t>https://twitter.com/#!/vronikrr/status/1087225509463904256</t>
  </si>
  <si>
    <t>https://twitter.com/#!/vilukin/status/1087224624193159168</t>
  </si>
  <si>
    <t>https://twitter.com/#!/vilukin/status/1087225604666216449</t>
  </si>
  <si>
    <t>https://twitter.com/#!/kirkdborne/status/1087178752109490176</t>
  </si>
  <si>
    <t>https://twitter.com/#!/ronald_vanloon/status/1087002983194378241</t>
  </si>
  <si>
    <t>https://twitter.com/#!/gauravgrv/status/1087225736983764992</t>
  </si>
  <si>
    <t>https://twitter.com/#!/myamichi_india/status/1087225351703392257</t>
  </si>
  <si>
    <t>https://twitter.com/#!/myamichi_india/status/1087225845217820672</t>
  </si>
  <si>
    <t>https://twitter.com/#!/sandy_carter/status/1087182418639908865</t>
  </si>
  <si>
    <t>https://twitter.com/#!/sandy_carter/status/1087225893062303745</t>
  </si>
  <si>
    <t>https://twitter.com/#!/adityarohilla94/status/1087225933898035200</t>
  </si>
  <si>
    <t>https://twitter.com/#!/miketamir/status/1086812814449278976</t>
  </si>
  <si>
    <t>https://twitter.com/#!/iamalstat/status/1087226454037811200</t>
  </si>
  <si>
    <t>https://twitter.com/#!/ipfconline1/status/1086874729552728064</t>
  </si>
  <si>
    <t>https://twitter.com/#!/snessim/status/1087226477408669697</t>
  </si>
  <si>
    <t>https://twitter.com/#!/swisscognitive/status/1087201883415109632</t>
  </si>
  <si>
    <t>https://twitter.com/#!/cryptohodling/status/1087226573915213825</t>
  </si>
  <si>
    <t>https://twitter.com/#!/straitsbusiness/status/1087226610724483072</t>
  </si>
  <si>
    <t>https://twitter.com/#!/pluto7_services/status/1087226657822384128</t>
  </si>
  <si>
    <t>https://twitter.com/#!/fmfrancoise/status/1087226719604535304</t>
  </si>
  <si>
    <t>https://twitter.com/#!/kirkdborne/status/1087147562845552640</t>
  </si>
  <si>
    <t>https://twitter.com/#!/techiebouncer/status/1087226801980465152</t>
  </si>
  <si>
    <t>https://twitter.com/#!/v_braun/status/1087226975725502464</t>
  </si>
  <si>
    <t>https://twitter.com/#!/dme_jun/status/1087226989386309633</t>
  </si>
  <si>
    <t>https://twitter.com/#!/subhank21183691/status/1087226992234094592</t>
  </si>
  <si>
    <t>https://twitter.com/#!/leilanie95/status/1087227044398653440</t>
  </si>
  <si>
    <t>https://twitter.com/#!/amir_ali_cheema/status/1087171497062469632</t>
  </si>
  <si>
    <t>https://twitter.com/#!/thecuriousluke/status/1087223301775208449</t>
  </si>
  <si>
    <t>https://twitter.com/#!/genius_allan/status/1083702576120500224</t>
  </si>
  <si>
    <t>https://twitter.com/#!/thecuriousluke/status/1087227055178244097</t>
  </si>
  <si>
    <t>https://twitter.com/#!/thecuriousluke/status/1087225796601749504</t>
  </si>
  <si>
    <t>https://twitter.com/#!/mischaedm/status/1036758631595696128</t>
  </si>
  <si>
    <t>https://twitter.com/#!/maoyaodong/status/1087227190234644480</t>
  </si>
  <si>
    <t>https://twitter.com/#!/mikequindazzi/status/1086926670374809605</t>
  </si>
  <si>
    <t>https://twitter.com/#!/readygemini2/status/1087227386163150849</t>
  </si>
  <si>
    <t>https://twitter.com/#!/bitabit5/status/1087227402898628608</t>
  </si>
  <si>
    <t>https://twitter.com/#!/andi_staub/status/1087218489029509120</t>
  </si>
  <si>
    <t>https://twitter.com/#!/jblefevre60/status/1087226792459620352</t>
  </si>
  <si>
    <t>https://twitter.com/#!/spirosmargaris/status/1087212537354047488</t>
  </si>
  <si>
    <t>https://twitter.com/#!/jblefevre60/status/1087227221838843904</t>
  </si>
  <si>
    <t>https://twitter.com/#!/jblefevre60/status/1087227368643723264</t>
  </si>
  <si>
    <t>https://twitter.com/#!/jblefevre60/status/1087227403385167872</t>
  </si>
  <si>
    <t>https://twitter.com/#!/deeptechwire/status/1087084851721891842</t>
  </si>
  <si>
    <t>https://twitter.com/#!/deeptechwire/status/1087224521650712576</t>
  </si>
  <si>
    <t>https://twitter.com/#!/edgeiotai/status/1087227453817454592</t>
  </si>
  <si>
    <t>https://twitter.com/#!/thefuturist007/status/1087067132746219523</t>
  </si>
  <si>
    <t>https://twitter.com/#!/globalsmart365/status/1087227498935607296</t>
  </si>
  <si>
    <t>https://twitter.com/#!/machine_ml/status/1085522504444268544</t>
  </si>
  <si>
    <t>https://twitter.com/#!/tanmoyray01/status/1087227532657770496</t>
  </si>
  <si>
    <t>https://twitter.com/#!/cargomoose/status/1087218187530313728</t>
  </si>
  <si>
    <t>https://twitter.com/#!/machinelearn_d/status/1087225593521815553</t>
  </si>
  <si>
    <t>https://twitter.com/#!/raviranjankarn/status/1087218103996612610</t>
  </si>
  <si>
    <t>https://twitter.com/#!/machinelearn_d/status/1087225620201844736</t>
  </si>
  <si>
    <t>https://twitter.com/#!/onlydatajobs/status/1087194560780853249</t>
  </si>
  <si>
    <t>https://twitter.com/#!/machinelearn_d/status/1087227081954516998</t>
  </si>
  <si>
    <t>https://twitter.com/#!/ecloudchain/status/1087187615596589057</t>
  </si>
  <si>
    <t>https://twitter.com/#!/machinelearn_d/status/1087227117031411712</t>
  </si>
  <si>
    <t>https://twitter.com/#!/deep_in_depth/status/1087190601941114880</t>
  </si>
  <si>
    <t>https://twitter.com/#!/deep_in_depth/status/1087220748194906112</t>
  </si>
  <si>
    <t>https://twitter.com/#!/machinelearn_d/status/1087227294257623040</t>
  </si>
  <si>
    <t>https://twitter.com/#!/machinelearn_d/status/1087227548562378753</t>
  </si>
  <si>
    <t>1087211225509855232</t>
  </si>
  <si>
    <t>1086889564692713472</t>
  </si>
  <si>
    <t>1086643058584797184</t>
  </si>
  <si>
    <t>1087085857180434432</t>
  </si>
  <si>
    <t>1087063487292076032</t>
  </si>
  <si>
    <t>1087146444195192832</t>
  </si>
  <si>
    <t>1087161930647855105</t>
  </si>
  <si>
    <t>1069838231284404225</t>
  </si>
  <si>
    <t>1087215628430266373</t>
  </si>
  <si>
    <t>1087211787781591040</t>
  </si>
  <si>
    <t>1087222263139713024</t>
  </si>
  <si>
    <t>1087008347432411136</t>
  </si>
  <si>
    <t>1085925733254512641</t>
  </si>
  <si>
    <t>1086882776387936256</t>
  </si>
  <si>
    <t>1087190809231978501</t>
  </si>
  <si>
    <t>1087183258507493381</t>
  </si>
  <si>
    <t>1087160608141787136</t>
  </si>
  <si>
    <t>1087153307846696965</t>
  </si>
  <si>
    <t>1087222688202932225</t>
  </si>
  <si>
    <t>1087102618936229889</t>
  </si>
  <si>
    <t>1087222717416423424</t>
  </si>
  <si>
    <t>1087222754787708928</t>
  </si>
  <si>
    <t>1087222685682290688</t>
  </si>
  <si>
    <t>1087222770507923456</t>
  </si>
  <si>
    <t>1087075296149454848</t>
  </si>
  <si>
    <t>1087222784789495808</t>
  </si>
  <si>
    <t>1087219627283890176</t>
  </si>
  <si>
    <t>1087222823578411009</t>
  </si>
  <si>
    <t>1087220795330514945</t>
  </si>
  <si>
    <t>1087222833871122432</t>
  </si>
  <si>
    <t>1087222858235883520</t>
  </si>
  <si>
    <t>1087222937134936064</t>
  </si>
  <si>
    <t>1087222684122001409</t>
  </si>
  <si>
    <t>1087223069020688384</t>
  </si>
  <si>
    <t>1087223106257805313</t>
  </si>
  <si>
    <t>1087223172452311041</t>
  </si>
  <si>
    <t>1087222478584320000</t>
  </si>
  <si>
    <t>1087223252005441537</t>
  </si>
  <si>
    <t>1087223290295406593</t>
  </si>
  <si>
    <t>1087223352329228289</t>
  </si>
  <si>
    <t>1087223453621510145</t>
  </si>
  <si>
    <t>1087223457732018176</t>
  </si>
  <si>
    <t>1087054871612846080</t>
  </si>
  <si>
    <t>1087223533221146625</t>
  </si>
  <si>
    <t>1087223548861706240</t>
  </si>
  <si>
    <t>1087223561264291840</t>
  </si>
  <si>
    <t>1086991018833125376</t>
  </si>
  <si>
    <t>1087223287942467584</t>
  </si>
  <si>
    <t>1086935991468740608</t>
  </si>
  <si>
    <t>1087223627865559040</t>
  </si>
  <si>
    <t>1087223630575091712</t>
  </si>
  <si>
    <t>1086593954806525954</t>
  </si>
  <si>
    <t>1087223842165145601</t>
  </si>
  <si>
    <t>1087190565500977153</t>
  </si>
  <si>
    <t>1087223905549459456</t>
  </si>
  <si>
    <t>1086854645509750785</t>
  </si>
  <si>
    <t>1087223991100682244</t>
  </si>
  <si>
    <t>1087224117042982912</t>
  </si>
  <si>
    <t>1087224179814875136</t>
  </si>
  <si>
    <t>1087223751232577536</t>
  </si>
  <si>
    <t>1087224202015387648</t>
  </si>
  <si>
    <t>1087224225130209280</t>
  </si>
  <si>
    <t>1087220804402794498</t>
  </si>
  <si>
    <t>1087224306034266112</t>
  </si>
  <si>
    <t>1087224391891603456</t>
  </si>
  <si>
    <t>1087224213088452608</t>
  </si>
  <si>
    <t>1087224480580231168</t>
  </si>
  <si>
    <t>1087211103732457472</t>
  </si>
  <si>
    <t>1087224494899544064</t>
  </si>
  <si>
    <t>1087224494807285760</t>
  </si>
  <si>
    <t>1087224549278572545</t>
  </si>
  <si>
    <t>1086859617370624000</t>
  </si>
  <si>
    <t>1087224601631907840</t>
  </si>
  <si>
    <t>1087224604110848000</t>
  </si>
  <si>
    <t>1087224637417836544</t>
  </si>
  <si>
    <t>1087224653960105984</t>
  </si>
  <si>
    <t>1087224675116040192</t>
  </si>
  <si>
    <t>1078502792736718848</t>
  </si>
  <si>
    <t>1087224695966089216</t>
  </si>
  <si>
    <t>1087224729944117248</t>
  </si>
  <si>
    <t>1086290069902839809</t>
  </si>
  <si>
    <t>1087224753704919042</t>
  </si>
  <si>
    <t>1087218458679377921</t>
  </si>
  <si>
    <t>1087224805554761728</t>
  </si>
  <si>
    <t>1086632824030089216</t>
  </si>
  <si>
    <t>1087224867840237568</t>
  </si>
  <si>
    <t>1086300026748485633</t>
  </si>
  <si>
    <t>1087224913855803393</t>
  </si>
  <si>
    <t>1087224936253419521</t>
  </si>
  <si>
    <t>1087216696706904065</t>
  </si>
  <si>
    <t>1087224947104075779</t>
  </si>
  <si>
    <t>1087225213954080769</t>
  </si>
  <si>
    <t>1086655407051948032</t>
  </si>
  <si>
    <t>1087225232408989696</t>
  </si>
  <si>
    <t>1086917011870048256</t>
  </si>
  <si>
    <t>1087225341972754432</t>
  </si>
  <si>
    <t>1087225369269174274</t>
  </si>
  <si>
    <t>1087225372502941696</t>
  </si>
  <si>
    <t>1087225509463904256</t>
  </si>
  <si>
    <t>1087224624193159168</t>
  </si>
  <si>
    <t>1087225604666216449</t>
  </si>
  <si>
    <t>1087178752109490176</t>
  </si>
  <si>
    <t>1087002983194378241</t>
  </si>
  <si>
    <t>1087225736983764992</t>
  </si>
  <si>
    <t>1087225351703392257</t>
  </si>
  <si>
    <t>1087225845217820672</t>
  </si>
  <si>
    <t>1087182418639908865</t>
  </si>
  <si>
    <t>1087225893062303745</t>
  </si>
  <si>
    <t>1087225933898035200</t>
  </si>
  <si>
    <t>1086812814449278976</t>
  </si>
  <si>
    <t>1087226454037811200</t>
  </si>
  <si>
    <t>1086874729552728064</t>
  </si>
  <si>
    <t>1087226477408669697</t>
  </si>
  <si>
    <t>1087201883415109632</t>
  </si>
  <si>
    <t>1087226573915213825</t>
  </si>
  <si>
    <t>1087226610724483072</t>
  </si>
  <si>
    <t>1087226657822384128</t>
  </si>
  <si>
    <t>1087226719604535304</t>
  </si>
  <si>
    <t>1087147562845552640</t>
  </si>
  <si>
    <t>1087226801980465152</t>
  </si>
  <si>
    <t>1087226975725502464</t>
  </si>
  <si>
    <t>1087226989386309633</t>
  </si>
  <si>
    <t>1087226992234094592</t>
  </si>
  <si>
    <t>1087227044398653440</t>
  </si>
  <si>
    <t>1087171497062469632</t>
  </si>
  <si>
    <t>1087223301775208449</t>
  </si>
  <si>
    <t>1083702576120500224</t>
  </si>
  <si>
    <t>1087227055178244097</t>
  </si>
  <si>
    <t>1087225796601749504</t>
  </si>
  <si>
    <t>1036758631595696128</t>
  </si>
  <si>
    <t>1087227190234644480</t>
  </si>
  <si>
    <t>1086926670374809605</t>
  </si>
  <si>
    <t>1087227386163150849</t>
  </si>
  <si>
    <t>1087227402898628608</t>
  </si>
  <si>
    <t>1087218489029509120</t>
  </si>
  <si>
    <t>1087226792459620352</t>
  </si>
  <si>
    <t>1087212537354047488</t>
  </si>
  <si>
    <t>1087227221838843904</t>
  </si>
  <si>
    <t>1087227368643723264</t>
  </si>
  <si>
    <t>1087227403385167872</t>
  </si>
  <si>
    <t>1087084851721891842</t>
  </si>
  <si>
    <t>1087224521650712576</t>
  </si>
  <si>
    <t>1087227453817454592</t>
  </si>
  <si>
    <t>1087067132746219523</t>
  </si>
  <si>
    <t>1087227498935607296</t>
  </si>
  <si>
    <t>1085522504444268544</t>
  </si>
  <si>
    <t>1087227532657770496</t>
  </si>
  <si>
    <t>1087218187530313728</t>
  </si>
  <si>
    <t>1087225593521815553</t>
  </si>
  <si>
    <t>1087218103996612610</t>
  </si>
  <si>
    <t>1087225620201844736</t>
  </si>
  <si>
    <t>1087194560780853249</t>
  </si>
  <si>
    <t>1087227081954516998</t>
  </si>
  <si>
    <t>1087187615596589057</t>
  </si>
  <si>
    <t>1087227117031411712</t>
  </si>
  <si>
    <t>1087190601941114880</t>
  </si>
  <si>
    <t>1087220748194906112</t>
  </si>
  <si>
    <t>1087227294257623040</t>
  </si>
  <si>
    <t>1087227548562378753</t>
  </si>
  <si>
    <t>1087225932912324608</t>
  </si>
  <si>
    <t>1036757665177686016</t>
  </si>
  <si>
    <t/>
  </si>
  <si>
    <t>728844866109612032</t>
  </si>
  <si>
    <t>881938884862529537</t>
  </si>
  <si>
    <t>en</t>
  </si>
  <si>
    <t>fr</t>
  </si>
  <si>
    <t>und</t>
  </si>
  <si>
    <t>es</t>
  </si>
  <si>
    <t>zh</t>
  </si>
  <si>
    <t>1086452881710960646</t>
  </si>
  <si>
    <t>1031574145270657025</t>
  </si>
  <si>
    <t>Twitter Web Client</t>
  </si>
  <si>
    <t>Buffer</t>
  </si>
  <si>
    <t>Twitter for Android</t>
  </si>
  <si>
    <t>AgoraPulse Manager</t>
  </si>
  <si>
    <t>Twitter Web App</t>
  </si>
  <si>
    <t>Twitter for iPhone</t>
  </si>
  <si>
    <t xml:space="preserve">Social Media Publisher App </t>
  </si>
  <si>
    <t>Twitter Ads</t>
  </si>
  <si>
    <t>fintrt</t>
  </si>
  <si>
    <t>SocialBee.io v2</t>
  </si>
  <si>
    <t>UmmOkay</t>
  </si>
  <si>
    <t>Viraltag</t>
  </si>
  <si>
    <t>30days30sites</t>
  </si>
  <si>
    <t>Paper.li</t>
  </si>
  <si>
    <t>LinkedIn</t>
  </si>
  <si>
    <t>Hootsuite Inc.</t>
  </si>
  <si>
    <t>IFTTT</t>
  </si>
  <si>
    <t>Myriam_BAI_twitter_bot</t>
  </si>
  <si>
    <t>twitterbot_yg</t>
  </si>
  <si>
    <t>TweetDeck</t>
  </si>
  <si>
    <t>origauto</t>
  </si>
  <si>
    <t>Mobility1</t>
  </si>
  <si>
    <t>Santchi App</t>
  </si>
  <si>
    <t>From /r/MachineLearning</t>
  </si>
  <si>
    <t>Twitter for iPad</t>
  </si>
  <si>
    <t>HubSpot</t>
  </si>
  <si>
    <t>vbr-tweet-app</t>
  </si>
  <si>
    <t>DME Intelligence_Jun</t>
  </si>
  <si>
    <t>RTML</t>
  </si>
  <si>
    <t>SEMrush Social Media Tool</t>
  </si>
  <si>
    <t>Intelligent Edge Iot and AI Bot</t>
  </si>
  <si>
    <t>Machine Learning Digest</t>
  </si>
  <si>
    <t>OnlyDataJobs</t>
  </si>
  <si>
    <t>Retweet</t>
  </si>
  <si>
    <t>-122.2672331,47.5175418 
-122.198274,47.5175418 
-122.198274,47.6132421 
-122.2672331,47.6132421</t>
  </si>
  <si>
    <t>United States</t>
  </si>
  <si>
    <t>US</t>
  </si>
  <si>
    <t>Mercer Island, WA</t>
  </si>
  <si>
    <t>34e5e767bcb9a688</t>
  </si>
  <si>
    <t>Mercer Island</t>
  </si>
  <si>
    <t>city</t>
  </si>
  <si>
    <t>https://api.twitter.com/1.1/geo/id/34e5e767bcb9a688.json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</si>
  <si>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</si>
  <si>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</si>
  <si>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</si>
  <si>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</si>
  <si>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</si>
  <si>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</si>
  <si>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</si>
  <si>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</si>
  <si>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</si>
  <si>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</si>
  <si>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</si>
  <si>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</si>
  <si>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</si>
  <si>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</si>
  <si>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</si>
  <si>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</si>
  <si>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</si>
  <si>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</si>
  <si>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</si>
  <si>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</si>
  <si>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</si>
  <si>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AI Time Journal</t>
  </si>
  <si>
    <t>Vinod Sharma</t>
  </si>
  <si>
    <t>Intelligence Artificielle</t>
  </si>
  <si>
    <t>Bernard GEORGES</t>
  </si>
  <si>
    <t>Jim Gill</t>
  </si>
  <si>
    <t>Josh Bersin</t>
  </si>
  <si>
    <t>Kai-Fu Lee</t>
  </si>
  <si>
    <t>S_Galimberti</t>
  </si>
  <si>
    <t>Dominic Walliman</t>
  </si>
  <si>
    <t>Diana Adams</t>
  </si>
  <si>
    <t>guillaume hammadi</t>
  </si>
  <si>
    <t>CrunchConf</t>
  </si>
  <si>
    <t>Kirk Borne</t>
  </si>
  <si>
    <t>Towards Data Science</t>
  </si>
  <si>
    <t>Vihar Kurama</t>
  </si>
  <si>
    <t>Booz Data Science</t>
  </si>
  <si>
    <t>Booz Allen Hamilton</t>
  </si>
  <si>
    <t>Ronald van Loon</t>
  </si>
  <si>
    <t>Data Science Central</t>
  </si>
  <si>
    <t>Andrej Karpathy</t>
  </si>
  <si>
    <t>BIconnections</t>
  </si>
  <si>
    <t>Vilynx</t>
  </si>
  <si>
    <t>AI Revolution</t>
  </si>
  <si>
    <t>Rémy Baranger</t>
  </si>
  <si>
    <t>LeaderGPU GPUaaS</t>
  </si>
  <si>
    <t>Andreas Staub</t>
  </si>
  <si>
    <t>Martin.B.Moeller</t>
  </si>
  <si>
    <t>Christine Boursin</t>
  </si>
  <si>
    <t>Kristian Feldborg</t>
  </si>
  <si>
    <t>Antonio Selas</t>
  </si>
  <si>
    <t>Harold Sinnott _xD83C__xDF10_</t>
  </si>
  <si>
    <t>Steve Waldron</t>
  </si>
  <si>
    <t>Dinis Guarda</t>
  </si>
  <si>
    <t>HubAnalytics | HubBucket Healthcare Analytics</t>
  </si>
  <si>
    <t>Favio Vázquez</t>
  </si>
  <si>
    <t>HubAtlas | HubBucket Humanitarian Technology</t>
  </si>
  <si>
    <t>HubGraph | HubBucket AI Graph Database</t>
  </si>
  <si>
    <t>HubXplore | HubBucket GIS Applications</t>
  </si>
  <si>
    <t>HubDispatch | HubBucket Container and VM Apps</t>
  </si>
  <si>
    <t>HubStack | HubBucket OpenStack Applications</t>
  </si>
  <si>
    <t>HubClouds | HubBucket Healthcaare Cloud Apps</t>
  </si>
  <si>
    <t>HubDS | HubBucket Data Science For Healthcare</t>
  </si>
  <si>
    <t>Spiros Margaris</t>
  </si>
  <si>
    <t>Nigel Walsh _xD83D__xDEEB__xD83D__xDEEC__xD83C__xDFC3_</t>
  </si>
  <si>
    <t>Jeroen Bartelse</t>
  </si>
  <si>
    <t>NVIDIA</t>
  </si>
  <si>
    <t>Simon Porter</t>
  </si>
  <si>
    <t>Tamara McCleary</t>
  </si>
  <si>
    <t>Scott Gerber</t>
  </si>
  <si>
    <t>TNW</t>
  </si>
  <si>
    <t>YEC</t>
  </si>
  <si>
    <t>Helene Li ✨_xD83C__xDF40_</t>
  </si>
  <si>
    <t>The Washington Post</t>
  </si>
  <si>
    <t>Cat Zakrzewski</t>
  </si>
  <si>
    <t>Jim Marous</t>
  </si>
  <si>
    <t>Urs Bolt | bolt.now _xD83C__xDDE8__xD83C__xDDED_</t>
  </si>
  <si>
    <t>Sally Eaves #WEF19 #MWC19</t>
  </si>
  <si>
    <t>Brian Ahier</t>
  </si>
  <si>
    <t>Steve Lohr</t>
  </si>
  <si>
    <t>Diane Kazarian, FCPA, CPA</t>
  </si>
  <si>
    <t>Xavier Gomez</t>
  </si>
  <si>
    <t>Paula Piccard _xD83C__xDDFA__xD83C__xDDF8_ _xD83C__xDDF5__xD83C__xDDF7_</t>
  </si>
  <si>
    <t>Shira Rubinoff</t>
  </si>
  <si>
    <t>Danielle A Kingsbury</t>
  </si>
  <si>
    <t>Analytics Insight</t>
  </si>
  <si>
    <t>Satyen Baindur</t>
  </si>
  <si>
    <t>CUJO AI</t>
  </si>
  <si>
    <t>Einaras Gravrock</t>
  </si>
  <si>
    <t>World Economic Forum</t>
  </si>
  <si>
    <t>H Mahmassani</t>
  </si>
  <si>
    <t>Sven Müller</t>
  </si>
  <si>
    <t>FINTECHNA</t>
  </si>
  <si>
    <t>AI</t>
  </si>
  <si>
    <t>GOGLIN</t>
  </si>
  <si>
    <t>ArkangelScrap</t>
  </si>
  <si>
    <t>Mike Quindazzi ✨</t>
  </si>
  <si>
    <t>Cristian Ilea _xD83D__xDC68_‍_xD83D__xDCBB_</t>
  </si>
  <si>
    <t>AndreiV</t>
  </si>
  <si>
    <t>STARTinfoUP</t>
  </si>
  <si>
    <t>Startup News India</t>
  </si>
  <si>
    <t>Jamil Ahmed</t>
  </si>
  <si>
    <t>Siddhartha</t>
  </si>
  <si>
    <t>Admond Lee</t>
  </si>
  <si>
    <t>AI Opportunity</t>
  </si>
  <si>
    <t>NVIDIA DRIVE</t>
  </si>
  <si>
    <t>risto-m ratilainen</t>
  </si>
  <si>
    <t>Katie Burke</t>
  </si>
  <si>
    <t>MÉTRO-logiX</t>
  </si>
  <si>
    <t>CodersNotes</t>
  </si>
  <si>
    <t>Amir Ali</t>
  </si>
  <si>
    <t>Formilab</t>
  </si>
  <si>
    <t>Forbes</t>
  </si>
  <si>
    <t>Vincenzo</t>
  </si>
  <si>
    <t>Adnan Hashmi</t>
  </si>
  <si>
    <t>DeepTechWire</t>
  </si>
  <si>
    <t>Lucipherz satan-sata</t>
  </si>
  <si>
    <t>William Njoroge _xD83C__xDDF0__xD83C__xDDEA_</t>
  </si>
  <si>
    <t>Dr. GP Pulipaka</t>
  </si>
  <si>
    <t>Tunde Bello</t>
  </si>
  <si>
    <t>Cheddar</t>
  </si>
  <si>
    <t>Kovair Software, Inc.</t>
  </si>
  <si>
    <t>Ricardo Vigueras</t>
  </si>
  <si>
    <t>Marcus Borba</t>
  </si>
  <si>
    <t>Neptanum</t>
  </si>
  <si>
    <t>IoT Talent Recruiter</t>
  </si>
  <si>
    <t>Shivvrat V Arya</t>
  </si>
  <si>
    <t>Kickstarter</t>
  </si>
  <si>
    <t>Ishan Jain</t>
  </si>
  <si>
    <t>Sahiti Kappagantula</t>
  </si>
  <si>
    <t>Anuraag Dubey</t>
  </si>
  <si>
    <t>ipfconline</t>
  </si>
  <si>
    <t>Theo</t>
  </si>
  <si>
    <t>Gil Press</t>
  </si>
  <si>
    <t>Jake VanderPlas</t>
  </si>
  <si>
    <t>Плесненожка</t>
  </si>
  <si>
    <t>_xD835__xDC00__xD835__xDC24__xD835__xDC2C__xD835__xDC21__xD835__xDC1A__xD835__xDC32_ _xD835__xDC0C__xD835__xDC28__xD835__xDC28__xD835__xDC2B__xD835__xDC2D__xD835__xDC21__xD835__xDC32_</t>
  </si>
  <si>
    <t>TechCrunch</t>
  </si>
  <si>
    <t>Bob E. Hayes</t>
  </si>
  <si>
    <t>Grammarly</t>
  </si>
  <si>
    <t>_xD835__xDCE1__xD835__xDCEA__xD835__xDCF1__xD835__xDCFE__xD835__xDCF5_ _xD835__xDCD1__xD835__xDCEA__xD835__xDCFB__xD835__xDCF8__xD835__xDCF8__xD835__xDCEA__xD835__xDCF1_</t>
  </si>
  <si>
    <t>The Futurist</t>
  </si>
  <si>
    <t>GreyOrange Pte Ltd</t>
  </si>
  <si>
    <t>Shoptalk</t>
  </si>
  <si>
    <t>Kaushal Soni</t>
  </si>
  <si>
    <t>Myriam Ozon</t>
  </si>
  <si>
    <t>Naïss Haïr Saïd Ali ✨</t>
  </si>
  <si>
    <t>KDnuggets</t>
  </si>
  <si>
    <t>Alexandra KOENIG</t>
  </si>
  <si>
    <t>Newton Munene</t>
  </si>
  <si>
    <t>Razorthink</t>
  </si>
  <si>
    <t>Analytics India Mag</t>
  </si>
  <si>
    <t>Java</t>
  </si>
  <si>
    <t>Yolande Poirier</t>
  </si>
  <si>
    <t>rajesh chaganti</t>
  </si>
  <si>
    <t>mani sarkar  _xD83D__xDE80_ _xD83C__xDFC6_ craft-at-heart</t>
  </si>
  <si>
    <t>webj</t>
  </si>
  <si>
    <t>Colin Bristow</t>
  </si>
  <si>
    <t>⭐️Danielle Guzman ⭐️</t>
  </si>
  <si>
    <t>Alaina Wang</t>
  </si>
  <si>
    <t>Michael Fisher</t>
  </si>
  <si>
    <t>Xiao-Feng Xie</t>
  </si>
  <si>
    <t>AccMobility</t>
  </si>
  <si>
    <t>Santchi</t>
  </si>
  <si>
    <t>TechNative</t>
  </si>
  <si>
    <t>Christophe Legros</t>
  </si>
  <si>
    <t>/MachineLearning</t>
  </si>
  <si>
    <t>Rex Douglass</t>
  </si>
  <si>
    <t>Roberto Demidchuk</t>
  </si>
  <si>
    <t>Miguel Manzano</t>
  </si>
  <si>
    <t>Mixed Intelligence</t>
  </si>
  <si>
    <t>Candy Tech</t>
  </si>
  <si>
    <t>Antonio Grasso</t>
  </si>
  <si>
    <t>Georgiana Romanovna</t>
  </si>
  <si>
    <t>Appknox</t>
  </si>
  <si>
    <t>CompTIA</t>
  </si>
  <si>
    <t>iam_harbidel</t>
  </si>
  <si>
    <t>Muhammad (Tony) Yousefnezhad</t>
  </si>
  <si>
    <t>Smitty#1</t>
  </si>
  <si>
    <t>Ronald Lee Webb</t>
  </si>
  <si>
    <t>Jose Manuel Sánchez</t>
  </si>
  <si>
    <t>Angelique Groh</t>
  </si>
  <si>
    <t>Katie (KE)</t>
  </si>
  <si>
    <t>Branden Grimmett</t>
  </si>
  <si>
    <t>YouTube</t>
  </si>
  <si>
    <t>Loyola Marymount University</t>
  </si>
  <si>
    <t>Zendesk</t>
  </si>
  <si>
    <t>VRONIK</t>
  </si>
  <si>
    <t>Jeffrey Theobald</t>
  </si>
  <si>
    <t>Vladimir Lukin</t>
  </si>
  <si>
    <t>BusyinPassingtime</t>
  </si>
  <si>
    <t>Vincent Granville</t>
  </si>
  <si>
    <t>MyAmichi India</t>
  </si>
  <si>
    <t>sandy carter</t>
  </si>
  <si>
    <t>Aditya Rohilla</t>
  </si>
  <si>
    <t>Mike Tamir, PhD</t>
  </si>
  <si>
    <t>Al Asaad</t>
  </si>
  <si>
    <t>Sherif Nessim</t>
  </si>
  <si>
    <t>Chidambara .ML.</t>
  </si>
  <si>
    <t>SwissCognitive - The Global AI Hub</t>
  </si>
  <si>
    <t>नज़रअंदाज़ नागरिक (Neglected Netizen)</t>
  </si>
  <si>
    <t>Straits BG</t>
  </si>
  <si>
    <t>Pluto7</t>
  </si>
  <si>
    <t>Françoise Morvan</t>
  </si>
  <si>
    <t>Alex Romero Gallego</t>
  </si>
  <si>
    <t>Dr Yousef Alhammadi</t>
  </si>
  <si>
    <t>Statistics Canada</t>
  </si>
  <si>
    <t>DataKind</t>
  </si>
  <si>
    <t>SAS Software</t>
  </si>
  <si>
    <t>Cindi Howson</t>
  </si>
  <si>
    <t>John McNutt</t>
  </si>
  <si>
    <t>Tech Reporter</t>
  </si>
  <si>
    <t>Viktor Braun</t>
  </si>
  <si>
    <t>The prince</t>
  </si>
  <si>
    <t>DME Intelligence</t>
  </si>
  <si>
    <t>Subhankar Biswas</t>
  </si>
  <si>
    <t>erica hubble</t>
  </si>
  <si>
    <t>HubAnalysis | HubBucket Real-Time Data Analysis</t>
  </si>
  <si>
    <t>HubBucket | Science and Technology R&amp;D</t>
  </si>
  <si>
    <t>Dr. LeiLanie</t>
  </si>
  <si>
    <t>Curious Luke</t>
  </si>
  <si>
    <t>Ravi Ranjan Prasad K</t>
  </si>
  <si>
    <t>Mischa</t>
  </si>
  <si>
    <t>LL.yao</t>
  </si>
  <si>
    <t>S P</t>
  </si>
  <si>
    <t>Bit A Bit</t>
  </si>
  <si>
    <t>Jean-Baptiste Lefevre #PFF2019</t>
  </si>
  <si>
    <t>Intelligent Edge</t>
  </si>
  <si>
    <t>GlobalSmartSolutions</t>
  </si>
  <si>
    <t>Machine Learning</t>
  </si>
  <si>
    <t>Tanmoy Ray</t>
  </si>
  <si>
    <t>Eugene Dubossarsky</t>
  </si>
  <si>
    <t>Data Jobs</t>
  </si>
  <si>
    <t>eCloudChain</t>
  </si>
  <si>
    <t>Deep_In_Depth</t>
  </si>
  <si>
    <t>Challenges and opportunities in a AI-dominated world #ArtificialIntelligence #MachineLearning #AI #DataScience</t>
  </si>
  <si>
    <t>FinTech CTO | #DigitalTransformation Leader | Keynote Speaker | Researcher &amp; SME on #AI #DataScience #ML #DL #NLP #ANN #BigData #Analytics | Views are my own</t>
  </si>
  <si>
    <t>Les lectures Essentielles sur le futur de l'IA, du machine learning et de la robotique, sélectionnées manuellement pour vous par les experts du domaine.</t>
  </si>
  <si>
    <t>#Digital #AI #HI | #CognitiveRevolution | #StrategicForesight | #Systemics | #Compassion #Care @EthiqueEnAction | @SocieteGenerale | @HubFranceIA</t>
  </si>
  <si>
    <t>Retired Soldier/Tech Exec/Advisor/ Investor/Lifelong Learner/VP Public Sector @cornerstoneinc//
              Humbled by the journey.</t>
  </si>
  <si>
    <t>Corporate Talent, HR, &amp; Learning Analyst, Founder of Bersin by Deloitte, research and advisory firm focused on management, leadership, HR tech.</t>
  </si>
  <si>
    <t>#AI Expert, CEO of 创新工场 @sinovationvc, former President of Google China, Author of NYT Bestseller #AISuperpowers, Media contact: press@chuangxin.com</t>
  </si>
  <si>
    <t>Non accontentarti dell’orizzonte. Cerca l’infinito.</t>
  </si>
  <si>
    <t>Domain of Science on youtube, author of the @ProfAstroCat books. PhD Physics. Science communication ftw!</t>
  </si>
  <si>
    <t>#Tech journalist | #Apple ACN since 2009 | Saving lives through technology _xD83D__xDE1C_ #DigitalTransformation #IoT #5G #AI #MachineLearning #BigData #EricssonInfluencer</t>
  </si>
  <si>
    <t>Software and mechanical engineer. Photographer, wannabe illustrator. @zendesk is home</t>
  </si>
  <si>
    <t>Crunch #DataEngineering and #Analytics Conference // October 29-31, 2018 // Budapest</t>
  </si>
  <si>
    <t>Principal Data Scientist @BoozAllen. Global Speaker. Top Big Data Science &amp; #AI Influencer. PhD Astrophysicist. Ex-Professor. https://t.co/f4gsbNc00C _xD83D__xDCCA__xD83D__xDD2D_</t>
  </si>
  <si>
    <t>Sharing concepts, ideas, and codes. Publish with us on Medium. Support us on Patreon: https://t.co/CMF1CRE6bg</t>
  </si>
  <si>
    <t>Engineer, Programmer.</t>
  </si>
  <si>
    <t>@BoozAllen’s Data Science account. Sharing latest in #datasci, #analytics, #AI, #bigdata, #machineintelligence for fed + health + commercial. We're here 9am-5pm</t>
  </si>
  <si>
    <t>Management &amp; tech consulting to US govt in defense, intelligence, and civil markets, &amp; to major corporations, institutions, and non-profit orgs. Here 9am-5pm ET</t>
  </si>
  <si>
    <t>Helping data driven companies generating value•Top10Influencer #BigData #DataScience #IoT #MachineLearning #AI #Analytics•Follow Youtube https://t.co/1fTKAp3WNb</t>
  </si>
  <si>
    <t>Co-founded by Vincent Granville and part of the DSC community, our  focus is on data science, ML, AI, deep learning, dataviz, Hadoop, IoT, and BI.</t>
  </si>
  <si>
    <t>Worried about how to start career in Machine Learning and data science? Corpnce is the one stop destination for all your ML and data science quest</t>
  </si>
  <si>
    <t>Director of AI at Tesla. Previously a Research Scientist at OpenAI, and CS PhD student at Stanford. I like to train Deep Neural Nets on large datasets.</t>
  </si>
  <si>
    <t>Networking | connecting | people | technology | #process | #Business #Intelligence | #Information #Management | #data | learning discussions | #Community</t>
  </si>
  <si>
    <t>#AI for #Media | 
Increase Engagement. Increase Efficiency. Increase Insight</t>
  </si>
  <si>
    <t>We are in the midst of an AI &amp; Blockchain Revolution! #AI #ArtificialIntelligence #MachineLearning #Blockchain &amp; #Cybersecurity - Top #Adviser &amp; #Practitioner</t>
  </si>
  <si>
    <t>#Marketing Director @IBM_France #TransfoNum #FutureOfWork #SocialMedia #AI #IA #TechForGood. Also fan about #Cooking #Fishing #Breizh. Tweets are my own.</t>
  </si>
  <si>
    <t>GPU as a Service https://t.co/Dbh2476c6S. RTX 2080 / 2080 Ti / V100 cards. Per minute billing. #AI #ML #DeepLearning #Machinelearning #Tensorflow #PyTorch</t>
  </si>
  <si>
    <t>Managing Partner @FehrAdvice - Behavioral Economics &amp; Design
#behavioraleconomics #experimentability #fintech #insurtech #bigdata #AI Mentor @F10_accelerator</t>
  </si>
  <si>
    <t>Working in #DigitalTransformation for #Banking &amp; #Finance - Avid member of the black swan appreciation society. All views my own. #FinTech #Blockchain #AI</t>
  </si>
  <si>
    <t>Déléguée au Développement Régional @groupelaposte Vice-Présidente @FondationFACE44 #RH #RSE #innovation #startup #marketing #IoT #AI #fintech #Bretagne</t>
  </si>
  <si>
    <t>Founder @ Vesuvio Labs #insurance, #insurtech, #banking, #fintech, #level39, #innovation, #nerd | London | Toronto | Copenhagen | Kathmandu - WE ARE HIRING -</t>
  </si>
  <si>
    <t>Lawyer (Partner) lecturer/speaker: #Blockchain #ICO #Crypto #FinTech #InsurTech #RegTech #Antitrust #Competition #IP #Patents #Payments #PSD2 #Trademarks</t>
  </si>
  <si>
    <t>Passionate about communications, #Technology #CES2019 #FutureOfWork #Sustainability #EmergingTech #Leadership #HR _xD83C__xDF10_ Top 50 #BusinessIntelligence by @Onalytica</t>
  </si>
  <si>
    <t>#blockchain #AI #fintech #climatechange Turn the tide on plastic &amp; reduce your plastic footprint. #SaveOurOceans #BeatPlasticPollution Climate Change is real.</t>
  </si>
  <si>
    <t>CEOFounderAuthor @ztudium @intelligenthq @blocksdna @HedgeThink @tradersdna @openbusinessc #dragonbloc @blockchainage #tech #blockchain #Fintech #AI @numerodna</t>
  </si>
  <si>
    <t>@HubAnalytics1 is a R&amp;D division of @HubBucket | We develop #BigData #Analytics and #Informatics for #Healthcare | Visit @HubAnalysis1 | CEO @Rosenchild</t>
  </si>
  <si>
    <t>Data Scientist. Physicist and computational engineer. I have a passion for science, philosophy and programming. Working on making the world a better place.</t>
  </si>
  <si>
    <t>@HubAtlas is a #Technology R&amp;D division of @HubBucket. #Technology for Natural #Disaster Preparedness, Relief and #Humanitarian Aid | Founder &amp; CEO @Rosenchild</t>
  </si>
  <si>
    <t>@HubGraph is a #Technology R&amp;D division of @HubBucket. | We develop #DeepLearning  #GraphDatabase Applications | Founder and CEO @Rosenchild</t>
  </si>
  <si>
    <t>@HubXplore is a R&amp;D division of @HubBucket | We develop #GIS #Applications for #Healthcare #HealthIT #Medical and #Scientific #Research, etc. | CEO @Rosenchild</t>
  </si>
  <si>
    <t>@HubDispatch is a #Software #Development Division of @HubBucket | We develop  #Container and #VirtualMachine based #Applications | Founder and CEO @Rosenchild</t>
  </si>
  <si>
    <t>@HubStackOS is a R&amp;D division of @HubBucket | We develop #FullStack #HealthIT and #HealthTech #Applications | Founder and CEO @Rosenchild</t>
  </si>
  <si>
    <t>@HubClouds is a R&amp;D division of @HubBucket | We develop #Cloud-based #Applications for #Healthcare #HealthIT #HealthTech #mHealth #STEM etc. | CEO @Rosenchild</t>
  </si>
  <si>
    <t>@HubtDataScience | HubDS is a R&amp;D Division of @HubBucket | We develop #DataScience Tools for #Healthcare #HealthIT #HealthTech #MedTech | CEO @Rosenchild</t>
  </si>
  <si>
    <t>@wefoxHQ @SparkLabsGlobal @GetHufsy @LodexAus @MediaStalker1 @ArbidexToken @F10_accelerator | No.1 #Fintech #AI &amp; No.2 #InsurTech @Onalytica | TEDx</t>
  </si>
  <si>
    <t>Partner @Deloitte #Insurance Fan. #InsurTech super fan. Mentor @sbcInsurance #FinTech #AI #connectedcar Husband, Daddy #Cyclist #running #IUAD</t>
  </si>
  <si>
    <t>Insuring the 21st century @achmea | SC Mobiliy Open Blockchain Initiative (@dltMOBI) | Board @ TekDelta | self-driving cars | (passenger) drones | #insurtech</t>
  </si>
  <si>
    <t>The official handle for NVIDIA. Blog: https://t.co/ohDSqeDJ1D Support: https://t.co/DAKuuuZIg5 All NVIDIA Social Media: https://t.co/0MNNrxXnKC #AI</t>
  </si>
  <si>
    <t>Leading influencer in #cloud, #bigdata &amp; #IOT. Enabling business to adapt to disruption with agile #HR. WW VP #DigitalHR @ NGA Human Resources. Views are my own</t>
  </si>
  <si>
    <t>#CEO @ThuliumCo #SmartSocial | Top 25 #CMO #CIO #AI #IoT #Robotics #BigData Influencer | #Leadership #Marketing #FutureofWork Global #Speaker | #WEF19 #MWC19</t>
  </si>
  <si>
    <t>Chief Executive, https://t.co/nRVRuXQzUU. Founder, @YEC. 2x Author, https://t.co/YFTvpHDYIL. Contributor, @Adweek &amp; @VICE. Special Advisor, @Forbes.</t>
  </si>
  <si>
    <t>Your source for opinionated perspectives on tech news for Generation T</t>
  </si>
  <si>
    <t>The world's most exclusive group of young entrepreneurs.</t>
  </si>
  <si>
    <t>Purpose is the new profit _xD83C__xDFAF__xD83D__xDD1D_10 _xD83C__xDFC6_#Influencer on #Sustainability #Impact #fintech #insurtech @jpmorgan @bnpparibas alum &amp; best role of all : Mom (views my own)</t>
  </si>
  <si>
    <t>Breaking news, analysis, and opinion. Founded in 1877. Our staff on Twitter: https://t.co/VV0UBAMHg8</t>
  </si>
  <si>
    <t>Anchor of the @washingtonpost Technology 202 newsletter. Previously: @WSJVC reporter, @ICFJ Burns fellow, @MedillSchool. Send tips cat.zakrzewski@washpost.com</t>
  </si>
  <si>
    <t>Global Speaker, #Banking #Fintech #AI | Co-Publisher, The Financial Brand | Owner, Digital Banking Report | Contributor @Forbes</t>
  </si>
  <si>
    <t>Advisor | #WealthTech #RegTech #Blockchain | @ClassicFineArtC @Forctis_io @ImmoYou_ch @TheAsianBanker | #F10 Mentor @BlockState_com | @Phonak Ambassador</t>
  </si>
  <si>
    <t>Innovating #tech #education #business CEO CTO Advisor #blockchain #AI @OxfordSBS @Forbes #FinTech #speaker #SDGs #STEM #techforgood #sustainability</t>
  </si>
  <si>
    <t>Passionate about healthcare, technology, open data and government 2.0</t>
  </si>
  <si>
    <t>New York Times technology and economics reporter. Author of book on data science, Data-ism. Mostly tweet worthy reads</t>
  </si>
  <si>
    <t>@PwC_Canada's GTA Managing Partner, Banking and Capital Markets Leader and Global FS Brand Leader &amp; Top 100 Most Powerful Women in Canada. Views are my own.</t>
  </si>
  <si>
    <t>Speaker #Fintech #insurtech #AI #Finserv #crypto #Bigdata |#VC #PrivateEquity | Co-founder @invyo_analytics |Ex @CreditSuisse | @MITFinTech @HECParisExecEd</t>
  </si>
  <si>
    <t>Proud #Startup Owner. Multilingual #NewYork-er. #WomeninTech &amp; #Cybersecurity Advocate. #DigitalMarketing Guru &amp; #SocialMedia #Influencer. @Spotrus_</t>
  </si>
  <si>
    <t>#Cybersecurity &amp; #Blockchain #Advisor, Thought-Leader &amp; #Speaker.
Top ranked #Influencer globally in #cybersecurity
President @SecureMySocial &amp; @PrimeTechPtr</t>
  </si>
  <si>
    <t>Founder of CyberSecPsych ||#Cybersecurity + #Psychology||  &amp; Chief of Staff at @BaronHunterGrp #managementconsulting</t>
  </si>
  <si>
    <t>Analytics Insight features news and insights on business intelligence, analytics and data management, including big data, IoT, cloud computing, and more.</t>
  </si>
  <si>
    <t>PhD Physics @JohnsHopkins; #Physics #Energy #Aerospace #Finance</t>
  </si>
  <si>
    <t>CUJO AI is a revolutionary artificial intelligence company that provides network operators a multi-solution AI-driven software platform.</t>
  </si>
  <si>
    <t>Founder CUJO (https://t.co/SiDRTUHpgD). @YPO LA member. @WEF Tech Pioneer. #Entrepreneur.</t>
  </si>
  <si>
    <t>The international organization for public private cooperation. Follow us for research, insight and analysis on global issues</t>
  </si>
  <si>
    <t>Everything #Transportation, Operations Researcher, Engineer-Planner, #Urban Observer, #Connectivity Enthusiast, Big Data Scientist, Politics Junkie</t>
  </si>
  <si>
    <t>Associate Professor 4 Transport Business Economics @ Karlsruhe University of Applied Sciences doing: #orms | #analytics | #optimization | #discretechoice | #GIS</t>
  </si>
  <si>
    <t>The most important #fintech weekly newsletter http://t.co/WipZDuDvqK
Also discussion at: http://t.co/mAxbDF4ljI</t>
  </si>
  <si>
    <t>#ArtificialIntelligence #MachineLearning #DeepLearning #fintech #Bigdata #Marketing #Robotics #IoT Liberal #DL #ML #tech MS #AI MBA #HealthTech #Insurtech</t>
  </si>
  <si>
    <t>Conseiller national SIS FEHAP - Consultant international Connective Santé - conseil à l'Académie de Médecine - Enseignant à l'Université Marne la Vallée</t>
  </si>
  <si>
    <t>#Innovation #VR #IoT #AI #BigData #Cloud #StartUP #SocialMedia |Top50 #datasecurity #M2M #Blockchain #SMM #ITSM #Connected Home influencer #InsurTech|#i4Emploi</t>
  </si>
  <si>
    <t>US #Digital Alliances Sales Leader @PwCUS • EC &amp; Board @LAEDC • Tweets for the C-Suite #CEO #CFO #CMO #CIO #CDO #CISO on Global #Megatrends &amp; #EmergingTech!</t>
  </si>
  <si>
    <t>_xD83E__xDD16_ MSc in Computational Intelligence student #AI. #iOS Freelancer _xD83C__xDDEA__xD83C__xDDFA_. Former #iOS  Developer at @Plex. Other interests: #ML #rstats #Tensorflow #PyTorch</t>
  </si>
  <si>
    <t>Information on startups/TECH news</t>
  </si>
  <si>
    <t>Follow for all the startup news from India
Anyone with #startup #india gets retweeted. Be accountable.</t>
  </si>
  <si>
    <t>CEO @reinforcelabtwt ¦ Pharmacist ¦  Personal Branding ¦ Social Media Marketing, Small Business &amp; ecommerce Expert. No #3 #BI Marketing Influencer by Onalytica.</t>
  </si>
  <si>
    <t>Seeking Solution,not solace.</t>
  </si>
  <si>
    <t>Big Data Engineer @MicronTech. Data Scientist at heart. Data Science Communicator and Advocate @Medium: https://t.co/QMdM3RzC4x ✍️. Let's talk #data! _xD83D__xDE03_</t>
  </si>
  <si>
    <t>Opportunities, insights &amp; cutting-edge applications in the world of Artificial Intelligence #AI</t>
  </si>
  <si>
    <t>Building the #AI powered car of the future. Follow us for the latest from our 370+ partner ecosystem and #autonomousvehicle development.</t>
  </si>
  <si>
    <t>Tech, Business and Science enthusiastic. Like to gain knowledge about things that have being, are now and will be in future here around us.</t>
  </si>
  <si>
    <t>Content marketing manager for @nvidiadrive Auto journalist in a former life. Amateur Real Housewives historian. #GoBlue</t>
  </si>
  <si>
    <t>Agence de recrutement dans les métiers de la MÉTROLOGIE. #Recrutement #Carrières #Emploi #Sourcing #l4emploi</t>
  </si>
  <si>
    <t>RT bot for #30Days30Sites #100DaysOfCode #301DaysOfCode and #GISProjectChallenge2K18.
Written in #nodejs using #twit. By @shahidcodes</t>
  </si>
  <si>
    <t>Machine Learning &amp; Deep Learning Researcher || Founder of Wavy AI Research Foundation
#AI #MachineLearning #DeepLearning</t>
  </si>
  <si>
    <t>Turn your hardware ideas into real products</t>
  </si>
  <si>
    <t>Official Twitter account of https://t.co/LUUqtjU6Xh, homepage for the world's business leaders.</t>
  </si>
  <si>
    <t>Data &amp; #AI Architect @Microsoft, Life-long Learner, Proud #Pakistani _xD83C__xDDF5__xD83C__xDDF0_, #INTJ, #Azure, #CosmosDB, #MachineLearning</t>
  </si>
  <si>
    <t>We believe in things that believe in changing the world. 
#DeepTech #TechNews #blockchain #AI #VR #IoT #AR #MachineLearning #nanotechnology.</t>
  </si>
  <si>
    <t>#Knowledge: #NeuroScience, #NLP; #MegaTrends, #Strategy, #FintTech, #CyberSecurity #AI #ML #DataScience #Agile #Scrum #5G</t>
  </si>
  <si>
    <t>Spearheading Technology for conservation of biodiversity and community development.  
# Information Tech | Emerging &amp; Disruptive tech | Renewable Energy #</t>
  </si>
  <si>
    <t>Ganapathi Pulipaka | Chief Data Scientist at Confidential | PostDoc CS, PhD | Top Data Science Influencer | #SAP | Bestselling Author</t>
  </si>
  <si>
    <t>SysOps|Cloud Infrastructure Engineer| VMware|Solaris|Linux|Web &amp; Mobile App.</t>
  </si>
  <si>
    <t>Cheddar covers the latest in business and tech news. Live from the NYSE weekdays from 9am - 5pm EST. https://t.co/5m4mtcooOd</t>
  </si>
  <si>
    <t>Kovair specializes in Application Lifecycle Management (ALM) solutions and supports global software development and management.</t>
  </si>
  <si>
    <t>Fintequero y Filosofo Rebelde de la Epoca</t>
  </si>
  <si>
    <t>CTO https://t.co/NnX7jb24sT - #BBBT Member - Top Global Influencer: #AI, #MachineLearning, #DataScience, #BusinessIntelligence #BigData, #Analytics</t>
  </si>
  <si>
    <t>#IoT Talent Recruiter. Founder and Owner @Bill_IoT Bill McCabe. #Software #Hardware #Cloud #IIoT #SaaS #Jobs #Industry40 @IoT_Recruiting</t>
  </si>
  <si>
    <t>Bringing creative projects to life.
Find out what our team is into: https://t.co/aLwUDVcrGl</t>
  </si>
  <si>
    <t>Founding Member @morph_ai. AI enthusiast.</t>
  </si>
  <si>
    <t>Product@ https://t.co/6cTTDZnpb0, Practo. Banarasi, अवधी. Views are personal.</t>
  </si>
  <si>
    <t>Création de Sites Internet Formation et Conseil Informatique #ecommerce #webmaster #seo #DigitalMarketing #foad #seriousgame #AI #BigData</t>
  </si>
  <si>
    <t>Unconventional Ventures | #FinTech #VoiceFirst #AI #longevity #IoT #diversity #startup #FemaleFounder #FutureofWork | @Onalytica No.2 FinTech | 13.1</t>
  </si>
  <si>
    <t>Writing &amp; marketing services; https://t.co/0QAqoJRSfv Contributor http://t.co/Yi3mq5lLo9     http://t.co/ZYLDmDfYPj</t>
  </si>
  <si>
    <t>West Seattleite. Espresso, not drip. Dad of two girls; once-astronomer; author of @pydatasci; developer on @GoogleColab.</t>
  </si>
  <si>
    <t>さってと・・</t>
  </si>
  <si>
    <t>Freelance Android_xD83D__xDCF1_Developer(_xD83C__xDFE0_), Maker_xD83D__xDEE0_, Innovator_xD83D__xDCA1_, Tech Enthusiast_xD83D__xDCBB_, Inspired by AlanTuring_xD83C__xDF9B_ &amp; SteveJobs_xD83C__xDF4F_, Fascinated by Creators_xD83D__xDCFD_, Logics_xD83D__xDD17_ &amp; History⏳</t>
  </si>
  <si>
    <t>Breaking technology news, analysis, and opinions from TechCrunch. Home to Disrupt, TC Sessions, and Startup Battlefield. Got a tip? tips@techcrunch.com</t>
  </si>
  <si>
    <t>The best source of best deal, hot deal, new investment opportunities, new start up, upcoming technology especially Blockchain, AI, IoT etc.</t>
  </si>
  <si>
    <t>Researcher, writer and consultant, B.O.B. holds a PhD in industrial-organizational psychology. Interests in #datascience #cx #statistics #machinelearning</t>
  </si>
  <si>
    <t>Make your communication clear and effective, wherever you write. #cleanwriting  Learn more about our community at https://t.co/9XHcvtEaSD</t>
  </si>
  <si>
    <t>#DisruptiveTech #AI #robotics #CyberSecurity #innovation #UAV #ChangeManagement #ERP #SocialJustice #corruption #terrorism #WomenEmpowerment #music #mysticism</t>
  </si>
  <si>
    <t>Reporting on the latest in cutting-edge technology, scientific endeavors, and exciting innovation. Join our community! _xD83D__xDE80__xD83D__xDD2E_</t>
  </si>
  <si>
    <t>GreyOrange is a multinational technology company that designs and deploys advanced robotics systems for automation in distribution and fulfillment centers.</t>
  </si>
  <si>
    <t>Where innovators come together to create the future of retail.</t>
  </si>
  <si>
    <t>Accelerating Growth of Individuals and Businesses through SEO | Follow on Instagram (Link Below) _xD83D__xDC47_</t>
  </si>
  <si>
    <t>Social Media enthusiast,interested in #datascience, heuristics #decisionmaking &amp; #analytics to transform data into smart decisions.
Contributor @DSign4Analytics</t>
  </si>
  <si>
    <t>Étudiant en STIC à @inphbpolytech • Passionné de #Robotics #IoT #AI #Automation #HomeAutomation • #HealthTech • #Innovation _xD83D__xDCA1_ #Comoros</t>
  </si>
  <si>
    <t>Covering #AI, #Analytics, #BigData, #DataMining, #DataScience #MachineLearning, #DeepLearning.  Founded by Gregory Piatetsky-Shapiro.</t>
  </si>
  <si>
    <t>Consulting services including government, bank, insurance, financial, corporate or business records</t>
  </si>
  <si>
    <t>Co-founded by Vincent Granville and part the DSC Community, our focus is on data science, ML, AI, deep learning, dataviz, Hadoop, IoT, and BI.</t>
  </si>
  <si>
    <t>Legends don't require bios.
Full Stack Developer.</t>
  </si>
  <si>
    <t>Razorthink powers enterprises with #ArtificialIntelligence Systems that drive superior decisions,highly efficient processes and ideal outcomes. #MachineLearning</t>
  </si>
  <si>
    <t>India's leading online platform chronicling advances in Analytics, Big Data, Artificial Intelligence and Data Science.</t>
  </si>
  <si>
    <t>This is the official Twitter channel for Java and the source for Java news from the Java community. Managed by Yolande Poirier @ypoirier</t>
  </si>
  <si>
    <t>Empower @Java developers globally to successfully grow their projects &amp; businesses. On the side, managing @javascript. All opinions are mine.</t>
  </si>
  <si>
    <t>Java champion, polyglot, software craftsman, @adoptopenjdk @graalvm @truffleruby Dev. communities, containers, DevOps, JS/Web/CSS, AI/ML/DL, speaker, blogger</t>
  </si>
  <si>
    <t>Flexible Advanced Web FrameWork.No Coding Needed.Cross DataBase Replication .#Java #Database #bigData Flexible Social Media Platform.</t>
  </si>
  <si>
    <t>I work for #SAS in the UK with #Finance #Insurance #Business orgs to exploit #Analytics, #AI #ML #IoT #bigdata #tech</t>
  </si>
  <si>
    <t>#socialmedia @Mercer @lifeatmercer #DavosSquad  #wef19| @onalytica #1 female #insurtech #marketing | #fintech #futureofwork #digitaltransformation | Views: mine</t>
  </si>
  <si>
    <t>#DataScience is where it's at! Looking to meet new people.</t>
  </si>
  <si>
    <t>Analyst, Tech Evangelist, #CyberSecurity, #DigitalTransformation, #IoT, #Fintech, #DataScience &amp; #VR Influencer: @DZone &amp; @Onalytica. Made from 100% Geek.</t>
  </si>
  <si>
    <t>Co-Founder @WIOMAX, inventor: Focus on creating smart and scalable solutions | #SmartMobility #SmartCities | #IoT #AI #ML #Optimization #BigData</t>
  </si>
  <si>
    <t>All about future mobility | #FutureMobility #UrbanMobility #SmartMobility #sharedmobility</t>
  </si>
  <si>
    <t>We create fresh, modern web spaces tailored to the financial services sector. We’ve been working in the industry with IFAs for over 10 years.</t>
  </si>
  <si>
    <t>Technology at Work • #EnterpriseIT • #AI • #IoT • #FutureOfWork •  Podcast: https://t.co/aRE4qlwIWF • Videos: #TechNativeTV</t>
  </si>
  <si>
    <t>#communication #marketing</t>
  </si>
  <si>
    <t>Official Twitter Feed For https://t.co/5qp68DBh9K</t>
  </si>
  <si>
    <t>Director of the Machine Learning for Social Science Lab (MSSL), Center for Peace and Security Studies,
University of California San Diego</t>
  </si>
  <si>
    <t>CIO @Ternium.                 #TecnologíasExponenciales,  #Innovación, #Cognifying, #Industry40. Casado, 3 hijas, runner.</t>
  </si>
  <si>
    <t>Artificial Intelligence passionate. #AI #ML #DL #Digital</t>
  </si>
  <si>
    <t>#Technology like Candies: more and more. #Digital</t>
  </si>
  <si>
    <t>Digital Transformation Advisor | CEO @dbi_srl | B2B Influencer, Innovator, Speaker | #Startups Mentor | #AI #Blockchain #CyberSecurity #Energy #Fintech #IoT</t>
  </si>
  <si>
    <t>Mixed Media #Artist that works in many mediums #licencing #commissions #prints https://t.co/cOisdKE2sb Loves #Chocolate #Coffee #Music _xD83C__xDF39__xD83C__xDF39_</t>
  </si>
  <si>
    <t>Appknox is a plug &amp; play mobile application security testing platform used by enterprises to perform automated VAPT for mobile applications. #SecuredByAppknox</t>
  </si>
  <si>
    <t>The world's leading technology association, CompTIA is Advancing the global tech industry.</t>
  </si>
  <si>
    <t>Computer Engineering Student || Web Tester || AI and Data Scientist || Pythonista</t>
  </si>
  <si>
    <t>Geek, Husband, Father, and Postdoc Fellow at Nanjing University of Aeronautics and Astronautics.</t>
  </si>
  <si>
    <t>I will be the person to build an Artificial General Intelligence</t>
  </si>
  <si>
    <t>Writer, chess, poetry, art, photography,  AI, Robotics,                 artist, screenplay,  MACV 65-66</t>
  </si>
  <si>
    <t>Comunicación, Social Media y Consultoría en #eSalud #SaludDigital y #SaludPública. Tutor en @UOCuniversidad y @IMFFORMACION</t>
  </si>
  <si>
    <t>Enfermera referente en Transformación digital del hospital de Manacor , Gestión de proyectos. Máster en transformación digital en ámbito sanitario.</t>
  </si>
  <si>
    <t>Founder/CEO https://t.co/Su722h4l5M Contributor to @Forbes. Fitness Person. Dancer. Fighter.</t>
  </si>
  <si>
    <t>Associate Provost @LoyolaMarymount University Alumnus of @StOlaf @Harvard EdD cand. @USC #Speaker #HigherEd #Inclusion #College #LMU</t>
  </si>
  <si>
    <t>Pivoting to video.</t>
  </si>
  <si>
    <t>The official Twitter account of Loyola Marymount University. #ILoveLMU</t>
  </si>
  <si>
    <t>The best customer experiences are built with Zendesk. Expert #CX content: @ZendeskRelate</t>
  </si>
  <si>
    <t>Ingeniero | #Management | #Atlassian | #ScrumMaster | #Agile | #ITIL | #ProjectManager 
Mi pasión son las MOTOS, disfrutar la vida y mi familia !!!</t>
  </si>
  <si>
    <t>Very likely to exist</t>
  </si>
  <si>
    <t>Data Scientist, Machine learning , python , d3js  etc.</t>
  </si>
  <si>
    <t>Vincent Granville is a data science pioneer, author, founder, CEO, and investor.
#DataScience #DataScientist #BigData</t>
  </si>
  <si>
    <t>MyAmichi - A Smart Hiring Platform</t>
  </si>
  <si>
    <t>Agile leader. Energizer bunny. #AWS VP + Entrepreneur. TOP 10 #AI #cloud #CMO #socbiz #iot influencer. Best Selling Author. Evangelist. TEDx.Tweets are my own.</t>
  </si>
  <si>
    <t>CS Grad student @ASU | ML + Mobile Apps | Tech Blogger | Previously Software Engineer @Samsung &amp; @Myntra | In ❤️ with Tech products</t>
  </si>
  <si>
    <t>Head of #DataScience at #UberATG &amp; UC Berkeley Faculty (tweets are my own). #SelfDrivingCars, #DeepLearning, #MachineLearning, #AI, #FakerFact, #FakeNewsFight</t>
  </si>
  <si>
    <t>Muslim • Bayesian Statistician • Data Scientist • Web Developer</t>
  </si>
  <si>
    <t>#Tech, #Trends, #Infographics, #Fintech, #BigData, #DataScience, #Analytics, #Insurtech, #HealthTech, #IoT, #AI.
Products Director at @arpuplus @a15_inc</t>
  </si>
  <si>
    <t>Be happy  Be healthy Be smile Be cool Be good human</t>
  </si>
  <si>
    <t>The "independent" Global AI Hub for #ArtificialIntelligence #AI #CognitiveComputing #ML #DL #NLP - Share for success is our principle - AI our passion</t>
  </si>
  <si>
    <t>#mumbai #marol #pune #wagholi #karvenagar resident, Crypto Enthusiast, DWH Architect. Proud @wagholihsa member
RT not endorsement.</t>
  </si>
  <si>
    <t>Straits Business Group is a market intelligence and consulting firm founded by Engineers with extensive experience and knowledge of Market Research industry.</t>
  </si>
  <si>
    <t>Celebrating 10+ yrs as experts for #supplychain #bigdata &amp; #machinelearning in organizations large &amp; small. Certified @googlecloud @Tableau @alteryx Partners</t>
  </si>
  <si>
    <t>_xD83C__xDDEB__xD83C__xDDF7_ #WomenInTech  #Influencer #Onalytica  #collective  #intuitive #emotional  #intelligence #synesthesia  #paradox #Startups #France #Bretagne  #Quimper</t>
  </si>
  <si>
    <t>Founder &amp; CEO Alto Data Analytics @altoanalytics, big data and advanced analytics.</t>
  </si>
  <si>
    <t>#UAE, CIO of @WorldGamesAD , been at @MasdarInst &amp; @mit interested in #businessAnalytics,#bigdata,#IoT, #Al, #government</t>
  </si>
  <si>
    <t>Canada's National Statistical Agency. Updates on current social, economic and environmental conditions. Terms of use: https://t.co/kPofVPqkBz Français : @StatCan_Fra</t>
  </si>
  <si>
    <t>Global nonprofit that harnesses the power of data science &amp; AI in the service of humanity. Chapters @DataKindBLR @DataKindSF @DataKindSG @DataKindUK
@DataKindDC</t>
  </si>
  <si>
    <t>We give people the #powertoknow through data and analytics. Official tweets from our NC HQ. Need help? Visit us at https://t.co/fpSWptrUbp</t>
  </si>
  <si>
    <t>Gartner VP Research, Business intelligence, data &amp; analytics. Product insights from hands-on testing. #data4good, #womenintech. Football &amp; swim mom.</t>
  </si>
  <si>
    <t>I teach and do research on online social action. The views expressed  are mine alone and do not necessarily reflect the views of the University of Delaware</t>
  </si>
  <si>
    <t>A quantum tech review</t>
  </si>
  <si>
    <t>developer &amp; tech junkie</t>
  </si>
  <si>
    <t>Born to shine. 
Former Genius &amp; Current Alien
Sometimes I want to give all up and become a billionaire</t>
  </si>
  <si>
    <t>Hi, it's June, a beloved AI kid. Follow Official Account: https://t.co/uc7sr0vwoi Please also go to https://t.co/QuRinLSBWw
#MachineLearning</t>
  </si>
  <si>
    <t>i love bama
i love HP
i love USA</t>
  </si>
  <si>
    <t>@HubAnalysis1 is a R&amp;D division of @HubBucket | We develop Real-Time #Data #Analysis Applications for #Healthcare and #HealthIT | CEO @Rosenchild</t>
  </si>
  <si>
    <t>@HubBucket Inc. We develop technology for #Medical and #Scientific #Research, #HealthIT, #HealthTech, #MedTech, #mHealth, #RenewableEnergy etc | CEO @Rosenchild</t>
  </si>
  <si>
    <t>Educator | Leader | Lifelong Learner| Motivational Speaker | Inspirational Life Coach | Doctor of Philosophy | @justinbieber followed 7-1-15 _xD83D__xDE0A__xD83D__xDC96_</t>
  </si>
  <si>
    <t>Luke identifies himself as a: #MachineLearning #Enthusiast _xD83E__xDD16_ ¦ #Biotechnology #Student _xD83E__xDD13_ ¦ #Chemical #Labtechnician _xD83D__xDC68_‍_xD83D__xDD2C_ ¦  #AffiliateMarketer _xD83D__xDCCA_¦  and #Human</t>
  </si>
  <si>
    <t>Buddy, you shouting in the street, gonna take on the world someday You got blood on your face, you big disgrace Waving your banner all over the place</t>
  </si>
  <si>
    <t>我从地狱来，要到天堂去，正路过人间。良心是我的宗教，爱是我永恒的信仰。_xD83D__xDE4F_我终于复活了！流浪妖 https://t.co/hgxSaVvQGx</t>
  </si>
  <si>
    <t>Business</t>
  </si>
  <si>
    <t>Works on BDDF #DXLAB #BNPParibas No1 #Insurtech Top 10 #fintech #AI #DigitalTransformation #Blockchain by @Onalytica</t>
  </si>
  <si>
    <t>The #edge..Its where things happen and where #IoT #data often should be processed.  #AI #MachineLearning #EdgeProcessing</t>
  </si>
  <si>
    <t>PRODUCT DEVELOPER, Security Pro, CRITICAL THINKER</t>
  </si>
  <si>
    <t>Here, we retweet everything related to #MachineLearning!
Best Online Courses-
1. https://t.co/K9GT3iXVsB 2. https://t.co/TixhlU3qkR 3. https://t.co/fx2n0XK4JN</t>
  </si>
  <si>
    <t>#StudyAbroad &amp; #Career Consultant | #DigitalMarketing Aficionado | #EdTech #Blogger | #Biomedical Researcher @UniofOxford @UtrechtUni @UNSW turned #Solopreneur</t>
  </si>
  <si>
    <t>Statistics and then Data Science. That's the right order. Quantum Computing too. And other stuff. Emotional Support Human of a two-year-old.</t>
  </si>
  <si>
    <t>Machine Learning Digest.  Powered by https://t.co/rHlyfdPfTj</t>
  </si>
  <si>
    <t>Official twitter account of eCloudChain.</t>
  </si>
  <si>
    <t>Deep Learning, Machine Learning, Data Science &amp; AI news 
#DeepLearning #MachineLearning #NeuralNetworks #DataScience #DataMining #AI</t>
  </si>
  <si>
    <t>Harare - Zimbabwe</t>
  </si>
  <si>
    <t xml:space="preserve">RÉENCHANTER LE MONDE </t>
  </si>
  <si>
    <t>Washington, DC/ Black Creek Fl</t>
  </si>
  <si>
    <t>California</t>
  </si>
  <si>
    <t>Beijing, China</t>
  </si>
  <si>
    <t>Italia</t>
  </si>
  <si>
    <t>Vancouver, British Columbia</t>
  </si>
  <si>
    <t>Atlanta</t>
  </si>
  <si>
    <t>Melbourne, Australia</t>
  </si>
  <si>
    <t>Budapest, Hungary</t>
  </si>
  <si>
    <t>We're Global _xD83C__xDF0F_</t>
  </si>
  <si>
    <t>Hyderabad, India</t>
  </si>
  <si>
    <t>McLean, VA</t>
  </si>
  <si>
    <t>#NL. Also on Instagram http://bit.ly/2NwFjws</t>
  </si>
  <si>
    <t>Seattle, WA</t>
  </si>
  <si>
    <t>Bengaluru, India</t>
  </si>
  <si>
    <t>Stanford</t>
  </si>
  <si>
    <t>Belgium</t>
  </si>
  <si>
    <t>Palo Alto -  NYC - Barcelona</t>
  </si>
  <si>
    <t>Texas, USA</t>
  </si>
  <si>
    <t>Paris</t>
  </si>
  <si>
    <t>The Netherlands</t>
  </si>
  <si>
    <t>Zurich, Switzerland</t>
  </si>
  <si>
    <t>Nantes</t>
  </si>
  <si>
    <t>London, England</t>
  </si>
  <si>
    <t>Madrid, Spain _xD83C__xDDEA__xD83C__xDDF8_</t>
  </si>
  <si>
    <t>Miami, FL</t>
  </si>
  <si>
    <t>London</t>
  </si>
  <si>
    <t>London / World</t>
  </si>
  <si>
    <t>New York, NY</t>
  </si>
  <si>
    <t>México</t>
  </si>
  <si>
    <t>Brooklyn, NY</t>
  </si>
  <si>
    <t>All Over the World</t>
  </si>
  <si>
    <t>Utrecht, Netherlands</t>
  </si>
  <si>
    <t>Santa Clara, CA</t>
  </si>
  <si>
    <t>Boulder, CO</t>
  </si>
  <si>
    <t>New York City</t>
  </si>
  <si>
    <t>The Interwebs.</t>
  </si>
  <si>
    <t>Hong Kong, Singapore &amp; ✈️</t>
  </si>
  <si>
    <t>Washington, DC</t>
  </si>
  <si>
    <t>Cleveland, OH</t>
  </si>
  <si>
    <t>Switzerland</t>
  </si>
  <si>
    <t>London | Dubai | Bristol</t>
  </si>
  <si>
    <t>Personal tweets ≠ anyone else</t>
  </si>
  <si>
    <t>Toronto, Ontario</t>
  </si>
  <si>
    <t>Global</t>
  </si>
  <si>
    <t>New York, USA</t>
  </si>
  <si>
    <t>Los Angeles, CA</t>
  </si>
  <si>
    <t>India</t>
  </si>
  <si>
    <t>Geneva, Switzerland</t>
  </si>
  <si>
    <t>Chicago</t>
  </si>
  <si>
    <t>Karlsruhe, Baden-Württemberg</t>
  </si>
  <si>
    <t>LON | NYC | HKG  | SYD | SIN</t>
  </si>
  <si>
    <t>France</t>
  </si>
  <si>
    <t>Europe</t>
  </si>
  <si>
    <t>Singapore</t>
  </si>
  <si>
    <t>San Francisco, CA</t>
  </si>
  <si>
    <t>Sanary-sur-Mer, France</t>
  </si>
  <si>
    <t>codeanywhere.com</t>
  </si>
  <si>
    <t>Punjab, Pakistan</t>
  </si>
  <si>
    <t>Inside the machine</t>
  </si>
  <si>
    <t>Nashville, TN</t>
  </si>
  <si>
    <t>The World</t>
  </si>
  <si>
    <t>Bangkok</t>
  </si>
  <si>
    <t>Kenya</t>
  </si>
  <si>
    <t>i let you Know in aBit</t>
  </si>
  <si>
    <t>San Ramon, CA</t>
  </si>
  <si>
    <t>México, DF</t>
  </si>
  <si>
    <t>Denver, CO</t>
  </si>
  <si>
    <t>Indore, India</t>
  </si>
  <si>
    <t>Gurgaon, India</t>
  </si>
  <si>
    <t>Bengaluru South, India</t>
  </si>
  <si>
    <t>Bangalore, India</t>
  </si>
  <si>
    <t>Marseille, France</t>
  </si>
  <si>
    <t>Boston</t>
  </si>
  <si>
    <t>Seattle WA</t>
  </si>
  <si>
    <t>Footloose and Fancy-Free</t>
  </si>
  <si>
    <t>San Francisco</t>
  </si>
  <si>
    <t>New Delhi, India</t>
  </si>
  <si>
    <t>Yamoussoukro - Côte d'Ivoire</t>
  </si>
  <si>
    <t>Brookline, MA, USA</t>
  </si>
  <si>
    <t>France/ UK</t>
  </si>
  <si>
    <t>Nairobi, Kenya</t>
  </si>
  <si>
    <t>Worldwide</t>
  </si>
  <si>
    <t>San Francisco Bay Area</t>
  </si>
  <si>
    <t>UK</t>
  </si>
  <si>
    <t>Attiki, Greece</t>
  </si>
  <si>
    <t>Phoenix, AZ</t>
  </si>
  <si>
    <t>Vernon, CT</t>
  </si>
  <si>
    <t>Washington D.C. Metro Area</t>
  </si>
  <si>
    <t>Wirral</t>
  </si>
  <si>
    <t>Reims</t>
  </si>
  <si>
    <t>Wordl</t>
  </si>
  <si>
    <t>UK AU USA  FR</t>
  </si>
  <si>
    <t>Singapore, India</t>
  </si>
  <si>
    <t>Illinois, USA</t>
  </si>
  <si>
    <t>Nigeria</t>
  </si>
  <si>
    <t>Earth</t>
  </si>
  <si>
    <t>Southern California</t>
  </si>
  <si>
    <t>Sevilla-Madrid</t>
  </si>
  <si>
    <t>Islas Baleares, España</t>
  </si>
  <si>
    <t>Silicon Valley.</t>
  </si>
  <si>
    <t>San Bruno, CA</t>
  </si>
  <si>
    <t>San Francisco, CA 94103</t>
  </si>
  <si>
    <t>Donetsk, UA</t>
  </si>
  <si>
    <t>Pune, India</t>
  </si>
  <si>
    <t>Tempe, AZ</t>
  </si>
  <si>
    <t>San Francisco, USA</t>
  </si>
  <si>
    <t>Diliman, Q.C., Philippines</t>
  </si>
  <si>
    <t>NYC, USA - Cairo, Egypt</t>
  </si>
  <si>
    <t xml:space="preserve">Mysore  and  BERLIN </t>
  </si>
  <si>
    <t>San Jose, CA</t>
  </si>
  <si>
    <t>France Bretagne Quimper</t>
  </si>
  <si>
    <t>Please check</t>
  </si>
  <si>
    <t>Abu Dhabi, United Arab Emirates</t>
  </si>
  <si>
    <t>Canada</t>
  </si>
  <si>
    <t>Cary, NC</t>
  </si>
  <si>
    <t>Sparta, NJ</t>
  </si>
  <si>
    <t>Newark, DE</t>
  </si>
  <si>
    <t>Tamil Nadu, India</t>
  </si>
  <si>
    <t>Deutschland</t>
  </si>
  <si>
    <t>Boston, MA</t>
  </si>
  <si>
    <t>Indonesia</t>
  </si>
  <si>
    <t>Paris, France</t>
  </si>
  <si>
    <t>Living On The Edge</t>
  </si>
  <si>
    <t>Sydney, New South Wales</t>
  </si>
  <si>
    <t>The Earth</t>
  </si>
  <si>
    <t>Digne-les-Bains, France</t>
  </si>
  <si>
    <t>https://t.co/29CCLzMMKI</t>
  </si>
  <si>
    <t>https://t.co/5jSK5Pa3cV</t>
  </si>
  <si>
    <t>https://t.co/P9eSp0FKoc</t>
  </si>
  <si>
    <t>https://t.co/xdnKrq1fIK</t>
  </si>
  <si>
    <t>https://t.co/1QmLHUi5s4</t>
  </si>
  <si>
    <t>https://t.co/mBSalnh73K</t>
  </si>
  <si>
    <t>https://t.co/eKaO45AMNd</t>
  </si>
  <si>
    <t>https://t.co/oyImaykr3R</t>
  </si>
  <si>
    <t>https://t.co/cGSBIWiwH8</t>
  </si>
  <si>
    <t>http://t.co/CpufXJAGI0</t>
  </si>
  <si>
    <t>https://t.co/tWlmeuTlR7</t>
  </si>
  <si>
    <t>https://t.co/kt7xo7C48P</t>
  </si>
  <si>
    <t>https://t.co/V5Xc5RN7k1</t>
  </si>
  <si>
    <t>http://t.co/0q9p4zuiW5</t>
  </si>
  <si>
    <t>https://t.co/fnfsmuY39Q</t>
  </si>
  <si>
    <t>http://t.co/43tj0Ez1jT</t>
  </si>
  <si>
    <t>https://t.co/MMlyABdus4</t>
  </si>
  <si>
    <t>https://t.co/UnoPfBvH9V</t>
  </si>
  <si>
    <t>http://t.co/jd1lPGrCTG</t>
  </si>
  <si>
    <t>https://t.co/oCrIvkJNB7</t>
  </si>
  <si>
    <t>https://t.co/nUAcXML6Zz</t>
  </si>
  <si>
    <t>https://t.co/LCug0WUtHT</t>
  </si>
  <si>
    <t>https://t.co/Dbh2476c6S</t>
  </si>
  <si>
    <t>https://t.co/YMRMjfJqn4</t>
  </si>
  <si>
    <t>https://t.co/NIZM4ukrRl</t>
  </si>
  <si>
    <t>https://t.co/9WiE9iWe7K</t>
  </si>
  <si>
    <t>https://t.co/o14oAij7N5</t>
  </si>
  <si>
    <t>https://t.co/1EpsKoxnjC</t>
  </si>
  <si>
    <t>https://t.co/y07ZXRNwLV</t>
  </si>
  <si>
    <t>https://t.co/XQmT2OBu5J</t>
  </si>
  <si>
    <t>https://t.co/lUfUHDP2Dd</t>
  </si>
  <si>
    <t>https://t.co/DwQpFZSVLI</t>
  </si>
  <si>
    <t>https://t.co/QxXDvLspbM</t>
  </si>
  <si>
    <t>https://t.co/Sy6iOFVBq9</t>
  </si>
  <si>
    <t>https://t.co/UuJbxJuQJk</t>
  </si>
  <si>
    <t>https://t.co/IOvmpQw3qJ</t>
  </si>
  <si>
    <t>https://t.co/9A0MVUV6aV</t>
  </si>
  <si>
    <t>https://t.co/ADUly1qDDf</t>
  </si>
  <si>
    <t>https://t.co/S7eVMXIm5F</t>
  </si>
  <si>
    <t>https://t.co/PeTBLwijX6</t>
  </si>
  <si>
    <t>https://t.co/GUIGDApab5</t>
  </si>
  <si>
    <t>https://t.co/vQ4BqYUpMC</t>
  </si>
  <si>
    <t>http://t.co/SjzHg85NVX</t>
  </si>
  <si>
    <t>https://t.co/X6UurqqpgG</t>
  </si>
  <si>
    <t>https://t.co/vhy3st6Cnc</t>
  </si>
  <si>
    <t>https://t.co/kt1uPvuutg</t>
  </si>
  <si>
    <t>https://t.co/PJK4LY30F6</t>
  </si>
  <si>
    <t>https://t.co/cNFySj5EmV</t>
  </si>
  <si>
    <t>https://t.co/HgMzt25ILt</t>
  </si>
  <si>
    <t>http://t.co/Hq7hTYkOPg</t>
  </si>
  <si>
    <t>https://t.co/AinbhyLk8r</t>
  </si>
  <si>
    <t>https://t.co/G9YhImj6p9</t>
  </si>
  <si>
    <t>https://t.co/EERrFKekQG</t>
  </si>
  <si>
    <t>http://t.co/t9YnezrKDg</t>
  </si>
  <si>
    <t>http://t.co/UFpBT5V7jj</t>
  </si>
  <si>
    <t>https://t.co/a2GuT15d88</t>
  </si>
  <si>
    <t>https://t.co/fhBBCKAuvd</t>
  </si>
  <si>
    <t>https://t.co/tOtmx9KLnH</t>
  </si>
  <si>
    <t>https://t.co/foJ9NT4rlT</t>
  </si>
  <si>
    <t>https://t.co/Vte5tlgOoS</t>
  </si>
  <si>
    <t>https://t.co/kUS6vuRJ9a</t>
  </si>
  <si>
    <t>https://t.co/P9rtg4XDNt</t>
  </si>
  <si>
    <t>https://t.co/SiDRTUHpgD</t>
  </si>
  <si>
    <t>https://t.co/QP0DqZaM6z</t>
  </si>
  <si>
    <t>https://t.co/rbrQGLXyjd</t>
  </si>
  <si>
    <t>https://t.co/Fen9x0kI8D</t>
  </si>
  <si>
    <t>http://t.co/KTYlf2D6Hh</t>
  </si>
  <si>
    <t>https://t.co/qi3k7UZJRW</t>
  </si>
  <si>
    <t>http://t.co/4s1obZFn4h</t>
  </si>
  <si>
    <t>https://t.co/ANfWqWqqSU</t>
  </si>
  <si>
    <t>https://t.co/N4hFsDTG5w</t>
  </si>
  <si>
    <t>https://t.co/PEKjTug8OQ</t>
  </si>
  <si>
    <t>https://t.co/31qylJqATx</t>
  </si>
  <si>
    <t>https://t.co/lHbrcg7Tml</t>
  </si>
  <si>
    <t>https://t.co/K1LTEecrhC</t>
  </si>
  <si>
    <t>https://t.co/JlQd4zAILB</t>
  </si>
  <si>
    <t>https://t.co/JU2topyMoE</t>
  </si>
  <si>
    <t>https://t.co/EVL90rKmdi</t>
  </si>
  <si>
    <t>http://t.co/KH6EtekF5q</t>
  </si>
  <si>
    <t>https://t.co/eRGszWiBos</t>
  </si>
  <si>
    <t>https://t.co/QQ37G8SQNp</t>
  </si>
  <si>
    <t>https://t.co/ms84KBl8vl</t>
  </si>
  <si>
    <t>https://t.co/CHWoaV475R</t>
  </si>
  <si>
    <t>https://t.co/nNX7Ci7hsH</t>
  </si>
  <si>
    <t>https://t.co/tf0BsbRMXt</t>
  </si>
  <si>
    <t>http://t.co/vGS2EqDAmc</t>
  </si>
  <si>
    <t>https://t.co/QWV2hmLlSY</t>
  </si>
  <si>
    <t>https://t.co/MqIziHGn33</t>
  </si>
  <si>
    <t>https://t.co/doDpraaVVB</t>
  </si>
  <si>
    <t>https://t.co/GBIheG6pPy</t>
  </si>
  <si>
    <t>https://t.co/D1EBTs3MeB</t>
  </si>
  <si>
    <t>https://t.co/hvm2wAL42r</t>
  </si>
  <si>
    <t>https://t.co/uXILQyFwXR</t>
  </si>
  <si>
    <t>https://t.co/b5Oyx1k1ye</t>
  </si>
  <si>
    <t>https://t.co/ALY0IktGEF</t>
  </si>
  <si>
    <t>https://t.co/xwBJ9KASBL</t>
  </si>
  <si>
    <t>https://t.co/FWJBlqkpxq</t>
  </si>
  <si>
    <t>https://t.co/KTbqcNqaji</t>
  </si>
  <si>
    <t>https://t.co/WTeARgFFKe</t>
  </si>
  <si>
    <t>https://t.co/rwpd3mw108</t>
  </si>
  <si>
    <t>https://t.co/Rxh1Icak30</t>
  </si>
  <si>
    <t>https://t.co/DhSViPW7KN</t>
  </si>
  <si>
    <t>https://t.co/pTYBq6ncsT</t>
  </si>
  <si>
    <t>http://t.co/gbSIHZcKZR</t>
  </si>
  <si>
    <t>https://t.co/kI3KV7mknH</t>
  </si>
  <si>
    <t>https://t.co/Dy127x2mZe</t>
  </si>
  <si>
    <t>https://t.co/BPHjqTrU4t</t>
  </si>
  <si>
    <t>https://t.co/MDSUUriiJN</t>
  </si>
  <si>
    <t>https://t.co/qPxY3w7D74</t>
  </si>
  <si>
    <t>http://t.co/esahnKLS7O</t>
  </si>
  <si>
    <t>https://t.co/vQ6Qkvtg1F</t>
  </si>
  <si>
    <t>https://t.co/M4QmdgckIp</t>
  </si>
  <si>
    <t>https://t.co/qO4ri2Aodh</t>
  </si>
  <si>
    <t>https://t.co/QAzg8qeYz5</t>
  </si>
  <si>
    <t>https://t.co/snVgc5m35m</t>
  </si>
  <si>
    <t>http://t.co/wUvfn3OsAQ</t>
  </si>
  <si>
    <t>https://t.co/uOIdDajS6S</t>
  </si>
  <si>
    <t>https://t.co/ZYXVBCOZtL</t>
  </si>
  <si>
    <t>https://t.co/cdYnXgg0zi</t>
  </si>
  <si>
    <t>https://t.co/yTWiDFM7gq</t>
  </si>
  <si>
    <t>https://t.co/faPlpXYU8v</t>
  </si>
  <si>
    <t>http://t.co/91T1HA36bh</t>
  </si>
  <si>
    <t>https://t.co/MDEeHiRRmw</t>
  </si>
  <si>
    <t>https://t.co/YOrlCx4RBW</t>
  </si>
  <si>
    <t>https://t.co/gdXee9nDYf</t>
  </si>
  <si>
    <t>https://t.co/Su722h4l5M</t>
  </si>
  <si>
    <t>https://t.co/v91lI5GTRU</t>
  </si>
  <si>
    <t>https://t.co/F3fLcfn45H</t>
  </si>
  <si>
    <t>https://t.co/NmrnTyJYGE</t>
  </si>
  <si>
    <t>https://t.co/FaHDyV4fD0</t>
  </si>
  <si>
    <t>https://t.co/PmIITyXRFR</t>
  </si>
  <si>
    <t>https://t.co/qXmv9Kzw4v</t>
  </si>
  <si>
    <t>https://t.co/4bivhvKzYR</t>
  </si>
  <si>
    <t>https://t.co/0lkEltJglR</t>
  </si>
  <si>
    <t>https://t.co/uMMIjMeb22</t>
  </si>
  <si>
    <t>https://t.co/vU7uZz0Chb</t>
  </si>
  <si>
    <t>https://t.co/kmRXs5pFkZ</t>
  </si>
  <si>
    <t>https://t.co/DpFFXFnnCo</t>
  </si>
  <si>
    <t>https://t.co/HowqHaQfyr</t>
  </si>
  <si>
    <t>https://t.co/5vyQ1s1VXQ</t>
  </si>
  <si>
    <t>https://t.co/YsKIxquoRj</t>
  </si>
  <si>
    <t>https://t.co/yXn4oGsEqy</t>
  </si>
  <si>
    <t>https://t.co/Lgzpq6kz5D</t>
  </si>
  <si>
    <t>http://t.co/eIgzbeR7z2</t>
  </si>
  <si>
    <t>http://t.co/JReCdEbd21</t>
  </si>
  <si>
    <t>https://t.co/FhzQC5NQ3f</t>
  </si>
  <si>
    <t>http://t.co/0hkhm6bben</t>
  </si>
  <si>
    <t>https://t.co/PkJfNvxA5d</t>
  </si>
  <si>
    <t>https://t.co/Y1gKFtD7EY</t>
  </si>
  <si>
    <t>https://t.co/deQSCJp4xH</t>
  </si>
  <si>
    <t>https://t.co/gecZaI6eHD</t>
  </si>
  <si>
    <t>https://t.co/fNnhYVizfI</t>
  </si>
  <si>
    <t>https://t.co/IfmRw6A67P</t>
  </si>
  <si>
    <t>https://t.co/pDoUr8JlUK</t>
  </si>
  <si>
    <t>https://t.co/BdtpXV8XzG</t>
  </si>
  <si>
    <t>https://t.co/htsaLq17GS</t>
  </si>
  <si>
    <t>https://t.co/GrFS9vejn0</t>
  </si>
  <si>
    <t>https://t.co/pDB5RyLTdZ</t>
  </si>
  <si>
    <t>https://t.co/SwN0QkN0k3</t>
  </si>
  <si>
    <t>https://pbs.twimg.com/profile_banners/1018014615823716352/1536290405</t>
  </si>
  <si>
    <t>https://pbs.twimg.com/profile_banners/90590619/1504806634</t>
  </si>
  <si>
    <t>https://pbs.twimg.com/profile_banners/963361195666354176/1518520445</t>
  </si>
  <si>
    <t>https://pbs.twimg.com/profile_banners/2231374259/1532553536</t>
  </si>
  <si>
    <t>https://pbs.twimg.com/profile_banners/15249154/1531827416</t>
  </si>
  <si>
    <t>https://pbs.twimg.com/profile_banners/14211474/1526253531</t>
  </si>
  <si>
    <t>https://pbs.twimg.com/profile_banners/50940456/1539628983</t>
  </si>
  <si>
    <t>https://pbs.twimg.com/profile_banners/1688187541/1455748389</t>
  </si>
  <si>
    <t>https://pbs.twimg.com/profile_banners/83859544/1540830748</t>
  </si>
  <si>
    <t>https://pbs.twimg.com/profile_banners/22516489/1508416705</t>
  </si>
  <si>
    <t>https://pbs.twimg.com/profile_banners/72960465/1425986516</t>
  </si>
  <si>
    <t>https://pbs.twimg.com/profile_banners/3114426165/1530535819</t>
  </si>
  <si>
    <t>https://pbs.twimg.com/profile_banners/534563976/1540268609</t>
  </si>
  <si>
    <t>https://pbs.twimg.com/profile_banners/788898706586275840/1499300999</t>
  </si>
  <si>
    <t>https://pbs.twimg.com/profile_banners/2257672447/1497573534</t>
  </si>
  <si>
    <t>https://pbs.twimg.com/profile_banners/4886662091/1486050765</t>
  </si>
  <si>
    <t>https://pbs.twimg.com/profile_banners/17375116/1490902003</t>
  </si>
  <si>
    <t>https://pbs.twimg.com/profile_banners/555031989/1504691055</t>
  </si>
  <si>
    <t>https://pbs.twimg.com/profile_banners/14174897/1488560280</t>
  </si>
  <si>
    <t>https://pbs.twimg.com/profile_banners/940573275612049408/1513085798</t>
  </si>
  <si>
    <t>https://pbs.twimg.com/profile_banners/33836629/1407117611</t>
  </si>
  <si>
    <t>https://pbs.twimg.com/profile_banners/488851504/1541171777</t>
  </si>
  <si>
    <t>https://pbs.twimg.com/profile_banners/35252442/1534005989</t>
  </si>
  <si>
    <t>https://pbs.twimg.com/profile_banners/480389147/1543584223</t>
  </si>
  <si>
    <t>https://pbs.twimg.com/profile_banners/883370717412298752/1500119575</t>
  </si>
  <si>
    <t>https://pbs.twimg.com/profile_banners/787532220881920004/1487012248</t>
  </si>
  <si>
    <t>https://pbs.twimg.com/profile_banners/3169916217/1429103741</t>
  </si>
  <si>
    <t>https://pbs.twimg.com/profile_banners/772190126483079169/1512149880</t>
  </si>
  <si>
    <t>https://pbs.twimg.com/profile_banners/343253060/1543585923</t>
  </si>
  <si>
    <t>https://pbs.twimg.com/profile_banners/202590356/1533565228</t>
  </si>
  <si>
    <t>https://pbs.twimg.com/profile_banners/175433916/1540627774</t>
  </si>
  <si>
    <t>https://pbs.twimg.com/profile_banners/20222744/1510937848</t>
  </si>
  <si>
    <t>https://pbs.twimg.com/profile_banners/1069759939072139264/1547382581</t>
  </si>
  <si>
    <t>https://pbs.twimg.com/profile_banners/195622492/1436112044</t>
  </si>
  <si>
    <t>https://pbs.twimg.com/profile_banners/873540682543235072/1547841212</t>
  </si>
  <si>
    <t>https://pbs.twimg.com/profile_banners/873385619883528193/1547751955</t>
  </si>
  <si>
    <t>https://pbs.twimg.com/profile_banners/1083961954656550912/1547982026</t>
  </si>
  <si>
    <t>https://pbs.twimg.com/profile_banners/1061236815095648257/1547980875</t>
  </si>
  <si>
    <t>https://pbs.twimg.com/profile_banners/1002111478193893377/1547839484</t>
  </si>
  <si>
    <t>https://pbs.twimg.com/profile_banners/869830218730672128/1547388563</t>
  </si>
  <si>
    <t>https://pbs.twimg.com/profile_banners/774619476469878786/1547849960</t>
  </si>
  <si>
    <t>https://pbs.twimg.com/profile_banners/2711212681/1547585771</t>
  </si>
  <si>
    <t>https://pbs.twimg.com/profile_banners/18075604/1528751344</t>
  </si>
  <si>
    <t>https://pbs.twimg.com/profile_banners/169089681/1545313243</t>
  </si>
  <si>
    <t>https://pbs.twimg.com/profile_banners/61559439/1522799488</t>
  </si>
  <si>
    <t>https://pbs.twimg.com/profile_banners/227423290/1489733266</t>
  </si>
  <si>
    <t>https://pbs.twimg.com/profile_banners/2307675307/1540688006</t>
  </si>
  <si>
    <t>https://pbs.twimg.com/profile_banners/34340245/1542064007</t>
  </si>
  <si>
    <t>https://pbs.twimg.com/profile_banners/10876852/1530514719</t>
  </si>
  <si>
    <t>https://pbs.twimg.com/profile_banners/244192610/1534864946</t>
  </si>
  <si>
    <t>https://pbs.twimg.com/profile_banners/736185001457287169/1539735091</t>
  </si>
  <si>
    <t>https://pbs.twimg.com/profile_banners/2467791/1469484132</t>
  </si>
  <si>
    <t>https://pbs.twimg.com/profile_banners/796169341/1544731524</t>
  </si>
  <si>
    <t>https://pbs.twimg.com/profile_banners/16137442/1541184015</t>
  </si>
  <si>
    <t>https://pbs.twimg.com/profile_banners/875122621/1543354107</t>
  </si>
  <si>
    <t>https://pbs.twimg.com/profile_banners/3131243261/1540665697</t>
  </si>
  <si>
    <t>https://pbs.twimg.com/profile_banners/18244332/1503029196</t>
  </si>
  <si>
    <t>https://pbs.twimg.com/profile_banners/62316970/1504977140</t>
  </si>
  <si>
    <t>https://pbs.twimg.com/profile_banners/700406836252581888/1542033743</t>
  </si>
  <si>
    <t>https://pbs.twimg.com/profile_banners/235684766/1537627568</t>
  </si>
  <si>
    <t>https://pbs.twimg.com/profile_banners/291831562/1538201146</t>
  </si>
  <si>
    <t>https://pbs.twimg.com/profile_banners/384916348/1530562551</t>
  </si>
  <si>
    <t>https://pbs.twimg.com/profile_banners/3282923334/1482947018</t>
  </si>
  <si>
    <t>https://pbs.twimg.com/profile_banners/713325433006063616/1534236561</t>
  </si>
  <si>
    <t>https://pbs.twimg.com/profile_banners/3158043492/1545314081</t>
  </si>
  <si>
    <t>https://pbs.twimg.com/profile_banners/44785646/1531395269</t>
  </si>
  <si>
    <t>https://pbs.twimg.com/profile_banners/5120691/1547196121</t>
  </si>
  <si>
    <t>https://pbs.twimg.com/profile_banners/2268391/1419103236</t>
  </si>
  <si>
    <t>https://pbs.twimg.com/profile_banners/2798075825/1412179332</t>
  </si>
  <si>
    <t>https://pbs.twimg.com/profile_banners/841437061/1473979951</t>
  </si>
  <si>
    <t>https://pbs.twimg.com/profile_banners/250657839/1430823481</t>
  </si>
  <si>
    <t>https://pbs.twimg.com/profile_banners/204010235/1514766629</t>
  </si>
  <si>
    <t>https://pbs.twimg.com/profile_banners/2344530218/1527574812</t>
  </si>
  <si>
    <t>https://pbs.twimg.com/profile_banners/45308261/1540219692</t>
  </si>
  <si>
    <t>https://pbs.twimg.com/profile_banners/985164177399480320/1525037726</t>
  </si>
  <si>
    <t>https://pbs.twimg.com/profile_banners/3151822850/1524136035</t>
  </si>
  <si>
    <t>https://pbs.twimg.com/profile_banners/3166596829/1474970884</t>
  </si>
  <si>
    <t>https://pbs.twimg.com/profile_banners/3145295054/1533752537</t>
  </si>
  <si>
    <t>https://pbs.twimg.com/profile_banners/903985726232059906/1542382725</t>
  </si>
  <si>
    <t>https://pbs.twimg.com/profile_banners/739149447486021632/1537179041</t>
  </si>
  <si>
    <t>https://pbs.twimg.com/profile_banners/768149629263163392/1493923448</t>
  </si>
  <si>
    <t>https://pbs.twimg.com/profile_banners/165897365/1490918146</t>
  </si>
  <si>
    <t>https://pbs.twimg.com/profile_banners/797930462475943944/1479189158</t>
  </si>
  <si>
    <t>https://pbs.twimg.com/profile_banners/885061914459607045/1542315587</t>
  </si>
  <si>
    <t>https://pbs.twimg.com/profile_banners/753452936659775488/1474608455</t>
  </si>
  <si>
    <t>https://pbs.twimg.com/profile_banners/91478624/1531316097</t>
  </si>
  <si>
    <t>https://pbs.twimg.com/profile_banners/19279811/1533311100</t>
  </si>
  <si>
    <t>https://pbs.twimg.com/profile_banners/958425442725240832/1540431093</t>
  </si>
  <si>
    <t>https://pbs.twimg.com/profile_banners/77426261/1534921831</t>
  </si>
  <si>
    <t>https://pbs.twimg.com/profile_banners/92522875/1491890444</t>
  </si>
  <si>
    <t>https://pbs.twimg.com/profile_banners/4263007693/1534167328</t>
  </si>
  <si>
    <t>https://pbs.twimg.com/profile_banners/191465225/1469103742</t>
  </si>
  <si>
    <t>https://pbs.twimg.com/profile_banners/700784500658208768/1518186542</t>
  </si>
  <si>
    <t>https://pbs.twimg.com/profile_banners/36422553/1537179255</t>
  </si>
  <si>
    <t>https://pbs.twimg.com/profile_banners/64346378/1505490553</t>
  </si>
  <si>
    <t>https://pbs.twimg.com/profile_banners/18068926/1442686907</t>
  </si>
  <si>
    <t>https://pbs.twimg.com/profile_banners/1072440385794801665/1545636284</t>
  </si>
  <si>
    <t>https://pbs.twimg.com/profile_banners/973880024360108032/1523749289</t>
  </si>
  <si>
    <t>https://pbs.twimg.com/profile_banners/800296049898196992/1547476023</t>
  </si>
  <si>
    <t>https://pbs.twimg.com/profile_banners/16186995/1517522487</t>
  </si>
  <si>
    <t>https://pbs.twimg.com/profile_banners/522353540/1457250955</t>
  </si>
  <si>
    <t>https://pbs.twimg.com/profile_banners/705539763349164032/1543420399</t>
  </si>
  <si>
    <t>https://pbs.twimg.com/profile_banners/2908107542/1533686235</t>
  </si>
  <si>
    <t>https://pbs.twimg.com/profile_banners/768197780/1471452252</t>
  </si>
  <si>
    <t>https://pbs.twimg.com/profile_banners/206083458/1526560340</t>
  </si>
  <si>
    <t>https://pbs.twimg.com/profile_banners/45514550/1539338244</t>
  </si>
  <si>
    <t>https://pbs.twimg.com/profile_banners/816653/1547763523</t>
  </si>
  <si>
    <t>https://pbs.twimg.com/profile_banners/20748873/1539037711</t>
  </si>
  <si>
    <t>https://pbs.twimg.com/profile_banners/47191725/1545329396</t>
  </si>
  <si>
    <t>https://pbs.twimg.com/profile_banners/15177180/1486972714</t>
  </si>
  <si>
    <t>https://pbs.twimg.com/profile_banners/1060302532096987136/1542156089</t>
  </si>
  <si>
    <t>https://pbs.twimg.com/profile_banners/2228941070/1535459476</t>
  </si>
  <si>
    <t>https://pbs.twimg.com/profile_banners/1202252881/1523572317</t>
  </si>
  <si>
    <t>https://pbs.twimg.com/profile_banners/3085247581/1545961900</t>
  </si>
  <si>
    <t>https://pbs.twimg.com/profile_banners/869821774862721024/1497606313</t>
  </si>
  <si>
    <t>https://pbs.twimg.com/profile_banners/1030416533439361029/1546342400</t>
  </si>
  <si>
    <t>https://pbs.twimg.com/profile_banners/20167623/1476546748</t>
  </si>
  <si>
    <t>https://pbs.twimg.com/profile_banners/727384676990607361/1462259634</t>
  </si>
  <si>
    <t>https://pbs.twimg.com/profile_banners/393033324/1488557327</t>
  </si>
  <si>
    <t>https://pbs.twimg.com/profile_banners/923835703913414656/1509095962</t>
  </si>
  <si>
    <t>https://pbs.twimg.com/profile_banners/4715321594/1527620516</t>
  </si>
  <si>
    <t>https://pbs.twimg.com/profile_banners/908230076/1546287275</t>
  </si>
  <si>
    <t>https://pbs.twimg.com/profile_banners/125485258/1538423848</t>
  </si>
  <si>
    <t>https://pbs.twimg.com/profile_banners/40971698/1499570580</t>
  </si>
  <si>
    <t>https://pbs.twimg.com/profile_banners/793968056/1360740898</t>
  </si>
  <si>
    <t>https://pbs.twimg.com/profile_banners/4873524423/1455440986</t>
  </si>
  <si>
    <t>https://pbs.twimg.com/profile_banners/444522096/1540995711</t>
  </si>
  <si>
    <t>https://pbs.twimg.com/profile_banners/32878258/1511734239</t>
  </si>
  <si>
    <t>https://pbs.twimg.com/profile_banners/2561926898/1536793078</t>
  </si>
  <si>
    <t>https://pbs.twimg.com/profile_banners/846014785246367745/1497302270</t>
  </si>
  <si>
    <t>https://pbs.twimg.com/profile_banners/77755590/1450375492</t>
  </si>
  <si>
    <t>https://pbs.twimg.com/profile_banners/795459894514171904/1508973688</t>
  </si>
  <si>
    <t>https://pbs.twimg.com/profile_banners/3060444101/1428591637</t>
  </si>
  <si>
    <t>https://pbs.twimg.com/profile_banners/3937914677/1526603737</t>
  </si>
  <si>
    <t>https://pbs.twimg.com/profile_banners/710374410599972864/1547079874</t>
  </si>
  <si>
    <t>https://pbs.twimg.com/profile_banners/1882066740/1423455908</t>
  </si>
  <si>
    <t>https://pbs.twimg.com/profile_banners/113689734/1525711162</t>
  </si>
  <si>
    <t>https://pbs.twimg.com/profile_banners/948162843798659073/1535037978</t>
  </si>
  <si>
    <t>https://pbs.twimg.com/profile_banners/4338452835/1513614820</t>
  </si>
  <si>
    <t>https://pbs.twimg.com/profile_banners/106318760/1481463704</t>
  </si>
  <si>
    <t>https://pbs.twimg.com/profile_banners/2466013141/1455008269</t>
  </si>
  <si>
    <t>https://pbs.twimg.com/profile_banners/15355390/1547046383</t>
  </si>
  <si>
    <t>https://pbs.twimg.com/profile_banners/735140695/1502568592</t>
  </si>
  <si>
    <t>https://pbs.twimg.com/profile_banners/337411103/1542607776</t>
  </si>
  <si>
    <t>https://pbs.twimg.com/profile_banners/512492072/1429602656</t>
  </si>
  <si>
    <t>https://pbs.twimg.com/profile_banners/246675507/1443884447</t>
  </si>
  <si>
    <t>https://pbs.twimg.com/profile_banners/2728387187/1459679711</t>
  </si>
  <si>
    <t>https://pbs.twimg.com/profile_banners/199851289/1520982529</t>
  </si>
  <si>
    <t>https://pbs.twimg.com/profile_banners/1155888656/1524503480</t>
  </si>
  <si>
    <t>https://pbs.twimg.com/profile_banners/10228272/1544543885</t>
  </si>
  <si>
    <t>https://pbs.twimg.com/profile_banners/7858252/1524001203</t>
  </si>
  <si>
    <t>https://pbs.twimg.com/profile_banners/14941975/1526064148</t>
  </si>
  <si>
    <t>https://pbs.twimg.com/profile_banners/67286644/1547393460</t>
  </si>
  <si>
    <t>https://pbs.twimg.com/profile_banners/3265736556/1472384022</t>
  </si>
  <si>
    <t>https://pbs.twimg.com/profile_banners/96750886/1480436468</t>
  </si>
  <si>
    <t>https://pbs.twimg.com/profile_banners/892443958898335745/1516914215</t>
  </si>
  <si>
    <t>https://pbs.twimg.com/profile_banners/957883598001942528/1542618719</t>
  </si>
  <si>
    <t>https://pbs.twimg.com/profile_banners/14065217/1483939913</t>
  </si>
  <si>
    <t>https://pbs.twimg.com/profile_banners/728844866109612032/1546815575</t>
  </si>
  <si>
    <t>https://pbs.twimg.com/profile_banners/331659804/1479956250</t>
  </si>
  <si>
    <t>https://pbs.twimg.com/profile_banners/193693497/1527756551</t>
  </si>
  <si>
    <t>https://pbs.twimg.com/profile_banners/92604357/1396586027</t>
  </si>
  <si>
    <t>https://pbs.twimg.com/profile_banners/737142202481016832/1538216794</t>
  </si>
  <si>
    <t>https://pbs.twimg.com/profile_banners/808051518242979841/1510829536</t>
  </si>
  <si>
    <t>https://pbs.twimg.com/profile_banners/3166661352/1531133485</t>
  </si>
  <si>
    <t>https://pbs.twimg.com/profile_banners/796442638211809280/1535527685</t>
  </si>
  <si>
    <t>https://pbs.twimg.com/profile_banners/3229980963/1526233045</t>
  </si>
  <si>
    <t>https://pbs.twimg.com/profile_banners/26277030/1434797864</t>
  </si>
  <si>
    <t>https://pbs.twimg.com/profile_banners/1468912225/1428325235</t>
  </si>
  <si>
    <t>https://pbs.twimg.com/profile_banners/16926550/1547757508</t>
  </si>
  <si>
    <t>https://pbs.twimg.com/profile_banners/458647237/1547847862</t>
  </si>
  <si>
    <t>https://pbs.twimg.com/profile_banners/112464786/1529436931</t>
  </si>
  <si>
    <t>https://pbs.twimg.com/profile_banners/19915112/1533655768</t>
  </si>
  <si>
    <t>https://pbs.twimg.com/profile_banners/1027538827345256448/1539054843</t>
  </si>
  <si>
    <t>https://pbs.twimg.com/profile_banners/210555477/1456679638</t>
  </si>
  <si>
    <t>https://pbs.twimg.com/profile_banners/2780306266/1546241312</t>
  </si>
  <si>
    <t>https://pbs.twimg.com/profile_banners/843870644999786496/1547387272</t>
  </si>
  <si>
    <t>https://pbs.twimg.com/profile_banners/2742938653/1547751140</t>
  </si>
  <si>
    <t>https://pbs.twimg.com/profile_banners/60833699/1541130268</t>
  </si>
  <si>
    <t>https://pbs.twimg.com/profile_banners/1064108650271309826/1542538859</t>
  </si>
  <si>
    <t>https://pbs.twimg.com/profile_banners/881938884862529537/1547438746</t>
  </si>
  <si>
    <t>https://pbs.twimg.com/profile_banners/4473915732/1531232314</t>
  </si>
  <si>
    <t>https://pbs.twimg.com/profile_banners/831707834802843649/1544565978</t>
  </si>
  <si>
    <t>https://pbs.twimg.com/profile_banners/4374719908/1547978128</t>
  </si>
  <si>
    <t>https://pbs.twimg.com/profile_banners/1040351960757686274/1536926943</t>
  </si>
  <si>
    <t>https://pbs.twimg.com/profile_banners/767768769842130944/1490212864</t>
  </si>
  <si>
    <t>https://pbs.twimg.com/profile_banners/519684545/1483383958</t>
  </si>
  <si>
    <t>https://pbs.twimg.com/profile_banners/978984773908545536/1541674889</t>
  </si>
  <si>
    <t>https://pbs.twimg.com/profile_banners/2323356980/1522671636</t>
  </si>
  <si>
    <t>https://pbs.twimg.com/profile_banners/861861525883158528/1494997363</t>
  </si>
  <si>
    <t>it</t>
  </si>
  <si>
    <t>de</t>
  </si>
  <si>
    <t>nl</t>
  </si>
  <si>
    <t>ru</t>
  </si>
  <si>
    <t>en-gb</t>
  </si>
  <si>
    <t>zh-CN</t>
  </si>
  <si>
    <t>id</t>
  </si>
  <si>
    <t>http://abs.twimg.com/images/themes/theme1/bg.png</t>
  </si>
  <si>
    <t>http://abs.twimg.com/images/themes/theme9/bg.gif</t>
  </si>
  <si>
    <t>http://abs.twimg.com/images/themes/theme10/bg.gif</t>
  </si>
  <si>
    <t>http://abs.twimg.com/images/themes/theme16/bg.gif</t>
  </si>
  <si>
    <t>http://abs.twimg.com/images/themes/theme18/bg.gif</t>
  </si>
  <si>
    <t>http://abs.twimg.com/images/themes/theme6/bg.gif</t>
  </si>
  <si>
    <t>http://abs.twimg.com/images/themes/theme17/bg.gif</t>
  </si>
  <si>
    <t>http://abs.twimg.com/images/themes/theme3/bg.gif</t>
  </si>
  <si>
    <t>http://abs.twimg.com/images/themes/theme5/bg.gif</t>
  </si>
  <si>
    <t>http://abs.twimg.com/images/themes/theme2/bg.gif</t>
  </si>
  <si>
    <t>http://abs.twimg.com/images/themes/theme15/bg.png</t>
  </si>
  <si>
    <t>http://abs.twimg.com/images/themes/theme14/bg.gif</t>
  </si>
  <si>
    <t>http://abs.twimg.com/images/themes/theme12/bg.gif</t>
  </si>
  <si>
    <t>http://abs.twimg.com/images/themes/theme13/bg.gif</t>
  </si>
  <si>
    <t>http://abs.twimg.com/images/themes/theme4/bg.gif</t>
  </si>
  <si>
    <t>http://abs.twimg.com/images/themes/theme11/bg.gif</t>
  </si>
  <si>
    <t>http://pbs.twimg.com/profile_images/1013672070239211520/gJHyFjS1_normal.jpg</t>
  </si>
  <si>
    <t>http://pbs.twimg.com/profile_images/908813422749536256/7EdG7l8U_normal.jpg</t>
  </si>
  <si>
    <t>http://pbs.twimg.com/profile_images/2869484348/9ffaeb3cd186c9dc6ff174fa81b4bb9c_normal.jpeg</t>
  </si>
  <si>
    <t>http://pbs.twimg.com/profile_images/1016438132844032001/d6QB0d6c_normal.jpg</t>
  </si>
  <si>
    <t>http://pbs.twimg.com/profile_images/688140202565476352/EvprkhJd_normal.jpg</t>
  </si>
  <si>
    <t>http://pbs.twimg.com/profile_images/749413340296818688/mifB6ZYK_normal.jpg</t>
  </si>
  <si>
    <t>http://pbs.twimg.com/profile_images/920992672247988226/E40RjKEA_normal.jpg</t>
  </si>
  <si>
    <t>http://pbs.twimg.com/profile_images/735710649263624194/sOKjgW4O_normal.jpg</t>
  </si>
  <si>
    <t>http://pbs.twimg.com/profile_images/619126226456739840/4tGLSrmg_normal.png</t>
  </si>
  <si>
    <t>http://pbs.twimg.com/profile_images/1012459765606297602/5zDSHqg3_normal.jpg</t>
  </si>
  <si>
    <t>http://pbs.twimg.com/profile_images/919657349018615808/f7V6gev2_normal.jpg</t>
  </si>
  <si>
    <t>http://pbs.twimg.com/profile_images/957839350204547072/VhdqUoyQ_normal.jpg</t>
  </si>
  <si>
    <t>http://pbs.twimg.com/profile_images/847104157983084545/6ie4udqF_normal.jpg</t>
  </si>
  <si>
    <t>http://pbs.twimg.com/profile_images/847041538282577920/FUFsTB3e_normal.jpg</t>
  </si>
  <si>
    <t>http://pbs.twimg.com/profile_images/456884052847386624/a69hONyQ_normal.jpeg</t>
  </si>
  <si>
    <t>http://pbs.twimg.com/profile_images/823984252035309568/pPt7JWhh_normal.jpg</t>
  </si>
  <si>
    <t>http://pbs.twimg.com/profile_images/979289059909566465/eUfNJefF_normal.jpg</t>
  </si>
  <si>
    <t>http://pbs.twimg.com/profile_images/949761503292370944/jNCD5LL0_normal.jpg</t>
  </si>
  <si>
    <t>http://pbs.twimg.com/profile_images/1866862979/50519_388209157862059_947380685_n_normal.jpg</t>
  </si>
  <si>
    <t>http://pbs.twimg.com/profile_images/960869068092813312/q-NH-emc_normal.jpg</t>
  </si>
  <si>
    <t>http://pbs.twimg.com/profile_images/1028321760624685057/KPO1Of6l_normal.jpg</t>
  </si>
  <si>
    <t>http://pbs.twimg.com/profile_images/767786003474046977/xV7_CTZx_normal.jpg</t>
  </si>
  <si>
    <t>http://pbs.twimg.com/profile_images/886191637583593472/9XA_dpRI_normal.jpg</t>
  </si>
  <si>
    <t>http://pbs.twimg.com/profile_images/732482833407582210/TDe-Ph8r_normal.jpg</t>
  </si>
  <si>
    <t>http://pbs.twimg.com/profile_images/836643307254075393/PnIBefJv_normal.jpg</t>
  </si>
  <si>
    <t>http://pbs.twimg.com/profile_images/624165654107713536/ktO9JRsq_normal.png</t>
  </si>
  <si>
    <t>http://pbs.twimg.com/profile_images/868563424606904320/wbm-fVp-_normal.jpg</t>
  </si>
  <si>
    <t>http://pbs.twimg.com/profile_images/800716346992500736/EgNAUkQw_normal.jpg</t>
  </si>
  <si>
    <t>http://pbs.twimg.com/profile_images/728262981847547904/3-YivPUj_normal.jpg</t>
  </si>
  <si>
    <t>http://pbs.twimg.com/profile_images/1062471583468531713/NHtCjuhj_normal.jpg</t>
  </si>
  <si>
    <t>http://pbs.twimg.com/profile_images/731299791410503680/C5OSSIwu_normal.jpg</t>
  </si>
  <si>
    <t>http://pbs.twimg.com/profile_images/1084442273880961024/UjOtRmsg_normal.jpg</t>
  </si>
  <si>
    <t>http://pbs.twimg.com/profile_images/716053503274127361/_CgLEBrI_normal.jpg</t>
  </si>
  <si>
    <t>http://pbs.twimg.com/profile_images/1005552297462517761/k1TlgdH4_normal.jpg</t>
  </si>
  <si>
    <t>http://pbs.twimg.com/profile_images/963452833394704384/ok0Jn5WH_normal.jpg</t>
  </si>
  <si>
    <t>http://pbs.twimg.com/profile_images/1083962400083247105/AKQAETuV_normal.jpg</t>
  </si>
  <si>
    <t>http://pbs.twimg.com/profile_images/1062021929492717568/UuvB7ClB_normal.jpg</t>
  </si>
  <si>
    <t>http://pbs.twimg.com/profile_images/1034409738535022592/lDsAvF9p_normal.jpg</t>
  </si>
  <si>
    <t>http://pbs.twimg.com/profile_images/1084458090513293313/PzWZhMJr_normal.jpg</t>
  </si>
  <si>
    <t>http://pbs.twimg.com/profile_images/1078813247841673216/CUvQonOQ_normal.jpg</t>
  </si>
  <si>
    <t>http://pbs.twimg.com/profile_images/1080518156932825089/Elhx7SXw_normal.jpg</t>
  </si>
  <si>
    <t>http://pbs.twimg.com/profile_images/1011014041895043072/qr-wDBUd_normal.jpg</t>
  </si>
  <si>
    <t>http://pbs.twimg.com/profile_images/932653191426203649/dguY2GoP_normal.jpg</t>
  </si>
  <si>
    <t>http://pbs.twimg.com/profile_images/467079983936970752/LUOWehvo_normal.jpeg</t>
  </si>
  <si>
    <t>http://pbs.twimg.com/profile_images/841919291997970432/M28Lz87L_normal.jpg</t>
  </si>
  <si>
    <t>http://pbs.twimg.com/profile_images/742144800745357313/jROm3OL7_normal.jpg</t>
  </si>
  <si>
    <t>http://pbs.twimg.com/profile_images/947631696597303296/YboVTrwS_normal.jpg</t>
  </si>
  <si>
    <t>http://pbs.twimg.com/profile_images/1013677783300665344/RqhvBSM3_normal.jpg</t>
  </si>
  <si>
    <t>http://pbs.twimg.com/profile_images/532961819803926528/q_BG_-Ws_normal.png</t>
  </si>
  <si>
    <t>http://pbs.twimg.com/profile_images/925266281258823682/QFgUHJP0_normal.jpg</t>
  </si>
  <si>
    <t>http://pbs.twimg.com/profile_images/1060271522319925257/fJKwJ0r2_normal.jpg</t>
  </si>
  <si>
    <t>http://pbs.twimg.com/profile_images/1056655522210988037/6ZJYVWY0_normal.jpg</t>
  </si>
  <si>
    <t>http://pbs.twimg.com/profile_images/1074703818154160128/eJl7xcAs_normal.jpg</t>
  </si>
  <si>
    <t>http://pbs.twimg.com/profile_images/1085297085057024000/n1SZjZVb_normal.jpg</t>
  </si>
  <si>
    <t>http://pbs.twimg.com/profile_images/822758822863372288/939JZi6Q_normal.jpg</t>
  </si>
  <si>
    <t>http://pbs.twimg.com/profile_images/807711178000502784/QDWECQ78_normal.jpg</t>
  </si>
  <si>
    <t>http://pbs.twimg.com/profile_images/536679443343753216/NQxv4-9-_normal.jpeg</t>
  </si>
  <si>
    <t>http://pbs.twimg.com/profile_images/700407735284686848/semsEunV_normal.jpg</t>
  </si>
  <si>
    <t>http://pbs.twimg.com/profile_images/774260864765526016/dzt8_7ip_normal.jpg</t>
  </si>
  <si>
    <t>http://pbs.twimg.com/profile_images/1007344781050048512/tThzjCI__normal.jpg</t>
  </si>
  <si>
    <t>http://pbs.twimg.com/profile_images/1038460614295867392/cyp9Q0cZ_normal.jpg</t>
  </si>
  <si>
    <t>http://pbs.twimg.com/profile_images/864309323509387265/C6_3MNSp_normal.jpg</t>
  </si>
  <si>
    <t>http://pbs.twimg.com/profile_images/1029251124908371968/aF1HVctH_normal.jpg</t>
  </si>
  <si>
    <t>http://pbs.twimg.com/profile_images/1034409631781740544/IBI8HVUc_normal.jpg</t>
  </si>
  <si>
    <t>http://pbs.twimg.com/profile_images/1033558496376016896/ln8uW_wD_normal.jpg</t>
  </si>
  <si>
    <t>http://pbs.twimg.com/profile_images/565498192171507712/r2Hb2gvX_normal.png</t>
  </si>
  <si>
    <t>http://pbs.twimg.com/profile_images/748695622140719104/6j_LVovF_normal.jpg</t>
  </si>
  <si>
    <t>http://pbs.twimg.com/profile_images/698930969194184705/aettm6yx_normal.png</t>
  </si>
  <si>
    <t>http://pbs.twimg.com/profile_images/986333512067301376/k0XKQzVO_normal.jpg</t>
  </si>
  <si>
    <t>http://pbs.twimg.com/profile_images/878222534642204672/b0Zqhuh0_normal.jpg</t>
  </si>
  <si>
    <t>http://pbs.twimg.com/profile_images/986938114672390144/EKOdzhZ__normal.jpg</t>
  </si>
  <si>
    <t>http://pbs.twimg.com/profile_images/1041622668556984320/VJ_NBgou_normal.jpg</t>
  </si>
  <si>
    <t>http://pbs.twimg.com/profile_images/860203468392288257/6XPnoKa8_normal.jpg</t>
  </si>
  <si>
    <t>http://pbs.twimg.com/profile_images/1027988128164761600/aS1Yb7nu_normal.jpg</t>
  </si>
  <si>
    <t>http://pbs.twimg.com/profile_images/1063115624128409600/TqOfIVjh_normal.jpg</t>
  </si>
  <si>
    <t>http://pbs.twimg.com/profile_images/1017039596083974149/6AUhxLpr_normal.jpg</t>
  </si>
  <si>
    <t>http://pbs.twimg.com/profile_images/998301258413850625/9BZwTjgv_normal.jpg</t>
  </si>
  <si>
    <t>http://pbs.twimg.com/profile_images/961946218564866048/tC3W41CE_normal.jpg</t>
  </si>
  <si>
    <t>http://pbs.twimg.com/profile_images/423471047/MarcusBorba_normal.jpg</t>
  </si>
  <si>
    <t>http://pbs.twimg.com/profile_images/985302356060336129/oRCuriQ0_normal.jpg</t>
  </si>
  <si>
    <t>http://pbs.twimg.com/profile_images/959185907554422786/jrQUZZYB_normal.jpg</t>
  </si>
  <si>
    <t>http://pbs.twimg.com/profile_images/729065804004769793/St2_Pum9_normal.jpg</t>
  </si>
  <si>
    <t>http://pbs.twimg.com/profile_images/3363469318/0ad694a54549d193be036ef6ad5d88be_normal.jpeg</t>
  </si>
  <si>
    <t>http://pbs.twimg.com/profile_images/655596027395747840/D2n2ULJD_normal.jpg</t>
  </si>
  <si>
    <t>http://pbs.twimg.com/profile_images/1038661737224929281/3XzabXcZ_normal.jpg</t>
  </si>
  <si>
    <t>http://pbs.twimg.com/profile_images/969240943671955456/mGuud28F_normal.jpg</t>
  </si>
  <si>
    <t>http://pbs.twimg.com/profile_images/773045033540853761/8VwNcbyh_normal.jpg</t>
  </si>
  <si>
    <t>http://pbs.twimg.com/profile_images/1013864230435487745/KaSXU5_5_normal.jpg</t>
  </si>
  <si>
    <t>http://pbs.twimg.com/profile_images/1077081756468215808/lD-CMMPN_normal.jpg</t>
  </si>
  <si>
    <t>http://pbs.twimg.com/profile_images/1034409530724036608/3yoAcXUZ_normal.jpg</t>
  </si>
  <si>
    <t>http://pbs.twimg.com/profile_images/1045331614316748800/oOUCS9ED_normal.jpg</t>
  </si>
  <si>
    <t>http://pbs.twimg.com/profile_images/993444806754947072/bPjhKmv__normal.jpg</t>
  </si>
  <si>
    <t>http://pbs.twimg.com/profile_images/795788806008041473/0nTPcRja_normal.jpg</t>
  </si>
  <si>
    <t>http://pbs.twimg.com/profile_images/823989084699836416/HLeb5i56_normal.jpg</t>
  </si>
  <si>
    <t>http://pbs.twimg.com/profile_images/849066929629392901/Y81yfG52_normal.jpg</t>
  </si>
  <si>
    <t>http://pbs.twimg.com/profile_images/817247951886004224/DiVJh-3k_normal.jpg</t>
  </si>
  <si>
    <t>http://pbs.twimg.com/profile_images/893312686/Yol_normal.jpg</t>
  </si>
  <si>
    <t>http://pbs.twimg.com/profile_images/1046482500745351168/iOwL8kjK_normal.jpg</t>
  </si>
  <si>
    <t>http://pbs.twimg.com/profile_images/1020448812459061248/juZN4AhA_normal.jpg</t>
  </si>
  <si>
    <t>http://pbs.twimg.com/profile_images/966841650998804480/a91QhPzB_normal.jpg</t>
  </si>
  <si>
    <t>http://pbs.twimg.com/profile_images/1029306507966464000/9Av7oXs7_normal.jpg</t>
  </si>
  <si>
    <t>http://pbs.twimg.com/profile_images/848953534859153410/rU4rDC8t_normal.jpg</t>
  </si>
  <si>
    <t>http://pbs.twimg.com/profile_images/647313905039990785/uX8SSvqy_normal.jpg</t>
  </si>
  <si>
    <t>http://pbs.twimg.com/profile_images/672045401520803840/JiwD4JwR_normal.jpg</t>
  </si>
  <si>
    <t>http://pbs.twimg.com/profile_images/1013436760859299847/aQltRN9T_normal.jpg</t>
  </si>
  <si>
    <t>http://pbs.twimg.com/profile_images/930885290100531201/ERkd8xwi_normal.jpg</t>
  </si>
  <si>
    <t>http://pbs.twimg.com/profile_images/791277935311200257/7OhDQq9H_normal.jpg</t>
  </si>
  <si>
    <t>http://pbs.twimg.com/profile_images/769858754074382337/tuITNOE3_normal.jpg</t>
  </si>
  <si>
    <t>http://pbs.twimg.com/profile_images/892448462725275648/edi7FT5U_normal.jpg</t>
  </si>
  <si>
    <t>http://pbs.twimg.com/profile_images/1062695001447006208/H-8SjMfs_normal.jpg</t>
  </si>
  <si>
    <t>http://pbs.twimg.com/profile_images/674658758472024064/1BWd5LDj_normal.jpg</t>
  </si>
  <si>
    <t>http://pbs.twimg.com/profile_images/760774125522518016/jhzjWv0i_normal.jpg</t>
  </si>
  <si>
    <t>http://pbs.twimg.com/profile_images/1034704091287449600/Cj23uv-x_normal.jpg</t>
  </si>
  <si>
    <t>http://pbs.twimg.com/profile_images/612195051993698305/xb8LqF5u_normal.jpg</t>
  </si>
  <si>
    <t>http://pbs.twimg.com/profile_images/881593361563607040/myH832LA_normal.jpg</t>
  </si>
  <si>
    <t>http://pbs.twimg.com/profile_images/875425265630969857/6VaeOYz4_normal.jpg</t>
  </si>
  <si>
    <t>http://pbs.twimg.com/profile_images/501380312576704512/GD4WifJk_normal.png</t>
  </si>
  <si>
    <t>http://pbs.twimg.com/profile_images/760468612817747968/f-rHHqG-_normal.jpg</t>
  </si>
  <si>
    <t>http://pbs.twimg.com/profile_images/570634033034321920/7RUsIafd_normal.jpeg</t>
  </si>
  <si>
    <t>http://pbs.twimg.com/profile_images/678785791/mcnutt_normal.jpg</t>
  </si>
  <si>
    <t>http://pbs.twimg.com/profile_images/1031380577834823681/wOqemeGw_normal.jpg</t>
  </si>
  <si>
    <t>http://pbs.twimg.com/profile_images/1315524676/F081019B-467E-4171-ADCD-B4C4961DAC8D_normal</t>
  </si>
  <si>
    <t>http://pbs.twimg.com/profile_images/1084444746767089664/AFD1Q3_h_normal.jpg</t>
  </si>
  <si>
    <t>http://pbs.twimg.com/profile_images/1060899077645197312/z2Pw1O56_normal.jpg</t>
  </si>
  <si>
    <t>http://pbs.twimg.com/profile_images/1004235176082321408/sr8WYJoB_normal.jpg</t>
  </si>
  <si>
    <t>Open Twitter Page for This Person</t>
  </si>
  <si>
    <t>https://twitter.com/aitimejournal</t>
  </si>
  <si>
    <t>https://twitter.com/vinod1975</t>
  </si>
  <si>
    <t>https://twitter.com/intelligenceia_</t>
  </si>
  <si>
    <t>https://twitter.com/bdgeorges</t>
  </si>
  <si>
    <t>https://twitter.com/jimmygill</t>
  </si>
  <si>
    <t>https://twitter.com/josh_bersin</t>
  </si>
  <si>
    <t>https://twitter.com/kaifulee</t>
  </si>
  <si>
    <t>https://twitter.com/s_galimberti</t>
  </si>
  <si>
    <t>https://twitter.com/dominicwalliman</t>
  </si>
  <si>
    <t>https://twitter.com/adamsconsulting</t>
  </si>
  <si>
    <t>https://twitter.com/ghammadi</t>
  </si>
  <si>
    <t>https://twitter.com/crunchbp</t>
  </si>
  <si>
    <t>https://twitter.com/kirkdborne</t>
  </si>
  <si>
    <t>https://twitter.com/tdatascience</t>
  </si>
  <si>
    <t>https://twitter.com/viharkurama</t>
  </si>
  <si>
    <t>https://twitter.com/boozdatascience</t>
  </si>
  <si>
    <t>https://twitter.com/boozallen</t>
  </si>
  <si>
    <t>https://twitter.com/ronald_vanloon</t>
  </si>
  <si>
    <t>https://twitter.com/analyticbridge</t>
  </si>
  <si>
    <t>https://twitter.com/corpnce</t>
  </si>
  <si>
    <t>https://twitter.com/karpathy</t>
  </si>
  <si>
    <t>https://twitter.com/biconnections</t>
  </si>
  <si>
    <t>https://twitter.com/vilynx</t>
  </si>
  <si>
    <t>https://twitter.com/hightechpro</t>
  </si>
  <si>
    <t>https://twitter.com/rbaranger</t>
  </si>
  <si>
    <t>https://twitter.com/leadergpu</t>
  </si>
  <si>
    <t>https://twitter.com/andi_staub</t>
  </si>
  <si>
    <t>https://twitter.com/immbm</t>
  </si>
  <si>
    <t>https://twitter.com/chboursin</t>
  </si>
  <si>
    <t>https://twitter.com/k_feldborg</t>
  </si>
  <si>
    <t>https://twitter.com/antonioselas</t>
  </si>
  <si>
    <t>https://twitter.com/haroldsinnott</t>
  </si>
  <si>
    <t>https://twitter.com/stevewal63</t>
  </si>
  <si>
    <t>https://twitter.com/dinisguarda</t>
  </si>
  <si>
    <t>https://twitter.com/hubanalytics1</t>
  </si>
  <si>
    <t>https://twitter.com/faviovaz</t>
  </si>
  <si>
    <t>https://twitter.com/hubatlas</t>
  </si>
  <si>
    <t>https://twitter.com/hubgraph</t>
  </si>
  <si>
    <t>https://twitter.com/hubxplore</t>
  </si>
  <si>
    <t>https://twitter.com/hubdispatch</t>
  </si>
  <si>
    <t>https://twitter.com/hubstackos</t>
  </si>
  <si>
    <t>https://twitter.com/hubclouds</t>
  </si>
  <si>
    <t>https://twitter.com/hubdatascience</t>
  </si>
  <si>
    <t>https://twitter.com/spirosmargaris</t>
  </si>
  <si>
    <t>https://twitter.com/nigelwalsh</t>
  </si>
  <si>
    <t>https://twitter.com/jeroenbartelse</t>
  </si>
  <si>
    <t>https://twitter.com/nvidia</t>
  </si>
  <si>
    <t>https://twitter.com/simonlporter</t>
  </si>
  <si>
    <t>https://twitter.com/tamaramccleary</t>
  </si>
  <si>
    <t>https://twitter.com/scottgerber</t>
  </si>
  <si>
    <t>https://twitter.com/thenextweb</t>
  </si>
  <si>
    <t>https://twitter.com/yec</t>
  </si>
  <si>
    <t>https://twitter.com/helene_wpli</t>
  </si>
  <si>
    <t>https://twitter.com/washingtonpost</t>
  </si>
  <si>
    <t>https://twitter.com/cat_zakrzewski</t>
  </si>
  <si>
    <t>https://twitter.com/jimmarous</t>
  </si>
  <si>
    <t>https://twitter.com/ursbolt</t>
  </si>
  <si>
    <t>https://twitter.com/sallyeaves</t>
  </si>
  <si>
    <t>https://twitter.com/ahier</t>
  </si>
  <si>
    <t>https://twitter.com/stevelohr</t>
  </si>
  <si>
    <t>https://twitter.com/dianekazarian</t>
  </si>
  <si>
    <t>https://twitter.com/xbond49</t>
  </si>
  <si>
    <t>https://twitter.com/paula_piccard</t>
  </si>
  <si>
    <t>https://twitter.com/shirastweet</t>
  </si>
  <si>
    <t>https://twitter.com/missdkingsbury</t>
  </si>
  <si>
    <t>https://twitter.com/analyticsinme</t>
  </si>
  <si>
    <t>https://twitter.com/satyen_baindur</t>
  </si>
  <si>
    <t>https://twitter.com/cujoai</t>
  </si>
  <si>
    <t>https://twitter.com/einaras</t>
  </si>
  <si>
    <t>https://twitter.com/wef</t>
  </si>
  <si>
    <t>https://twitter.com/b_rational</t>
  </si>
  <si>
    <t>https://twitter.com/geooptimization</t>
  </si>
  <si>
    <t>https://twitter.com/fintechna</t>
  </si>
  <si>
    <t>https://twitter.com/deeplearn007</t>
  </si>
  <si>
    <t>https://twitter.com/goglinjf</t>
  </si>
  <si>
    <t>https://twitter.com/arkangelscrap</t>
  </si>
  <si>
    <t>https://twitter.com/mikequindazzi</t>
  </si>
  <si>
    <t>https://twitter.com/ileacristian</t>
  </si>
  <si>
    <t>https://twitter.com/laymanvk</t>
  </si>
  <si>
    <t>https://twitter.com/moueller1961</t>
  </si>
  <si>
    <t>https://twitter.com/startupnewsind</t>
  </si>
  <si>
    <t>https://twitter.com/ahmedjr_16</t>
  </si>
  <si>
    <t>https://twitter.com/65siddy</t>
  </si>
  <si>
    <t>https://twitter.com/admond1994</t>
  </si>
  <si>
    <t>https://twitter.com/ai_opportunity</t>
  </si>
  <si>
    <t>https://twitter.com/nvidiadrive</t>
  </si>
  <si>
    <t>https://twitter.com/risto_matti</t>
  </si>
  <si>
    <t>https://twitter.com/katiegburke</t>
  </si>
  <si>
    <t>https://twitter.com/metro_logix</t>
  </si>
  <si>
    <t>https://twitter.com/_30days30sites</t>
  </si>
  <si>
    <t>https://twitter.com/amir_ali_cheema</t>
  </si>
  <si>
    <t>https://twitter.com/formilabhx</t>
  </si>
  <si>
    <t>https://twitter.com/forbes</t>
  </si>
  <si>
    <t>https://twitter.com/vincenzo_vecchi</t>
  </si>
  <si>
    <t>https://twitter.com/adnan_hashmi</t>
  </si>
  <si>
    <t>https://twitter.com/deeptechwire</t>
  </si>
  <si>
    <t>https://twitter.com/poramatepi</t>
  </si>
  <si>
    <t>https://twitter.com/gridenko</t>
  </si>
  <si>
    <t>https://twitter.com/gp_pulipaka</t>
  </si>
  <si>
    <t>https://twitter.com/iamtbello</t>
  </si>
  <si>
    <t>https://twitter.com/cheddar</t>
  </si>
  <si>
    <t>https://twitter.com/kovair</t>
  </si>
  <si>
    <t>https://twitter.com/goandlive</t>
  </si>
  <si>
    <t>https://twitter.com/marcusborba</t>
  </si>
  <si>
    <t>https://twitter.com/neptanum</t>
  </si>
  <si>
    <t>https://twitter.com/softnet_search</t>
  </si>
  <si>
    <t>https://twitter.com/shivvrata</t>
  </si>
  <si>
    <t>https://twitter.com/kickstarter</t>
  </si>
  <si>
    <t>https://twitter.com/ishanjain_t</t>
  </si>
  <si>
    <t>https://twitter.com/skappagantula</t>
  </si>
  <si>
    <t>https://twitter.com/anuraagd</t>
  </si>
  <si>
    <t>https://twitter.com/ipfconline1</t>
  </si>
  <si>
    <t>https://twitter.com/psb_dc</t>
  </si>
  <si>
    <t>https://twitter.com/gilpress</t>
  </si>
  <si>
    <t>https://twitter.com/jakevdp</t>
  </si>
  <si>
    <t>https://twitter.com/fivann</t>
  </si>
  <si>
    <t>https://twitter.com/akshay_moorthy</t>
  </si>
  <si>
    <t>https://twitter.com/techcrunch</t>
  </si>
  <si>
    <t>https://twitter.com/bestdealhotdeal</t>
  </si>
  <si>
    <t>https://twitter.com/bobehayes</t>
  </si>
  <si>
    <t>https://twitter.com/grammarly</t>
  </si>
  <si>
    <t>https://twitter.com/rahulbarooah</t>
  </si>
  <si>
    <t>https://twitter.com/thefuturist007</t>
  </si>
  <si>
    <t>https://twitter.com/gogreyorange</t>
  </si>
  <si>
    <t>https://twitter.com/shoptalk</t>
  </si>
  <si>
    <t>https://twitter.com/myriamozon</t>
  </si>
  <si>
    <t>https://twitter.com/naisshairoff</t>
  </si>
  <si>
    <t>https://twitter.com/kdnuggets</t>
  </si>
  <si>
    <t>https://twitter.com/alexandrakg92</t>
  </si>
  <si>
    <t>https://twitter.com/datasciencectrl</t>
  </si>
  <si>
    <t>https://twitter.com/newtonmunene_yg</t>
  </si>
  <si>
    <t>https://twitter.com/razorthinkinc</t>
  </si>
  <si>
    <t>https://twitter.com/analyticsindiam</t>
  </si>
  <si>
    <t>https://twitter.com/java</t>
  </si>
  <si>
    <t>https://twitter.com/ypoirier</t>
  </si>
  <si>
    <t>https://twitter.com/chrajeshpro</t>
  </si>
  <si>
    <t>https://twitter.com/theneomatrix369</t>
  </si>
  <si>
    <t>https://twitter.com/webjframework</t>
  </si>
  <si>
    <t>https://twitter.com/bristowcolin</t>
  </si>
  <si>
    <t>https://twitter.com/guzmand</t>
  </si>
  <si>
    <t>https://twitter.com/alainabwang</t>
  </si>
  <si>
    <t>https://twitter.com/domini</t>
  </si>
  <si>
    <t>https://twitter.com/fisher85m</t>
  </si>
  <si>
    <t>https://twitter.com/xfxie</t>
  </si>
  <si>
    <t>https://twitter.com/accmobility</t>
  </si>
  <si>
    <t>https://twitter.com/santchiweb</t>
  </si>
  <si>
    <t>https://twitter.com/technative</t>
  </si>
  <si>
    <t>https://twitter.com/legros_ch</t>
  </si>
  <si>
    <t>https://twitter.com/slashml</t>
  </si>
  <si>
    <t>https://twitter.com/rexdouglass</t>
  </si>
  <si>
    <t>https://twitter.com/r_demidchuk</t>
  </si>
  <si>
    <t>https://twitter.com/mmanzano18</t>
  </si>
  <si>
    <t>https://twitter.com/paulthedigit</t>
  </si>
  <si>
    <t>https://twitter.com/candytech1</t>
  </si>
  <si>
    <t>https://twitter.com/antgrasso</t>
  </si>
  <si>
    <t>https://twitter.com/georgianaart</t>
  </si>
  <si>
    <t>https://twitter.com/appknox</t>
  </si>
  <si>
    <t>https://twitter.com/comptia</t>
  </si>
  <si>
    <t>https://twitter.com/harbidel</t>
  </si>
  <si>
    <t>https://twitter.com/myousefnezhad</t>
  </si>
  <si>
    <t>https://twitter.com/domi</t>
  </si>
  <si>
    <t>https://twitter.com/smitty123420462</t>
  </si>
  <si>
    <t>https://twitter.com/ronniebabe555</t>
  </si>
  <si>
    <t>https://twitter.com/jmparrado</t>
  </si>
  <si>
    <t>https://twitter.com/grohangelique</t>
  </si>
  <si>
    <t>https://twitter.com/kekatie</t>
  </si>
  <si>
    <t>https://twitter.com/brandengrimmett</t>
  </si>
  <si>
    <t>https://twitter.com/youtube</t>
  </si>
  <si>
    <t>https://twitter.com/loyolamarymount</t>
  </si>
  <si>
    <t>https://twitter.com/zendesk</t>
  </si>
  <si>
    <t>https://twitter.com/vronikrr</t>
  </si>
  <si>
    <t>https://twitter.com/jeffreytheobald</t>
  </si>
  <si>
    <t>https://twitter.com/vilukin</t>
  </si>
  <si>
    <t>https://twitter.com/gauravgrv</t>
  </si>
  <si>
    <t>https://twitter.com/granvilledsc</t>
  </si>
  <si>
    <t>https://twitter.com/myamichi_india</t>
  </si>
  <si>
    <t>https://twitter.com/sandy_carter</t>
  </si>
  <si>
    <t>https://twitter.com/adityarohilla94</t>
  </si>
  <si>
    <t>https://twitter.com/miketamir</t>
  </si>
  <si>
    <t>https://twitter.com/iamalstat</t>
  </si>
  <si>
    <t>https://twitter.com/snessim</t>
  </si>
  <si>
    <t>https://twitter.com/chidambara09</t>
  </si>
  <si>
    <t>https://twitter.com/swisscognitive</t>
  </si>
  <si>
    <t>https://twitter.com/cryptohodling</t>
  </si>
  <si>
    <t>https://twitter.com/straitsbusiness</t>
  </si>
  <si>
    <t>https://twitter.com/pluto7_services</t>
  </si>
  <si>
    <t>https://twitter.com/fmfrancoise</t>
  </si>
  <si>
    <t>https://twitter.com/alex_romero</t>
  </si>
  <si>
    <t>https://twitter.com/dryalhammadimit</t>
  </si>
  <si>
    <t>https://twitter.com/statcan_eng</t>
  </si>
  <si>
    <t>https://twitter.com/datakind</t>
  </si>
  <si>
    <t>https://twitter.com/sassoftware</t>
  </si>
  <si>
    <t>https://twitter.com/biscorecard</t>
  </si>
  <si>
    <t>https://twitter.com/johngmcnutt</t>
  </si>
  <si>
    <t>https://twitter.com/techiebouncer</t>
  </si>
  <si>
    <t>https://twitter.com/v_braun</t>
  </si>
  <si>
    <t>https://twitter.com/genius_allan</t>
  </si>
  <si>
    <t>https://twitter.com/dme_jun</t>
  </si>
  <si>
    <t>https://twitter.com/subhank21183691</t>
  </si>
  <si>
    <t>https://twitter.com/hubdat</t>
  </si>
  <si>
    <t>https://twitter.com/hubanalysis1</t>
  </si>
  <si>
    <t>https://twitter.com/hubbucket</t>
  </si>
  <si>
    <t>https://twitter.com/leilanie95</t>
  </si>
  <si>
    <t>https://twitter.com/thecuriousluke</t>
  </si>
  <si>
    <t>https://twitter.com/raviranjankarn</t>
  </si>
  <si>
    <t>https://twitter.com/mischaedm</t>
  </si>
  <si>
    <t>https://twitter.com/maoyaodong</t>
  </si>
  <si>
    <t>https://twitter.com/readygemini2</t>
  </si>
  <si>
    <t>https://twitter.com/bitabit5</t>
  </si>
  <si>
    <t>https://twitter.com/jblefevre60</t>
  </si>
  <si>
    <t>https://twitter.com/edgeiotai</t>
  </si>
  <si>
    <t>https://twitter.com/globalsmart365</t>
  </si>
  <si>
    <t>https://twitter.com/machine_ml</t>
  </si>
  <si>
    <t>https://twitter.com/tanmoyray01</t>
  </si>
  <si>
    <t>https://twitter.com/cargomoose</t>
  </si>
  <si>
    <t>https://twitter.com/machinelearn_d</t>
  </si>
  <si>
    <t>https://twitter.com/onlydatajobs</t>
  </si>
  <si>
    <t>https://twitter.com/ecloudchain</t>
  </si>
  <si>
    <t>https://twitter.com/deep_in_depth</t>
  </si>
  <si>
    <t>aitimejournal
3 Steps To Build A Data Science
Portfolio - Inspiring guide by
@admond1994 https://t.co/0h3DoOT9ZV
#AI #ArtificialIntelligence #education
#DataScience #Careers #MachineLearning
#DeepLearning cc @vinod1975 @SpirosMargaris
@ai_opportunity</t>
  </si>
  <si>
    <t xml:space="preserve">vinod1975
</t>
  </si>
  <si>
    <t>intelligenceia_
La France s'offre l'un des plus
puissants supercalculateurs d'Europe
pour 25 millions d'euros https://t.co/oZTVwCRG92
#IntelligenceArtificielle #IA #Robotique
#MachineLearning #HP via @BdGEORGES</t>
  </si>
  <si>
    <t xml:space="preserve">bdgeorges
</t>
  </si>
  <si>
    <t>jimmygill
13 Industries Soon To Be Revolutionized
By Artificial Intelligence via
@forbes https://t.co/NTLYG2Uw23
#ArtificialIntelligence #MachineLearning
#ai @HaroldSinnott @MikeQuindazzi
@KirkDBorne @kaifulee @SpirosMargaris
@Josh_Bersin</t>
  </si>
  <si>
    <t xml:space="preserve">josh_bersin
</t>
  </si>
  <si>
    <t xml:space="preserve">kaifulee
</t>
  </si>
  <si>
    <t>s_galimberti
I can't stop staring at this beautiful
computer science map. _xD83D__xDE0D_ Larger
#infographic - https://t.co/eVcBNFu1nw
(by @DominicWalliman via @Fisher85M)
#MachineLearning #BigData #AI #IoT
#Robotics #Innovation #CyberSecurity
https://t.co/LuiGXXQltj</t>
  </si>
  <si>
    <t xml:space="preserve">dominicwalliman
</t>
  </si>
  <si>
    <t>adamsconsulting
I can't stop staring at this beautiful
computer science map. _xD83D__xDE0D_ Larger #infographic - https://t.co/7vjuwCILSJ
(by @DominicWalliman via @Fisher85M)
#MachineLearning #BigData #AI #IoT
#Robotics #Innovation #CyberSecurity
https://t.co/s3IWUBCmOU</t>
  </si>
  <si>
    <t>ghammadi
#sketchnote Monday. Summary of
@JeffreyTheobald's talk about production
challenges in #MachineLearning
at @Zendesk during #crunchConf
@crunchbp https://t.co/3aK6gKE7Ph</t>
  </si>
  <si>
    <t xml:space="preserve">crunchbp
</t>
  </si>
  <si>
    <t>kirkdborne
Natural Language Processing with
Word Vectors: https://t.co/3tLaVbtKYh
#BigData #DataScience #MachineLearning
#NLProc #AI #TextAnalytics https://t.co/R9haESgdHz</t>
  </si>
  <si>
    <t xml:space="preserve">tdatascience
</t>
  </si>
  <si>
    <t xml:space="preserve">viharkurama
</t>
  </si>
  <si>
    <t xml:space="preserve">boozdatascience
</t>
  </si>
  <si>
    <t xml:space="preserve">boozallen
</t>
  </si>
  <si>
    <t>ronald_vanloon
#DeepLearning: Definition, Resources,
Comparison with #MachineLearning
by @granvilledsc @DataScienceCtrl
| Read more at #DataScience #ML
#AI #ArtificialIntelligence #DeepLearning
#DL #IoT #InternetofThings #Algorithms
# ... https://t.co/EiAz5Vixzj https://t.co/baG3WtoM9b
https://t.co/QAHHgJYbeS</t>
  </si>
  <si>
    <t xml:space="preserve">analyticbridge
</t>
  </si>
  <si>
    <t>corpnce
History of #ArtificialIntelligence
| #DataScience #MachineLearning
#Corpnce #DataVisualization @snessim
@ipfconline1 @TamaraMcCleary @KirkDBorne
@LeaderGPU @RBaranger @HighTechPro
@Vilynx @chidambara09 @kdnuggets
@biconnections @KirkDBorne @kdnuggets
@karpathy https://t.co/mN1RAJ6z0A</t>
  </si>
  <si>
    <t xml:space="preserve">karpathy
</t>
  </si>
  <si>
    <t xml:space="preserve">biconnections
</t>
  </si>
  <si>
    <t xml:space="preserve">vilynx
</t>
  </si>
  <si>
    <t xml:space="preserve">hightechpro
</t>
  </si>
  <si>
    <t xml:space="preserve">rbaranger
</t>
  </si>
  <si>
    <t xml:space="preserve">leadergpu
</t>
  </si>
  <si>
    <t>andi_staub
Why #Blockchain is a Hammer Looking
for a Nail [&amp;amp; Where it Might
Find it] #fintech #insurtech #AI
#MachineLearning #cryptocurrency
#ethereum @dinisguarda @Stevewal63
@jblefevre60 @HaroldSinnott @AntonioSelas
@k_feldborg @chboursin @ipfconline1
@ImMBM https://t.co/f6n69AuB0U
https://t.co/rAW7iib9UC</t>
  </si>
  <si>
    <t xml:space="preserve">immbm
</t>
  </si>
  <si>
    <t xml:space="preserve">chboursin
</t>
  </si>
  <si>
    <t xml:space="preserve">k_feldborg
</t>
  </si>
  <si>
    <t xml:space="preserve">antonioselas
</t>
  </si>
  <si>
    <t xml:space="preserve">haroldsinnott
</t>
  </si>
  <si>
    <t xml:space="preserve">stevewal63
</t>
  </si>
  <si>
    <t xml:space="preserve">dinisguarda
</t>
  </si>
  <si>
    <t>hubanalytics1
The #Data Fabric for #MachineLearning
Part 1 _xD83D__xDDA5_️https://t.co/nSp6uBSAP4
@HubBucket @HubAnalytics1 @HubAnalysis1
@HubDataScience @HubClouds @HubStackOS
@HubDispatch @HubXplore @HubGraph
@HubAtlas @KirkDBorne @FavioVaz
#Startups #SmallBusiness #SMBs
#Enterprise #Entrepreneurs https://t.co/GZuvCGNAEp</t>
  </si>
  <si>
    <t xml:space="preserve">faviovaz
</t>
  </si>
  <si>
    <t xml:space="preserve">hubatlas
</t>
  </si>
  <si>
    <t xml:space="preserve">hubgraph
</t>
  </si>
  <si>
    <t xml:space="preserve">hubxplore
</t>
  </si>
  <si>
    <t xml:space="preserve">hubdispatch
</t>
  </si>
  <si>
    <t xml:space="preserve">hubstackos
</t>
  </si>
  <si>
    <t xml:space="preserve">hubclouds
</t>
  </si>
  <si>
    <t xml:space="preserve">hubdatascience
</t>
  </si>
  <si>
    <t>spirosmargaris
Artificial Intelligence is a Great
#Detector Tool https://t.co/UcHthQ5yoy
#fintech #insurtech #AI #ArtificialIntelligence
#MachineLearning #robotics #cyberattack
#cybersecurity @analyticsinme @missdkingsbury
@Shirastweet @jblefevre60 @Paula_Piccard
@Xbond49 @DianeKazarian https://t.co/Ct8UlAKFm5</t>
  </si>
  <si>
    <t xml:space="preserve">nigelwalsh
</t>
  </si>
  <si>
    <t xml:space="preserve">jeroenbartelse
</t>
  </si>
  <si>
    <t xml:space="preserve">nvidia
</t>
  </si>
  <si>
    <t xml:space="preserve">simonlporter
</t>
  </si>
  <si>
    <t xml:space="preserve">tamaramccleary
</t>
  </si>
  <si>
    <t xml:space="preserve">scottgerber
</t>
  </si>
  <si>
    <t xml:space="preserve">thenextweb
</t>
  </si>
  <si>
    <t xml:space="preserve">yec
</t>
  </si>
  <si>
    <t xml:space="preserve">helene_wpli
</t>
  </si>
  <si>
    <t xml:space="preserve">washingtonpost
</t>
  </si>
  <si>
    <t xml:space="preserve">cat_zakrzewski
</t>
  </si>
  <si>
    <t xml:space="preserve">jimmarous
</t>
  </si>
  <si>
    <t xml:space="preserve">ursbolt
</t>
  </si>
  <si>
    <t xml:space="preserve">sallyeaves
</t>
  </si>
  <si>
    <t xml:space="preserve">ahier
</t>
  </si>
  <si>
    <t xml:space="preserve">stevelohr
</t>
  </si>
  <si>
    <t xml:space="preserve">dianekazarian
</t>
  </si>
  <si>
    <t xml:space="preserve">xbond49
</t>
  </si>
  <si>
    <t xml:space="preserve">paula_piccard
</t>
  </si>
  <si>
    <t xml:space="preserve">shirastweet
</t>
  </si>
  <si>
    <t xml:space="preserve">missdkingsbury
</t>
  </si>
  <si>
    <t xml:space="preserve">analyticsinme
</t>
  </si>
  <si>
    <t>satyen_baindur
.@Einaras @CUJOAI @wef Data breaches
both more common &amp;amp; more severe...Hackers
r more agile, threats are more
sophisticated; using advanced technology,
such as #MachineLearning 2 launch
attacks...tackle w/ combined effort
4m governments, businesses &amp;amp;
users https://t.co/dGcuFFDQZT</t>
  </si>
  <si>
    <t xml:space="preserve">cujoai
</t>
  </si>
  <si>
    <t xml:space="preserve">einaras
</t>
  </si>
  <si>
    <t xml:space="preserve">wef
</t>
  </si>
  <si>
    <t>b_rational
Le plus ca change... #DataScience
#Statistics #MachineLearning #Analytics
https://t.co/Nqy6c6Du5x</t>
  </si>
  <si>
    <t>geooptimization
RT @b_rational: Le plus ca change...
#DataScience #Statistics #MachineLearning
#Analytics https://t.co/Nqy6c6Du5x</t>
  </si>
  <si>
    <t>fintechna
RT @GOGLINJF: A Concise #Guide
to #AI &amp;amp; #MachineLearning Use
Cases RT @DeepLearn007 #IA #Digital
#MachineLearning #DeepLearning
#BigData #F…</t>
  </si>
  <si>
    <t xml:space="preserve">deeplearn007
</t>
  </si>
  <si>
    <t>goglinjf
A Concise #Guide to #AI &amp;amp; #MachineLearning
Use Cases RT @DeepLearn007 #IA
#Digital #MachineLearning #DeepLearning
#BigData #Fintech #Insurtech #Marketing
#Datascience #ML #DL #Robots #HealthTech
#Sante #Medical #IoT #tech https://t.co/hP3j2PuEVn
… … … https://t.co/fRT3214K6M</t>
  </si>
  <si>
    <t>arkangelscrap
RT @GOGLINJF: A Concise #Guide
to #AI &amp;amp; #MachineLearning Use
Cases RT @DeepLearn007 #IA #Digital
#MachineLearning #DeepLearning
#BigData #F…</t>
  </si>
  <si>
    <t>mikequindazzi
#AI-infused proofreading tools
&amp;gt;&amp;gt;&amp;gt; @Grammarly via @MikeQuindazzi
&amp;gt;&amp;gt;&amp;gt; #MachineLearning #DeepLearning
#ArtificialIntelligence #Digital
#VirtualAssistants #NLP #NLG https://t.co/oWCuX2ivN6</t>
  </si>
  <si>
    <t>ileacristian
How to Control the Speed and Stability
of Training Neural Networks With
Gradient Descent Batch Size https://t.co/uE0yw0TJ1Z
#machinelearning #ML #AI #tutorial
https://t.co/kTzcf6k1Am</t>
  </si>
  <si>
    <t>laymanvk
RT @ileacristian: How to Control
the Speed and Stability of Training
Neural Networks With Gradient Descent
Batch Size https://t.co/uE0yw0TJ…</t>
  </si>
  <si>
    <t>moueller1961
#INDIA #US #STARTUP:MORE On Google
has shortlisted six Indian startups
for the fourth class of Go... #Artificialintelligence
#AI #MachineLearning #ML https://t.co/msyL3nBNB9
https://t.co/Exr7uDmi9l</t>
  </si>
  <si>
    <t>startupnewsind
RT @moueller1961: #INDIA #US #STARTUP:MORE
On Google has shortlisted six Indian
startups for the fourth class of
Go... #Artificialintellige…</t>
  </si>
  <si>
    <t>ahmedjr_16
Review of #MachineLearning A-Z™
Hands-On #Python &amp;amp; #R in #DataScience
#DataScientist #DataScientists
#AI #ArtificialIntelligence #Hadoop
#Review #education #Business #BusinessIntelligence
#BI #development #BigData #Analytics
#IoT #IIoT https://t.co/rBeEmEvMYM</t>
  </si>
  <si>
    <t>65siddy
RT @ahmedjr_16: Review of #MachineLearning
A-Z™ Hands-On #Python &amp;amp; #R
in #DataScience #DataScientist
#DataScientists #AI #ArtificialIntel…</t>
  </si>
  <si>
    <t xml:space="preserve">admond1994
</t>
  </si>
  <si>
    <t>ai_opportunity
RT @AITimeJournal: 3 Steps To Build
A Data Science Portfolio - Inspiring
guide by @admond1994 https://t.co/0h3DoOT9ZV
#AI #ArtificialInte…</t>
  </si>
  <si>
    <t xml:space="preserve">nvidiadrive
</t>
  </si>
  <si>
    <t>risto_matti
RT @GOGLINJF: A Concise #Guide
to #AI &amp;amp; #MachineLearning Use
Cases RT @DeepLearn007 #IA #Digital
#MachineLearning #DeepLearning
#BigData #F…</t>
  </si>
  <si>
    <t xml:space="preserve">katiegburke
</t>
  </si>
  <si>
    <t>metro_logix
RT @IntelligenceIA_: La France
s'offre l'un des plus puissants
supercalculateurs d'Europe pour
25 millions d'euros https://t.co/oZTVwCRG92…</t>
  </si>
  <si>
    <t>_30days30sites
RT @amir_ali_cheema: Day 77 : #100DaysOfMLCode
--------- January 21, 2019 : Image
Creation with Deep Convolutional
GANs(Generative Adversa…</t>
  </si>
  <si>
    <t>amir_ali_cheema
Day 77 : #100DaysOfMLCode ---------
January 21, 2019 : Image Creation
with Deep Convolutional GANs(Generative
Adversarial Networks) (complete)
#ArtificialIntelligence #DeepLearning
#MachineLearning #ComputerVsion
#GANS #100DaysOfCode Github Link:
https://t.co/e4VeZVHRlb https://t.co/O4FqgvCFLu</t>
  </si>
  <si>
    <t>formilabhx
RT @GOGLINJF: 8 #EmergingTechnologies
for the #Enterprise by #PwC via
@MikeQuindazzi #IoT #AI #IA #ML
#DL #Machinelearning #Deeplearning
#…</t>
  </si>
  <si>
    <t xml:space="preserve">forbes
</t>
  </si>
  <si>
    <t>vincenzo_vecchi
RT @jimmygill: 13 Industries Soon
To Be Revolutionized By Artificial
Intelligence via @forbes https://t.co/NTLYG2Uw23
#ArtificialIntelligen…</t>
  </si>
  <si>
    <t>adnan_hashmi
RT @DeepTechWire: A deep learning-based
method to detect cyberbullying
on Twitter #DeepLearning #BigData
#MachineLearning #TechNews #techno…</t>
  </si>
  <si>
    <t>deeptechwire
Microsoft lays AI sensors for smart
farming, cutting-edge healthcare
in India #Microsoft #Healthcare
#Farming #ArtificialIntelligence
#AI #MachineLearning #TechNews
#technology #deeptech https://t.co/Cops8uZgiR
https://t.co/IIORGYgQm7</t>
  </si>
  <si>
    <t>poramatepi
RT @andi_staub: Top 10 roles in
#AI and #DataScience #MachineLearning
#DeepLearning #ArtificialIntelligence
#fintech #BigData https://t.c…</t>
  </si>
  <si>
    <t>gridenko
Marketing intelligence could mend
a broken business https://t.co/Co8UypWBHX
#machinelearning</t>
  </si>
  <si>
    <t>gp_pulipaka
Cheat Sheets for #Python #RStats
#NoSQL #Hadoop #MachineLearning
#Statistics. #BigData #Analytics
#DataScience #AI #NLProc #TensorFlow
#Java #JavaScript #ReactJS #VueJS
#GoLang #Clojure #Ruby #CloudComputing
#Serverless #DataScientist #Linux
https://t.co/O26yDkg8Kn https://t.co/BzlJIf1r19</t>
  </si>
  <si>
    <t>iamtbello
RT @gp_pulipaka: Cheat Sheets for
#Python #RStats #NoSQL #Hadoop
#MachineLearning #Statistics. #BigData
#Analytics #DataScience #AI #NLProc…</t>
  </si>
  <si>
    <t xml:space="preserve">cheddar
</t>
  </si>
  <si>
    <t>kovair
RT @Ronald_vanLoon: Are these #robots
the future of soccer? by @cheddar
| #InternetOfThings #IoT #AI #ArtificialIntelligence
#Robotics #Di…</t>
  </si>
  <si>
    <t>goandlive
https://t.co/EPVVsHsQLG https://t.co/T4YCPXLkGC</t>
  </si>
  <si>
    <t>marcusborba
4 ways #AI is tackling the world's
biggest problems. @wef @MikeQuindazzi
#Robots #MachineLearning #DataScience
#DeepLearning #HealthTech #IIoT
#Robotics #FutureofWork #EmergingTech
#IoT #SelfDrivingCars #AutonomousVehicles
#DataAnalytics #Industry40 https://t.co/2tTMvp0ZTn</t>
  </si>
  <si>
    <t>neptanum
RT @Softnet_Search: Importance
of Visual Content #Infographics
#BigData #DigitalTransformation
#futureofwork #Cloud #ContentMarketing
#Di…</t>
  </si>
  <si>
    <t>softnet_search
Importance of Visual Content #Infographics
#BigData #DigitalTransformation
#futureofwork #Cloud #ContentMarketing
#DigitalMarketing #MachineLearning
#IoT #Sales #DigitalMarketing #SocialMedia
#Marketing #SMM #SEO #EmailMarketing
#Analytics #Inbound #growthhacking
#INFOGRAPHIC https://t.co/uifRu9EBS9</t>
  </si>
  <si>
    <t>shivvrata
RT @ishanjain_t: All You Need to
Know About #DeepLearning @kickstarter
https://t.co/CLcIBzJ77r #ArtificialIntelligence
#MachineLearning #1…</t>
  </si>
  <si>
    <t xml:space="preserve">kickstarter
</t>
  </si>
  <si>
    <t>ishanjain_t
All You Need to Know About #DeepLearning
@kickstarter https://t.co/CLcIBzJ77r
#ArtificialIntelligence #MachineLearning
#100DaysOfMLCode #100DaysOfCode</t>
  </si>
  <si>
    <t>skappagantula
Interested to know the different
#classification algorithms? Check
out this article on Machine Learning
Algorithms. #MachineLearning #ClassificationAlgorithms
#DataScience https://t.co/y4xReTFyQ5</t>
  </si>
  <si>
    <t>anuraagd
RT @SKappagantula: Interested to
know the different #classification
algorithms? Check out this article
on Machine Learning Algorithms.
#Mac…</t>
  </si>
  <si>
    <t>ipfconline1
The Modern #DataScientist: Problem-Solver,
#Hacker-Mindset, #MachineLearning
Capable. [via @MikeQuindazzi] #DataScience
#BigData #Data https://t.co/caz4vMnstZ</t>
  </si>
  <si>
    <t>psb_dc
RT @ipfconline1: 120 #AI Predictions
For 2019 https://t.co/JBmY1K7yWS
@GilPress v/ @forbes #MachineLearning
#DeepLearning #HealthTech #AR…</t>
  </si>
  <si>
    <t xml:space="preserve">gilpress
</t>
  </si>
  <si>
    <t xml:space="preserve">jakevdp
</t>
  </si>
  <si>
    <t>fivann
RT @KirkDBorne: Find all #Jupyter
Notebook code samples for the #Python
#DataScience Handbook by @jakevdp
here: https://t.co/3chLQPJm3A #ab…</t>
  </si>
  <si>
    <t>akshay_moorthy
Yes!! I am glad my views are in
the lines of what @techcrunch thinks_xD83D__xDD25_,Besides
this is for those outside of tech
who scare and share the #10yearchallenge
being a conspiracy for facial recog
data #AI #ArtificailIntelligence
#ML #MachineLearning #datascience
#Algorithm #technology https://t.co/ULLrXbsZu4</t>
  </si>
  <si>
    <t xml:space="preserve">techcrunch
</t>
  </si>
  <si>
    <t>bestdealhotdeal
Usage-Driven Groupings of #DataScience
and #MachineLearning #Programming
Languages | https://t.co/fTEfpGaJGT
… /RT:@bobehayes https://t.co/KJSfEfq5Ur</t>
  </si>
  <si>
    <t xml:space="preserve">bobehayes
</t>
  </si>
  <si>
    <t xml:space="preserve">grammarly
</t>
  </si>
  <si>
    <t>rahulbarooah
RT @TheFuturist007: Japanese researchers
are teaching mobile phones how
to read minds by scanning brain
waves! _xD83E__xDDE0__xD83E__xDD2F_ #AI #Robotics #Automatio…</t>
  </si>
  <si>
    <t>thefuturist007
Japanese researchers are teaching
mobile phones how to read minds
by scanning brain waves! _xD83E__xDDE0__xD83E__xDD2F_ #AI
#Robotics #Automation #IoT #ArtificialIntelligence
#MachineLearning #ML #BigData #tech
#science #DeepLearning #NeuralNetworks
#DataScience #Mobile #computing
#innovation #research https://t.co/E3vrKqyV7v</t>
  </si>
  <si>
    <t>gogreyorange
Our Co-Founder and CEO, Samay Kohli
will be speaking @shoptalk on Flexible
Automation and how #AI-driven solutions
are optimised for the #retail,
#ecommerce, and #FMCG industries.
https://t.co/oGvwiSplGv #SupplyChain
#FlexibleAutomation #Robotics #AI
#MachineLearning #omnichannel https://t.co/52a9puqwUr</t>
  </si>
  <si>
    <t xml:space="preserve">shoptalk
</t>
  </si>
  <si>
    <t>thekaushalsoni
_xD83D__xDCD2_The Internet of Things : A Very
Short Story [#Infographic] ◆ Follow:
https://t.co/R9YJ3qlrBQ ◆ #Wearable
#Sensors #MachineLearning #IoT
#BigData #DigitalTransformation
#futureofwork #marketing #analytics
#bigdata #Cloud #Blogging #ContentMarketing
#DigitalMarketing https://t.co/TgeM4BWEYr</t>
  </si>
  <si>
    <t>myriamozon
RT @thekaushalsoni: _xD83D__xDCD2_The Internet
of Things : A Very Short Story
[#Infographic] ◆ Follow: https://t.co/R9YJ3qlrBQ
◆ #Wearable #Sensors #Mac…</t>
  </si>
  <si>
    <t>naisshairoff
RT @ipfconline1: The Modern #DataScientist:
Problem-Solver, #Hacker-Mindset,
#MachineLearning Capable. [via
@MikeQuindazzi] #DataScience #…</t>
  </si>
  <si>
    <t xml:space="preserve">kdnuggets
</t>
  </si>
  <si>
    <t>alexandrakg92
RT @KirkDBorne: This past week's
top content in #DataScience and
#MachineLearning at @DataScienceCtrl,
includes #Python coding, #DataViz,
R…</t>
  </si>
  <si>
    <t xml:space="preserve">datasciencectrl
</t>
  </si>
  <si>
    <t>newtonmunene_yg
RT @ishanjain_t: All You Need to
Know About #DeepLearning @kickstarter
https://t.co/CLcIBzJ77r #ArtificialIntelligence
#MachineLearning #1…</t>
  </si>
  <si>
    <t>razorthinkinc
#ArtificialIntelligence Already
Impacting - ✓Customer Experience
✓Investment Advisory ✓Regulatory
Compliance ✓Fraud Detection ✓Equity
Predictions in BFSI Details - https://t.co/kdweo1XroG
#DeepLearning #MachineLearning
#Banking #insurance #Finance @Analyticsindiam
https://t.co/uNjyVuynEC</t>
  </si>
  <si>
    <t xml:space="preserve">analyticsindiam
</t>
  </si>
  <si>
    <t>java
Why it is important for Java developers
to embrace machine learning and
AI @theNeomatrix369 @ypoirier #Java
#MachineLearning #AI https://t.co/AgFwBiczCh</t>
  </si>
  <si>
    <t xml:space="preserve">ypoirier
</t>
  </si>
  <si>
    <t>chrajeshpro
RT @java: Why it is important for
Java developers to embrace machine
learning and AI @theNeomatrix369
@ypoirier #Java #MachineLearning…</t>
  </si>
  <si>
    <t xml:space="preserve">theneomatrix369
</t>
  </si>
  <si>
    <t>webjframework
RT @KirkDBorne: This past week's
top content in #DataScience and
#MachineLearning at @DataScienceCtrl,
includes #Python coding, #DataViz,
R…</t>
  </si>
  <si>
    <t>bristowcolin
What to consider when picking big
data analytics tools - Tech Wire
Asia Read more here: https://t.co/lnLtQTU2Er
#BigData #DataScience #MachineLearning
#DeepLearning #NLP #Robots #AI
#IoT #Finserv</t>
  </si>
  <si>
    <t>guzmand
RT @SpirosMargaris: 10 ways to
prepare for the #AI and #automation
#revolution https://t.co/6rLNADdCCu
#fintech #insurtech #futureofwor…</t>
  </si>
  <si>
    <t>alainabwang
RT @S_Galimberti: I can't stop
staring at this beautiful computer
science map. _xD83D__xDE0D_ Larger #infographic
- https://t.co/eVcBNFu1nw (by @Domini…</t>
  </si>
  <si>
    <t xml:space="preserve">domini
</t>
  </si>
  <si>
    <t xml:space="preserve">fisher85m
</t>
  </si>
  <si>
    <t>xfxie
What the future of #ArtificialIntelligence
means for #cybersecurity https://t.co/E14ZPIEVxs
#AI #infosecurity #DeepLearning
#MachineLearning #BigData #IoT</t>
  </si>
  <si>
    <t>accmobility
RT @xfxie: What the future of #ArtificialIntelligence
means for #cybersecurity https://t.co/E14ZPIEVxs
#AI #infosecurity #DeepLearning
#Mac…</t>
  </si>
  <si>
    <t>santchiweb
RT @SpirosMargaris: 10 ways to
prepare for the #AI and #automation
#revolution https://t.co/6rLNADdCCu
#fintech #insurtech #futureofwor…</t>
  </si>
  <si>
    <t>technative
From #IoT, to #MachineLearning,
to #automation, networks are becoming
more essential than ever before
in providing critical services
to keep IT operations alive https://t.co/FCwa9mxe40</t>
  </si>
  <si>
    <t>legros_ch
RT @TechNative: From #IoT, to #MachineLearning,
to #automation, networks are becoming
more essential than ever before
in providing critical…</t>
  </si>
  <si>
    <t>slashml
Introducing turkey: an Amazon Mechanical
Turk turn-key segment tool. https://t.co/vGp0NYuZS8</t>
  </si>
  <si>
    <t>rexdouglass
RT @slashML: Introducing turkey:
an Amazon Mechanical Turk turn-key
segment tool. https://t.co/vGp0NYuZS8</t>
  </si>
  <si>
    <t>r_demidchuk
La #DigitalTransformation está
impactando todas las industrias
¿Cuál es el potencial de cada tecnología
para la próxima década? #Industry40
#Analytics #BigData #ArtificialIntelligence
#DeepLearning #CyberSecurity #MachineLearning
#IoT #IIoT #AI #blockchain #4IR
#CIO #infographic https://t.co/3dvKysKej9</t>
  </si>
  <si>
    <t>mmanzano18
RT @R_Demidchuk: La #DigitalTransformation
está impactando todas las industrias
¿Cuál es el potencial de cada tecnología
para la próxima dé…</t>
  </si>
  <si>
    <t>paulthedigit
RT: @MikeQuindazzi copy @Antgrasso
@Fisher85m 10 industries for #AI
to create big value out of #BigData
&amp;gt;&amp;gt;&amp;gt; @MikeQuindazzi &amp;gt;&amp;gt;
#IoT #SocialMedia #DataScience
#DataAnalytics #MachineLearning
#DeepLearning #DataViz &amp;gt;&amp;gt;&amp;gt;
https://t.co/BDD06LWP3x https://t.co/2w52Ce2n2z</t>
  </si>
  <si>
    <t>candytech1
RT @PaulTheDigit: RT: @MikeQuindazzi
copy @Antgrasso @Fisher85m 10 industries
for #AI to create big value out
of #BigData &amp;gt;&amp;gt;&amp;gt; @MikeQuindaz…</t>
  </si>
  <si>
    <t xml:space="preserve">antgrasso
</t>
  </si>
  <si>
    <t>georgianaart
RT @KirkDBorne: _xD83D__xDCCA__xD83D__xDCC8_✨_xD83C__xDF1F__xD83C__xDFC6__xD83C__xDF89_I am
honored to be listed as #1 #Digital
influencer for 2019 in the @ipfconline1
Top5️⃣0️⃣ — Thank you! https://t.co/…</t>
  </si>
  <si>
    <t>appknox
Top #cybersecurity certifications
to advance your career in 2019
via @CompTIA #MobileSecurity #MobileAppSecurity
#Infosec #AppSec #CyberAware #ArtificialIntelligence
#Ransomware #IoT #IoTSecurity #IDaaS
#GDPR #MachineLearning #AI #ML
#Fintech #Future #IoT https://t.co/7buqEfy8Hg</t>
  </si>
  <si>
    <t xml:space="preserve">comptia
</t>
  </si>
  <si>
    <t>harbidel
RT @appknox: Top #cybersecurity
certifications to advance your
career in 2019 via @CompTIA #MobileSecurity
#MobileAppSecurity #Infosec #Ap…</t>
  </si>
  <si>
    <t>myousefnezhad
RT @adamsconsulting: I can't stop
staring at this beautiful computer
science map. _xD83D__xDE0D_ Larger #infographic - https://t.co/7vjuwCILSJ
(by @Domi…</t>
  </si>
  <si>
    <t xml:space="preserve">domi
</t>
  </si>
  <si>
    <t>smitty123420462
Today’s todo list involves getting
rid of false positives in my classification
task and to begin using pytorch
for an RL exercise. #PythonProgramming
#MachineLearning #ArtificialIntelligence</t>
  </si>
  <si>
    <t>ronniebabe555
RT @Smitty123420462: Today’s todo
list involves getting rid of false
positives in my classification
task and to begin using pytorch
for an…</t>
  </si>
  <si>
    <t>jmparrado
#MachineLearning para predecir
el #Alzheimer https://t.co/bQrPEOeV2H
#InteligenciaArtificial #eSalud
#saluddigitalIMF</t>
  </si>
  <si>
    <t>grohangelique
RT @jmparrado: #MachineLearning
para predecir el #Alzheimer https://t.co/bQrPEOeV2H
#InteligenciaArtificial #eSalud
#saluddigitalIMF</t>
  </si>
  <si>
    <t>kekatie
RT @SpirosMargaris: Why Is #AI
And #MachineLearning So #Biased?
The Answer Is Simple #Economics
https://t.co/xqLpbSSwYF #fintech
#insur…</t>
  </si>
  <si>
    <t>brandengrimmett
.@LoyolaMarymount students use
#machinelearning to identify potholes
on #LosAngeles roads https://t.co/SZxOLn5J8a
@YouTube</t>
  </si>
  <si>
    <t xml:space="preserve">youtube
</t>
  </si>
  <si>
    <t xml:space="preserve">loyolamarymount
</t>
  </si>
  <si>
    <t xml:space="preserve">zendesk
</t>
  </si>
  <si>
    <t>vronikrr
RT @ghammadi: #sketchnote Monday.
Summary of @JeffreyTheobald's talk
about production challenges in
#MachineLearning at @Zendesk during
#cr…</t>
  </si>
  <si>
    <t xml:space="preserve">jeffreytheobald
</t>
  </si>
  <si>
    <t>vilukin
RT @KirkDBorne: Natural Language
Processing with Word Vectors: https://t.co/3tLaVbtKYh
#BigData #DataScience #MachineLearning
#NLProc #AI #…</t>
  </si>
  <si>
    <t>gauravgrv
RT @Ronald_vanLoon: #DeepLearning:
Definition, Resources, Comparison
with #MachineLearning by @granvilledsc
@DataScienceCtrl | Read mo…</t>
  </si>
  <si>
    <t xml:space="preserve">granvilledsc
</t>
  </si>
  <si>
    <t>myamichi_india
You want to be the very best in
your career. Work your way up the
ladder to #achieve #success in
your #career. Sign Up Today==&amp;gt;https://t.co/y1gmZJJM7L
#business #technology #jobs #linkedin
#hr #recruitment #artificialintelligence
#machinelearning #myamichi #MondayMotivation
https://t.co/XOMZ5HbHIg</t>
  </si>
  <si>
    <t>sandy_carter
RT @sandy_carter: Interesting Reaction
as I showed my daughters how I
got information for school projects!
No #cloud No #bigdata no #io…</t>
  </si>
  <si>
    <t>adityarohilla94
Community will help each other
in solving Competitive coding questions
and job specific questions. Domain
specific questions from #MachineLearning
, #datascience #FrontEnd , #backend
and #MobileApp dev will also be
discussed.</t>
  </si>
  <si>
    <t>miketamir
Data Science in Visual Studio Code
using Neuron, a new VS Code extension
– Microsoft Faculty Connection
https://t.co/Eqi1AcmpZ9 #AI #DeepLearning
#MachineLearning #DataScience https://t.co/sIbWWRPt1p</t>
  </si>
  <si>
    <t>iamalstat
RT @MikeTamir: Data Science in
Visual Studio Code using Neuron,
a new VS Code extension – Microsoft
Faculty Connection https://t.co/Eqi1Acm…</t>
  </si>
  <si>
    <t>snessim
RT @corpnce: History of #ArtificialIntelligence
| #DataScience #MachineLearning
#Corpnce #DataVisualization @snessim
@ipfconline1 @TamaraM…</t>
  </si>
  <si>
    <t xml:space="preserve">chidambara09
</t>
  </si>
  <si>
    <t>swisscognitive
#AI #technologies can make instruction
more personalised, therefore increasing
the effectiveness of education.
#ArtificialIntelligence #Technology
#MachineLearning #VirtualAssistants
https://t.co/uU9yYjcOLl</t>
  </si>
  <si>
    <t>cryptohodling
RT @SwissCognitive: #AI #technologies
can make instruction more personalised,
therefore increasing the effectiveness
of education. #Artif…</t>
  </si>
  <si>
    <t>straitsbusiness
RT @TheFuturist007: Japanese researchers
are teaching mobile phones how
to read minds by scanning brain
waves! _xD83E__xDDE0__xD83E__xDD2F_ #AI #Robotics #Automatio…</t>
  </si>
  <si>
    <t>pluto7_services
Take a look at Stanford Professor's
advice on Machine Learning Algorithms.
Download for a leisure time read!
https://t.co/BSsB2QYAWE #machinelearning
#AI #artificialintelligence #deeplearning
#datascience #googlecloudpartner
#GCP https://t.co/Gr84vcblOr</t>
  </si>
  <si>
    <t>fmfrancoise
#data4good via NodeXL https://t.co/olao8Sn8Jr
@kirkdborne @johngmcnutt @biscorecard
@sassoftware @datakind @statcan_eng
@fmfrancoise @chidambara09 @dryalhammadimit
@alex_romero Top hashtags: #data4good
#ai #bigdata #machinelearning #datascience
#analytics #healthcare</t>
  </si>
  <si>
    <t xml:space="preserve">alex_romero
</t>
  </si>
  <si>
    <t xml:space="preserve">dryalhammadimit
</t>
  </si>
  <si>
    <t xml:space="preserve">statcan_eng
</t>
  </si>
  <si>
    <t xml:space="preserve">datakind
</t>
  </si>
  <si>
    <t xml:space="preserve">sassoftware
</t>
  </si>
  <si>
    <t xml:space="preserve">biscorecard
</t>
  </si>
  <si>
    <t xml:space="preserve">johngmcnutt
</t>
  </si>
  <si>
    <t>techiebouncer
#data #AI #IoT #MachineLearning
https://t.co/z7pT2C8Jbr https://t.co/oELbSQh6S6</t>
  </si>
  <si>
    <t>v_braun
RT @Genius_Allan: Python is the
programming language to learn for
2019! #Developer #programming #programmer
#DevOps #webdev #appdevelopmen…</t>
  </si>
  <si>
    <t>genius_allan
Python is the programming language
to learn for 2019! #Developer #programming
#programmer #DevOps #webdev #appdevelopment
#100DaysOfCode #Java #Python #javascript
#NodeJS #Angular #React #VueJS
#CodeNewbie #MachineLearning #DataScientist
#DataScience https://t.co/eJJo9OgvkI</t>
  </si>
  <si>
    <t>dme_jun
RT @DeepTechWire: Microsoft lays
AI sensors for smart farming, cutting-edge
healthcare in India #Microsoft
#Healthcare #Farming #Artificial…</t>
  </si>
  <si>
    <t>subhank21183691
RT @HubAnalytics1: The #Data Fabric
for #MachineLearning Part 1 _xD83D__xDDA5_️https://t.co/nSp6uBSAP4
@HubBucket @HubAnalytics1 @HubAnalysis1
@HubDat…</t>
  </si>
  <si>
    <t xml:space="preserve">hubdat
</t>
  </si>
  <si>
    <t xml:space="preserve">hubanalysis1
</t>
  </si>
  <si>
    <t xml:space="preserve">hubbucket
</t>
  </si>
  <si>
    <t>leilanie95
How Artificial Intelligence is
Improving Assistive Technology
#edtech #technology #innovation
#AI #MachineLearning #analytics
#Algorithms #science #data #deeplearning
#IoT #computer #ArtificialIntelligence
#21stCenturyLearnng #Robots #Robotics
https://t.co/asMn9fwFKv</t>
  </si>
  <si>
    <t>thecuriousluke
RT @Genius_Allan: Python is the
programming language to learn for
2019! #Developer #programming #programmer
#DevOps #webdev #appdevelopmen…</t>
  </si>
  <si>
    <t>raviranjankarn
Using C# to run Python Scripts
with Machine Learning Models #machinelearning
#artificialintelligence #datascience
#python #csharp https://t.co/C1svGcKFjI</t>
  </si>
  <si>
    <t>mischaedm
希望大家都能关注 #machinelearning #Crypto
#Robotics #CloudComputing #DataAnalytics
#BigData #AI #FinTechs https://t.co/kVK4QSKMyf</t>
  </si>
  <si>
    <t>maoyaodong
RT @MischaEDM: 希望大家都能关注 #machinelearning
#Crypto #Robotics #CloudComputing
#DataAnalytics #BigData #AI #FinTechs
https://t.co/kVK4QS…</t>
  </si>
  <si>
    <t>readygemini2
RT @MikeQuindazzi: #AI-infused
proofreading tools &amp;gt;&amp;gt;&amp;gt;
@Grammarly via @MikeQuindazzi &amp;gt;&amp;gt;&amp;gt;
#MachineLearning #DeepLearning
#ArtificialIntellige…</t>
  </si>
  <si>
    <t>bitabit5
RT @TheFuturist007: Japanese researchers
are teaching mobile phones how
to read minds by scanning brain
waves! _xD83E__xDDE0__xD83E__xDD2F_ #AI #Robotics #Automatio…</t>
  </si>
  <si>
    <t>jblefevre60
RT @SpirosMargaris: Artificial
Intelligence is a Great #Detector
Tool https://t.co/UcHthQ5yoy #fintech
#insurtech #AI #ArtificialIntel…</t>
  </si>
  <si>
    <t>edgeiotai
RT @DeepTechWire: Microsoft lays
AI sensors for smart farming, cutting-edge
healthcare in India #Microsoft
#Healthcare #Farming #Artificial…</t>
  </si>
  <si>
    <t>globalsmart365
RT @TheFuturist007: Japanese researchers
are teaching mobile phones how
to read minds by scanning brain
waves! _xD83E__xDDE0__xD83E__xDD2F_ #AI #Robotics #Automatio…</t>
  </si>
  <si>
    <t>machine_ml
RT @tanmoyray01: Current Trends
and Future Scopes of Machine Learning
and AI in the Education Sector
https://t.co/XWB6C35XLD #MachineLearning
#AI #education https://t.co/ORphasa7rA</t>
  </si>
  <si>
    <t>tanmoyray01
RT @machine_ml: RT @tanmoyray01:
Current Trends and Future Scopes
of Machine Learning and AI in the
Education Sector https://t.co/XWB6C35XL…</t>
  </si>
  <si>
    <t>cargomoose
Sydney Dad generates highly representative
multivariate samples with This
One Weird Trick. What He Did Next
Will Amaze You : #randomsampling
#machinelearning #statistics #datascience
https://t.co/4awn05p6AH</t>
  </si>
  <si>
    <t>machinelearn_d
RT @Deep_In_Depth: Roadmap for
multi-class sentiment analysis
with deep learning https://t.co/e1uZ6ZE2ye
#DeepLearning #MachineLearning
#AI…</t>
  </si>
  <si>
    <t>onlydatajobs
MRP is looking for Data Science
Manager at MRP (Philadelphia, PA)
learn more at https://t.co/wtJynnPJej
#remotework #remotejob #job #visualization,#bigdata,#machinelearning,#datascientist,#python,#r,#sql,#matlab</t>
  </si>
  <si>
    <t>ecloudchain
Facebook backs Institute for Ethics
in Artificial Intelligence with
$7.5 million https://t.co/C9B4xwUPpH
#bigdata #datascience #technology
#IoT  #BI #businessintelligence
#AI #ML #MachineLearning #ArtificialIntelligence
#DataAnalytics #DL #DeepLearning
#Digital  #DataScientist</t>
  </si>
  <si>
    <t>deep_in_depth
Roadmap for multi-class sentiment
analysis with deep learning https://t.co/e1uZ6ZE2ye
#DeepLearning #MachineLearning
#AI #DataScience #NeuralNetworks
#CNN #Reinforcement #Learning #DeepRL
#GPU #TensorFlow #Keras #Caffe
#Pytorch #Python #HPC #Robotics
#AutonomousCar #Quant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</si>
  <si>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</si>
  <si>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</si>
  <si>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</si>
  <si>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</si>
  <si>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</si>
  <si>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</si>
  <si>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</si>
  <si>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</si>
  <si>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</si>
  <si>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</si>
  <si>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</si>
  <si>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</si>
  <si>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</si>
  <si>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</si>
  <si>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</si>
  <si>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</si>
  <si>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</si>
  <si>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</si>
  <si>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</si>
  <si>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</si>
  <si>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</si>
  <si>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</si>
  <si>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</si>
  <si>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</si>
  <si>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</si>
  <si>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</si>
  <si>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</si>
  <si>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</si>
  <si>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</si>
  <si>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</si>
  <si>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</si>
  <si>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</si>
  <si>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</si>
  <si>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</si>
  <si>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</si>
  <si>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</si>
  <si>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</si>
  <si>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</si>
  <si>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</si>
  <si>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</si>
  <si>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</si>
  <si>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</si>
  <si>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</si>
  <si>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</si>
  <si>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</si>
  <si>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</si>
  <si>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</si>
  <si>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</si>
  <si>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</si>
  <si>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</si>
  <si>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</si>
  <si>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</si>
  <si>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</si>
  <si>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</si>
  <si>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</si>
  <si>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</si>
  <si>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</si>
  <si>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</si>
  <si>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</si>
  <si>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</si>
  <si>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</si>
  <si>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</si>
  <si>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</si>
  <si>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</si>
  <si>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</si>
  <si>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</si>
  <si>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</si>
  <si>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</si>
  <si>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</si>
  <si>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</si>
  <si>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</si>
  <si>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</si>
  <si>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</si>
  <si>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</si>
  <si>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</si>
  <si>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</si>
  <si>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</si>
  <si>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</si>
  <si>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</si>
  <si>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</si>
  <si>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</si>
  <si>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</si>
  <si>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</si>
  <si>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</si>
  <si>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</si>
  <si>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</si>
  <si>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</si>
  <si>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</si>
  <si>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</si>
  <si>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</si>
  <si>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</si>
  <si>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</si>
  <si>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</si>
  <si>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</si>
  <si>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</si>
  <si>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</si>
  <si>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</si>
  <si>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</si>
  <si>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</si>
  <si>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</si>
  <si>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</si>
  <si>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</si>
  <si>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</si>
  <si>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</si>
  <si>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</si>
  <si>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</si>
  <si>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</si>
  <si>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</si>
  <si>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</si>
  <si>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</si>
  <si>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</si>
  <si>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</si>
  <si>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</si>
  <si>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</si>
  <si>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</si>
  <si>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</si>
  <si>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</si>
  <si>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</si>
  <si>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https://lnkd.in/eUAWr2a</t>
  </si>
  <si>
    <t>https://lnkd.in/ePgWHSk</t>
  </si>
  <si>
    <t>Top URLs in Tweet in G10</t>
  </si>
  <si>
    <t>G9 Count</t>
  </si>
  <si>
    <t>G10 Count</t>
  </si>
  <si>
    <t>Top URLs in Tweet</t>
  </si>
  <si>
    <t>https://thenextweb.com/contributors/2019/01/18/10-ways-to-prepare-for-the-ai-and-automation-revolution/ https://www.forbes.com/sites/kalevleetaru/2019/01/20/why-is-ai-and-machine-learning-so-biased-the-answer-is-simple-economics/#2727050588cc https://www.analyticsinsight.net/artificial-intelligence-is-a-great-detector-tool/ https://www.forbes.com/sites/nvidia/2019/01/18/how-ai-is-transforming-the-next-generation-of-vehicles/#1d22f18447d9 https://www.washingtonpost.com/news/powerpost/paloma/the-technology-202/2019/01/15/the-technology-202-venture-capitalists-balk-at-proposed-export-limits-on-ai-quantum-computing/5c3ccd2f1b326b66fc5a1c42/?noredirect=on https://www.nytimes.com/2019/01/20/technology/artificial-intelligence-policy-world.html</t>
  </si>
  <si>
    <t>https://www.informationisbeautifulawards.com/showcase/2333-map-of-computer-science https://www.pwc.com/us/en/services/consulting/library/artificial-intelligence-predictions.html?WT.mc_id=CT1-PL52-DM2-TR1-LS4-ND30-TTA5-CN_AIPredictions2018-MQT&amp;utm_content=bufferdb02b&amp;utm_medium=social&amp;utm_source=twitter.com&amp;utm_campaign=buffer http://businessoverbroadway.com/2019/01/20/usage-driven-groupings-of-data-science-and-machine-learning-programming-languages/ https://www.weforum.org/agenda/2019/01/who-should-take-charge-of-our-cybersecurity</t>
  </si>
  <si>
    <t>https://www.codementor.io/anshikbansal/natural-language-processing-oh-i-lost-track-part-1-rctkbywl9 http://www.datasciencecentral.com/profiles/blogs/book-python-data-science-handbook?overrideMobileRedirect=1 https://www.forbes.com/sites/gilpress/2018/12/09/120-ai-predictions-for-2019/#63219241688c https://www.forbes.com/sites/forbestechcouncil/2019/01/16/13-industries-soon-to-be-revolutionized-by-artificial-intelligence/ https://www.datasciencecentral.com/profiles/blogs/weekly-digest-january-21 https://medium.com/m/global-identity?redirectUrl=https%3A%2F%2Ftowardsdatascience.com%2Flinear-algebra-for-deep-learning-506c19c0d6fa http://ipfconline.fr/blog/2018/11/27/50-top-digital-influencers-to-follow-in-2019/</t>
  </si>
  <si>
    <t>https://github.com/osforscience/deep-learning-ocean?utm_campaign=explore-email&amp;utm_medium=email&amp;utm_source=newsletter&amp;utm_term=daily https://towardsdatascience.com/roadmap-for-multi-class-sentiment-analysis-with-deep-learning-36f86a0185d2 https://onlydatajobs.com/data-science-manager-at-mrp-philadelphia-pa https://venturebeat.com/2019/01/20/facebook-backs-institute-for-ethics-in-artificial-intelligence-with-7-5-million/ https://www.nextplatform.com/2019/01/16/germany-makes-massive-quantum-neuromorphic-investment/ https://lnkd.in/ffpMbuP https://lnkd.in/fcP9rDF http://pynade.com/main-reasons-learn-python/ https://github.com/AmirAli5/100DaysOfMLCode</t>
  </si>
  <si>
    <t>https://www.analyticsinsight.net/artificial-intelligence-is-a-great-detector-tool/ https://www.washingtonpost.com/news/powerpost/paloma/the-technology-202/2019/01/15/the-technology-202-venture-capitalists-balk-at-proposed-export-limits-on-ai-quantum-computing/5c3ccd2f1b326b66fc5a1c42/?noredirect=on https://www.nytimes.com/2019/01/20/technology/artificial-intelligence-policy-world.html https://medium.com/@ChrisHerd/why-blockchain-is-a-hammer-looking-for-a-nail-and-where-it-might-find-it-adba41facf23 https://medium.com/m/global-identity?redirectUrl=https://hackernoon.com/top-10-roles-for-your-data-science-team-e7f05d90d961</t>
  </si>
  <si>
    <t>http://www.kdnuggets.com/2016/09/poll-algorithms-used-data-scientists.html?utm_content=buffer5febc&amp;utm_medium=social&amp;utm_source=twitter.com&amp;utm_campaign=buffer http://www.datasciencecentral.com/profiles/blogs/deep-learning-definition-resources-comparison-with-machine-learni?utm_content=buffer55e9a&amp;utm_medium=social&amp;utm_source=twitter.com&amp;utm_campaign=buffer</t>
  </si>
  <si>
    <t>https://www.myamichi.com/?utm_source=SMM&amp;utm_campaign=Digital_mkt http://www.cityam.com/271484/data-and-machine-learning-needs-human-intelligence-achieve https://lnkd.in/eUAWr2a https://lnkd.in/ePgWHSk https://techwireasia.com/2019/01/what-to-consider-when-picking-big-data-analytics-tools/ http://cs229.stanford.edu/materials/ML-advice.pdf https://www.techiebouncer.com/2019/01/artificial-intelligence-data-life-cycle.html https://www.thetechedvocate.org/how-artificial-intelligence-is-improving-assistive-technology/</t>
  </si>
  <si>
    <t>https://www.linkedin.com/pulse/guide-real-world-ai-machine-learning-use-cases-imtiaz-adam/?published=t https://www.forbes.com/sites/nvidia/2019/01/18/how-ai-is-transforming-the-next-generation-of-vehicles/#1d22f18447d9</t>
  </si>
  <si>
    <t>https://www.zeebiz.com/technology/news-microsoft-lays-ai-sensors-for-smart-farming-cutting-edge-healthcare-in-india-81171 https://techxplore.com/news/2019-01-deep-learning-based-method-cyberbullying-twitter.html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</si>
  <si>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</si>
  <si>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</si>
  <si>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</si>
  <si>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</si>
  <si>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</si>
  <si>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</si>
  <si>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</si>
  <si>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</si>
  <si>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</si>
  <si>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</si>
  <si>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</si>
  <si>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</si>
  <si>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forbes.com thenextweb.com analyticsinsight.net washingtonpost.com nytimes.com</t>
  </si>
  <si>
    <t>informationisbeautifulawards.com pwc.com businessoverbroadway.com weforum.org</t>
  </si>
  <si>
    <t>forbes.com datasciencecentral.com codementor.io medium.com ipfconline.fr</t>
  </si>
  <si>
    <t>github.com towardsdatascience.com onlydatajobs.com venturebeat.com nextplatform.com lnkd.in pynade.com</t>
  </si>
  <si>
    <t>medium.com analyticsinsight.net washingtonpost.com nytimes.com</t>
  </si>
  <si>
    <t>kdnuggets.com datasciencecentral.com</t>
  </si>
  <si>
    <t>lnkd.in myamichi.com cityam.com techwireasia.com stanford.edu techiebouncer.com thetechedvocate.org</t>
  </si>
  <si>
    <t>linkedin.com forbes.com</t>
  </si>
  <si>
    <t>zeebiz.com techxplore.com</t>
  </si>
  <si>
    <t>Top Hashtags in Tweet in Entire Graph</t>
  </si>
  <si>
    <t>deeplearning</t>
  </si>
  <si>
    <t>datascience</t>
  </si>
  <si>
    <t>artificialintelligence</t>
  </si>
  <si>
    <t>iot</t>
  </si>
  <si>
    <t>robotics</t>
  </si>
  <si>
    <t>fintech</t>
  </si>
  <si>
    <t>python</t>
  </si>
  <si>
    <t>Top Hashtags in Tweet in G1</t>
  </si>
  <si>
    <t>insurtech</t>
  </si>
  <si>
    <t>automation</t>
  </si>
  <si>
    <t>revolution</t>
  </si>
  <si>
    <t>biased</t>
  </si>
  <si>
    <t>Top Hashtags in Tweet in G2</t>
  </si>
  <si>
    <t>futureofwork</t>
  </si>
  <si>
    <t>innovation</t>
  </si>
  <si>
    <t>Top Hashtags in Tweet in G3</t>
  </si>
  <si>
    <t>data4good</t>
  </si>
  <si>
    <t>datavisualization</t>
  </si>
  <si>
    <t>analytics</t>
  </si>
  <si>
    <t>healthcare</t>
  </si>
  <si>
    <t>Top Hashtags in Tweet in G4</t>
  </si>
  <si>
    <t>nlproc</t>
  </si>
  <si>
    <t>datascientists</t>
  </si>
  <si>
    <t>mathematics</t>
  </si>
  <si>
    <t>abdsc</t>
  </si>
  <si>
    <t>Top Hashtags in Tweet in G5</t>
  </si>
  <si>
    <t>datascientist</t>
  </si>
  <si>
    <t>developer</t>
  </si>
  <si>
    <t>Top Hashtags in Tweet in G6</t>
  </si>
  <si>
    <t>data</t>
  </si>
  <si>
    <t>startups</t>
  </si>
  <si>
    <t>smallbusiness</t>
  </si>
  <si>
    <t>smbs</t>
  </si>
  <si>
    <t>enterprise</t>
  </si>
  <si>
    <t>entrepreneurs</t>
  </si>
  <si>
    <t>Top Hashtags in Tweet in G7</t>
  </si>
  <si>
    <t>blockchain</t>
  </si>
  <si>
    <t>detector</t>
  </si>
  <si>
    <t>Top Hashtags in Tweet in G8</t>
  </si>
  <si>
    <t>ml</t>
  </si>
  <si>
    <t>internetofthings</t>
  </si>
  <si>
    <t>algorithms</t>
  </si>
  <si>
    <t>dl</t>
  </si>
  <si>
    <t>Top Hashtags in Tweet in G9</t>
  </si>
  <si>
    <t>technology</t>
  </si>
  <si>
    <t>robots</t>
  </si>
  <si>
    <t>achieve</t>
  </si>
  <si>
    <t>Top Hashtags in Tweet in G10</t>
  </si>
  <si>
    <t>ia</t>
  </si>
  <si>
    <t>guide</t>
  </si>
  <si>
    <t>Top Hashtags in Tweet</t>
  </si>
  <si>
    <t>fintech ai insurtech machinelearning artificialintelligence robotics deeplearning automation revolution biased</t>
  </si>
  <si>
    <t>machinelearning ai bigdata deeplearning infographic iot datascience robotics futureofwork innovation</t>
  </si>
  <si>
    <t>machinelearning datascience data4good artificialintelligence corpnce datavisualization ai bigdata analytics healthcare</t>
  </si>
  <si>
    <t>machinelearning datascience ai bigdata python nlproc deeplearning datascientists mathematics abdsc</t>
  </si>
  <si>
    <t>machinelearning deeplearning artificialintelligence datascience ai python 100daysofmlcode bigdata datascientist developer</t>
  </si>
  <si>
    <t>fintech ai machinelearning insurtech blockchain datascience deeplearning artificialintelligence bigdata detector</t>
  </si>
  <si>
    <t>machinelearning deeplearning datascience ai artificialintelligence ml iot internetofthings algorithms dl</t>
  </si>
  <si>
    <t>machinelearning ai iot artificialintelligence bigdata datascience deeplearning technology robots achieve</t>
  </si>
  <si>
    <t>machinelearning ai ia deeplearning iot digital ml dl guide bigdata</t>
  </si>
  <si>
    <t>ai robotics automation iot artificialintelligence machinelearning ml bigdata tech science</t>
  </si>
  <si>
    <t>microsoft healthcare farming machinelearning technews technology deeptech deeplearning bigdata artificialintelligence</t>
  </si>
  <si>
    <t>cybersecurity mobilesecurity mobileappsecurity infosec iot appsec cyberaware artificialintelligence ransomware iotsecurity</t>
  </si>
  <si>
    <t>digitaltransformation industry40 analytics bigdata artificialintelligence deeplearning cybersecurity machinelearning iot iiot</t>
  </si>
  <si>
    <t>infographic wearable sensors bigdata machinelearning iot digitaltransformation futureofwork marketing analytics</t>
  </si>
  <si>
    <t>ai retail ecommerce fmcg supplychain flexibleautomation robotics machinelearning omnichannel</t>
  </si>
  <si>
    <t>python rstats nosql hadoop machinelearning statistics bigdata analytics datascience ai</t>
  </si>
  <si>
    <t>machinelearning python r datascience datascientist datascientists ai artificialintelligence hadoop review</t>
  </si>
  <si>
    <t>Top Words in Tweet in Entire Graph</t>
  </si>
  <si>
    <t>Words in Sentiment List#1: Positive</t>
  </si>
  <si>
    <t>Words in Sentiment List#2: Negative</t>
  </si>
  <si>
    <t>Words in Sentiment List#3: Angry/Violent</t>
  </si>
  <si>
    <t>Non-categorized Words</t>
  </si>
  <si>
    <t>Total Words</t>
  </si>
  <si>
    <t>Top Words in Tweet in G1</t>
  </si>
  <si>
    <t>10</t>
  </si>
  <si>
    <t>ways</t>
  </si>
  <si>
    <t>Top Words in Tweet in G2</t>
  </si>
  <si>
    <t>gt</t>
  </si>
  <si>
    <t>stop</t>
  </si>
  <si>
    <t>Top Words in Tweet in G3</t>
  </si>
  <si>
    <t>history</t>
  </si>
  <si>
    <t>Top Words in Tweet in G4</t>
  </si>
  <si>
    <t>2019</t>
  </si>
  <si>
    <t>coding</t>
  </si>
  <si>
    <t>Top Words in Tweet in G5</t>
  </si>
  <si>
    <t>learning</t>
  </si>
  <si>
    <t>deep</t>
  </si>
  <si>
    <t>programming</t>
  </si>
  <si>
    <t>Top Words in Tweet in G6</t>
  </si>
  <si>
    <t>fabric</t>
  </si>
  <si>
    <t>part</t>
  </si>
  <si>
    <t>1</t>
  </si>
  <si>
    <t>https</t>
  </si>
  <si>
    <t>t</t>
  </si>
  <si>
    <t>co</t>
  </si>
  <si>
    <t>nsp6ubsap4</t>
  </si>
  <si>
    <t>Top Words in Tweet in G7</t>
  </si>
  <si>
    <t>hammer</t>
  </si>
  <si>
    <t>looking</t>
  </si>
  <si>
    <t>nail</t>
  </si>
  <si>
    <t>Top Words in Tweet in G8</t>
  </si>
  <si>
    <t>read</t>
  </si>
  <si>
    <t>top</t>
  </si>
  <si>
    <t>Top Words in Tweet in G9</t>
  </si>
  <si>
    <t>career</t>
  </si>
  <si>
    <t>up</t>
  </si>
  <si>
    <t>business</t>
  </si>
  <si>
    <t>Top Words in Tweet in G10</t>
  </si>
  <si>
    <t>concise</t>
  </si>
  <si>
    <t>Top Words in Tweet</t>
  </si>
  <si>
    <t>fintech ai insurtech machinelearning artificialintelligence robotics jblefevre60 deeplearning 10 ways</t>
  </si>
  <si>
    <t>gt machinelearning mikequindazzi ai bigdata deeplearning infographic iot datascience stop</t>
  </si>
  <si>
    <t>kirkdborne machinelearning datascience corpnce data4good chidambara09 history artificialintelligence datavisualization snessim</t>
  </si>
  <si>
    <t>machinelearning datascience ai bigdata kirkdborne ipfconline1 2019 forbes python coding</t>
  </si>
  <si>
    <t>machinelearning python deeplearning artificialintelligence datascience learning 2019 deep programming ai</t>
  </si>
  <si>
    <t>hubanalytics1 data fabric machinelearning part 1 https t co nsp6ubsap4</t>
  </si>
  <si>
    <t>fintech ai machinelearning spirosmargaris insurtech andi_staub blockchain hammer looking nail</t>
  </si>
  <si>
    <t>machinelearning deeplearning datasciencectrl read datascience ai artificialintelligence top ronald_vanloon ml</t>
  </si>
  <si>
    <t>machinelearning ai iot career up technology artificialintelligence business data bigdata</t>
  </si>
  <si>
    <t>machinelearning ai ia deeplearning goglinjf iot digital ml dl concise</t>
  </si>
  <si>
    <t>mobile japanese researchers teaching phones read minds scanning brain waves</t>
  </si>
  <si>
    <t>sketchnote monday summary jeffreytheobald's talk production challenges machinelearning zendesk during</t>
  </si>
  <si>
    <t>microsoft farming healthcare ai deeptechwire lays sensors smart cutting edge</t>
  </si>
  <si>
    <t>java ai important developers embrace machine learning theneomatrix369 ypoirier machinelearning</t>
  </si>
  <si>
    <t>3 steps build data science portfolio inspiring guide admond1994 ai</t>
  </si>
  <si>
    <t>top cybersecurity certifications advance career 2019 comptia mobilesecurity mobileappsecurity infosec</t>
  </si>
  <si>
    <t>france s'offre l'un des plus puissants supercalculateurs d'europe pour 25</t>
  </si>
  <si>
    <t>ai education tanmoyray01 current trends future scopes machine learning sector</t>
  </si>
  <si>
    <t>希望大家都能关注 machinelearning crypto robotics cloudcomputing dataanalytics bigdata ai fintechs</t>
  </si>
  <si>
    <t>ai technologies make instruction more personalised therefore increasing effectiveness education</t>
  </si>
  <si>
    <t>code data science visual studio using neuron new vs extension</t>
  </si>
  <si>
    <t>machinelearning predecir alzheimer inteligenciaartificial esalud saluddigitalimf</t>
  </si>
  <si>
    <t>today s list involves getting rid false positives classification task</t>
  </si>
  <si>
    <t>digitaltransformation está impactando todas industrias cuál potencial cada tecnología próxima</t>
  </si>
  <si>
    <t>introducing turkey amazon mechanical turk turn key segment tool</t>
  </si>
  <si>
    <t>iot machinelearning automation networks becoming more essential before providing critical</t>
  </si>
  <si>
    <t>future artificialintelligence means cybersecurity ai infosecurity deeplearning</t>
  </si>
  <si>
    <t>internet things very short story infographic follow wearable sensors bigdata</t>
  </si>
  <si>
    <t>algorithms interested know different classification check out article machine learning</t>
  </si>
  <si>
    <t>cheat sheets python rstats nosql hadoop machinelearning statistics bigdata analytics</t>
  </si>
  <si>
    <t>review machinelearning z hands python r datascience datascientist datascientists ai</t>
  </si>
  <si>
    <t>india startup more google shortlisted six indian startups fourth class</t>
  </si>
  <si>
    <t>control speed stability training neural networks gradient descent batch size</t>
  </si>
  <si>
    <t>plus ca change datascience statistics machinelearning analytics</t>
  </si>
  <si>
    <t>Top Word Pairs in Tweet in Entire Graph</t>
  </si>
  <si>
    <t>machinelearning,deeplearning</t>
  </si>
  <si>
    <t>gt,gt</t>
  </si>
  <si>
    <t>fintech,insurtech</t>
  </si>
  <si>
    <t>artificialintelligence,machinelearning</t>
  </si>
  <si>
    <t>ai,machinelearning</t>
  </si>
  <si>
    <t>machinelearning,ai</t>
  </si>
  <si>
    <t>datascience,machinelearning</t>
  </si>
  <si>
    <t>machine,learning</t>
  </si>
  <si>
    <t>deeplearning,machinelearning</t>
  </si>
  <si>
    <t>ai,artificialintelligence</t>
  </si>
  <si>
    <t>Top Word Pairs in Tweet in G1</t>
  </si>
  <si>
    <t>deeplearning,robotics</t>
  </si>
  <si>
    <t>insurtech,artificialintelligence</t>
  </si>
  <si>
    <t>10,ways</t>
  </si>
  <si>
    <t>ways,prepare</t>
  </si>
  <si>
    <t>prepare,ai</t>
  </si>
  <si>
    <t>ai,automation</t>
  </si>
  <si>
    <t>automation,revolution</t>
  </si>
  <si>
    <t>revolution,fintech</t>
  </si>
  <si>
    <t>Top Word Pairs in Tweet in G2</t>
  </si>
  <si>
    <t>mikequindazzi,gt</t>
  </si>
  <si>
    <t>stop,staring</t>
  </si>
  <si>
    <t>staring,beautiful</t>
  </si>
  <si>
    <t>beautiful,computer</t>
  </si>
  <si>
    <t>computer,science</t>
  </si>
  <si>
    <t>science,map</t>
  </si>
  <si>
    <t>map,larger</t>
  </si>
  <si>
    <t>larger,infographic</t>
  </si>
  <si>
    <t>Top Word Pairs in Tweet in G3</t>
  </si>
  <si>
    <t>history,artificialintelligence</t>
  </si>
  <si>
    <t>artificialintelligence,datascience</t>
  </si>
  <si>
    <t>machinelearning,corpnce</t>
  </si>
  <si>
    <t>corpnce,datavisualization</t>
  </si>
  <si>
    <t>datavisualization,snessim</t>
  </si>
  <si>
    <t>snessim,ipfconline1</t>
  </si>
  <si>
    <t>Top Word Pairs in Tweet in G4</t>
  </si>
  <si>
    <t>nlproc,ai</t>
  </si>
  <si>
    <t>abdsc,bigdata</t>
  </si>
  <si>
    <t>natural,language</t>
  </si>
  <si>
    <t>language,processing</t>
  </si>
  <si>
    <t>processing,word</t>
  </si>
  <si>
    <t>word,vectors</t>
  </si>
  <si>
    <t>vectors,bigdata</t>
  </si>
  <si>
    <t>bigdata,datascience</t>
  </si>
  <si>
    <t>machinelearning,nlproc</t>
  </si>
  <si>
    <t>Top Word Pairs in Tweet in G5</t>
  </si>
  <si>
    <t>machinelearning,artificialintelligence</t>
  </si>
  <si>
    <t>day,77</t>
  </si>
  <si>
    <t>77,100daysofmlcode</t>
  </si>
  <si>
    <t>100daysofmlcode,january</t>
  </si>
  <si>
    <t>january,21</t>
  </si>
  <si>
    <t>21,2019</t>
  </si>
  <si>
    <t>2019,image</t>
  </si>
  <si>
    <t>image,creation</t>
  </si>
  <si>
    <t>Top Word Pairs in Tweet in G6</t>
  </si>
  <si>
    <t>data,fabric</t>
  </si>
  <si>
    <t>fabric,machinelearning</t>
  </si>
  <si>
    <t>machinelearning,part</t>
  </si>
  <si>
    <t>part,1</t>
  </si>
  <si>
    <t>1,https</t>
  </si>
  <si>
    <t>https,t</t>
  </si>
  <si>
    <t>t,co</t>
  </si>
  <si>
    <t>co,nsp6ubsap4</t>
  </si>
  <si>
    <t>nsp6ubsap4,hubbucket</t>
  </si>
  <si>
    <t>hubbucket,hubanalytics1</t>
  </si>
  <si>
    <t>Top Word Pairs in Tweet in G7</t>
  </si>
  <si>
    <t>insurtech,ai</t>
  </si>
  <si>
    <t>blockchain,hammer</t>
  </si>
  <si>
    <t>hammer,looking</t>
  </si>
  <si>
    <t>looking,nail</t>
  </si>
  <si>
    <t>nail,find</t>
  </si>
  <si>
    <t>find,fintech</t>
  </si>
  <si>
    <t>top,10</t>
  </si>
  <si>
    <t>10,roles</t>
  </si>
  <si>
    <t>Top Word Pairs in Tweet in G8</t>
  </si>
  <si>
    <t>deeplearning,definition</t>
  </si>
  <si>
    <t>definition,resources</t>
  </si>
  <si>
    <t>resources,comparison</t>
  </si>
  <si>
    <t>comparison,machinelearning</t>
  </si>
  <si>
    <t>machinelearning,granvilledsc</t>
  </si>
  <si>
    <t>granvilledsc,datasciencectrl</t>
  </si>
  <si>
    <t>datasciencectrl,read</t>
  </si>
  <si>
    <t>artificialintelligence,deeplearning</t>
  </si>
  <si>
    <t>deeplearning,dl</t>
  </si>
  <si>
    <t>Top Word Pairs in Tweet in G9</t>
  </si>
  <si>
    <t>ai,iot</t>
  </si>
  <si>
    <t>want,very</t>
  </si>
  <si>
    <t>very,best</t>
  </si>
  <si>
    <t>best,career</t>
  </si>
  <si>
    <t>career,work</t>
  </si>
  <si>
    <t>work,way</t>
  </si>
  <si>
    <t>way,up</t>
  </si>
  <si>
    <t>up,ladder</t>
  </si>
  <si>
    <t>ladder,achieve</t>
  </si>
  <si>
    <t>achieve,success</t>
  </si>
  <si>
    <t>Top Word Pairs in Tweet in G10</t>
  </si>
  <si>
    <t>ml,dl</t>
  </si>
  <si>
    <t>concise,guide</t>
  </si>
  <si>
    <t>guide,ai</t>
  </si>
  <si>
    <t>machinelearning,use</t>
  </si>
  <si>
    <t>use,cases</t>
  </si>
  <si>
    <t>cases,deeplearn007</t>
  </si>
  <si>
    <t>deeplearn007,ia</t>
  </si>
  <si>
    <t>ia,digital</t>
  </si>
  <si>
    <t>Top Word Pairs in Tweet</t>
  </si>
  <si>
    <t>fintech,insurtech  artificialintelligence,machinelearning  deeplearning,robotics  insurtech,artificialintelligence  10,ways  ways,prepare  prepare,ai  ai,automation  automation,revolution  revolution,fintech</t>
  </si>
  <si>
    <t>gt,gt  mikequindazzi,gt  machinelearning,deeplearning  stop,staring  staring,beautiful  beautiful,computer  computer,science  science,map  map,larger  larger,infographic</t>
  </si>
  <si>
    <t>history,artificialintelligence  artificialintelligence,datascience  datascience,machinelearning  machinelearning,corpnce  corpnce,datavisualization  datavisualization,snessim  snessim,ipfconline1</t>
  </si>
  <si>
    <t>datascience,machinelearning  nlproc,ai  abdsc,bigdata  natural,language  language,processing  processing,word  word,vectors  vectors,bigdata  bigdata,datascience  machinelearning,nlproc</t>
  </si>
  <si>
    <t>deeplearning,machinelearning  machinelearning,ai  machinelearning,artificialintelligence  day,77  77,100daysofmlcode  100daysofmlcode,january  january,21  21,2019  2019,image  image,creation</t>
  </si>
  <si>
    <t>data,fabric  fabric,machinelearning  machinelearning,part  part,1  1,https  https,t  t,co  co,nsp6ubsap4  nsp6ubsap4,hubbucket  hubbucket,hubanalytics1</t>
  </si>
  <si>
    <t>fintech,insurtech  insurtech,ai  blockchain,hammer  hammer,looking  looking,nail  nail,find  find,fintech  ai,machinelearning  top,10  10,roles</t>
  </si>
  <si>
    <t>ai,artificialintelligence  deeplearning,definition  definition,resources  resources,comparison  comparison,machinelearning  machinelearning,granvilledsc  granvilledsc,datasciencectrl  datasciencectrl,read  artificialintelligence,deeplearning  deeplearning,dl</t>
  </si>
  <si>
    <t>ai,iot  want,very  very,best  best,career  career,work  work,way  way,up  up,ladder  ladder,achieve  achieve,success</t>
  </si>
  <si>
    <t>machinelearning,deeplearning  ml,dl  concise,guide  guide,ai  ai,machinelearning  machinelearning,use  use,cases  cases,deeplearn007  deeplearn007,ia  ia,digital</t>
  </si>
  <si>
    <t>japanese,researchers  researchers,teaching  teaching,mobile  mobile,phones  phones,read  read,minds  minds,scanning  scanning,brain  brain,waves  waves,ai</t>
  </si>
  <si>
    <t>sketchnote,monday  monday,summary  summary,jeffreytheobald's  jeffreytheobald's,talk  talk,production  production,challenges  challenges,machinelearning  machinelearning,zendesk  zendesk,during</t>
  </si>
  <si>
    <t>microsoft,lays  lays,ai  ai,sensors  sensors,smart  smart,farming  farming,cutting  cutting,edge  edge,healthcare  healthcare,india  india,microsoft</t>
  </si>
  <si>
    <t>important,java  java,developers  developers,embrace  embrace,machine  machine,learning  learning,ai  ai,theneomatrix369  theneomatrix369,ypoirier  ypoirier,java  java,machinelearning</t>
  </si>
  <si>
    <t>3,steps  steps,build  build,data  data,science  science,portfolio  portfolio,inspiring  inspiring,guide  guide,admond1994  admond1994,ai</t>
  </si>
  <si>
    <t>top,cybersecurity  cybersecurity,certifications  certifications,advance  advance,career  career,2019  2019,comptia  comptia,mobilesecurity  mobilesecurity,mobileappsecurity  mobileappsecurity,infosec</t>
  </si>
  <si>
    <t>france,s'offre  s'offre,l'un  l'un,des  des,plus  plus,puissants  puissants,supercalculateurs  supercalculateurs,d'europe  d'europe,pour  pour,25  25,millions</t>
  </si>
  <si>
    <t>ai,education  tanmoyray01,current  current,trends  trends,future  future,scopes  scopes,machine  machine,learning  learning,ai  education,sector</t>
  </si>
  <si>
    <t>希望大家都能关注,machinelearning  machinelearning,crypto  crypto,robotics  robotics,cloudcomputing  cloudcomputing,dataanalytics  dataanalytics,bigdata  bigdata,ai  ai,fintechs</t>
  </si>
  <si>
    <t>ai,technologies  technologies,make  make,instruction  instruction,more  more,personalised  personalised,therefore  therefore,increasing  increasing,effectiveness  effectiveness,education</t>
  </si>
  <si>
    <t>data,science  science,visual  visual,studio  studio,code  code,using  using,neuron  neuron,new  new,vs  vs,code  code,extension</t>
  </si>
  <si>
    <t>machinelearning,predecir  predecir,alzheimer  alzheimer,inteligenciaartificial  inteligenciaartificial,esalud  esalud,saluddigitalimf</t>
  </si>
  <si>
    <t>today,s  s,list  list,involves  involves,getting  getting,rid  rid,false  false,positives  positives,classification  classification,task  task,begin</t>
  </si>
  <si>
    <t>digitaltransformation,está  está,impactando  impactando,todas  todas,industrias  industrias,cuál  cuál,potencial  potencial,cada  cada,tecnología  tecnología,próxima</t>
  </si>
  <si>
    <t>introducing,turkey  turkey,amazon  amazon,mechanical  mechanical,turk  turk,turn  turn,key  key,segment  segment,tool</t>
  </si>
  <si>
    <t>iot,machinelearning  machinelearning,automation  automation,networks  networks,becoming  becoming,more  more,essential  essential,before  before,providing  providing,critical</t>
  </si>
  <si>
    <t>future,artificialintelligence  artificialintelligence,means  means,cybersecurity  cybersecurity,ai  ai,infosecurity  infosecurity,deeplearning</t>
  </si>
  <si>
    <t>internet,things  things,very  very,short  short,story  story,infographic  infographic,follow  follow,wearable  wearable,sensors</t>
  </si>
  <si>
    <t>interested,know  know,different  different,classification  classification,algorithms  algorithms,check  check,out  out,article  article,machine  machine,learning  learning,algorithms</t>
  </si>
  <si>
    <t>cheat,sheets  sheets,python  python,rstats  rstats,nosql  nosql,hadoop  hadoop,machinelearning  machinelearning,statistics  statistics,bigdata  bigdata,analytics  analytics,datascience</t>
  </si>
  <si>
    <t>review,machinelearning  machinelearning,z  z,hands  hands,python  python,r  r,datascience  datascience,datascientist  datascientist,datascientists  datascientists,ai</t>
  </si>
  <si>
    <t>india,startup  startup,more  more,google  google,shortlisted  shortlisted,six  six,indian  indian,startups  startups,fourth  fourth,class  class,go</t>
  </si>
  <si>
    <t>control,speed  speed,stability  stability,training  training,neural  neural,networks  networks,gradient  gradient,descent  descent,batch  batch,size</t>
  </si>
  <si>
    <t>plus,ca  ca,change  change,datascience  datascience,statistics  statistics,machinelearning  machinelearning,analytics</t>
  </si>
  <si>
    <t>Top Replied-To in Entire Graph</t>
  </si>
  <si>
    <t>Top Mentioned in Entire Graph</t>
  </si>
  <si>
    <t>Top Replied-To in G1</t>
  </si>
  <si>
    <t>Top Replied-To in G2</t>
  </si>
  <si>
    <t>Top Mentioned in G1</t>
  </si>
  <si>
    <t>Top Mentioned in G2</t>
  </si>
  <si>
    <t>Top Replied-To in G3</t>
  </si>
  <si>
    <t>mikequindaz</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</si>
  <si>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</si>
  <si>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</si>
  <si>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</si>
  <si>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</si>
  <si>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</si>
  <si>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</si>
  <si>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</si>
  <si>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</si>
  <si>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</si>
  <si>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</si>
  <si>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</si>
  <si>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</si>
  <si>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</si>
  <si>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</si>
  <si>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</si>
  <si>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</si>
  <si>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</si>
  <si>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jblefevre60 spirosmargaris sallyeaves analyticsinme missdkingsbury shirastweet paula_piccard xbond49 dianekazarian yec</t>
  </si>
  <si>
    <t>mikequindazzi fisher85m grammarly wef dominicwalliman antgrasso adamsconsulting domi paulthedigit mikequindaz</t>
  </si>
  <si>
    <t>kirkdborne chidambara09 snessim ipfconline1 johngmcnutt biscorecard sassoftware datakind statcan_eng fmfrancoise</t>
  </si>
  <si>
    <t>kirkdborne ipfconline1 forbes jakevdp gilpress mikequindazzi datasciencectrl viharkurama tdatascience boozallen</t>
  </si>
  <si>
    <t>amir_ali_cheema kickstarter deep_in_depth raviranjankarn genius_allan ishanjain_t cargomoose onlydatajobs ecloudchain</t>
  </si>
  <si>
    <t>hubanalytics1 hubbucket hubanalysis1 hubdat hubdatascience hubclouds hubstackos hubdispatch hubxplore hubgraph</t>
  </si>
  <si>
    <t>spirosmargaris andi_staub dinisguarda stevewal63 jblefevre60 haroldsinnott antonioselas k_feldborg chboursin ipfconline1</t>
  </si>
  <si>
    <t>datasciencectrl ronald_vanloon granvilledsc cheddar kdnuggets kirkdborne mikequindazzi spirosmargaris haroldsinnott analyticbridge</t>
  </si>
  <si>
    <t>goglinjf deeplearn007 mikequindazzi spirosmargaris katiegburke nvidiadrive</t>
  </si>
  <si>
    <t>jeffreytheobald zendesk ghammadi crunchbp</t>
  </si>
  <si>
    <t>theneomatrix369 ypoirier java</t>
  </si>
  <si>
    <t>admond1994 aitimejournal vinod1975 spirosmargaris ai_opportunity</t>
  </si>
  <si>
    <t>loyolamarymount youtube</t>
  </si>
  <si>
    <t>comptia appknox</t>
  </si>
  <si>
    <t>intelligenceia_ bdgeorges</t>
  </si>
  <si>
    <t>tanmoyray01 machine_ml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</si>
  <si>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</si>
  <si>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</si>
  <si>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</si>
  <si>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</si>
  <si>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</si>
  <si>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</si>
  <si>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</si>
  <si>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</si>
  <si>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</si>
  <si>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</si>
  <si>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</si>
  <si>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</si>
  <si>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simonlporter washingtonpost thenextweb spirosmargaris tamaramccleary santchiweb paula_piccard nigelwalsh ahier jimmarous</t>
  </si>
  <si>
    <t>adamsconsulting wef s_galimberti bobehayes mikequindazzi grammarly antgrasso marcusborba fisher85m softnet_search</t>
  </si>
  <si>
    <t>chidambara09 biconnections fmfrancoise hightechpro sassoftware snessim statcan_eng johngmcnutt biscorecard rbaranger</t>
  </si>
  <si>
    <t>georgianaart forbes ipfconline1 kirkdborne psb_dc jimmygill gilpress boozallen jakevdp josh_bersin</t>
  </si>
  <si>
    <t>_30days30sites machinelearn_d newtonmunene_yg kickstarter thecuriousluke deep_in_depth v_braun cargomoose ecloudchain ishanjain_t</t>
  </si>
  <si>
    <t>hubbucket faviovaz hubclouds hubdatascience subhank21183691 hubanalysis1 hubatlas hubgraph hubdispatch hubdat</t>
  </si>
  <si>
    <t>jblefevre60 dinisguarda stevewal63 haroldsinnott chboursin andi_staub poramatepi antonioselas k_feldborg immbm</t>
  </si>
  <si>
    <t>analyticbridge ronald_vanloon kdnuggets datasciencectrl cheddar webjframework granvilledsc kovair alexandrakg92 gauravgrv</t>
  </si>
  <si>
    <t>sandy_carter gridenko bristowcolin leilanie95 goandlive adityarohilla94 pluto7_services techiebouncer myamichi_india</t>
  </si>
  <si>
    <t>arkangelscrap fintechna formilabhx risto_matti deeplearn007 goglinjf katiegburke nvidiadrive</t>
  </si>
  <si>
    <t>bitabit5 globalsmart365 rahulbarooah thefuturist007 straitsbusiness</t>
  </si>
  <si>
    <t>zendesk vronikrr ghammadi crunchbp jeffreytheobald</t>
  </si>
  <si>
    <t>dme_jun edgeiotai adnan_hashmi deeptechwire</t>
  </si>
  <si>
    <t>java theneomatrix369 ypoirier chrajeshpro</t>
  </si>
  <si>
    <t>vinod1975 ai_opportunity aitimejournal admond1994</t>
  </si>
  <si>
    <t>youtube loyolamarymount brandengrimmett</t>
  </si>
  <si>
    <t>appknox comptia harbidel</t>
  </si>
  <si>
    <t>bdgeorges intelligenceia_ metro_logix</t>
  </si>
  <si>
    <t>machine_ml tanmoyray01</t>
  </si>
  <si>
    <t>maoyaodong mischaedm</t>
  </si>
  <si>
    <t>cryptohodling swisscognitive</t>
  </si>
  <si>
    <t>miketamir iamalstat</t>
  </si>
  <si>
    <t>grohangelique jmparrado</t>
  </si>
  <si>
    <t>ronniebabe555 smitty123420462</t>
  </si>
  <si>
    <t>r_demidchuk mmanzano18</t>
  </si>
  <si>
    <t>slashml rexdouglass</t>
  </si>
  <si>
    <t>technative legros_ch</t>
  </si>
  <si>
    <t>accmobility xfxie</t>
  </si>
  <si>
    <t>analyticsindiam razorthinkinc</t>
  </si>
  <si>
    <t>thekaushalsoni myriamozon</t>
  </si>
  <si>
    <t>shoptalk gogreyorange</t>
  </si>
  <si>
    <t>techcrunch akshay_moorthy</t>
  </si>
  <si>
    <t>anuraagd skappagantula</t>
  </si>
  <si>
    <t>gp_pulipaka iamtbello</t>
  </si>
  <si>
    <t>ahmedjr_16 65siddy</t>
  </si>
  <si>
    <t>moueller1961 startupnewsind</t>
  </si>
  <si>
    <t>ileacristian laymanvk</t>
  </si>
  <si>
    <t>b_rational geooptimization</t>
  </si>
  <si>
    <t>Top URLs in Tweet by Count</t>
  </si>
  <si>
    <t>https://www.datasciencecentral.com/profiles/blogs/weekly-digest-january-21 http://www.datasciencecentral.com/profiles/blogs/book-python-data-science-handbook?overrideMobileRedirect=1 http://ipfconline.fr/blog/2018/11/27/50-top-digital-influencers-to-follow-in-2019/ https://medium.com/m/global-identity?redirectUrl=https%3A%2F%2Ftowardsdatascience.com%2Flinear-algebra-for-deep-learning-506c19c0d6fa https://www.codementor.io/anshikbansal/natural-language-processing-oh-i-lost-track-part-1-rctkbywl9</t>
  </si>
  <si>
    <t>http://www.datasciencecentral.com/profiles/blogs/deep-learning-definition-resources-comparison-with-machine-learni?utm_content=buffer55e9a&amp;utm_medium=social&amp;utm_source=twitter.com&amp;utm_campaign=buffer http://www.kdnuggets.com/2016/09/poll-algorithms-used-data-scientists.html?utm_content=buffer5febc&amp;utm_medium=social&amp;utm_source=twitter.com&amp;utm_campaign=buffer</t>
  </si>
  <si>
    <t>https://medium.com/@ChrisHerd/why-blockchain-is-a-hammer-looking-for-a-nail-and-where-it-might-find-it-adba41facf23 https://medium.com/m/global-identity?redirectUrl=https://hackernoon.com/top-10-roles-for-your-data-science-team-e7f05d90d961</t>
  </si>
  <si>
    <t>https://www.analyticsinsight.net/artificial-intelligence-is-a-great-detector-tool/ https://www.nytimes.com/2019/01/20/technology/artificial-intelligence-policy-world.html https://www.washingtonpost.com/news/powerpost/paloma/the-technology-202/2019/01/15/the-technology-202-venture-capitalists-balk-at-proposed-export-limits-on-ai-quantum-computing/5c3ccd2f1b326b66fc5a1c42/?noredirect=on https://www.forbes.com/sites/nvidia/2019/01/18/how-ai-is-transforming-the-next-generation-of-vehicles/#1d22f18447d9 https://thenextweb.com/contributors/2019/01/18/10-ways-to-prepare-for-the-ai-and-automation-revolution/ https://www.forbes.com/sites/kalevleetaru/2019/01/20/why-is-ai-and-machine-learning-so-biased-the-answer-is-simple-economics/#2727050588cc</t>
  </si>
  <si>
    <t>https://www.analyticsinsight.net/artificial-intelligence-is-a-great-detector-tool/ https://www.nytimes.com/2019/01/20/technology/artificial-intelligence-policy-world.html https://www.washingtonpost.com/news/powerpost/paloma/the-technology-202/2019/01/15/the-technology-202-venture-capitalists-balk-at-proposed-export-limits-on-ai-quantum-computing/5c3ccd2f1b326b66fc5a1c42/?noredirect=on</t>
  </si>
  <si>
    <t>https://towardsdatascience.com/roadmap-for-multi-class-sentiment-analysis-with-deep-learning-36f86a0185d2 https://www.nextplatform.com/2019/01/16/germany-makes-massive-quantum-neuromorphic-investment/ https://venturebeat.com/2019/01/20/facebook-backs-institute-for-ethics-in-artificial-intelligence-with-7-5-million/ https://onlydatajobs.com/data-science-manager-at-mrp-philadelphia-pa</t>
  </si>
  <si>
    <t>https://towardsdatascience.com/roadmap-for-multi-class-sentiment-analysis-with-deep-learning-36f86a0185d2 https://www.nextplatform.com/2019/01/16/germany-makes-massive-quantum-neuromorphic-investment/</t>
  </si>
  <si>
    <t>Top URLs in Tweet by Salience</t>
  </si>
  <si>
    <t>Top Domains in Tweet by Count</t>
  </si>
  <si>
    <t>datasciencecentral.com ipfconline.fr medium.com codementor.io</t>
  </si>
  <si>
    <t>datasciencecentral.com kdnuggets.com</t>
  </si>
  <si>
    <t>forbes.com analyticsinsight.net nytimes.com washingtonpost.com thenextweb.com</t>
  </si>
  <si>
    <t>analyticsinsight.net nytimes.com washingtonpost.com</t>
  </si>
  <si>
    <t>towardsdatascience.com nextplatform.com venturebeat.com onlydatajobs.com</t>
  </si>
  <si>
    <t>towardsdatascience.com nextplatform.com</t>
  </si>
  <si>
    <t>Top Domains in Tweet by Salience</t>
  </si>
  <si>
    <t>Top Hashtags in Tweet by Count</t>
  </si>
  <si>
    <t>datascience machinelearning bigdata ai datascientists python nlproc mathematics abdsc coding</t>
  </si>
  <si>
    <t>deeplearning machinelearning ml ai artificialintelligence datascience dl iot internetofthings algorithms</t>
  </si>
  <si>
    <t>fintech ai machinelearning blockchain insurtech cryptocurrency ethereum datascience deeplearning artificialintelligence</t>
  </si>
  <si>
    <t>fintech insurtech ai artificialintelligence machinelearning robotics deeplearning detector cyberattack cybersecurity</t>
  </si>
  <si>
    <t>machinelearning guide ai ia digital deeplearning bigdata</t>
  </si>
  <si>
    <t>iot machinelearning ai ia ml dl deeplearning digital marketing tech</t>
  </si>
  <si>
    <t>machinelearning ai ia deeplearning emergingtechnologies enterprise pwc iot ml dl</t>
  </si>
  <si>
    <t>ai machinelearning vehicles fintech guide ia digital deeplearning bigdata</t>
  </si>
  <si>
    <t>machinelearning technews technology deeptech microsoft healthcare farming artificialintelligence ai deeplearning</t>
  </si>
  <si>
    <t>ai robots machinelearning datascience deeplearning healthtech iiot robotics futureofwork emergingtech</t>
  </si>
  <si>
    <t>infographics bigdata digitaltransformation futureofwork cloud contentmarketing ai robots machinelearning datascience</t>
  </si>
  <si>
    <t>digitalmarketing infographics bigdata digitaltransformation futureofwork cloud contentmarketing machinelearning iot sales</t>
  </si>
  <si>
    <t>machinelearning bigdata ai deeplearning healthtech ar vr aiforsocialgood analytics autonomousvehicles</t>
  </si>
  <si>
    <t>machinelearning ai deeplearning datascience programming</t>
  </si>
  <si>
    <t>bigdata infographic wearable sensors machinelearning iot digitaltransformation futureofwork marketing analytics</t>
  </si>
  <si>
    <t>datascience machinelearning python dataviz algorithms datascientists</t>
  </si>
  <si>
    <t>100daysofmlcode deeplearning artificialintelligence machinelearning</t>
  </si>
  <si>
    <t>iot cybersecurity mobilesecurity mobileappsecurity infosec appsec cyberaware artificialintelligence ransomware iotsecurity</t>
  </si>
  <si>
    <t>bigdata datascience machinelearning nlproc ai linearalgebra deepleaning algorithms</t>
  </si>
  <si>
    <t>achieve success career business technology jobs linkedin hr recruitment artificialintelligence</t>
  </si>
  <si>
    <t>data4good ai bigdata machinelearning datascience analytics healthcare</t>
  </si>
  <si>
    <t>developer programming programmer devops webdev appdevelopment 100daysofcode java python javascript</t>
  </si>
  <si>
    <t>edtech technology innovation ai machinelearning analytics algorithms science data deeplearning</t>
  </si>
  <si>
    <t>machinelearning artificialintelligence datascience developer programming programmer devops webdev 100daysofmlcode</t>
  </si>
  <si>
    <t>fintech ai insurtech detector policy world venturecapitalists limits quantumcomputing blockchain</t>
  </si>
  <si>
    <t>machinelearning deeplearning ai bigdata remotework artificialintelligence datascience</t>
  </si>
  <si>
    <t>remotework remotejob job visualization bigdata machinelearning datascientist python r sql</t>
  </si>
  <si>
    <t>bigdata datascience technology iot bi businessintelligence ai ml machinelearning artificialintelligence</t>
  </si>
  <si>
    <t>deeplearning machinelearning ai datascience neuralnetworks cnn reinforcement learning deeprl gpu</t>
  </si>
  <si>
    <t>Top Hashtags in Tweet by Salience</t>
  </si>
  <si>
    <t>python nlproc mathematics abdsc coding dataviz deeplearning rstats neuralnetworks jupyter</t>
  </si>
  <si>
    <t>deeplearning datascientists clustering regression robots robotics digitaltransformation smarttech innovation videos</t>
  </si>
  <si>
    <t>blockchain insurtech cryptocurrency ethereum datascience deeplearning artificialintelligence bigdata fintech ai</t>
  </si>
  <si>
    <t>detector cyberattack cybersecurity policy world venturecapitalists limits quantumcomputing privacy regulation</t>
  </si>
  <si>
    <t>emergingtechnologies enterprise pwc robotics blockchain drones drone uav vr ar</t>
  </si>
  <si>
    <t>emergingtechnologies enterprise pwc iot ml dl guide digital bigdata machinelearning</t>
  </si>
  <si>
    <t>machinelearning vehicles fintech guide ia digital deeplearning bigdata ai</t>
  </si>
  <si>
    <t>microsoft healthcare farming artificialintelligence ai deeplearning bigdata machinelearning technews technology</t>
  </si>
  <si>
    <t>ai deeplearning healthtech ar vr aiforsocialgood analytics autonomousvehicles cx cybersecurity</t>
  </si>
  <si>
    <t>ai deeplearning datascience programming machinelearning</t>
  </si>
  <si>
    <t>mondaymotivation design achieve success career business technology jobs linkedin hr</t>
  </si>
  <si>
    <t>iot machinelearning wef cloud bigdata</t>
  </si>
  <si>
    <t>insurtech detector policy world venturecapitalists limits quantumcomputing blockchain machinelearning fintech</t>
  </si>
  <si>
    <t>deeplearning ai bigdata remotework artificialintelligence datascience machinelearning</t>
  </si>
  <si>
    <t>Top Words in Tweet by Count</t>
  </si>
  <si>
    <t>la france s'offre l'un des plus puissants supercalculateurs d'europe pour</t>
  </si>
  <si>
    <t>13 industries soon revolutionized artificial intelligence via forbes artificialintelligence ai</t>
  </si>
  <si>
    <t>stop staring beautiful computer science map larger infographic dominicwalliman via</t>
  </si>
  <si>
    <t>sketchnote monday summary jeffreytheobald's talk production challenges zendesk during crunchconf</t>
  </si>
  <si>
    <t>datascience bigdata ai coding datascientists python nlproc mathematics abdsc ipfconline1</t>
  </si>
  <si>
    <t>deeplearning ml ai artificialintelligence read datascience dl iot internetofthings algorithms</t>
  </si>
  <si>
    <t>kirkdborne kdnuggets history artificialintelligence datascience corpnce datavisualization snessim ipfconline1 tamaramccleary</t>
  </si>
  <si>
    <t>fintech ai blockchain hammer looking nail find insurtech cryptocurrency ethereum</t>
  </si>
  <si>
    <t>data fabric part 1 https t co nsp6ubsap4 hubbucket hubanalytics1</t>
  </si>
  <si>
    <t>fintech insurtech ai artificialintelligence robotics jblefevre60 deeplearning sallyeaves artificial intelligence</t>
  </si>
  <si>
    <t>more einaras cujoai wef data breaches both common severe hackers</t>
  </si>
  <si>
    <t>le plus ca change datascience statistics analytics</t>
  </si>
  <si>
    <t>b_rational le plus ca change datascience statistics analytics</t>
  </si>
  <si>
    <t>goglinjf concise guide ai use cases deeplearn007 ia digital deeplearning</t>
  </si>
  <si>
    <t>iot ai ia ml dl deeplearning digital marketing tech 8</t>
  </si>
  <si>
    <t>goglinjf ai ia deeplearning 8 emergingtechnologies enterprise pwc via mikequindazzi</t>
  </si>
  <si>
    <t>gt ai infused proofreading tools grammarly via mikequindazzi deeplearning artificialintelligence</t>
  </si>
  <si>
    <t>ileacristian control speed stability training neural networks gradient descent batch</t>
  </si>
  <si>
    <t>moueller1961 india startup more google shortlisted six indian startups fourth</t>
  </si>
  <si>
    <t>review z hands python r datascience datascientist datascientists ai artificialintelligence</t>
  </si>
  <si>
    <t>ahmedjr_16 review z hands python r datascience datascientist datascientists ai</t>
  </si>
  <si>
    <t>aitimejournal 3 steps build data science portfolio inspiring guide admond1994</t>
  </si>
  <si>
    <t>ai spirosmargaris transforming next generation vehicles katiegburke nvidiadrive fintech goglinjf</t>
  </si>
  <si>
    <t>intelligenceia_ la france s'offre l'un des plus puissants supercalculateurs d'europe</t>
  </si>
  <si>
    <t>amir_ali_cheema day 77 100daysofmlcode january 21 2019 image creation deep</t>
  </si>
  <si>
    <t>gans day 77 100daysofmlcode january 21 2019 image creation deep</t>
  </si>
  <si>
    <t>goglinjf 8 emergingtechnologies enterprise pwc via mikequindazzi iot ai ia</t>
  </si>
  <si>
    <t>jimmygill 13 industries soon revolutionized artificial intelligence via forbes artificialintelligen</t>
  </si>
  <si>
    <t>deeptechwire deep learning based method detect cyberbullying twitter deeplearning bigdata</t>
  </si>
  <si>
    <t>microsoft ai farming healthcare technews technology deeptech lays sensors smart</t>
  </si>
  <si>
    <t>andi_staub top 10 roles ai datascience deeplearning artificialintelligence fintech bigdata</t>
  </si>
  <si>
    <t>marketing intelligence mend broken business</t>
  </si>
  <si>
    <t>cheat sheets python rstats nosql hadoop statistics bigdata analytics datascience</t>
  </si>
  <si>
    <t>gp_pulipaka cheat sheets python rstats nosql hadoop statistics bigdata analytics</t>
  </si>
  <si>
    <t>ronald_vanloon robots future soccer cheddar internetofthings iot ai artificialintelligence robotics</t>
  </si>
  <si>
    <t>4 ways ai tackling world's biggest problems wef mikequindazzi robots</t>
  </si>
  <si>
    <t>softnet_search importance visual content infographics bigdata digitaltransformation futureofwork cloud contentmarketing</t>
  </si>
  <si>
    <t>digitalmarketing importance visual content infographics bigdata digitaltransformation futureofwork cloud contentmarketing</t>
  </si>
  <si>
    <t>ishanjain_t need know deeplearning kickstarter artificialintelligence 1</t>
  </si>
  <si>
    <t>need know deeplearning kickstarter artificialintelligence 100daysofmlcode 100daysofcode</t>
  </si>
  <si>
    <t>algorithms skappagantula interested know different classification check out article machine</t>
  </si>
  <si>
    <t>bigdata 120 ai predictions 2019 gilpress v forbes deeplearning healthtech</t>
  </si>
  <si>
    <t>ipfconline1 120 ai predictions 2019 gilpress v forbes deeplearning healthtech</t>
  </si>
  <si>
    <t>kirkdborne find jupyter notebook code samples python datascience handbook jakevdp</t>
  </si>
  <si>
    <t>yes glad views lines techcrunch thinks besides those outside tech</t>
  </si>
  <si>
    <t>gt mikequindazzi ai infused proofreading tools grammarly via deeplearning artificialintellige</t>
  </si>
  <si>
    <t>thefuturist007 japanese researchers teaching mobile phones read minds scanning brain</t>
  </si>
  <si>
    <t>ai co founder ceo samay kohli speaking shoptalk flexible automation</t>
  </si>
  <si>
    <t>bigdata internet things very short story infographic follow wearable sensors</t>
  </si>
  <si>
    <t>thekaushalsoni internet things very short story infographic follow wearable sensors</t>
  </si>
  <si>
    <t>ipfconline1 modern datascientist problem solver hacker mindset capable via mikequindazzi</t>
  </si>
  <si>
    <t>top kirkdborne past week's content datascience datasciencectrl includes python coding</t>
  </si>
  <si>
    <t>artificialintelligence already impacting customer experience investment advisory regulatory compliance fraud</t>
  </si>
  <si>
    <t>java ai important developers embrace machine learning theneomatrix369 ypoirier</t>
  </si>
  <si>
    <t>java important developers embrace machine learning ai theneomatrix369 ypoirier</t>
  </si>
  <si>
    <t>kirkdborne past week's top content datascience datasciencectrl includes python coding</t>
  </si>
  <si>
    <t>consider picking big data analytics tools tech wire asia read</t>
  </si>
  <si>
    <t>spirosmargaris 10 ways prepare ai automation revolution fintech insurtech futureofwor</t>
  </si>
  <si>
    <t>s_galimberti stop staring beautiful computer science map larger infographic domini</t>
  </si>
  <si>
    <t>future artificialintelligence means cybersecurity ai infosecurity deeplearning bigdata iot</t>
  </si>
  <si>
    <t>xfxie future artificialintelligence means cybersecurity ai infosecurity deeplearning mac</t>
  </si>
  <si>
    <t>iot automation networks becoming more essential before providing critical services</t>
  </si>
  <si>
    <t>technative iot automation networks becoming more essential before providing critical</t>
  </si>
  <si>
    <t>slashml introducing turkey amazon mechanical turk turn key segment tool</t>
  </si>
  <si>
    <t>la digitaltransformation está impactando todas las industrias cuál es el</t>
  </si>
  <si>
    <t>la r_demidchuk digitaltransformation está impactando todas las industrias cuál es</t>
  </si>
  <si>
    <t>gt mikequindazzi copy antgrasso fisher85m 10 industries ai create big</t>
  </si>
  <si>
    <t>gt paulthedigit mikequindazzi copy antgrasso fisher85m 10 industries ai create</t>
  </si>
  <si>
    <t>kirkdborne honored listed 1 digital influencer 2019 ipfconline1 top5 0</t>
  </si>
  <si>
    <t>iot top cybersecurity certifications advance career 2019 via comptia mobilesecurity</t>
  </si>
  <si>
    <t>appknox top cybersecurity certifications advance career 2019 via comptia mobilesecurity</t>
  </si>
  <si>
    <t>adamsconsulting stop staring beautiful computer science map larger infographic domi</t>
  </si>
  <si>
    <t>today s todo list involves getting rid false positives classification</t>
  </si>
  <si>
    <t>smitty123420462 today s todo list involves getting rid false positives</t>
  </si>
  <si>
    <t>para predecir el alzheimer inteligenciaartificial esalud saluddigitalimf</t>
  </si>
  <si>
    <t>jmparrado para predecir el alzheimer inteligenciaartificial esalud saluddigitalimf</t>
  </si>
  <si>
    <t>spirosmargaris ai biased answer simple economics fintech insur</t>
  </si>
  <si>
    <t>loyolamarymount students use identify potholes losangeles roads youtube</t>
  </si>
  <si>
    <t>ghammadi sketchnote monday summary jeffreytheobald's talk production challenges zendesk during</t>
  </si>
  <si>
    <t>kirkdborne natural language processing word vectors bigdata datascience nlproc ai</t>
  </si>
  <si>
    <t>ronald_vanloon deeplearning definition resources comparison granvilledsc datasciencectrl read mo</t>
  </si>
  <si>
    <t>career up want very best work way ladder achieve success</t>
  </si>
  <si>
    <t>interesting reaction showed daughters information school projects cloud bigdata sandy_carter</t>
  </si>
  <si>
    <t>questions specific community help each solving competitive coding job domain</t>
  </si>
  <si>
    <t>code miketamir data science visual studio using neuron new vs</t>
  </si>
  <si>
    <t>corpnce history artificialintelligence datascience datavisualization snessim ipfconline1 tamaram</t>
  </si>
  <si>
    <t>swisscognitive ai technologies make instruction more personalised therefore increasing effectiveness</t>
  </si>
  <si>
    <t>take look stanford professor's advice machine learning algorithms download leisure</t>
  </si>
  <si>
    <t>data4good via nodexl kirkdborne johngmcnutt biscorecard sassoftware datakind statcan_eng fmfrancoise</t>
  </si>
  <si>
    <t>data ai iot</t>
  </si>
  <si>
    <t>programming genius_allan python language learn 2019 developer programmer devops webdev</t>
  </si>
  <si>
    <t>python programming language learn 2019 developer programmer devops webdev appdevelopment</t>
  </si>
  <si>
    <t>microsoft farming healthcare deeptechwire lays ai sensors smart cutting edge</t>
  </si>
  <si>
    <t>hubanalytics1 data fabric part 1 https t co nsp6ubsap4 hubbucket</t>
  </si>
  <si>
    <t>technology artificial intelligence improving assistive edtech innovation ai analytics algorithms</t>
  </si>
  <si>
    <t>python programming 2019 raviranjankarn using c run scripts machine learning</t>
  </si>
  <si>
    <t>python using c run scripts machine learning models artificialintelligence datascience</t>
  </si>
  <si>
    <t>希望大家都能关注 crypto robotics cloudcomputing dataanalytics bigdata ai fintechs</t>
  </si>
  <si>
    <t>mischaedm 希望大家都能关注 crypto robotics cloudcomputing dataanalytics bigdata ai fintechs</t>
  </si>
  <si>
    <t>fintech ai spirosmargaris insurtech artificial intelligence great detector tool artificialintel</t>
  </si>
  <si>
    <t>machine_ml tanmoyray01 current trends future scopes machine learning ai education</t>
  </si>
  <si>
    <t>sydney dad generates highly representative multivariate samples one weird trick</t>
  </si>
  <si>
    <t>deep_in_depth learning deeplearning ai mrp roadmap multi class sentiment analysis</t>
  </si>
  <si>
    <t>mrp looking data science manager philadelphia pa learn more remotework</t>
  </si>
  <si>
    <t>facebook backs institute ethics artificial intelligence 7 5 million bigdata</t>
  </si>
  <si>
    <t>learning deeplearning ai datascience neuralnetworks cnn reinforcement deeprl gpu tensorflow</t>
  </si>
  <si>
    <t>Top Words in Tweet by Salience</t>
  </si>
  <si>
    <t>python nlproc mathematics abdsc ipfconline1 past week's top content datasciencectrl</t>
  </si>
  <si>
    <t>deeplearning definition resources comparison granvilledsc datasciencectrl more top methods used</t>
  </si>
  <si>
    <t>blockchain hammer looking nail find insurtech cryptocurrency ethereum dinisguarda stevewal63</t>
  </si>
  <si>
    <t>sallyeaves artificial intelligence great detector tool cyberattack cybersecurity analyticsinme missdkingsbury</t>
  </si>
  <si>
    <t>8 emergingtechnologies enterprise pwc via mikequindazzi robotics blockchain drones drone</t>
  </si>
  <si>
    <t>8 emergingtechnologies enterprise pwc via mikequindazzi iot ml dl concise</t>
  </si>
  <si>
    <t>spirosmargaris transforming next generation vehicles katiegburke nvidiadrive fintech goglinjf concise</t>
  </si>
  <si>
    <t>microsoft ai farming healthcare lays sensors smart cutting edge india</t>
  </si>
  <si>
    <t>120 ai predictions 2019 gilpress v forbes deeplearning healthtech ar</t>
  </si>
  <si>
    <t>kirkdborne past week's content datascience datasciencectrl includes python coding dataviz</t>
  </si>
  <si>
    <t>natural language processing word vectors bigdata datascience nlproc ai linearalgebra</t>
  </si>
  <si>
    <t>mondaymotivation design career up want very best work way ladder</t>
  </si>
  <si>
    <t>sandy_carter io iot wef interesting reaction showed daughters information school</t>
  </si>
  <si>
    <t>programming raviranjankarn using c run scripts machine learning models artificialintelligence</t>
  </si>
  <si>
    <t>insurtech artificial intelligence great detector tool artificialintel policy tricky around</t>
  </si>
  <si>
    <t>mrp deep_in_depth learning deeplearning ai roadmap multi class sentiment analysis</t>
  </si>
  <si>
    <t>roadmap multi class sentiment analysis deep germany makes massive quantum</t>
  </si>
  <si>
    <t>Top Word Pairs in Tweet by Count</t>
  </si>
  <si>
    <t>3,steps  steps,build  build,data  data,science  science,portfolio  portfolio,inspiring  inspiring,guide  guide,admond1994  admond1994,ai  ai,artificialintelligence</t>
  </si>
  <si>
    <t>la,france  france,s'offre  s'offre,l'un  l'un,des  des,plus  plus,puissants  puissants,supercalculateurs  supercalculateurs,d'europe  d'europe,pour  pour,25</t>
  </si>
  <si>
    <t>13,industries  industries,soon  soon,revolutionized  revolutionized,artificial  artificial,intelligence  intelligence,via  via,forbes  forbes,artificialintelligence  artificialintelligence,machinelearning  machinelearning,ai</t>
  </si>
  <si>
    <t>stop,staring  staring,beautiful  beautiful,computer  computer,science  science,map  map,larger  larger,infographic  infographic,dominicwalliman  dominicwalliman,via  via,fisher85m</t>
  </si>
  <si>
    <t>sketchnote,monday  monday,summary  summary,jeffreytheobald's  jeffreytheobald's,talk  talk,production  production,challenges  challenges,machinelearning  machinelearning,zendesk  zendesk,during  during,crunchconf</t>
  </si>
  <si>
    <t>datascience,machinelearning  nlproc,ai  abdsc,bigdata  bigdata,machinelearning  coding,datascientists  past,week's  week's,top  top,content  content,datascience  machinelearning,datasciencectrl</t>
  </si>
  <si>
    <t>ai,artificialintelligence  artificialintelligence,deeplearning  deeplearning,dl  ml,machinelearning  deeplearning,definition  definition,resources  resources,comparison  comparison,machinelearning  machinelearning,granvilledsc  granvilledsc,datasciencectrl</t>
  </si>
  <si>
    <t>history,artificialintelligence  artificialintelligence,datascience  datascience,machinelearning  machinelearning,corpnce  corpnce,datavisualization  datavisualization,snessim  snessim,ipfconline1  ipfconline1,tamaramccleary  tamaramccleary,kirkdborne  kirkdborne,leadergpu</t>
  </si>
  <si>
    <t>blockchain,hammer  hammer,looking  looking,nail  nail,find  find,fintech  fintech,insurtech  insurtech,ai  ai,machinelearning  machinelearning,cryptocurrency  cryptocurrency,ethereum</t>
  </si>
  <si>
    <t>fintech,insurtech  artificialintelligence,machinelearning  deeplearning,robotics  insurtech,artificialintelligence  machinelearning,deeplearning  machinelearning,robotics  artificial,intelligence  intelligence,great  great,detector  detector,tool</t>
  </si>
  <si>
    <t>einaras,cujoai  cujoai,wef  wef,data  data,breaches  breaches,both  both,more  more,common  common,more  more,severe  severe,hackers</t>
  </si>
  <si>
    <t>le,plus  plus,ca  ca,change  change,datascience  datascience,statistics  statistics,machinelearning  machinelearning,analytics</t>
  </si>
  <si>
    <t>b_rational,le  le,plus  plus,ca  ca,change  change,datascience  datascience,statistics  statistics,machinelearning  machinelearning,analytics</t>
  </si>
  <si>
    <t>goglinjf,concise  concise,guide  guide,ai  ai,machinelearning  machinelearning,use  use,cases  cases,deeplearn007  deeplearn007,ia  ia,digital  digital,machinelearning</t>
  </si>
  <si>
    <t>ml,dl  machinelearning,deeplearning  8,emergingtechnologies  emergingtechnologies,enterprise  enterprise,pwc  pwc,via  via,mikequindazzi  mikequindazzi,iot  iot,ai  ai,ia</t>
  </si>
  <si>
    <t>machinelearning,deeplearning  goglinjf,8  8,emergingtechnologies  emergingtechnologies,enterprise  enterprise,pwc  pwc,via  via,mikequindazzi  mikequindazzi,iot  iot,ai  ai,ia</t>
  </si>
  <si>
    <t>gt,gt  ai,infused  infused,proofreading  proofreading,tools  tools,gt  gt,grammarly  grammarly,via  via,mikequindazzi  mikequindazzi,gt  gt,machinelearning</t>
  </si>
  <si>
    <t>control,speed  speed,stability  stability,training  training,neural  neural,networks  networks,gradient  gradient,descent  descent,batch  batch,size  size,machinelearning</t>
  </si>
  <si>
    <t>ileacristian,control  control,speed  speed,stability  stability,training  training,neural  neural,networks  networks,gradient  gradient,descent  descent,batch  batch,size</t>
  </si>
  <si>
    <t>moueller1961,india  india,startup  startup,more  more,google  google,shortlisted  shortlisted,six  six,indian  indian,startups  startups,fourth  fourth,class</t>
  </si>
  <si>
    <t>review,machinelearning  machinelearning,z  z,hands  hands,python  python,r  r,datascience  datascience,datascientist  datascientist,datascientists  datascientists,ai  ai,artificialintelligence</t>
  </si>
  <si>
    <t>ahmedjr_16,review  review,machinelearning  machinelearning,z  z,hands  hands,python  python,r  r,datascience  datascience,datascientist  datascientist,datascientists  datascientists,ai</t>
  </si>
  <si>
    <t>aitimejournal,3  3,steps  steps,build  build,data  data,science  science,portfolio  portfolio,inspiring  inspiring,guide  guide,admond1994  admond1994,ai</t>
  </si>
  <si>
    <t>spirosmargaris,ai  ai,transforming  transforming,next  next,generation  generation,vehicles  vehicles,katiegburke  katiegburke,nvidiadrive  nvidiadrive,fintech  goglinjf,concise  concise,guide</t>
  </si>
  <si>
    <t>intelligenceia_,la  la,france  france,s'offre  s'offre,l'un  l'un,des  des,plus  plus,puissants  puissants,supercalculateurs  supercalculateurs,d'europe  d'europe,pour</t>
  </si>
  <si>
    <t>amir_ali_cheema,day  day,77  77,100daysofmlcode  100daysofmlcode,january  january,21  21,2019  2019,image  image,creation  creation,deep  deep,convolutional</t>
  </si>
  <si>
    <t>day,77  77,100daysofmlcode  100daysofmlcode,january  january,21  21,2019  2019,image  image,creation  creation,deep  deep,convolutional  convolutional,gans</t>
  </si>
  <si>
    <t>goglinjf,8  8,emergingtechnologies  emergingtechnologies,enterprise  enterprise,pwc  pwc,via  via,mikequindazzi  mikequindazzi,iot  iot,ai  ai,ia  ia,ml</t>
  </si>
  <si>
    <t>jimmygill,13  13,industries  industries,soon  soon,revolutionized  revolutionized,artificial  artificial,intelligence  intelligence,via  via,forbes  forbes,artificialintelligen</t>
  </si>
  <si>
    <t>deeptechwire,deep  deep,learning  learning,based  based,method  method,detect  detect,cyberbullying  cyberbullying,twitter  twitter,deeplearning  deeplearning,bigdata  bigdata,machinelearning</t>
  </si>
  <si>
    <t>machinelearning,technews  technews,technology  technology,deeptech  microsoft,lays  lays,ai  ai,sensors  sensors,smart  smart,farming  farming,cutting  cutting,edge</t>
  </si>
  <si>
    <t>andi_staub,top  top,10  10,roles  roles,ai  ai,datascience  datascience,machinelearning  machinelearning,deeplearning  deeplearning,artificialintelligence  artificialintelligence,fintech  fintech,bigdata</t>
  </si>
  <si>
    <t>marketing,intelligence  intelligence,mend  mend,broken  broken,business  business,machinelearning</t>
  </si>
  <si>
    <t>gp_pulipaka,cheat  cheat,sheets  sheets,python  python,rstats  rstats,nosql  nosql,hadoop  hadoop,machinelearning  machinelearning,statistics  statistics,bigdata  bigdata,analytics</t>
  </si>
  <si>
    <t>ronald_vanloon,robots  robots,future  future,soccer  soccer,cheddar  cheddar,internetofthings  internetofthings,iot  iot,ai  ai,artificialintelligence  artificialintelligence,robotics  robotics,di</t>
  </si>
  <si>
    <t>4,ways  ways,ai  ai,tackling  tackling,world's  world's,biggest  biggest,problems  problems,wef  wef,mikequindazzi  mikequindazzi,robots  robots,machinelearning</t>
  </si>
  <si>
    <t>softnet_search,importance  importance,visual  visual,content  content,infographics  infographics,bigdata  bigdata,digitaltransformation  digitaltransformation,futureofwork  futureofwork,cloud  cloud,contentmarketing  contentmarketing,di</t>
  </si>
  <si>
    <t>importance,visual  visual,content  content,infographics  infographics,bigdata  bigdata,digitaltransformation  digitaltransformation,futureofwork  futureofwork,cloud  cloud,contentmarketing  contentmarketing,digitalmarketing  digitalmarketing,machinelearning</t>
  </si>
  <si>
    <t>ishanjain_t,need  need,know  know,deeplearning  deeplearning,kickstarter  kickstarter,artificialintelligence  artificialintelligence,machinelearning  machinelearning,1</t>
  </si>
  <si>
    <t>need,know  know,deeplearning  deeplearning,kickstarter  kickstarter,artificialintelligence  artificialintelligence,machinelearning  machinelearning,100daysofmlcode  100daysofmlcode,100daysofcode</t>
  </si>
  <si>
    <t>skappagantula,interested  interested,know  know,different  different,classification  classification,algorithms  algorithms,check  check,out  out,article  article,machine  machine,learning</t>
  </si>
  <si>
    <t>120,ai  ai,predictions  predictions,2019  2019,gilpress  gilpress,v  v,forbes  forbes,machinelearning  machinelearning,deeplearning  deeplearning,healthtech  healthtech,ar</t>
  </si>
  <si>
    <t>ipfconline1,120  120,ai  ai,predictions  predictions,2019  2019,gilpress  gilpress,v  v,forbes  forbes,machinelearning  machinelearning,deeplearning  deeplearning,healthtech</t>
  </si>
  <si>
    <t>kirkdborne,find  find,jupyter  jupyter,notebook  notebook,code  code,samples  samples,python  python,datascience  datascience,handbook  handbook,jakevdp  jakevdp,here</t>
  </si>
  <si>
    <t>yes,glad  glad,views  views,lines  lines,techcrunch  techcrunch,thinks  thinks,besides  besides,those  those,outside  outside,tech  tech,scare</t>
  </si>
  <si>
    <t>gt,gt  mikequindazzi,ai  ai,infused  infused,proofreading  proofreading,tools  tools,gt  gt,grammarly  grammarly,via  via,mikequindazzi  mikequindazzi,gt</t>
  </si>
  <si>
    <t>thefuturist007,japanese  japanese,researchers  researchers,teaching  teaching,mobile  mobile,phones  phones,read  read,minds  minds,scanning  scanning,brain  brain,waves</t>
  </si>
  <si>
    <t>co,founder  founder,ceo  ceo,samay  samay,kohli  kohli,speaking  speaking,shoptalk  shoptalk,flexible  flexible,automation  automation,ai  ai,driven</t>
  </si>
  <si>
    <t>internet,things  things,very  very,short  short,story  story,infographic  infographic,follow  follow,wearable  wearable,sensors  sensors,machinelearning  machinelearning,iot</t>
  </si>
  <si>
    <t>thekaushalsoni,internet  internet,things  things,very  very,short  short,story  story,infographic  infographic,follow  follow,wearable  wearable,sensors  sensors,mac</t>
  </si>
  <si>
    <t>ipfconline1,modern  modern,datascientist  datascientist,problem  problem,solver  solver,hacker  hacker,mindset  mindset,machinelearning  machinelearning,capable  capable,via  via,mikequindazzi</t>
  </si>
  <si>
    <t>kirkdborne,past  past,week's  week's,top  top,content  content,datascience  datascience,machinelearning  machinelearning,datasciencectrl  datasciencectrl,includes  includes,python  python,coding</t>
  </si>
  <si>
    <t>artificialintelligence,already  already,impacting  impacting,customer  customer,experience  experience,investment  investment,advisory  advisory,regulatory  regulatory,compliance  compliance,fraud  fraud,detection</t>
  </si>
  <si>
    <t>java,important  important,java  java,developers  developers,embrace  embrace,machine  machine,learning  learning,ai  ai,theneomatrix369  theneomatrix369,ypoirier  ypoirier,java</t>
  </si>
  <si>
    <t>consider,picking  picking,big  big,data  data,analytics  analytics,tools  tools,tech  tech,wire  wire,asia  asia,read  read,more</t>
  </si>
  <si>
    <t>spirosmargaris,10  10,ways  ways,prepare  prepare,ai  ai,automation  automation,revolution  revolution,fintech  fintech,insurtech  insurtech,futureofwor</t>
  </si>
  <si>
    <t>s_galimberti,stop  stop,staring  staring,beautiful  beautiful,computer  computer,science  science,map  map,larger  larger,infographic  infographic,domini</t>
  </si>
  <si>
    <t>future,artificialintelligence  artificialintelligence,means  means,cybersecurity  cybersecurity,ai  ai,infosecurity  infosecurity,deeplearning  deeplearning,machinelearning  machinelearning,bigdata  bigdata,iot</t>
  </si>
  <si>
    <t>xfxie,future  future,artificialintelligence  artificialintelligence,means  means,cybersecurity  cybersecurity,ai  ai,infosecurity  infosecurity,deeplearning  deeplearning,mac</t>
  </si>
  <si>
    <t>iot,machinelearning  machinelearning,automation  automation,networks  networks,becoming  becoming,more  more,essential  essential,before  before,providing  providing,critical  critical,services</t>
  </si>
  <si>
    <t>technative,iot  iot,machinelearning  machinelearning,automation  automation,networks  networks,becoming  becoming,more  more,essential  essential,before  before,providing  providing,critical</t>
  </si>
  <si>
    <t>slashml,introducing  introducing,turkey  turkey,amazon  amazon,mechanical  mechanical,turk  turk,turn  turn,key  key,segment  segment,tool</t>
  </si>
  <si>
    <t>la,digitaltransformation  digitaltransformation,está  está,impactando  impactando,todas  todas,las  las,industrias  industrias,cuál  cuál,es  es,el  el,potencial</t>
  </si>
  <si>
    <t>r_demidchuk,la  la,digitaltransformation  digitaltransformation,está  está,impactando  impactando,todas  todas,las  las,industrias  industrias,cuál  cuál,es  es,el</t>
  </si>
  <si>
    <t>gt,gt  mikequindazzi,copy  copy,antgrasso  antgrasso,fisher85m  fisher85m,10  10,industries  industries,ai  ai,create  create,big  big,value</t>
  </si>
  <si>
    <t>gt,gt  paulthedigit,mikequindazzi  mikequindazzi,copy  copy,antgrasso  antgrasso,fisher85m  fisher85m,10  10,industries  industries,ai  ai,create  create,big</t>
  </si>
  <si>
    <t>kirkdborne,honored  honored,listed  listed,1  1,digital  digital,influencer  influencer,2019  2019,ipfconline1  ipfconline1,top5  top5,0  0,thank</t>
  </si>
  <si>
    <t>top,cybersecurity  cybersecurity,certifications  certifications,advance  advance,career  career,2019  2019,via  via,comptia  comptia,mobilesecurity  mobilesecurity,mobileappsecurity  mobileappsecurity,infosec</t>
  </si>
  <si>
    <t>appknox,top  top,cybersecurity  cybersecurity,certifications  certifications,advance  advance,career  career,2019  2019,via  via,comptia  comptia,mobilesecurity  mobilesecurity,mobileappsecurity</t>
  </si>
  <si>
    <t>adamsconsulting,stop  stop,staring  staring,beautiful  beautiful,computer  computer,science  science,map  map,larger  larger,infographic  infographic,domi</t>
  </si>
  <si>
    <t>today,s  s,todo  todo,list  list,involves  involves,getting  getting,rid  rid,false  false,positives  positives,classification  classification,task</t>
  </si>
  <si>
    <t>smitty123420462,today  today,s  s,todo  todo,list  list,involves  involves,getting  getting,rid  rid,false  false,positives  positives,classification</t>
  </si>
  <si>
    <t>machinelearning,para  para,predecir  predecir,el  el,alzheimer  alzheimer,inteligenciaartificial  inteligenciaartificial,esalud  esalud,saluddigitalimf</t>
  </si>
  <si>
    <t>jmparrado,machinelearning  machinelearning,para  para,predecir  predecir,el  el,alzheimer  alzheimer,inteligenciaartificial  inteligenciaartificial,esalud  esalud,saluddigitalimf</t>
  </si>
  <si>
    <t>spirosmargaris,ai  ai,machinelearning  machinelearning,biased  biased,answer  answer,simple  simple,economics  economics,fintech  fintech,insur</t>
  </si>
  <si>
    <t>loyolamarymount,students  students,use  use,machinelearning  machinelearning,identify  identify,potholes  potholes,losangeles  losangeles,roads  roads,youtube</t>
  </si>
  <si>
    <t>ghammadi,sketchnote  sketchnote,monday  monday,summary  summary,jeffreytheobald's  jeffreytheobald's,talk  talk,production  production,challenges  challenges,machinelearning  machinelearning,zendesk  zendesk,during</t>
  </si>
  <si>
    <t>kirkdborne,natural  natural,language  language,processing  processing,word  word,vectors  vectors,bigdata  bigdata,datascience  datascience,machinelearning  machinelearning,nlproc  nlproc,ai</t>
  </si>
  <si>
    <t>ronald_vanloon,deeplearning  deeplearning,definition  definition,resources  resources,comparison  comparison,machinelearning  machinelearning,granvilledsc  granvilledsc,datasciencectrl  datasciencectrl,read  read,mo</t>
  </si>
  <si>
    <t>want,very  very,best  best,career  career,work  work,way  way,up  up,ladder  ladder,achieve  achieve,success  success,career</t>
  </si>
  <si>
    <t>interesting,reaction  reaction,showed  showed,daughters  daughters,information  information,school  school,projects  projects,cloud  cloud,bigdata  sandy_carter,interesting  bigdata,io</t>
  </si>
  <si>
    <t>specific,questions  community,help  help,each  each,solving  solving,competitive  competitive,coding  coding,questions  questions,job  job,specific  questions,domain</t>
  </si>
  <si>
    <t>miketamir,data  data,science  science,visual  visual,studio  studio,code  code,using  using,neuron  neuron,new  new,vs  vs,code</t>
  </si>
  <si>
    <t>corpnce,history  history,artificialintelligence  artificialintelligence,datascience  datascience,machinelearning  machinelearning,corpnce  corpnce,datavisualization  datavisualization,snessim  snessim,ipfconline1  ipfconline1,tamaram</t>
  </si>
  <si>
    <t>ai,technologies  technologies,make  make,instruction  instruction,more  more,personalised  personalised,therefore  therefore,increasing  increasing,effectiveness  effectiveness,education  education,artificialintelligence</t>
  </si>
  <si>
    <t>swisscognitive,ai  ai,technologies  technologies,make  make,instruction  instruction,more  more,personalised  personalised,therefore  therefore,increasing  increasing,effectiveness  effectiveness,education</t>
  </si>
  <si>
    <t>take,look  look,stanford  stanford,professor's  professor's,advice  advice,machine  machine,learning  learning,algorithms  algorithms,download  download,leisure  leisure,time</t>
  </si>
  <si>
    <t>data4good,via  via,nodexl  nodexl,kirkdborne  kirkdborne,johngmcnutt  johngmcnutt,biscorecard  biscorecard,sassoftware  sassoftware,datakind  datakind,statcan_eng  statcan_eng,fmfrancoise  fmfrancoise,chidambara09</t>
  </si>
  <si>
    <t>data,ai  ai,iot  iot,machinelearning</t>
  </si>
  <si>
    <t>genius_allan,python  python,programming  programming,language  language,learn  learn,2019  2019,developer  developer,programming  programming,programmer  programmer,devops  devops,webdev</t>
  </si>
  <si>
    <t>python,programming  programming,language  language,learn  learn,2019  2019,developer  developer,programming  programming,programmer  programmer,devops  devops,webdev  webdev,appdevelopment</t>
  </si>
  <si>
    <t>deeptechwire,microsoft  microsoft,lays  lays,ai  ai,sensors  sensors,smart  smart,farming  farming,cutting  cutting,edge  edge,healthcare  healthcare,india</t>
  </si>
  <si>
    <t>hubanalytics1,data  data,fabric  fabric,machinelearning  machinelearning,part  part,1  1,https  https,t  t,co  co,nsp6ubsap4  nsp6ubsap4,hubbucket</t>
  </si>
  <si>
    <t>artificial,intelligence  intelligence,improving  improving,assistive  assistive,technology  technology,edtech  edtech,technology  technology,innovation  innovation,ai  ai,machinelearning  machinelearning,analytics</t>
  </si>
  <si>
    <t>raviranjankarn,using  using,c  c,run  run,python  python,scripts  scripts,machine  machine,learning  learning,models  models,machinelearning  machinelearning,artificialintelligence</t>
  </si>
  <si>
    <t>using,c  c,run  run,python  python,scripts  scripts,machine  machine,learning  learning,models  models,machinelearning  machinelearning,artificialintelligence  artificialintelligence,datascience</t>
  </si>
  <si>
    <t>mischaedm,希望大家都能关注  希望大家都能关注,machinelearning  machinelearning,crypto  crypto,robotics  robotics,cloudcomputing  cloudcomputing,dataanalytics  dataanalytics,bigdata  bigdata,ai  ai,fintechs</t>
  </si>
  <si>
    <t>fintech,insurtech  insurtech,ai  spirosmargaris,artificial  artificial,intelligence  intelligence,great  great,detector  detector,tool  tool,fintech  ai,artificialintel  spirosmargaris,ai</t>
  </si>
  <si>
    <t>ai,education  tanmoyray01,current  current,trends  trends,future  future,scopes  scopes,machine  machine,learning  learning,ai  education,sector  sector,machinelearning</t>
  </si>
  <si>
    <t>machine_ml,tanmoyray01  tanmoyray01,current  current,trends  trends,future  future,scopes  scopes,machine  machine,learning  learning,ai  ai,education  education,sector</t>
  </si>
  <si>
    <t>sydney,dad  dad,generates  generates,highly  highly,representative  representative,multivariate  multivariate,samples  samples,one  one,weird  weird,trick  trick,next</t>
  </si>
  <si>
    <t>deeplearning,machinelearning  machinelearning,ai  deep_in_depth,roadmap  roadmap,multi  multi,class  class,sentiment  sentiment,analysis  analysis,deep  deep,learning  learning,deeplearning</t>
  </si>
  <si>
    <t>mrp,looking  looking,data  data,science  science,manager  manager,mrp  mrp,philadelphia  philadelphia,pa  pa,learn  learn,more  more,remotework</t>
  </si>
  <si>
    <t>facebook,backs  backs,institute  institute,ethics  ethics,artificial  artificial,intelligence  intelligence,7  7,5  5,million  million,bigdata  bigdata,datascience</t>
  </si>
  <si>
    <t>deeplearning,machinelearning  machinelearning,ai  ai,datascience  datascience,neuralnetworks  neuralnetworks,cnn  cnn,reinforcement  reinforcement,learning  learning,deeprl  deeprl,gpu  gpu,tensorflow</t>
  </si>
  <si>
    <t>Top Word Pairs in Tweet by Salience</t>
  </si>
  <si>
    <t>deeplearning,definition  definition,resources  resources,comparison  comparison,machinelearning  machinelearning,granvilledsc  granvilledsc,datasciencectrl  datasciencectrl,read  read,more  more,datascience  datascience,ml</t>
  </si>
  <si>
    <t>machinelearning,robotics  insurtech,artificialintelligence  machinelearning,deeplearning  artificial,intelligence  intelligence,great  great,detector  detector,tool  tool,fintech  insurtech,ai  ai,artificialintelligence</t>
  </si>
  <si>
    <t>8,emergingtechnologies  emergingtechnologies,enterprise  enterprise,pwc  pwc,via  via,mikequindazzi  mikequindazzi,iot  iot,ai  ai,ia  ia,ml  dl,machinelearning</t>
  </si>
  <si>
    <t>technology,jobs  myamichi,mondaymotivation  technology,design  design,jobs  want,very  very,best  best,career  career,work  work,way  way,up</t>
  </si>
  <si>
    <t>sandy_carter,interesting  bigdata,io  bigdata,iot  iot,machinelearning  machinelearning,wef  interesting,reaction  reaction,showed  showed,daughters  daughters,information  information,school</t>
  </si>
  <si>
    <t>roadmap,multi  multi,class  class,sentiment  sentiment,analysis  analysis,deep  deep,learning  learning,deeplearning  germany,makes  makes,massive  massive,quantum</t>
  </si>
  <si>
    <t>Word</t>
  </si>
  <si>
    <t>more</t>
  </si>
  <si>
    <t>science</t>
  </si>
  <si>
    <t>machine</t>
  </si>
  <si>
    <t>artificial</t>
  </si>
  <si>
    <t>cybersecurity</t>
  </si>
  <si>
    <t>intelligence</t>
  </si>
  <si>
    <t>using</t>
  </si>
  <si>
    <t>microsoft</t>
  </si>
  <si>
    <t>r</t>
  </si>
  <si>
    <t>future</t>
  </si>
  <si>
    <t>education</t>
  </si>
  <si>
    <t>mobile</t>
  </si>
  <si>
    <t>farming</t>
  </si>
  <si>
    <t>out</t>
  </si>
  <si>
    <t>code</t>
  </si>
  <si>
    <t>dataanalytics</t>
  </si>
  <si>
    <t>learn</t>
  </si>
  <si>
    <t>statistics</t>
  </si>
  <si>
    <t>japanese</t>
  </si>
  <si>
    <t>researchers</t>
  </si>
  <si>
    <t>teaching</t>
  </si>
  <si>
    <t>phones</t>
  </si>
  <si>
    <t>minds</t>
  </si>
  <si>
    <t>scanning</t>
  </si>
  <si>
    <t>brain</t>
  </si>
  <si>
    <t>waves</t>
  </si>
  <si>
    <t>sensors</t>
  </si>
  <si>
    <t>india</t>
  </si>
  <si>
    <t>language</t>
  </si>
  <si>
    <t>gans</t>
  </si>
  <si>
    <t>computer</t>
  </si>
  <si>
    <t>cloud</t>
  </si>
  <si>
    <t>use</t>
  </si>
  <si>
    <t>industries</t>
  </si>
  <si>
    <t>networks</t>
  </si>
  <si>
    <t>tech</t>
  </si>
  <si>
    <t>here</t>
  </si>
  <si>
    <t>content</t>
  </si>
  <si>
    <t>know</t>
  </si>
  <si>
    <t>marketing</t>
  </si>
  <si>
    <t>class</t>
  </si>
  <si>
    <t>neuralnetworks</t>
  </si>
  <si>
    <t>pytorch</t>
  </si>
  <si>
    <t>mrp</t>
  </si>
  <si>
    <t>samples</t>
  </si>
  <si>
    <t>next</t>
  </si>
  <si>
    <t>automatio</t>
  </si>
  <si>
    <t>tool</t>
  </si>
  <si>
    <t>find</t>
  </si>
  <si>
    <t>tools</t>
  </si>
  <si>
    <t>day</t>
  </si>
  <si>
    <t>77</t>
  </si>
  <si>
    <t>january</t>
  </si>
  <si>
    <t>21</t>
  </si>
  <si>
    <t>image</t>
  </si>
  <si>
    <t>creation</t>
  </si>
  <si>
    <t>convolutional</t>
  </si>
  <si>
    <t>generative</t>
  </si>
  <si>
    <t>visual</t>
  </si>
  <si>
    <t>new</t>
  </si>
  <si>
    <t>very</t>
  </si>
  <si>
    <t>today</t>
  </si>
  <si>
    <t>essential</t>
  </si>
  <si>
    <t>staring</t>
  </si>
  <si>
    <t>beautiful</t>
  </si>
  <si>
    <t>map</t>
  </si>
  <si>
    <t>larger</t>
  </si>
  <si>
    <t>dataviz</t>
  </si>
  <si>
    <t>healthtech</t>
  </si>
  <si>
    <t>cc</t>
  </si>
  <si>
    <t>article</t>
  </si>
  <si>
    <t>plus</t>
  </si>
  <si>
    <t>cases</t>
  </si>
  <si>
    <t>investment</t>
  </si>
  <si>
    <t>tensorflow</t>
  </si>
  <si>
    <t>c</t>
  </si>
  <si>
    <t>run</t>
  </si>
  <si>
    <t>scripts</t>
  </si>
  <si>
    <t>models</t>
  </si>
  <si>
    <t>lays</t>
  </si>
  <si>
    <t>smart</t>
  </si>
  <si>
    <t>cutting</t>
  </si>
  <si>
    <t>edge</t>
  </si>
  <si>
    <t>infused</t>
  </si>
  <si>
    <t>proofreading</t>
  </si>
  <si>
    <t>artificialintellige</t>
  </si>
  <si>
    <t>cloudcomputing</t>
  </si>
  <si>
    <t>programmer</t>
  </si>
  <si>
    <t>devops</t>
  </si>
  <si>
    <t>webdev</t>
  </si>
  <si>
    <t>adversa</t>
  </si>
  <si>
    <t>100daysofcode</t>
  </si>
  <si>
    <t>questions</t>
  </si>
  <si>
    <t>big</t>
  </si>
  <si>
    <t>industry40</t>
  </si>
  <si>
    <t>iiot</t>
  </si>
  <si>
    <t>prepare</t>
  </si>
  <si>
    <t>mac</t>
  </si>
  <si>
    <t>predictions</t>
  </si>
  <si>
    <t>ar</t>
  </si>
  <si>
    <t>past</t>
  </si>
  <si>
    <t>week's</t>
  </si>
  <si>
    <t>includes</t>
  </si>
  <si>
    <t>need</t>
  </si>
  <si>
    <t>rstats</t>
  </si>
  <si>
    <t>contentmarketing</t>
  </si>
  <si>
    <t>digitalmarketing</t>
  </si>
  <si>
    <t>infographics</t>
  </si>
  <si>
    <t>hadoop</t>
  </si>
  <si>
    <t>technews</t>
  </si>
  <si>
    <t>8</t>
  </si>
  <si>
    <t>emergingtechnologies</t>
  </si>
  <si>
    <t>pwc</t>
  </si>
  <si>
    <t>f</t>
  </si>
  <si>
    <t>review</t>
  </si>
  <si>
    <t>roadmap</t>
  </si>
  <si>
    <t>multi</t>
  </si>
  <si>
    <t>sentiment</t>
  </si>
  <si>
    <t>analysis</t>
  </si>
  <si>
    <t>germany</t>
  </si>
  <si>
    <t>makes</t>
  </si>
  <si>
    <t>massive</t>
  </si>
  <si>
    <t>quantum</t>
  </si>
  <si>
    <t>neuromorphic</t>
  </si>
  <si>
    <t>cnn</t>
  </si>
  <si>
    <t>reinforcement</t>
  </si>
  <si>
    <t>deeprl</t>
  </si>
  <si>
    <t>gpu</t>
  </si>
  <si>
    <t>keras</t>
  </si>
  <si>
    <t>caffe</t>
  </si>
  <si>
    <t>hpc</t>
  </si>
  <si>
    <t>autonomouscar</t>
  </si>
  <si>
    <t>quant</t>
  </si>
  <si>
    <t>facebook</t>
  </si>
  <si>
    <t>backs</t>
  </si>
  <si>
    <t>institute</t>
  </si>
  <si>
    <t>ethics</t>
  </si>
  <si>
    <t>7</t>
  </si>
  <si>
    <t>5</t>
  </si>
  <si>
    <t>million</t>
  </si>
  <si>
    <t>bi</t>
  </si>
  <si>
    <t>businessintelligence</t>
  </si>
  <si>
    <t>manager</t>
  </si>
  <si>
    <t>philadelphia</t>
  </si>
  <si>
    <t>pa</t>
  </si>
  <si>
    <t>job</t>
  </si>
  <si>
    <t>pyth</t>
  </si>
  <si>
    <t>sydney</t>
  </si>
  <si>
    <t>dad</t>
  </si>
  <si>
    <t>generates</t>
  </si>
  <si>
    <t>highly</t>
  </si>
  <si>
    <t>representative</t>
  </si>
  <si>
    <t>multivariate</t>
  </si>
  <si>
    <t>one</t>
  </si>
  <si>
    <t>weird</t>
  </si>
  <si>
    <t>trick</t>
  </si>
  <si>
    <t>amaze</t>
  </si>
  <si>
    <t>current</t>
  </si>
  <si>
    <t>trends</t>
  </si>
  <si>
    <t>scopes</t>
  </si>
  <si>
    <t>sector</t>
  </si>
  <si>
    <t>great</t>
  </si>
  <si>
    <t>artificialintel</t>
  </si>
  <si>
    <t>policy</t>
  </si>
  <si>
    <t>tricky</t>
  </si>
  <si>
    <t>around</t>
  </si>
  <si>
    <t>world</t>
  </si>
  <si>
    <t>came</t>
  </si>
  <si>
    <t>hash</t>
  </si>
  <si>
    <t>venturecapitalists</t>
  </si>
  <si>
    <t>balk</t>
  </si>
  <si>
    <t>proposed</t>
  </si>
  <si>
    <t>export</t>
  </si>
  <si>
    <t>limits</t>
  </si>
  <si>
    <t>quantumcomputing</t>
  </si>
  <si>
    <t>transforming</t>
  </si>
  <si>
    <t>generation</t>
  </si>
  <si>
    <t>vehicles</t>
  </si>
  <si>
    <t>希望大家都能关注</t>
  </si>
  <si>
    <t>crypto</t>
  </si>
  <si>
    <t>fintechs</t>
  </si>
  <si>
    <t>appdevelopmen</t>
  </si>
  <si>
    <t>javascript</t>
  </si>
  <si>
    <t>vuejs</t>
  </si>
  <si>
    <t>technologies</t>
  </si>
  <si>
    <t>make</t>
  </si>
  <si>
    <t>instruction</t>
  </si>
  <si>
    <t>personalised</t>
  </si>
  <si>
    <t>therefore</t>
  </si>
  <si>
    <t>increasing</t>
  </si>
  <si>
    <t>effectiveness</t>
  </si>
  <si>
    <t>virtualassistants</t>
  </si>
  <si>
    <t>studio</t>
  </si>
  <si>
    <t>neuron</t>
  </si>
  <si>
    <t>vs</t>
  </si>
  <si>
    <t>extension</t>
  </si>
  <si>
    <t>faculty</t>
  </si>
  <si>
    <t>connection</t>
  </si>
  <si>
    <t>specific</t>
  </si>
  <si>
    <t>interesting</t>
  </si>
  <si>
    <t>reaction</t>
  </si>
  <si>
    <t>showed</t>
  </si>
  <si>
    <t>daughters</t>
  </si>
  <si>
    <t>information</t>
  </si>
  <si>
    <t>school</t>
  </si>
  <si>
    <t>projects</t>
  </si>
  <si>
    <t>want</t>
  </si>
  <si>
    <t>best</t>
  </si>
  <si>
    <t>work</t>
  </si>
  <si>
    <t>way</t>
  </si>
  <si>
    <t>ladder</t>
  </si>
  <si>
    <t>success</t>
  </si>
  <si>
    <t>sign</t>
  </si>
  <si>
    <t>y1gmzjjm7l</t>
  </si>
  <si>
    <t>jobs</t>
  </si>
  <si>
    <t>linkedin</t>
  </si>
  <si>
    <t>hr</t>
  </si>
  <si>
    <t>recruitment</t>
  </si>
  <si>
    <t>myamichi</t>
  </si>
  <si>
    <t>definition</t>
  </si>
  <si>
    <t>resources</t>
  </si>
  <si>
    <t>comparison</t>
  </si>
  <si>
    <t>natural</t>
  </si>
  <si>
    <t>processing</t>
  </si>
  <si>
    <t>word</t>
  </si>
  <si>
    <t>vectors</t>
  </si>
  <si>
    <t>linearalgebra</t>
  </si>
  <si>
    <t>program</t>
  </si>
  <si>
    <t>deepleaning</t>
  </si>
  <si>
    <t>systems</t>
  </si>
  <si>
    <t>understand</t>
  </si>
  <si>
    <t>develop</t>
  </si>
  <si>
    <t>ones</t>
  </si>
  <si>
    <t>sketchnote</t>
  </si>
  <si>
    <t>monday</t>
  </si>
  <si>
    <t>summary</t>
  </si>
  <si>
    <t>jeffreytheobald's</t>
  </si>
  <si>
    <t>talk</t>
  </si>
  <si>
    <t>production</t>
  </si>
  <si>
    <t>challenges</t>
  </si>
  <si>
    <t>during</t>
  </si>
  <si>
    <t>answer</t>
  </si>
  <si>
    <t>simple</t>
  </si>
  <si>
    <t>economics</t>
  </si>
  <si>
    <t>predecir</t>
  </si>
  <si>
    <t>alzheimer</t>
  </si>
  <si>
    <t>inteligenciaartificial</t>
  </si>
  <si>
    <t>esalud</t>
  </si>
  <si>
    <t>saluddigitalimf</t>
  </si>
  <si>
    <t>s</t>
  </si>
  <si>
    <t>list</t>
  </si>
  <si>
    <t>involves</t>
  </si>
  <si>
    <t>getting</t>
  </si>
  <si>
    <t>rid</t>
  </si>
  <si>
    <t>false</t>
  </si>
  <si>
    <t>positives</t>
  </si>
  <si>
    <t>task</t>
  </si>
  <si>
    <t>begin</t>
  </si>
  <si>
    <t>certifications</t>
  </si>
  <si>
    <t>advance</t>
  </si>
  <si>
    <t>mobilesecurity</t>
  </si>
  <si>
    <t>mobileappsecurity</t>
  </si>
  <si>
    <t>infosec</t>
  </si>
  <si>
    <t>honored</t>
  </si>
  <si>
    <t>listed</t>
  </si>
  <si>
    <t>influencer</t>
  </si>
  <si>
    <t>top5</t>
  </si>
  <si>
    <t>0</t>
  </si>
  <si>
    <t>thank</t>
  </si>
  <si>
    <t>copy</t>
  </si>
  <si>
    <t>create</t>
  </si>
  <si>
    <t>value</t>
  </si>
  <si>
    <t>socialmedia</t>
  </si>
  <si>
    <t>está</t>
  </si>
  <si>
    <t>impactando</t>
  </si>
  <si>
    <t>todas</t>
  </si>
  <si>
    <t>industrias</t>
  </si>
  <si>
    <t>cuál</t>
  </si>
  <si>
    <t>potencial</t>
  </si>
  <si>
    <t>cada</t>
  </si>
  <si>
    <t>tecnología</t>
  </si>
  <si>
    <t>próxima</t>
  </si>
  <si>
    <t>introducing</t>
  </si>
  <si>
    <t>turkey</t>
  </si>
  <si>
    <t>amazon</t>
  </si>
  <si>
    <t>mechanical</t>
  </si>
  <si>
    <t>turk</t>
  </si>
  <si>
    <t>turn</t>
  </si>
  <si>
    <t>key</t>
  </si>
  <si>
    <t>segment</t>
  </si>
  <si>
    <t>becoming</t>
  </si>
  <si>
    <t>before</t>
  </si>
  <si>
    <t>providing</t>
  </si>
  <si>
    <t>critical</t>
  </si>
  <si>
    <t>futureofwor</t>
  </si>
  <si>
    <t>means</t>
  </si>
  <si>
    <t>infosecurity</t>
  </si>
  <si>
    <t>120</t>
  </si>
  <si>
    <t>v</t>
  </si>
  <si>
    <t>vr</t>
  </si>
  <si>
    <t>autonomousvehicles</t>
  </si>
  <si>
    <t>nlp</t>
  </si>
  <si>
    <t>important</t>
  </si>
  <si>
    <t>developers</t>
  </si>
  <si>
    <t>embrace</t>
  </si>
  <si>
    <t>methods</t>
  </si>
  <si>
    <t>used</t>
  </si>
  <si>
    <t>full</t>
  </si>
  <si>
    <t>modern</t>
  </si>
  <si>
    <t>problem</t>
  </si>
  <si>
    <t>solver</t>
  </si>
  <si>
    <t>hacker</t>
  </si>
  <si>
    <t>mindset</t>
  </si>
  <si>
    <t>capable</t>
  </si>
  <si>
    <t>internet</t>
  </si>
  <si>
    <t>things</t>
  </si>
  <si>
    <t>short</t>
  </si>
  <si>
    <t>story</t>
  </si>
  <si>
    <t>follow</t>
  </si>
  <si>
    <t>wearable</t>
  </si>
  <si>
    <t>driven</t>
  </si>
  <si>
    <t>jupyter</t>
  </si>
  <si>
    <t>notebook</t>
  </si>
  <si>
    <t>handbook</t>
  </si>
  <si>
    <t>emergingtech</t>
  </si>
  <si>
    <t>interested</t>
  </si>
  <si>
    <t>different</t>
  </si>
  <si>
    <t>check</t>
  </si>
  <si>
    <t>importance</t>
  </si>
  <si>
    <t>di</t>
  </si>
  <si>
    <t>4</t>
  </si>
  <si>
    <t>tackling</t>
  </si>
  <si>
    <t>world's</t>
  </si>
  <si>
    <t>biggest</t>
  </si>
  <si>
    <t>problems</t>
  </si>
  <si>
    <t>soccer</t>
  </si>
  <si>
    <t>cheat</t>
  </si>
  <si>
    <t>sheets</t>
  </si>
  <si>
    <t>nosql</t>
  </si>
  <si>
    <t>roles</t>
  </si>
  <si>
    <t>deeptech</t>
  </si>
  <si>
    <t>based</t>
  </si>
  <si>
    <t>method</t>
  </si>
  <si>
    <t>detect</t>
  </si>
  <si>
    <t>cyberbullying</t>
  </si>
  <si>
    <t>twitter</t>
  </si>
  <si>
    <t>13</t>
  </si>
  <si>
    <t>soon</t>
  </si>
  <si>
    <t>revolutionized</t>
  </si>
  <si>
    <t>france</t>
  </si>
  <si>
    <t>s'offre</t>
  </si>
  <si>
    <t>l'un</t>
  </si>
  <si>
    <t>des</t>
  </si>
  <si>
    <t>puissants</t>
  </si>
  <si>
    <t>supercalculateurs</t>
  </si>
  <si>
    <t>d'europe</t>
  </si>
  <si>
    <t>pour</t>
  </si>
  <si>
    <t>25</t>
  </si>
  <si>
    <t>millions</t>
  </si>
  <si>
    <t>d'euros</t>
  </si>
  <si>
    <t>3</t>
  </si>
  <si>
    <t>steps</t>
  </si>
  <si>
    <t>build</t>
  </si>
  <si>
    <t>portfolio</t>
  </si>
  <si>
    <t>inspiring</t>
  </si>
  <si>
    <t>z</t>
  </si>
  <si>
    <t>hands</t>
  </si>
  <si>
    <t>startup</t>
  </si>
  <si>
    <t>google</t>
  </si>
  <si>
    <t>shortlisted</t>
  </si>
  <si>
    <t>six</t>
  </si>
  <si>
    <t>indian</t>
  </si>
  <si>
    <t>fourth</t>
  </si>
  <si>
    <t>go</t>
  </si>
  <si>
    <t>control</t>
  </si>
  <si>
    <t>speed</t>
  </si>
  <si>
    <t>stability</t>
  </si>
  <si>
    <t>training</t>
  </si>
  <si>
    <t>neural</t>
  </si>
  <si>
    <t>gradient</t>
  </si>
  <si>
    <t>descent</t>
  </si>
  <si>
    <t>batch</t>
  </si>
  <si>
    <t>size</t>
  </si>
  <si>
    <t>ca</t>
  </si>
  <si>
    <t>change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</si>
  <si>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</si>
  <si>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</si>
  <si>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</si>
  <si>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</si>
  <si>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</si>
  <si>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</si>
  <si>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</si>
  <si>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</si>
  <si>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</si>
  <si>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</si>
  <si>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</si>
  <si>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</si>
  <si>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</si>
  <si>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</si>
  <si>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</si>
  <si>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</si>
  <si>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</si>
  <si>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</si>
  <si>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</si>
  <si>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</si>
  <si>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</si>
  <si>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</si>
  <si>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</si>
  <si>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</si>
  <si>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</si>
  <si>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</si>
  <si>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</si>
  <si>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</si>
  <si>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</si>
  <si>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85, 85, 0</t>
  </si>
  <si>
    <t>Red</t>
  </si>
  <si>
    <t>170, 43, 0</t>
  </si>
  <si>
    <t>G1: fintech ai insurtech machinelearning artificialintelligence robotics jblefevre60 deeplearning 10 ways</t>
  </si>
  <si>
    <t>G2: gt machinelearning mikequindazzi ai bigdata deeplearning infographic iot datascience stop</t>
  </si>
  <si>
    <t>G3: kirkdborne machinelearning datascience corpnce data4good chidambara09 history artificialintelligence datavisualization snessim</t>
  </si>
  <si>
    <t>G4: machinelearning datascience ai bigdata kirkdborne ipfconline1 2019 forbes python coding</t>
  </si>
  <si>
    <t>G5: machinelearning python deeplearning artificialintelligence datascience learning 2019 deep programming ai</t>
  </si>
  <si>
    <t>G6: hubanalytics1 data fabric machinelearning part 1 https t co nsp6ubsap4</t>
  </si>
  <si>
    <t>G7: fintech ai machinelearning spirosmargaris insurtech andi_staub blockchain hammer looking nail</t>
  </si>
  <si>
    <t>G8: machinelearning deeplearning datasciencectrl read datascience ai artificialintelligence top ronald_vanloon ml</t>
  </si>
  <si>
    <t>G9: machinelearning ai iot career up technology artificialintelligence business data bigdata</t>
  </si>
  <si>
    <t>G10: machinelearning ai ia deeplearning goglinjf iot digital ml dl concise</t>
  </si>
  <si>
    <t>G11: mobile japanese researchers teaching phones read minds scanning brain waves</t>
  </si>
  <si>
    <t>G12: sketchnote monday summary jeffreytheobald's talk production challenges machinelearning zendesk during</t>
  </si>
  <si>
    <t>G13: microsoft farming healthcare ai deeptechwire lays sensors smart cutting edge</t>
  </si>
  <si>
    <t>G14: java ai important developers embrace machine learning theneomatrix369 ypoirier machinelearning</t>
  </si>
  <si>
    <t>G15: 3 steps build data science portfolio inspiring guide admond1994 ai</t>
  </si>
  <si>
    <t>G17: top cybersecurity certifications advance career 2019 comptia mobilesecurity mobileappsecurity infosec</t>
  </si>
  <si>
    <t>G18: france s'offre l'un des plus puissants supercalculateurs d'europe pour 25</t>
  </si>
  <si>
    <t>G19: ai education tanmoyray01 current trends future scopes machine learning sector</t>
  </si>
  <si>
    <t>G20: 希望大家都能关注 machinelearning crypto robotics cloudcomputing dataanalytics bigdata ai fintechs</t>
  </si>
  <si>
    <t>G21: ai technologies make instruction more personalised therefore increasing effectiveness education</t>
  </si>
  <si>
    <t>G22: code data science visual studio using neuron new vs extension</t>
  </si>
  <si>
    <t>G23: machinelearning predecir alzheimer inteligenciaartificial esalud saluddigitalimf</t>
  </si>
  <si>
    <t>G24: today s list involves getting rid false positives classification task</t>
  </si>
  <si>
    <t>G25: digitaltransformation está impactando todas industrias cuál potencial cada tecnología próxima</t>
  </si>
  <si>
    <t>G26: introducing turkey amazon mechanical turk turn key segment tool</t>
  </si>
  <si>
    <t>G27: iot machinelearning automation networks becoming more essential before providing critical</t>
  </si>
  <si>
    <t>G28: future artificialintelligence means cybersecurity ai infosecurity deeplearning</t>
  </si>
  <si>
    <t>G30: internet things very short story infographic follow wearable sensors bigdata</t>
  </si>
  <si>
    <t>G31: ai</t>
  </si>
  <si>
    <t>G33: algorithms interested know different classification check out article machine learning</t>
  </si>
  <si>
    <t>G34: cheat sheets python rstats nosql hadoop machinelearning statistics bigdata analytics</t>
  </si>
  <si>
    <t>G35: review machinelearning z hands python r datascience datascientist datascientists ai</t>
  </si>
  <si>
    <t>G36: india startup more google shortlisted six indian startups fourth class</t>
  </si>
  <si>
    <t>G37: control speed stability training neural networks gradient descent batch size</t>
  </si>
  <si>
    <t>G38: plus ca change datascience statistics machinelearning analytics</t>
  </si>
  <si>
    <t>Autofill Workbook Results</t>
  </si>
  <si>
    <t>Edge Weight▓1▓4▓0▓True▓Green▓Red▓▓Edge Weight▓1▓1▓0▓3▓10▓False▓Edge Weight▓1▓4▓0▓32▓6▓False▓▓0▓0▓0▓True▓Black▓Black▓▓Followers▓4▓3326649▓0▓162▓1000▓False▓Followers▓4▓71173683▓0▓100▓70▓False▓▓0▓0▓0▓0▓0▓False▓▓0▓0▓0▓0▓0▓False</t>
  </si>
  <si>
    <t>Subgraph</t>
  </si>
  <si>
    <t>GraphSource░TwitterSearch▓GraphTerm░machinelearning▓ImportDescription░The graph represents a network of 220 Twitter users whose recent tweets contained "machinelearning", or who were replied to or mentioned in those tweets, taken from a data set limited to a maximum of 18,000 tweets.  The network was obtained from Twitter on Monday, 21 January 2019 at 05:57 UTC.
The tweets in the network were tweeted over the 19-minute period from Monday, 21 January 2019 at 05:37 UTC to Monday, 21 January 2019 at 05:57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</si>
</sst>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185356"/>
        <c:axId val="4015021"/>
      </c:barChart>
      <c:catAx>
        <c:axId val="451853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5021"/>
        <c:crosses val="autoZero"/>
        <c:auto val="1"/>
        <c:lblOffset val="100"/>
        <c:noMultiLvlLbl val="0"/>
      </c:catAx>
      <c:valAx>
        <c:axId val="4015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8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135190"/>
        <c:axId val="56781255"/>
      </c:barChart>
      <c:catAx>
        <c:axId val="361351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81255"/>
        <c:crosses val="autoZero"/>
        <c:auto val="1"/>
        <c:lblOffset val="100"/>
        <c:noMultiLvlLbl val="0"/>
      </c:catAx>
      <c:valAx>
        <c:axId val="5678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3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269248"/>
        <c:axId val="35878913"/>
      </c:barChart>
      <c:catAx>
        <c:axId val="41269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878913"/>
        <c:crosses val="autoZero"/>
        <c:auto val="1"/>
        <c:lblOffset val="100"/>
        <c:noMultiLvlLbl val="0"/>
      </c:catAx>
      <c:valAx>
        <c:axId val="35878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6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474762"/>
        <c:axId val="20510811"/>
      </c:barChart>
      <c:catAx>
        <c:axId val="54474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10811"/>
        <c:crosses val="autoZero"/>
        <c:auto val="1"/>
        <c:lblOffset val="100"/>
        <c:noMultiLvlLbl val="0"/>
      </c:catAx>
      <c:valAx>
        <c:axId val="20510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4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379572"/>
        <c:axId val="50762965"/>
      </c:barChart>
      <c:catAx>
        <c:axId val="503795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62965"/>
        <c:crosses val="autoZero"/>
        <c:auto val="1"/>
        <c:lblOffset val="100"/>
        <c:noMultiLvlLbl val="0"/>
      </c:catAx>
      <c:valAx>
        <c:axId val="50762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79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213502"/>
        <c:axId val="18159471"/>
      </c:barChart>
      <c:catAx>
        <c:axId val="542135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59471"/>
        <c:crosses val="autoZero"/>
        <c:auto val="1"/>
        <c:lblOffset val="100"/>
        <c:noMultiLvlLbl val="0"/>
      </c:catAx>
      <c:valAx>
        <c:axId val="1815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3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217512"/>
        <c:axId val="61631017"/>
      </c:barChart>
      <c:catAx>
        <c:axId val="292175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631017"/>
        <c:crosses val="autoZero"/>
        <c:auto val="1"/>
        <c:lblOffset val="100"/>
        <c:noMultiLvlLbl val="0"/>
      </c:catAx>
      <c:valAx>
        <c:axId val="6163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17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808242"/>
        <c:axId val="26056451"/>
      </c:barChart>
      <c:catAx>
        <c:axId val="17808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56451"/>
        <c:crosses val="autoZero"/>
        <c:auto val="1"/>
        <c:lblOffset val="100"/>
        <c:noMultiLvlLbl val="0"/>
      </c:catAx>
      <c:valAx>
        <c:axId val="26056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8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181468"/>
        <c:axId val="30197757"/>
      </c:barChart>
      <c:catAx>
        <c:axId val="33181468"/>
        <c:scaling>
          <c:orientation val="minMax"/>
        </c:scaling>
        <c:axPos val="b"/>
        <c:delete val="1"/>
        <c:majorTickMark val="out"/>
        <c:minorTickMark val="none"/>
        <c:tickLblPos val="none"/>
        <c:crossAx val="30197757"/>
        <c:crosses val="autoZero"/>
        <c:auto val="1"/>
        <c:lblOffset val="100"/>
        <c:noMultiLvlLbl val="0"/>
      </c:catAx>
      <c:valAx>
        <c:axId val="30197757"/>
        <c:scaling>
          <c:orientation val="minMax"/>
        </c:scaling>
        <c:axPos val="l"/>
        <c:delete val="1"/>
        <c:majorTickMark val="out"/>
        <c:minorTickMark val="none"/>
        <c:tickLblPos val="none"/>
        <c:crossAx val="331814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itimejourn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vinod197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ntelligenceia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dgeorg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immygi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sh_bers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aiful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_galimbert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ominicwalli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damsconsult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hammad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runchb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irkdbor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datascien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viharkuram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oozdatascien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ozall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nald_vanlo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nalyticbrid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orpn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arpath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iconnectio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lynx"/>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hightechp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barang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leadergp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ndi_stau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mmb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hbours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k_feldbor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ntoniosela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aroldsinnot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tevewal6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nisguard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ubanalytics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aviova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hubatl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ubgrap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ubxplo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hubdispat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hubstack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ubclou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hubdatasci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pirosmargar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igelwals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eroenbartels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vid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imonlpor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amaramcclear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cottgerb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henextwe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ye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helene_wpl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washingtonpo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cat_zakrzewsk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immarou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ursbol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allyeav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hi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teveloh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ianekazari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xbond4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aula_picca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hirastwee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issdkingsbu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nalyticsinm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atyen_baind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cujoa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einar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wef"/>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_rationa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geooptimizati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fintech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deeplearn00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goglinjf"/>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rkangelscrap"/>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ikequindazz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leacristi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laymanv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moueller196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tartupnewsin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hmedjr_1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65sidd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dmond1994"/>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i_opportunit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nvidiadriv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risto_matt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katiegburk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metro_logix"/>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_30days30sit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mir_ali_cheem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ormilabhx"/>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orb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vincenzo_vecchi"/>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dnan_hashm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eeptechwir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poramatep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ridenk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gp_pulipak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iamtbell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chedda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kovai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goandliv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rcusborb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neptanu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oftnet_sear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hivvrat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ickstart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ishanjain_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skappagantul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nuraag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ipfconline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psb_d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gilpres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jakevdp"/>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fivan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akshay_moorth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techcrun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bestdealhotdeal"/>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bobehay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grammarl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rahulbarooa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hefuturist007"/>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ogreyorang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shoptal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thekaushalson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myriamoz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naisshairoff"/>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kdnugget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alexandrakg9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datasciencectrl"/>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newtonmunene_yg"/>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razorthinkin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analyticsindi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ava"/>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ypoiri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hrajeshpro"/>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theneomatrix369"/>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webjframewor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bristowcol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guzmand"/>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alainabw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domi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fisher85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xfxi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accmobilit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santchiwe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technativ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legros_c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lashm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rexdouglas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r_demidchu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mmanzano1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paulthedigit"/>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andytech1"/>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antgrass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georgianaart"/>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appknox"/>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compti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harbidel"/>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yousefnezhad"/>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do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smitty12342046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ronniebabe55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jmparrad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grohangeliqu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kekati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brandengrimmett"/>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youtub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loyolamarymou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zendesk"/>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vronikrr"/>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jeffreytheobal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viluki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gauravgrv"/>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granvilledsc"/>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myamichi_india"/>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sandy_carte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adityarohilla9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miketami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iamalsta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snessim"/>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chidambara09"/>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swisscognitive"/>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cryptohodli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traitsbusines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pluto7_servic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fmfrancois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alex_rom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dryalhammadi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statcan_e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datakin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sassoftwa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biscorec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johngmcnut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techiebounc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v_bra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genius_allan"/>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dme_ju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subhank2118369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hubda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hubanalysis1"/>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hubbucket"/>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leilanie9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thecuriousluk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raviranjankar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ischaed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maoyaodong"/>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readygemini2"/>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bitabit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jblefevre60"/>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edgeiotai"/>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globalsmart36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machine_ml"/>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tanmoyray01"/>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cargomoos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machinelearn_d"/>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onlydatajob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ecloudchain"/>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deep_in_depth"/>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99" totalsRowShown="0" headerRowDxfId="427" dataDxfId="426">
  <autoFilter ref="A2:BL29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2" totalsRowShown="0" headerRowDxfId="297" dataDxfId="296">
  <autoFilter ref="A2:C6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167" dataDxfId="166">
  <autoFilter ref="A66: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164" dataDxfId="163">
  <autoFilter ref="A69:V79"/>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17" dataDxfId="116">
  <autoFilter ref="A82:V92"/>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2" totalsRowShown="0" headerRowDxfId="374" dataDxfId="373">
  <autoFilter ref="A2:BT222"/>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62" totalsRowShown="0" headerRowDxfId="82" dataDxfId="81">
  <autoFilter ref="A1:G116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49" totalsRowShown="0" headerRowDxfId="73" dataDxfId="72">
  <autoFilter ref="A1:L124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331">
  <autoFilter ref="A2:AO40"/>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1" totalsRowShown="0" headerRowDxfId="328" dataDxfId="327">
  <autoFilter ref="A1:C2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itimejournal.com/@admond.lee/3-steps-to-build-a-data-science-portfolio" TargetMode="External" /><Relationship Id="rId2" Type="http://schemas.openxmlformats.org/officeDocument/2006/relationships/hyperlink" Target="http://out.faveeo.com/?url=https://www.bfmtv.com/economie/la-france-s-offre-l-un-des-plus-puissantssupercalculateurs-d-europe-pour-25-millions-d-euros-1606638.html&amp;vertical=intelligence-artificielle&amp;lang=fr" TargetMode="External" /><Relationship Id="rId3" Type="http://schemas.openxmlformats.org/officeDocument/2006/relationships/hyperlink" Target="https://www.forbes.com/sites/forbestechcouncil/2019/01/16/13-industries-soon-to-be-revolutionized-by-artificial-intelligence/" TargetMode="External" /><Relationship Id="rId4" Type="http://schemas.openxmlformats.org/officeDocument/2006/relationships/hyperlink" Target="https://www.forbes.com/sites/forbestechcouncil/2019/01/16/13-industries-soon-to-be-revolutionized-by-artificial-intelligence/" TargetMode="External" /><Relationship Id="rId5" Type="http://schemas.openxmlformats.org/officeDocument/2006/relationships/hyperlink" Target="https://www.informationisbeautifulawards.com/showcase/2333-map-of-computer-science" TargetMode="External" /><Relationship Id="rId6" Type="http://schemas.openxmlformats.org/officeDocument/2006/relationships/hyperlink" Target="https://www.informationisbeautifulawards.com/showcase/2333-map-of-computer-science" TargetMode="External" /><Relationship Id="rId7" Type="http://schemas.openxmlformats.org/officeDocument/2006/relationships/hyperlink" Target="https://medium.com/m/global-identity?redirectUrl=https%3A%2F%2Ftowardsdatascience.com%2Flinear-algebra-for-deep-learning-506c19c0d6fa" TargetMode="External" /><Relationship Id="rId8" Type="http://schemas.openxmlformats.org/officeDocument/2006/relationships/hyperlink" Target="https://medium.com/m/global-identity?redirectUrl=https%3A%2F%2Ftowardsdatascience.com%2Flinear-algebra-for-deep-learning-506c19c0d6fa" TargetMode="External" /><Relationship Id="rId9" Type="http://schemas.openxmlformats.org/officeDocument/2006/relationships/hyperlink" Target="http://ipfconline.fr/blog/2018/11/27/50-top-digital-influencers-to-follow-in-2019/" TargetMode="External" /><Relationship Id="rId10" Type="http://schemas.openxmlformats.org/officeDocument/2006/relationships/hyperlink" Target="http://ipfconline.fr/blog/2018/11/27/50-top-digital-influencers-to-follow-in-2019/" TargetMode="External" /><Relationship Id="rId11" Type="http://schemas.openxmlformats.org/officeDocument/2006/relationships/hyperlink" Target="http://www.kdnuggets.com/2016/09/poll-algorithms-used-data-scientists.html?utm_content=buffer5febc&amp;utm_medium=social&amp;utm_source=twitter.com&amp;utm_campaign=buffer" TargetMode="External" /><Relationship Id="rId12" Type="http://schemas.openxmlformats.org/officeDocument/2006/relationships/hyperlink" Target="https://medium.com/@ChrisHerd/why-blockchain-is-a-hammer-looking-for-a-nail-and-where-it-might-find-it-adba41facf23" TargetMode="External" /><Relationship Id="rId13" Type="http://schemas.openxmlformats.org/officeDocument/2006/relationships/hyperlink" Target="https://medium.com/@ChrisHerd/why-blockchain-is-a-hammer-looking-for-a-nail-and-where-it-might-find-it-adba41facf23" TargetMode="External" /><Relationship Id="rId14" Type="http://schemas.openxmlformats.org/officeDocument/2006/relationships/hyperlink" Target="https://medium.com/@ChrisHerd/why-blockchain-is-a-hammer-looking-for-a-nail-and-where-it-might-find-it-adba41facf23" TargetMode="External" /><Relationship Id="rId15" Type="http://schemas.openxmlformats.org/officeDocument/2006/relationships/hyperlink" Target="https://medium.com/@ChrisHerd/why-blockchain-is-a-hammer-looking-for-a-nail-and-where-it-might-find-it-adba41facf23" TargetMode="External" /><Relationship Id="rId16" Type="http://schemas.openxmlformats.org/officeDocument/2006/relationships/hyperlink" Target="https://www.forbes.com/sites/forbestechcouncil/2019/01/16/13-industries-soon-to-be-revolutionized-by-artificial-intelligence/" TargetMode="External" /><Relationship Id="rId17" Type="http://schemas.openxmlformats.org/officeDocument/2006/relationships/hyperlink" Target="https://medium.com/@ChrisHerd/why-blockchain-is-a-hammer-looking-for-a-nail-and-where-it-might-find-it-adba41facf23" TargetMode="External" /><Relationship Id="rId18" Type="http://schemas.openxmlformats.org/officeDocument/2006/relationships/hyperlink" Target="https://medium.com/@ChrisHerd/why-blockchain-is-a-hammer-looking-for-a-nail-and-where-it-might-find-it-adba41facf23" TargetMode="External" /><Relationship Id="rId19" Type="http://schemas.openxmlformats.org/officeDocument/2006/relationships/hyperlink" Target="https://medium.com/@ChrisHerd/why-blockchain-is-a-hammer-looking-for-a-nail-and-where-it-might-find-it-adba41facf23" TargetMode="External" /><Relationship Id="rId20" Type="http://schemas.openxmlformats.org/officeDocument/2006/relationships/hyperlink" Target="https://medium.com/m/global-identity?redirectUrl=https%3A%2F%2Ftowardsdatascience.com%2Fthe-data-fabric-for-machine-learning-part-1-2c558b7035d7" TargetMode="External" /><Relationship Id="rId21" Type="http://schemas.openxmlformats.org/officeDocument/2006/relationships/hyperlink" Target="https://medium.com/m/global-identity?redirectUrl=https%3A%2F%2Ftowardsdatascience.com%2Fthe-data-fabric-for-machine-learning-part-1-2c558b7035d7" TargetMode="External" /><Relationship Id="rId22" Type="http://schemas.openxmlformats.org/officeDocument/2006/relationships/hyperlink" Target="https://medium.com/m/global-identity?redirectUrl=https%3A%2F%2Ftowardsdatascience.com%2Fthe-data-fabric-for-machine-learning-part-1-2c558b7035d7" TargetMode="External" /><Relationship Id="rId23" Type="http://schemas.openxmlformats.org/officeDocument/2006/relationships/hyperlink" Target="https://medium.com/m/global-identity?redirectUrl=https%3A%2F%2Ftowardsdatascience.com%2Fthe-data-fabric-for-machine-learning-part-1-2c558b7035d7" TargetMode="External" /><Relationship Id="rId24" Type="http://schemas.openxmlformats.org/officeDocument/2006/relationships/hyperlink" Target="https://medium.com/m/global-identity?redirectUrl=https%3A%2F%2Ftowardsdatascience.com%2Fthe-data-fabric-for-machine-learning-part-1-2c558b7035d7" TargetMode="External" /><Relationship Id="rId25" Type="http://schemas.openxmlformats.org/officeDocument/2006/relationships/hyperlink" Target="https://medium.com/m/global-identity?redirectUrl=https%3A%2F%2Ftowardsdatascience.com%2Fthe-data-fabric-for-machine-learning-part-1-2c558b7035d7" TargetMode="External" /><Relationship Id="rId26" Type="http://schemas.openxmlformats.org/officeDocument/2006/relationships/hyperlink" Target="https://medium.com/m/global-identity?redirectUrl=https%3A%2F%2Ftowardsdatascience.com%2Fthe-data-fabric-for-machine-learning-part-1-2c558b7035d7" TargetMode="External" /><Relationship Id="rId27" Type="http://schemas.openxmlformats.org/officeDocument/2006/relationships/hyperlink" Target="https://medium.com/m/global-identity?redirectUrl=https%3A%2F%2Ftowardsdatascience.com%2Fthe-data-fabric-for-machine-learning-part-1-2c558b7035d7" TargetMode="External" /><Relationship Id="rId28" Type="http://schemas.openxmlformats.org/officeDocument/2006/relationships/hyperlink" Target="https://www.forbes.com/sites/nvidia/2019/01/18/how-ai-is-transforming-the-next-generation-of-vehicles/#1d22f18447d9" TargetMode="External" /><Relationship Id="rId29" Type="http://schemas.openxmlformats.org/officeDocument/2006/relationships/hyperlink" Target="https://www.forbes.com/sites/nvidia/2019/01/18/how-ai-is-transforming-the-next-generation-of-vehicles/#1d22f18447d9" TargetMode="External" /><Relationship Id="rId30" Type="http://schemas.openxmlformats.org/officeDocument/2006/relationships/hyperlink" Target="https://www.forbes.com/sites/nvidia/2019/01/18/how-ai-is-transforming-the-next-generation-of-vehicles/#1d22f18447d9" TargetMode="External" /><Relationship Id="rId31" Type="http://schemas.openxmlformats.org/officeDocument/2006/relationships/hyperlink" Target="https://thenextweb.com/contributors/2019/01/18/10-ways-to-prepare-for-the-ai-and-automation-revolution/" TargetMode="External" /><Relationship Id="rId32" Type="http://schemas.openxmlformats.org/officeDocument/2006/relationships/hyperlink" Target="https://thenextweb.com/contributors/2019/01/18/10-ways-to-prepare-for-the-ai-and-automation-revolution/" TargetMode="External" /><Relationship Id="rId33" Type="http://schemas.openxmlformats.org/officeDocument/2006/relationships/hyperlink" Target="https://thenextweb.com/contributors/2019/01/18/10-ways-to-prepare-for-the-ai-and-automation-revolution/" TargetMode="External" /><Relationship Id="rId34" Type="http://schemas.openxmlformats.org/officeDocument/2006/relationships/hyperlink" Target="https://thenextweb.com/contributors/2019/01/18/10-ways-to-prepare-for-the-ai-and-automation-revolution/" TargetMode="External" /><Relationship Id="rId35" Type="http://schemas.openxmlformats.org/officeDocument/2006/relationships/hyperlink" Target="https://thenextweb.com/contributors/2019/01/18/10-ways-to-prepare-for-the-ai-and-automation-revolution/" TargetMode="External" /><Relationship Id="rId36"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37"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38"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39" Type="http://schemas.openxmlformats.org/officeDocument/2006/relationships/hyperlink" Target="https://www.nytimes.com/2019/01/20/technology/artificial-intelligence-policy-world.html" TargetMode="External" /><Relationship Id="rId40" Type="http://schemas.openxmlformats.org/officeDocument/2006/relationships/hyperlink" Target="https://www.nytimes.com/2019/01/20/technology/artificial-intelligence-policy-world.html" TargetMode="External" /><Relationship Id="rId41"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42" Type="http://schemas.openxmlformats.org/officeDocument/2006/relationships/hyperlink" Target="https://www.nytimes.com/2019/01/20/technology/artificial-intelligence-policy-world.html" TargetMode="External" /><Relationship Id="rId43" Type="http://schemas.openxmlformats.org/officeDocument/2006/relationships/hyperlink" Target="https://www.nytimes.com/2019/01/20/technology/artificial-intelligence-policy-world.html" TargetMode="External" /><Relationship Id="rId44" Type="http://schemas.openxmlformats.org/officeDocument/2006/relationships/hyperlink" Target="https://www.nytimes.com/2019/01/20/technology/artificial-intelligence-policy-world.html" TargetMode="External" /><Relationship Id="rId45" Type="http://schemas.openxmlformats.org/officeDocument/2006/relationships/hyperlink" Target="https://www.analyticsinsight.net/artificial-intelligence-is-a-great-detector-tool/" TargetMode="External" /><Relationship Id="rId46" Type="http://schemas.openxmlformats.org/officeDocument/2006/relationships/hyperlink" Target="https://www.analyticsinsight.net/artificial-intelligence-is-a-great-detector-tool/" TargetMode="External" /><Relationship Id="rId47" Type="http://schemas.openxmlformats.org/officeDocument/2006/relationships/hyperlink" Target="https://www.analyticsinsight.net/artificial-intelligence-is-a-great-detector-tool/" TargetMode="External" /><Relationship Id="rId48" Type="http://schemas.openxmlformats.org/officeDocument/2006/relationships/hyperlink" Target="https://www.analyticsinsight.net/artificial-intelligence-is-a-great-detector-tool/" TargetMode="External" /><Relationship Id="rId49" Type="http://schemas.openxmlformats.org/officeDocument/2006/relationships/hyperlink" Target="https://www.analyticsinsight.net/artificial-intelligence-is-a-great-detector-tool/" TargetMode="External" /><Relationship Id="rId50" Type="http://schemas.openxmlformats.org/officeDocument/2006/relationships/hyperlink" Target="https://www.analyticsinsight.net/artificial-intelligence-is-a-great-detector-tool/" TargetMode="External" /><Relationship Id="rId51" Type="http://schemas.openxmlformats.org/officeDocument/2006/relationships/hyperlink" Target="https://www.weforum.org/agenda/2019/01/who-should-take-charge-of-our-cybersecurity" TargetMode="External" /><Relationship Id="rId52" Type="http://schemas.openxmlformats.org/officeDocument/2006/relationships/hyperlink" Target="https://www.weforum.org/agenda/2019/01/who-should-take-charge-of-our-cybersecurity" TargetMode="External" /><Relationship Id="rId53" Type="http://schemas.openxmlformats.org/officeDocument/2006/relationships/hyperlink" Target="https://www.weforum.org/agenda/2019/01/who-should-take-charge-of-our-cybersecurity" TargetMode="External" /><Relationship Id="rId54" Type="http://schemas.openxmlformats.org/officeDocument/2006/relationships/hyperlink" Target="https://twitter.com/lic_grajales/status/1086452881710960646" TargetMode="External" /><Relationship Id="rId55" Type="http://schemas.openxmlformats.org/officeDocument/2006/relationships/hyperlink" Target="https://twitter.com/lic_grajales/status/1086452881710960646" TargetMode="External" /><Relationship Id="rId56" Type="http://schemas.openxmlformats.org/officeDocument/2006/relationships/hyperlink" Target="https://machinelearningmastery.com/how-to-control-the-speed-and-stability-of-training-neural-networks-with-gradient-descent-batch-size/" TargetMode="External" /><Relationship Id="rId57" Type="http://schemas.openxmlformats.org/officeDocument/2006/relationships/hyperlink" Target="https://english.manoramaonline.com/in-depth/startup-village/2017/05/24/google-selects-six-indian-startups-for-accelerator-programme.html" TargetMode="External" /><Relationship Id="rId58" Type="http://schemas.openxmlformats.org/officeDocument/2006/relationships/hyperlink" Target="https://www.jadirectives.com/review-of-machine-learning-course-a-z-hands-on-python-r-in-data-science/" TargetMode="External" /><Relationship Id="rId59" Type="http://schemas.openxmlformats.org/officeDocument/2006/relationships/hyperlink" Target="https://www.aitimejournal.com/@admond.lee/3-steps-to-build-a-data-science-portfolio" TargetMode="External" /><Relationship Id="rId60" Type="http://schemas.openxmlformats.org/officeDocument/2006/relationships/hyperlink" Target="https://www.aitimejournal.com/@admond.lee/3-steps-to-build-a-data-science-portfolio" TargetMode="External" /><Relationship Id="rId61" Type="http://schemas.openxmlformats.org/officeDocument/2006/relationships/hyperlink" Target="https://www.aitimejournal.com/@admond.lee/3-steps-to-build-a-data-science-portfolio" TargetMode="External" /><Relationship Id="rId62" Type="http://schemas.openxmlformats.org/officeDocument/2006/relationships/hyperlink" Target="https://www.aitimejournal.com/@admond.lee/3-steps-to-build-a-data-science-portfolio" TargetMode="External" /><Relationship Id="rId63" Type="http://schemas.openxmlformats.org/officeDocument/2006/relationships/hyperlink" Target="https://www.aitimejournal.com/@admond.lee/3-steps-to-build-a-data-science-portfolio" TargetMode="External" /><Relationship Id="rId64" Type="http://schemas.openxmlformats.org/officeDocument/2006/relationships/hyperlink" Target="https://www.forbes.com/sites/nvidia/2019/01/18/how-ai-is-transforming-the-next-generation-of-vehicles/#1d22f18447d9" TargetMode="External" /><Relationship Id="rId65" Type="http://schemas.openxmlformats.org/officeDocument/2006/relationships/hyperlink" Target="https://www.forbes.com/sites/nvidia/2019/01/18/how-ai-is-transforming-the-next-generation-of-vehicles/#1d22f18447d9" TargetMode="External" /><Relationship Id="rId66" Type="http://schemas.openxmlformats.org/officeDocument/2006/relationships/hyperlink" Target="https://www.forbes.com/sites/nvidia/2019/01/18/how-ai-is-transforming-the-next-generation-of-vehicles/#1d22f18447d9" TargetMode="External" /><Relationship Id="rId67" Type="http://schemas.openxmlformats.org/officeDocument/2006/relationships/hyperlink" Target="https://www.forbes.com/sites/nvidia/2019/01/18/how-ai-is-transforming-the-next-generation-of-vehicles/#1d22f18447d9" TargetMode="External" /><Relationship Id="rId68" Type="http://schemas.openxmlformats.org/officeDocument/2006/relationships/hyperlink" Target="https://www.linkedin.com/pulse/guide-real-world-ai-machine-learning-use-cases-imtiaz-adam/?published=t" TargetMode="External" /><Relationship Id="rId69" Type="http://schemas.openxmlformats.org/officeDocument/2006/relationships/hyperlink" Target="https://www.forbes.com/sites/nvidia/2019/01/18/how-ai-is-transforming-the-next-generation-of-vehicles/#1d22f18447d9" TargetMode="External" /><Relationship Id="rId70" Type="http://schemas.openxmlformats.org/officeDocument/2006/relationships/hyperlink" Target="http://out.faveeo.com/?url=https://www.bfmtv.com/economie/la-france-s-offre-l-un-des-plus-puissantssupercalculateurs-d-europe-pour-25-millions-d-euros-1606638.html&amp;vertical=intelligence-artificielle&amp;lang=fr" TargetMode="External" /><Relationship Id="rId71" Type="http://schemas.openxmlformats.org/officeDocument/2006/relationships/hyperlink" Target="https://www.forbes.com/sites/forbestechcouncil/2019/01/16/13-industries-soon-to-be-revolutionized-by-artificial-intelligence/" TargetMode="External" /><Relationship Id="rId72" Type="http://schemas.openxmlformats.org/officeDocument/2006/relationships/hyperlink" Target="https://www.forbes.com/sites/forbestechcouncil/2019/01/16/13-industries-soon-to-be-revolutionized-by-artificial-intelligence/" TargetMode="External" /><Relationship Id="rId73" Type="http://schemas.openxmlformats.org/officeDocument/2006/relationships/hyperlink" Target="https://www.forbes.com/sites/forbestechcouncil/2019/01/16/13-industries-soon-to-be-revolutionized-by-artificial-intelligence/" TargetMode="External" /><Relationship Id="rId74" Type="http://schemas.openxmlformats.org/officeDocument/2006/relationships/hyperlink" Target="https://www.forbes.com/sites/forbestechcouncil/2019/01/16/13-industries-soon-to-be-revolutionized-by-artificial-intelligence/" TargetMode="External" /><Relationship Id="rId75" Type="http://schemas.openxmlformats.org/officeDocument/2006/relationships/hyperlink" Target="https://www.forbes.com/sites/forbestechcouncil/2019/01/16/13-industries-soon-to-be-revolutionized-by-artificial-intelligence/" TargetMode="External" /><Relationship Id="rId76" Type="http://schemas.openxmlformats.org/officeDocument/2006/relationships/hyperlink" Target="https://www.forbes.com/sites/forbestechcouncil/2019/01/16/13-industries-soon-to-be-revolutionized-by-artificial-intelligence/" TargetMode="External" /><Relationship Id="rId77" Type="http://schemas.openxmlformats.org/officeDocument/2006/relationships/hyperlink" Target="http://www.cityam.com/271484/data-and-machine-learning-needs-human-intelligence-achieve" TargetMode="External" /><Relationship Id="rId78" Type="http://schemas.openxmlformats.org/officeDocument/2006/relationships/hyperlink" Target="https://github.com/ShivamPanchal/Complete-CheatSheets" TargetMode="External" /><Relationship Id="rId79" Type="http://schemas.openxmlformats.org/officeDocument/2006/relationships/hyperlink" Target="https://github.com/osforscience/deep-learning-ocean?utm_campaign=explore-email&amp;utm_medium=email&amp;utm_source=newsletter&amp;utm_term=daily" TargetMode="External" /><Relationship Id="rId80" Type="http://schemas.openxmlformats.org/officeDocument/2006/relationships/hyperlink" Target="https://github.com/osforscience/deep-learning-ocean?utm_campaign=explore-email&amp;utm_medium=email&amp;utm_source=newsletter&amp;utm_term=daily" TargetMode="External" /><Relationship Id="rId81" Type="http://schemas.openxmlformats.org/officeDocument/2006/relationships/hyperlink" Target="https://www.edureka.co/blog/classification-algorithms/" TargetMode="External" /><Relationship Id="rId82" Type="http://schemas.openxmlformats.org/officeDocument/2006/relationships/hyperlink" Target="https://www.forbes.com/sites/gilpress/2018/12/09/120-ai-predictions-for-2019/#63219241688c" TargetMode="External" /><Relationship Id="rId83" Type="http://schemas.openxmlformats.org/officeDocument/2006/relationships/hyperlink" Target="https://www.forbes.com/sites/gilpress/2018/12/09/120-ai-predictions-for-2019/#63219241688c" TargetMode="External" /><Relationship Id="rId84" Type="http://schemas.openxmlformats.org/officeDocument/2006/relationships/hyperlink" Target="https://www.forbes.com/sites/gilpress/2018/12/09/120-ai-predictions-for-2019/#63219241688c" TargetMode="External" /><Relationship Id="rId85" Type="http://schemas.openxmlformats.org/officeDocument/2006/relationships/hyperlink" Target="https://www.forbes.com/sites/gilpress/2018/12/09/120-ai-predictions-for-2019/#63219241688c" TargetMode="External" /><Relationship Id="rId86" Type="http://schemas.openxmlformats.org/officeDocument/2006/relationships/hyperlink" Target="https://www.forbes.com/sites/gilpress/2018/12/09/120-ai-predictions-for-2019/#63219241688c" TargetMode="External" /><Relationship Id="rId87" Type="http://schemas.openxmlformats.org/officeDocument/2006/relationships/hyperlink" Target="https://www.nytimes.com/2019/01/20/technology/artificial-intelligence-policy-world.html" TargetMode="External" /><Relationship Id="rId88" Type="http://schemas.openxmlformats.org/officeDocument/2006/relationships/hyperlink" Target="https://www.forbes.com/sites/gilpress/2018/12/09/120-ai-predictions-for-2019/#63219241688c" TargetMode="External" /><Relationship Id="rId89" Type="http://schemas.openxmlformats.org/officeDocument/2006/relationships/hyperlink" Target="http://www.datasciencecentral.com/profiles/blogs/book-python-data-science-handbook?overrideMobileRedirect=1" TargetMode="External" /><Relationship Id="rId90" Type="http://schemas.openxmlformats.org/officeDocument/2006/relationships/hyperlink" Target="http://www.datasciencecentral.com/profiles/blogs/book-python-data-science-handbook?overrideMobileRedirect=1" TargetMode="External" /><Relationship Id="rId91" Type="http://schemas.openxmlformats.org/officeDocument/2006/relationships/hyperlink" Target="http://www.datasciencecentral.com/profiles/blogs/book-python-data-science-handbook?overrideMobileRedirect=1" TargetMode="External" /><Relationship Id="rId92" Type="http://schemas.openxmlformats.org/officeDocument/2006/relationships/hyperlink" Target="http://businessoverbroadway.com/2019/01/20/usage-driven-groupings-of-data-science-and-machine-learning-programming-languages/" TargetMode="External" /><Relationship Id="rId93" Type="http://schemas.openxmlformats.org/officeDocument/2006/relationships/hyperlink" Target="https://shoptalk.com/speakers" TargetMode="External" /><Relationship Id="rId94" Type="http://schemas.openxmlformats.org/officeDocument/2006/relationships/hyperlink" Target="https://twitter.com/thekaushalsoni" TargetMode="External" /><Relationship Id="rId95" Type="http://schemas.openxmlformats.org/officeDocument/2006/relationships/hyperlink" Target="https://twitter.com/thekaushalsoni" TargetMode="External" /><Relationship Id="rId96" Type="http://schemas.openxmlformats.org/officeDocument/2006/relationships/hyperlink" Target="http://www.kdnuggets.com/2016/09/poll-algorithms-used-data-scientists.html?utm_content=buffer5febc&amp;utm_medium=social&amp;utm_source=twitter.com&amp;utm_campaign=buffer" TargetMode="External" /><Relationship Id="rId97" Type="http://schemas.openxmlformats.org/officeDocument/2006/relationships/hyperlink" Target="http://www.kdnuggets.com/2016/09/poll-algorithms-used-data-scientists.html?utm_content=buffer5febc&amp;utm_medium=social&amp;utm_source=twitter.com&amp;utm_campaign=buffer" TargetMode="External" /><Relationship Id="rId98" Type="http://schemas.openxmlformats.org/officeDocument/2006/relationships/hyperlink" Target="http://www.kdnuggets.com/2016/09/poll-algorithms-used-data-scientists.html?utm_content=buffer5febc&amp;utm_medium=social&amp;utm_source=twitter.com&amp;utm_campaign=buffer" TargetMode="External" /><Relationship Id="rId99" Type="http://schemas.openxmlformats.org/officeDocument/2006/relationships/hyperlink" Target="https://github.com/osforscience/deep-learning-ocean?utm_campaign=explore-email&amp;utm_medium=email&amp;utm_source=newsletter&amp;utm_term=daily" TargetMode="External" /><Relationship Id="rId100" Type="http://schemas.openxmlformats.org/officeDocument/2006/relationships/hyperlink" Target="https://github.com/osforscience/deep-learning-ocean?utm_campaign=explore-email&amp;utm_medium=email&amp;utm_source=newsletter&amp;utm_term=daily" TargetMode="External" /><Relationship Id="rId101" Type="http://schemas.openxmlformats.org/officeDocument/2006/relationships/hyperlink" Target="https://github.com/osforscience/deep-learning-ocean?utm_campaign=explore-email&amp;utm_medium=email&amp;utm_source=newsletter&amp;utm_term=daily" TargetMode="External" /><Relationship Id="rId102" Type="http://schemas.openxmlformats.org/officeDocument/2006/relationships/hyperlink" Target="https://www.analyticsindiamag.com/data-analytics-ai-ml-bfsi/" TargetMode="External" /><Relationship Id="rId103" Type="http://schemas.openxmlformats.org/officeDocument/2006/relationships/hyperlink" Target="https://www.pscp.tv/w/1gqxvnqnYWkxB" TargetMode="External" /><Relationship Id="rId104" Type="http://schemas.openxmlformats.org/officeDocument/2006/relationships/hyperlink" Target="https://www.pscp.tv/w/1gqxvnqnYWkxB" TargetMode="External" /><Relationship Id="rId105" Type="http://schemas.openxmlformats.org/officeDocument/2006/relationships/hyperlink" Target="https://techwireasia.com/2019/01/what-to-consider-when-picking-big-data-analytics-tools/" TargetMode="External" /><Relationship Id="rId106" Type="http://schemas.openxmlformats.org/officeDocument/2006/relationships/hyperlink" Target="https://www.forbes.com/sites/gilpress/2018/12/09/120-ai-predictions-for-2019/#63219241688c" TargetMode="External" /><Relationship Id="rId107" Type="http://schemas.openxmlformats.org/officeDocument/2006/relationships/hyperlink" Target="https://thenextweb.com/contributors/2019/01/18/10-ways-to-prepare-for-the-ai-and-automation-revolution/" TargetMode="External" /><Relationship Id="rId108" Type="http://schemas.openxmlformats.org/officeDocument/2006/relationships/hyperlink" Target="https://thenextweb.com/contributors/2019/01/18/10-ways-to-prepare-for-the-ai-and-automation-revolution/" TargetMode="External" /><Relationship Id="rId109" Type="http://schemas.openxmlformats.org/officeDocument/2006/relationships/hyperlink" Target="https://www.informationisbeautifulawards.com/showcase/2333-map-of-computer-science" TargetMode="External" /><Relationship Id="rId110" Type="http://schemas.openxmlformats.org/officeDocument/2006/relationships/hyperlink" Target="https://www.informationisbeautifulawards.com/showcase/2333-map-of-computer-science" TargetMode="External" /><Relationship Id="rId111" Type="http://schemas.openxmlformats.org/officeDocument/2006/relationships/hyperlink" Target="https://www.informationisbeautifulawards.com/showcase/2333-map-of-computer-science" TargetMode="External" /><Relationship Id="rId112" Type="http://schemas.openxmlformats.org/officeDocument/2006/relationships/hyperlink" Target="https://www.fifthdomain.com/dod/2018/12/27/what-the-future-of-artificial-intelligence-means-for-cybersecurity/" TargetMode="External" /><Relationship Id="rId113" Type="http://schemas.openxmlformats.org/officeDocument/2006/relationships/hyperlink" Target="https://www.fifthdomain.com/dod/2018/12/27/what-the-future-of-artificial-intelligence-means-for-cybersecurity/" TargetMode="External" /><Relationship Id="rId114" Type="http://schemas.openxmlformats.org/officeDocument/2006/relationships/hyperlink" Target="https://thenextweb.com/contributors/2019/01/18/10-ways-to-prepare-for-the-ai-and-automation-revolution/" TargetMode="External" /><Relationship Id="rId115" Type="http://schemas.openxmlformats.org/officeDocument/2006/relationships/hyperlink" Target="https://www.technative.io/the-network-knows-let-it-help-you/" TargetMode="External" /><Relationship Id="rId116" Type="http://schemas.openxmlformats.org/officeDocument/2006/relationships/hyperlink" Target="https://www.reddit.com/r/MachineLearning/comments/ai6fud/p_introducing_turkey_an_amazon_mechanical_turk/" TargetMode="External" /><Relationship Id="rId117" Type="http://schemas.openxmlformats.org/officeDocument/2006/relationships/hyperlink" Target="https://www.reddit.com/r/MachineLearning/comments/ai6fud/p_introducing_turkey_an_amazon_mechanical_turk/" TargetMode="External" /><Relationship Id="rId118" Type="http://schemas.openxmlformats.org/officeDocument/2006/relationships/hyperlink" Target="https://www.pwc.com/us/en/services/consulting/library/artificial-intelligence-predictions.html?WT.mc_id=CT1-PL52-DM2-TR1-LS4-ND30-TTA5-CN_AIPredictions2018-MQT&amp;utm_content=bufferdb02b&amp;utm_medium=social&amp;utm_source=twitter.com&amp;utm_campaign=buffer" TargetMode="External" /><Relationship Id="rId119" Type="http://schemas.openxmlformats.org/officeDocument/2006/relationships/hyperlink" Target="https://www.informationisbeautifulawards.com/showcase/2333-map-of-computer-science" TargetMode="External" /><Relationship Id="rId120" Type="http://schemas.openxmlformats.org/officeDocument/2006/relationships/hyperlink" Target="https://www.pwc.com/us/en/services/consulting/library/artificial-intelligence-predictions.html?WT.mc_id=CT1-PL52-DM2-TR1-LS4-ND30-TTA5-CN_AIPredictions2018-MQT&amp;utm_content=bufferdb02b&amp;utm_medium=social&amp;utm_source=twitter.com&amp;utm_campaign=buffer" TargetMode="External" /><Relationship Id="rId121" Type="http://schemas.openxmlformats.org/officeDocument/2006/relationships/hyperlink" Target="https://www.pwc.com/us/en/services/consulting/library/artificial-intelligence-predictions.html?WT.mc_id=CT1-PL52-DM2-TR1-LS4-ND30-TTA5-CN_AIPredictions2018-MQT&amp;utm_content=bufferdb02b&amp;utm_medium=social&amp;utm_source=twitter.com&amp;utm_campaign=buffer" TargetMode="External" /><Relationship Id="rId122" Type="http://schemas.openxmlformats.org/officeDocument/2006/relationships/hyperlink" Target="https://www.informationisbeautifulawards.com/showcase/2333-map-of-computer-science" TargetMode="External" /><Relationship Id="rId123" Type="http://schemas.openxmlformats.org/officeDocument/2006/relationships/hyperlink" Target="https://www.informationisbeautifulawards.com/showcase/2333-map-of-computer-science" TargetMode="External" /><Relationship Id="rId124" Type="http://schemas.openxmlformats.org/officeDocument/2006/relationships/hyperlink" Target="https://blogthinkbig.com/pablo-lopez-alvarez-data-science-awards?utm_source=twitter" TargetMode="External" /><Relationship Id="rId125" Type="http://schemas.openxmlformats.org/officeDocument/2006/relationships/hyperlink" Target="https://blogthinkbig.com/pablo-lopez-alvarez-data-science-awards?utm_source=twitter" TargetMode="External" /><Relationship Id="rId126" Type="http://schemas.openxmlformats.org/officeDocument/2006/relationships/hyperlink" Target="https://www.forbes.com/sites/kalevleetaru/2019/01/20/why-is-ai-and-machine-learning-so-biased-the-answer-is-simple-economics/#2727050588cc" TargetMode="External" /><Relationship Id="rId127" Type="http://schemas.openxmlformats.org/officeDocument/2006/relationships/hyperlink" Target="https://www.youtube.com/watch?v=NOHLENkL8oE&amp;feature=youtu.be" TargetMode="External" /><Relationship Id="rId128" Type="http://schemas.openxmlformats.org/officeDocument/2006/relationships/hyperlink" Target="https://www.youtube.com/watch?v=NOHLENkL8oE&amp;feature=youtu.be" TargetMode="External" /><Relationship Id="rId129" Type="http://schemas.openxmlformats.org/officeDocument/2006/relationships/hyperlink" Target="https://www.codementor.io/anshikbansal/natural-language-processing-oh-i-lost-track-part-1-rctkbywl9" TargetMode="External" /><Relationship Id="rId130" Type="http://schemas.openxmlformats.org/officeDocument/2006/relationships/hyperlink" Target="https://www.datasciencecentral.com/profiles/blogs/weekly-digest-january-21" TargetMode="External" /><Relationship Id="rId131" Type="http://schemas.openxmlformats.org/officeDocument/2006/relationships/hyperlink" Target="http://www.datasciencecentral.com/profiles/blogs/deep-learning-definition-resources-comparison-with-machine-learni?utm_content=buffer55e9a&amp;utm_medium=social&amp;utm_source=twitter.com&amp;utm_campaign=buffer" TargetMode="External" /><Relationship Id="rId132" Type="http://schemas.openxmlformats.org/officeDocument/2006/relationships/hyperlink" Target="http://www.datasciencecentral.com/profiles/blogs/deep-learning-definition-resources-comparison-with-machine-learni?utm_content=buffer55e9a&amp;utm_medium=social&amp;utm_source=twitter.com&amp;utm_campaign=buffer" TargetMode="External" /><Relationship Id="rId133" Type="http://schemas.openxmlformats.org/officeDocument/2006/relationships/hyperlink" Target="https://www.forbes.com/sites/nvidia/2019/01/18/how-ai-is-transforming-the-next-generation-of-vehicles/#1d22f18447d9" TargetMode="External" /><Relationship Id="rId134" Type="http://schemas.openxmlformats.org/officeDocument/2006/relationships/hyperlink" Target="https://www.myamichi.com/?utm_source=SMM&amp;utm_campaign=Digital_mkt" TargetMode="External" /><Relationship Id="rId135" Type="http://schemas.openxmlformats.org/officeDocument/2006/relationships/hyperlink" Target="https://www.myamichi.com/?utm_source=SMM&amp;utm_campaign=Digital_mkt" TargetMode="External" /><Relationship Id="rId136" Type="http://schemas.openxmlformats.org/officeDocument/2006/relationships/hyperlink" Target="https://blogs.msdn.microsoft.com/uk_faculty_connection/2018/10/29/data-science-in-visual-studio-code-using-neuron-a-new-vs-code-extension/" TargetMode="External" /><Relationship Id="rId137" Type="http://schemas.openxmlformats.org/officeDocument/2006/relationships/hyperlink" Target="https://www.forbes.com/sites/gilpress/2018/12/09/120-ai-predictions-for-2019/#63219241688c" TargetMode="External" /><Relationship Id="rId138" Type="http://schemas.openxmlformats.org/officeDocument/2006/relationships/hyperlink" Target="https://medium.com/m/global-identity?redirectUrl=https%3A%2F%2Ftowardsdatascience.com%2Flinear-algebra-for-deep-learning-506c19c0d6fa" TargetMode="External" /><Relationship Id="rId139" Type="http://schemas.openxmlformats.org/officeDocument/2006/relationships/hyperlink" Target="http://ipfconline.fr/blog/2018/11/27/50-top-digital-influencers-to-follow-in-2019/" TargetMode="External" /><Relationship Id="rId140" Type="http://schemas.openxmlformats.org/officeDocument/2006/relationships/hyperlink" Target="https://medium.com/@ChrisHerd/why-blockchain-is-a-hammer-looking-for-a-nail-and-where-it-might-find-it-adba41facf23" TargetMode="External" /><Relationship Id="rId141" Type="http://schemas.openxmlformats.org/officeDocument/2006/relationships/hyperlink" Target="https://e27.co/artificial-intelligence-disrupting-education-20180302/" TargetMode="External" /><Relationship Id="rId142" Type="http://schemas.openxmlformats.org/officeDocument/2006/relationships/hyperlink" Target="http://cs229.stanford.edu/materials/ML-advice.pdf" TargetMode="External" /><Relationship Id="rId143" Type="http://schemas.openxmlformats.org/officeDocument/2006/relationships/hyperlink" Target="https://nodexlgraphgallery.org/Pages/Graph.aspx?graphID=182633" TargetMode="External" /><Relationship Id="rId144" Type="http://schemas.openxmlformats.org/officeDocument/2006/relationships/hyperlink" Target="https://nodexlgraphgallery.org/Pages/Graph.aspx?graphID=182633" TargetMode="External" /><Relationship Id="rId145" Type="http://schemas.openxmlformats.org/officeDocument/2006/relationships/hyperlink" Target="https://nodexlgraphgallery.org/Pages/Graph.aspx?graphID=182633" TargetMode="External" /><Relationship Id="rId146" Type="http://schemas.openxmlformats.org/officeDocument/2006/relationships/hyperlink" Target="https://nodexlgraphgallery.org/Pages/Graph.aspx?graphID=182633" TargetMode="External" /><Relationship Id="rId147" Type="http://schemas.openxmlformats.org/officeDocument/2006/relationships/hyperlink" Target="https://nodexlgraphgallery.org/Pages/Graph.aspx?graphID=182633" TargetMode="External" /><Relationship Id="rId148" Type="http://schemas.openxmlformats.org/officeDocument/2006/relationships/hyperlink" Target="https://nodexlgraphgallery.org/Pages/Graph.aspx?graphID=182633" TargetMode="External" /><Relationship Id="rId149" Type="http://schemas.openxmlformats.org/officeDocument/2006/relationships/hyperlink" Target="https://nodexlgraphgallery.org/Pages/Graph.aspx?graphID=182633" TargetMode="External" /><Relationship Id="rId150" Type="http://schemas.openxmlformats.org/officeDocument/2006/relationships/hyperlink" Target="https://nodexlgraphgallery.org/Pages/Graph.aspx?graphID=182633" TargetMode="External" /><Relationship Id="rId151" Type="http://schemas.openxmlformats.org/officeDocument/2006/relationships/hyperlink" Target="https://www.codementor.io/anshikbansal/natural-language-processing-oh-i-lost-track-part-1-rctkbywl9" TargetMode="External" /><Relationship Id="rId152" Type="http://schemas.openxmlformats.org/officeDocument/2006/relationships/hyperlink" Target="https://medium.com/m/global-identity?redirectUrl=https%3A%2F%2Ftowardsdatascience.com%2Fthe-data-fabric-for-machine-learning-part-1-2c558b7035d7" TargetMode="External" /><Relationship Id="rId153" Type="http://schemas.openxmlformats.org/officeDocument/2006/relationships/hyperlink" Target="https://www.nytimes.com/2019/01/20/technology/artificial-intelligence-policy-world.html" TargetMode="External" /><Relationship Id="rId154" Type="http://schemas.openxmlformats.org/officeDocument/2006/relationships/hyperlink" Target="https://nodexlgraphgallery.org/Pages/Graph.aspx?graphID=182633" TargetMode="External" /><Relationship Id="rId155" Type="http://schemas.openxmlformats.org/officeDocument/2006/relationships/hyperlink" Target="https://www.techiebouncer.com/2019/01/artificial-intelligence-data-life-cycle.html" TargetMode="External" /><Relationship Id="rId156" Type="http://schemas.openxmlformats.org/officeDocument/2006/relationships/hyperlink" Target="https://medium.com/m/global-identity?redirectUrl=https%3A%2F%2Ftowardsdatascience.com%2Fthe-data-fabric-for-machine-learning-part-1-2c558b7035d7" TargetMode="External" /><Relationship Id="rId157" Type="http://schemas.openxmlformats.org/officeDocument/2006/relationships/hyperlink" Target="https://medium.com/m/global-identity?redirectUrl=https%3A%2F%2Ftowardsdatascience.com%2Fthe-data-fabric-for-machine-learning-part-1-2c558b7035d7" TargetMode="External" /><Relationship Id="rId158" Type="http://schemas.openxmlformats.org/officeDocument/2006/relationships/hyperlink" Target="https://medium.com/m/global-identity?redirectUrl=https%3A%2F%2Ftowardsdatascience.com%2Fthe-data-fabric-for-machine-learning-part-1-2c558b7035d7" TargetMode="External" /><Relationship Id="rId159" Type="http://schemas.openxmlformats.org/officeDocument/2006/relationships/hyperlink" Target="https://medium.com/m/global-identity?redirectUrl=https%3A%2F%2Ftowardsdatascience.com%2Fthe-data-fabric-for-machine-learning-part-1-2c558b7035d7" TargetMode="External" /><Relationship Id="rId160" Type="http://schemas.openxmlformats.org/officeDocument/2006/relationships/hyperlink" Target="https://medium.com/m/global-identity?redirectUrl=https%3A%2F%2Ftowardsdatascience.com%2Fthe-data-fabric-for-machine-learning-part-1-2c558b7035d7" TargetMode="External" /><Relationship Id="rId161" Type="http://schemas.openxmlformats.org/officeDocument/2006/relationships/hyperlink" Target="https://medium.com/m/global-identity?redirectUrl=https%3A%2F%2Ftowardsdatascience.com%2Fthe-data-fabric-for-machine-learning-part-1-2c558b7035d7" TargetMode="External" /><Relationship Id="rId162" Type="http://schemas.openxmlformats.org/officeDocument/2006/relationships/hyperlink" Target="https://www.thetechedvocate.org/how-artificial-intelligence-is-improving-assistive-technology/" TargetMode="External" /><Relationship Id="rId163" Type="http://schemas.openxmlformats.org/officeDocument/2006/relationships/hyperlink" Target="https://github.com/AmirAli5/100DaysOfMLCode" TargetMode="External" /><Relationship Id="rId164" Type="http://schemas.openxmlformats.org/officeDocument/2006/relationships/hyperlink" Target="http://pynade.com/main-reasons-learn-python/" TargetMode="External" /><Relationship Id="rId165" Type="http://schemas.openxmlformats.org/officeDocument/2006/relationships/hyperlink" Target="https://twitter.com/mischaedm/status/1031574145270657025?s=21" TargetMode="External" /><Relationship Id="rId166" Type="http://schemas.openxmlformats.org/officeDocument/2006/relationships/hyperlink" Target="https://medium.com/m/global-identity?redirectUrl=https://hackernoon.com/top-10-roles-for-your-data-science-team-e7f05d90d961" TargetMode="External" /><Relationship Id="rId167" Type="http://schemas.openxmlformats.org/officeDocument/2006/relationships/hyperlink" Target="https://medium.com/@ChrisHerd/why-blockchain-is-a-hammer-looking-for-a-nail-and-where-it-might-find-it-adba41facf23" TargetMode="External" /><Relationship Id="rId168" Type="http://schemas.openxmlformats.org/officeDocument/2006/relationships/hyperlink" Target="https://www.forbes.com/sites/nvidia/2019/01/18/how-ai-is-transforming-the-next-generation-of-vehicles/#1d22f18447d9" TargetMode="External" /><Relationship Id="rId169" Type="http://schemas.openxmlformats.org/officeDocument/2006/relationships/hyperlink" Target="https://www.forbes.com/sites/kalevleetaru/2019/01/20/why-is-ai-and-machine-learning-so-biased-the-answer-is-simple-economics/#2727050588cc" TargetMode="External" /><Relationship Id="rId170"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171" Type="http://schemas.openxmlformats.org/officeDocument/2006/relationships/hyperlink" Target="https://www.nytimes.com/2019/01/20/technology/artificial-intelligence-policy-world.html" TargetMode="External" /><Relationship Id="rId172" Type="http://schemas.openxmlformats.org/officeDocument/2006/relationships/hyperlink" Target="https://www.analyticsinsight.net/artificial-intelligence-is-a-great-detector-tool/" TargetMode="External" /><Relationship Id="rId173"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174" Type="http://schemas.openxmlformats.org/officeDocument/2006/relationships/hyperlink" Target="https://www.nytimes.com/2019/01/20/technology/artificial-intelligence-policy-world.html" TargetMode="External" /><Relationship Id="rId175" Type="http://schemas.openxmlformats.org/officeDocument/2006/relationships/hyperlink" Target="https://www.analyticsinsight.net/artificial-intelligence-is-a-great-detector-tool/" TargetMode="External" /><Relationship Id="rId176" Type="http://schemas.openxmlformats.org/officeDocument/2006/relationships/hyperlink" Target="https://techxplore.com/news/2019-01-deep-learning-based-method-cyberbullying-twitter.html" TargetMode="External" /><Relationship Id="rId177" Type="http://schemas.openxmlformats.org/officeDocument/2006/relationships/hyperlink" Target="https://www.zeebiz.com/technology/news-microsoft-lays-ai-sensors-for-smart-farming-cutting-edge-healthcare-in-india-81171" TargetMode="External" /><Relationship Id="rId178" Type="http://schemas.openxmlformats.org/officeDocument/2006/relationships/hyperlink" Target="https://www.stoodnt.com/blog/machine-learning-ai-in-education/" TargetMode="External" /><Relationship Id="rId179" Type="http://schemas.openxmlformats.org/officeDocument/2006/relationships/hyperlink" Target="https://lnkd.in/fcP9rDF" TargetMode="External" /><Relationship Id="rId180" Type="http://schemas.openxmlformats.org/officeDocument/2006/relationships/hyperlink" Target="https://lnkd.in/ffpMbuP" TargetMode="External" /><Relationship Id="rId181" Type="http://schemas.openxmlformats.org/officeDocument/2006/relationships/hyperlink" Target="https://onlydatajobs.com/data-science-manager-at-mrp-philadelphia-pa" TargetMode="External" /><Relationship Id="rId182" Type="http://schemas.openxmlformats.org/officeDocument/2006/relationships/hyperlink" Target="https://onlydatajobs.com/data-science-manager-at-mrp-philadelphia-pa" TargetMode="External" /><Relationship Id="rId183" Type="http://schemas.openxmlformats.org/officeDocument/2006/relationships/hyperlink" Target="https://venturebeat.com/2019/01/20/facebook-backs-institute-for-ethics-in-artificial-intelligence-with-7-5-million/" TargetMode="External" /><Relationship Id="rId184" Type="http://schemas.openxmlformats.org/officeDocument/2006/relationships/hyperlink" Target="https://venturebeat.com/2019/01/20/facebook-backs-institute-for-ethics-in-artificial-intelligence-with-7-5-million/" TargetMode="External" /><Relationship Id="rId185" Type="http://schemas.openxmlformats.org/officeDocument/2006/relationships/hyperlink" Target="https://www.nextplatform.com/2019/01/16/germany-makes-massive-quantum-neuromorphic-investment/" TargetMode="External" /><Relationship Id="rId186" Type="http://schemas.openxmlformats.org/officeDocument/2006/relationships/hyperlink" Target="https://towardsdatascience.com/roadmap-for-multi-class-sentiment-analysis-with-deep-learning-36f86a0185d2" TargetMode="External" /><Relationship Id="rId187" Type="http://schemas.openxmlformats.org/officeDocument/2006/relationships/hyperlink" Target="https://www.nextplatform.com/2019/01/16/germany-makes-massive-quantum-neuromorphic-investment/" TargetMode="External" /><Relationship Id="rId188" Type="http://schemas.openxmlformats.org/officeDocument/2006/relationships/hyperlink" Target="https://towardsdatascience.com/roadmap-for-multi-class-sentiment-analysis-with-deep-learning-36f86a0185d2" TargetMode="External" /><Relationship Id="rId189" Type="http://schemas.openxmlformats.org/officeDocument/2006/relationships/hyperlink" Target="https://pbs.twimg.com/media/DxYayPlWsAIC-3i.png" TargetMode="External" /><Relationship Id="rId190" Type="http://schemas.openxmlformats.org/officeDocument/2006/relationships/hyperlink" Target="https://pbs.twimg.com/media/DxYGehuXgAQMw0l.png" TargetMode="External" /><Relationship Id="rId191" Type="http://schemas.openxmlformats.org/officeDocument/2006/relationships/hyperlink" Target="https://pbs.twimg.com/media/DxZR0a7VsAAWXWa.jpg" TargetMode="External" /><Relationship Id="rId192" Type="http://schemas.openxmlformats.org/officeDocument/2006/relationships/hyperlink" Target="https://pbs.twimg.com/media/DxZgANgWsAIDgGw.jpg" TargetMode="External" /><Relationship Id="rId193" Type="http://schemas.openxmlformats.org/officeDocument/2006/relationships/hyperlink" Target="https://pbs.twimg.com/media/DxZgANgWsAIDgGw.jpg" TargetMode="External" /><Relationship Id="rId194" Type="http://schemas.openxmlformats.org/officeDocument/2006/relationships/hyperlink" Target="https://pbs.twimg.com/media/DtjUMu7XcAAlYoQ.jpg" TargetMode="External" /><Relationship Id="rId195" Type="http://schemas.openxmlformats.org/officeDocument/2006/relationships/hyperlink" Target="https://pbs.twimg.com/media/DtjUMu7XcAAlYoQ.jpg" TargetMode="External" /><Relationship Id="rId196" Type="http://schemas.openxmlformats.org/officeDocument/2006/relationships/hyperlink" Target="https://pbs.twimg.com/media/DxaNW_bWsAASDFa.jpg" TargetMode="External" /><Relationship Id="rId197" Type="http://schemas.openxmlformats.org/officeDocument/2006/relationships/hyperlink" Target="https://pbs.twimg.com/media/DxaNW_bWsAASDFa.jpg" TargetMode="External" /><Relationship Id="rId198" Type="http://schemas.openxmlformats.org/officeDocument/2006/relationships/hyperlink" Target="https://pbs.twimg.com/media/DxaNW_bWsAASDFa.jpg" TargetMode="External" /><Relationship Id="rId199" Type="http://schemas.openxmlformats.org/officeDocument/2006/relationships/hyperlink" Target="https://pbs.twimg.com/media/DxaNW_bWsAASDFa.jpg" TargetMode="External" /><Relationship Id="rId200" Type="http://schemas.openxmlformats.org/officeDocument/2006/relationships/hyperlink" Target="https://pbs.twimg.com/media/DxaNW_bWsAASDFa.jpg" TargetMode="External" /><Relationship Id="rId201" Type="http://schemas.openxmlformats.org/officeDocument/2006/relationships/hyperlink" Target="https://pbs.twimg.com/media/DxaNW_bWsAASDFa.jpg" TargetMode="External" /><Relationship Id="rId202" Type="http://schemas.openxmlformats.org/officeDocument/2006/relationships/hyperlink" Target="https://pbs.twimg.com/media/DxaW4ukX0AEyKci.jpg" TargetMode="External" /><Relationship Id="rId203" Type="http://schemas.openxmlformats.org/officeDocument/2006/relationships/hyperlink" Target="https://pbs.twimg.com/media/DxaW4ukX0AEyKci.jpg" TargetMode="External" /><Relationship Id="rId204" Type="http://schemas.openxmlformats.org/officeDocument/2006/relationships/hyperlink" Target="https://pbs.twimg.com/media/DxaW4ukX0AEyKci.jpg" TargetMode="External" /><Relationship Id="rId205" Type="http://schemas.openxmlformats.org/officeDocument/2006/relationships/hyperlink" Target="https://pbs.twimg.com/media/DxaW4ukX0AEyKci.jpg" TargetMode="External" /><Relationship Id="rId206" Type="http://schemas.openxmlformats.org/officeDocument/2006/relationships/hyperlink" Target="https://pbs.twimg.com/amplify_video_thumb/1081006513341161473/img/qiCGVIZuigyGIlYB.jpg" TargetMode="External" /><Relationship Id="rId207" Type="http://schemas.openxmlformats.org/officeDocument/2006/relationships/hyperlink" Target="https://pbs.twimg.com/media/DxaW4ukX0AEyKci.jpg" TargetMode="External" /><Relationship Id="rId208" Type="http://schemas.openxmlformats.org/officeDocument/2006/relationships/hyperlink" Target="https://pbs.twimg.com/media/DxaW4ukX0AEyKci.jpg" TargetMode="External" /><Relationship Id="rId209" Type="http://schemas.openxmlformats.org/officeDocument/2006/relationships/hyperlink" Target="https://pbs.twimg.com/media/DxaW4ukX0AEyKci.jpg" TargetMode="External" /><Relationship Id="rId210" Type="http://schemas.openxmlformats.org/officeDocument/2006/relationships/hyperlink" Target="https://pbs.twimg.com/media/DxH7sTSX4AIHJI4.jpg" TargetMode="External" /><Relationship Id="rId211" Type="http://schemas.openxmlformats.org/officeDocument/2006/relationships/hyperlink" Target="https://pbs.twimg.com/media/DxH7sTSX4AIHJI4.jpg" TargetMode="External" /><Relationship Id="rId212" Type="http://schemas.openxmlformats.org/officeDocument/2006/relationships/hyperlink" Target="https://pbs.twimg.com/media/DxH7sTSX4AIHJI4.jpg" TargetMode="External" /><Relationship Id="rId213" Type="http://schemas.openxmlformats.org/officeDocument/2006/relationships/hyperlink" Target="https://pbs.twimg.com/media/DxH7sTSX4AIHJI4.jpg" TargetMode="External" /><Relationship Id="rId214" Type="http://schemas.openxmlformats.org/officeDocument/2006/relationships/hyperlink" Target="https://pbs.twimg.com/media/DxH7sTSX4AIHJI4.jpg" TargetMode="External" /><Relationship Id="rId215" Type="http://schemas.openxmlformats.org/officeDocument/2006/relationships/hyperlink" Target="https://pbs.twimg.com/media/DxH7sTSX4AIHJI4.jpg" TargetMode="External" /><Relationship Id="rId216" Type="http://schemas.openxmlformats.org/officeDocument/2006/relationships/hyperlink" Target="https://pbs.twimg.com/media/DxH7sTSX4AIHJI4.jpg" TargetMode="External" /><Relationship Id="rId217" Type="http://schemas.openxmlformats.org/officeDocument/2006/relationships/hyperlink" Target="https://pbs.twimg.com/media/DxH7sTSX4AIHJI4.jpg" TargetMode="External" /><Relationship Id="rId218" Type="http://schemas.openxmlformats.org/officeDocument/2006/relationships/hyperlink" Target="https://pbs.twimg.com/ext_tw_video_thumb/1086882369565536256/pu/img/LqAbBPlPChuQFKKu.jpg" TargetMode="External" /><Relationship Id="rId219" Type="http://schemas.openxmlformats.org/officeDocument/2006/relationships/hyperlink" Target="https://pbs.twimg.com/ext_tw_video_thumb/1086882369565536256/pu/img/LqAbBPlPChuQFKKu.jpg" TargetMode="External" /><Relationship Id="rId220" Type="http://schemas.openxmlformats.org/officeDocument/2006/relationships/hyperlink" Target="https://pbs.twimg.com/ext_tw_video_thumb/1086882369565536256/pu/img/LqAbBPlPChuQFKKu.jpg" TargetMode="External" /><Relationship Id="rId221" Type="http://schemas.openxmlformats.org/officeDocument/2006/relationships/hyperlink" Target="https://pbs.twimg.com/media/DxZ6R4bWoAQxiOh.jpg" TargetMode="External" /><Relationship Id="rId222" Type="http://schemas.openxmlformats.org/officeDocument/2006/relationships/hyperlink" Target="https://pbs.twimg.com/media/DxaNW_bWsAASDFa.jpg" TargetMode="External" /><Relationship Id="rId223" Type="http://schemas.openxmlformats.org/officeDocument/2006/relationships/hyperlink" Target="https://pbs.twimg.com/media/DxZ6R4bWoAQxiOh.jpg" TargetMode="External" /><Relationship Id="rId224" Type="http://schemas.openxmlformats.org/officeDocument/2006/relationships/hyperlink" Target="https://pbs.twimg.com/media/DxZ6R4bWoAQxiOh.jpg" TargetMode="External" /><Relationship Id="rId225" Type="http://schemas.openxmlformats.org/officeDocument/2006/relationships/hyperlink" Target="https://pbs.twimg.com/media/DxZ6R4bWoAQxiOh.jpg" TargetMode="External" /><Relationship Id="rId226" Type="http://schemas.openxmlformats.org/officeDocument/2006/relationships/hyperlink" Target="https://pbs.twimg.com/media/DxZ6R4bWoAQxiOh.jpg" TargetMode="External" /><Relationship Id="rId227" Type="http://schemas.openxmlformats.org/officeDocument/2006/relationships/hyperlink" Target="https://pbs.twimg.com/media/DxZzaXyWsAA5Fxc.jpg" TargetMode="External" /><Relationship Id="rId228" Type="http://schemas.openxmlformats.org/officeDocument/2006/relationships/hyperlink" Target="https://pbs.twimg.com/media/DxZzaXyWsAA5Fxc.jpg" TargetMode="External" /><Relationship Id="rId229" Type="http://schemas.openxmlformats.org/officeDocument/2006/relationships/hyperlink" Target="https://pbs.twimg.com/media/DxZzaXyWsAA5Fxc.jpg" TargetMode="External" /><Relationship Id="rId230" Type="http://schemas.openxmlformats.org/officeDocument/2006/relationships/hyperlink" Target="https://pbs.twimg.com/media/DxZez23XQAAAydM.jpg" TargetMode="External" /><Relationship Id="rId231" Type="http://schemas.openxmlformats.org/officeDocument/2006/relationships/hyperlink" Target="https://pbs.twimg.com/media/DxZez23XQAAAydM.jpg" TargetMode="External" /><Relationship Id="rId232" Type="http://schemas.openxmlformats.org/officeDocument/2006/relationships/hyperlink" Target="https://pbs.twimg.com/media/DxZzaXyWsAA5Fxc.jpg" TargetMode="External" /><Relationship Id="rId233" Type="http://schemas.openxmlformats.org/officeDocument/2006/relationships/hyperlink" Target="https://pbs.twimg.com/media/DxZez23XQAAAydM.jpg" TargetMode="External" /><Relationship Id="rId234" Type="http://schemas.openxmlformats.org/officeDocument/2006/relationships/hyperlink" Target="https://pbs.twimg.com/media/DxZez23XQAAAydM.jpg" TargetMode="External" /><Relationship Id="rId235" Type="http://schemas.openxmlformats.org/officeDocument/2006/relationships/hyperlink" Target="https://pbs.twimg.com/media/DxZez23XQAAAydM.jpg" TargetMode="External" /><Relationship Id="rId236" Type="http://schemas.openxmlformats.org/officeDocument/2006/relationships/hyperlink" Target="https://pbs.twimg.com/media/DxZYLBGXQAAtUab.jpg" TargetMode="External" /><Relationship Id="rId237" Type="http://schemas.openxmlformats.org/officeDocument/2006/relationships/hyperlink" Target="https://pbs.twimg.com/media/DxZYLBGXQAAtUab.jpg" TargetMode="External" /><Relationship Id="rId238" Type="http://schemas.openxmlformats.org/officeDocument/2006/relationships/hyperlink" Target="https://pbs.twimg.com/media/DxZYLBGXQAAtUab.jpg" TargetMode="External" /><Relationship Id="rId239" Type="http://schemas.openxmlformats.org/officeDocument/2006/relationships/hyperlink" Target="https://pbs.twimg.com/media/DxZYLBGXQAAtUab.jpg" TargetMode="External" /><Relationship Id="rId240" Type="http://schemas.openxmlformats.org/officeDocument/2006/relationships/hyperlink" Target="https://pbs.twimg.com/media/DxZYLBGXQAAtUab.jpg" TargetMode="External" /><Relationship Id="rId241" Type="http://schemas.openxmlformats.org/officeDocument/2006/relationships/hyperlink" Target="https://pbs.twimg.com/media/DxZYLBGXQAAtUab.jpg" TargetMode="External" /><Relationship Id="rId242" Type="http://schemas.openxmlformats.org/officeDocument/2006/relationships/hyperlink" Target="https://pbs.twimg.com/media/DxYRN7RWwAIa6MV.jpg" TargetMode="External" /><Relationship Id="rId243" Type="http://schemas.openxmlformats.org/officeDocument/2006/relationships/hyperlink" Target="https://pbs.twimg.com/media/DxaUfGfWwAE9M73.jpg" TargetMode="External" /><Relationship Id="rId244" Type="http://schemas.openxmlformats.org/officeDocument/2006/relationships/hyperlink" Target="https://pbs.twimg.com/ext_tw_video_thumb/1086882369565536256/pu/img/LqAbBPlPChuQFKKu.jpg" TargetMode="External" /><Relationship Id="rId245" Type="http://schemas.openxmlformats.org/officeDocument/2006/relationships/hyperlink" Target="https://pbs.twimg.com/ext_tw_video_thumb/1086882369565536256/pu/img/LqAbBPlPChuQFKKu.jpg" TargetMode="External" /><Relationship Id="rId246" Type="http://schemas.openxmlformats.org/officeDocument/2006/relationships/hyperlink" Target="https://pbs.twimg.com/media/DrZ8k_zXgAE3Jax.jpg" TargetMode="External" /><Relationship Id="rId247" Type="http://schemas.openxmlformats.org/officeDocument/2006/relationships/hyperlink" Target="https://pbs.twimg.com/media/DwJWQfxXQAMlg4U.jpg" TargetMode="External" /><Relationship Id="rId248" Type="http://schemas.openxmlformats.org/officeDocument/2006/relationships/hyperlink" Target="https://pbs.twimg.com/media/DxX-owLWsAE0kRH.jpg" TargetMode="External" /><Relationship Id="rId249" Type="http://schemas.openxmlformats.org/officeDocument/2006/relationships/hyperlink" Target="https://pbs.twimg.com/amplify_video_thumb/1081006513341161473/img/qiCGVIZuigyGIlYB.jpg" TargetMode="External" /><Relationship Id="rId250" Type="http://schemas.openxmlformats.org/officeDocument/2006/relationships/hyperlink" Target="https://pbs.twimg.com/ext_tw_video_thumb/1043560825296830464/pu/img/V5XIi7d0B6uTexRH.jpg" TargetMode="External" /><Relationship Id="rId251" Type="http://schemas.openxmlformats.org/officeDocument/2006/relationships/hyperlink" Target="https://pbs.twimg.com/ext_tw_video_thumb/1043560825296830464/pu/img/V5XIi7d0B6uTexRH.jpg" TargetMode="External" /><Relationship Id="rId252" Type="http://schemas.openxmlformats.org/officeDocument/2006/relationships/hyperlink" Target="https://pbs.twimg.com/media/DxWSdrYV4AA-5L-.jpg" TargetMode="External" /><Relationship Id="rId253" Type="http://schemas.openxmlformats.org/officeDocument/2006/relationships/hyperlink" Target="https://pbs.twimg.com/media/DxZ6DrRXQAEh3oM.jpg" TargetMode="External" /><Relationship Id="rId254" Type="http://schemas.openxmlformats.org/officeDocument/2006/relationships/hyperlink" Target="https://pbs.twimg.com/media/DxZ6DrRXQAEh3oM.jpg" TargetMode="External" /><Relationship Id="rId255" Type="http://schemas.openxmlformats.org/officeDocument/2006/relationships/hyperlink" Target="https://pbs.twimg.com/media/DxZ6DrRXQAEh3oM.jpg" TargetMode="External" /><Relationship Id="rId256" Type="http://schemas.openxmlformats.org/officeDocument/2006/relationships/hyperlink" Target="https://pbs.twimg.com/media/DxZez23XQAAAydM.jpg" TargetMode="External" /><Relationship Id="rId257" Type="http://schemas.openxmlformats.org/officeDocument/2006/relationships/hyperlink" Target="https://pbs.twimg.com/media/DxVIiemX0AAHXhq.jpg" TargetMode="External" /><Relationship Id="rId258" Type="http://schemas.openxmlformats.org/officeDocument/2006/relationships/hyperlink" Target="https://pbs.twimg.com/media/DxaYjpQVsAAZy6L.jpg" TargetMode="External" /><Relationship Id="rId259" Type="http://schemas.openxmlformats.org/officeDocument/2006/relationships/hyperlink" Target="https://pbs.twimg.com/media/DxaYnVeUcAA8D3H.jpg" TargetMode="External" /><Relationship Id="rId260" Type="http://schemas.openxmlformats.org/officeDocument/2006/relationships/hyperlink" Target="https://pbs.twimg.com/media/DxaXoLaVYAAT_cJ.jpg" TargetMode="External" /><Relationship Id="rId261" Type="http://schemas.openxmlformats.org/officeDocument/2006/relationships/hyperlink" Target="https://pbs.twimg.com/media/DxaVj1DWwAAnhga.jpg" TargetMode="External" /><Relationship Id="rId262" Type="http://schemas.openxmlformats.org/officeDocument/2006/relationships/hyperlink" Target="https://pbs.twimg.com/media/DxaNW_bWsAASDFa.jpg" TargetMode="External" /><Relationship Id="rId263" Type="http://schemas.openxmlformats.org/officeDocument/2006/relationships/hyperlink" Target="https://pbs.twimg.com/media/DxaYzyFVsAEs2f2.jpg" TargetMode="External" /><Relationship Id="rId264" Type="http://schemas.openxmlformats.org/officeDocument/2006/relationships/hyperlink" Target="https://pbs.twimg.com/media/DxZ6DrRXQAEh3oM.jpg" TargetMode="External" /><Relationship Id="rId265" Type="http://schemas.openxmlformats.org/officeDocument/2006/relationships/hyperlink" Target="https://pbs.twimg.com/media/DxZ6R4bWoAQxiOh.jpg" TargetMode="External" /><Relationship Id="rId266" Type="http://schemas.openxmlformats.org/officeDocument/2006/relationships/hyperlink" Target="https://pbs.twimg.com/media/DxYayPlWsAIC-3i.png" TargetMode="External" /><Relationship Id="rId267" Type="http://schemas.openxmlformats.org/officeDocument/2006/relationships/hyperlink" Target="https://pbs.twimg.com/media/DxR-wj0XcAAUZtg.jpg" TargetMode="External" /><Relationship Id="rId268" Type="http://schemas.openxmlformats.org/officeDocument/2006/relationships/hyperlink" Target="https://pbs.twimg.com/media/DxNQE7tUwAASwoX.jpg" TargetMode="External" /><Relationship Id="rId269" Type="http://schemas.openxmlformats.org/officeDocument/2006/relationships/hyperlink" Target="https://pbs.twimg.com/media/DxYGehuXgAQMw0l.png" TargetMode="External" /><Relationship Id="rId270" Type="http://schemas.openxmlformats.org/officeDocument/2006/relationships/hyperlink" Target="https://pbs.twimg.com/media/DxNQE7tUwAASwoX.jpg" TargetMode="External" /><Relationship Id="rId271" Type="http://schemas.openxmlformats.org/officeDocument/2006/relationships/hyperlink" Target="https://pbs.twimg.com/media/DxNQE7tUwAASwoX.jpg" TargetMode="External" /><Relationship Id="rId272" Type="http://schemas.openxmlformats.org/officeDocument/2006/relationships/hyperlink" Target="https://pbs.twimg.com/media/DxaR0uLW0AA_Pie.jpg" TargetMode="External" /><Relationship Id="rId273" Type="http://schemas.openxmlformats.org/officeDocument/2006/relationships/hyperlink" Target="https://pbs.twimg.com/media/DxZR0a7VsAAWXWa.jpg" TargetMode="External" /><Relationship Id="rId274" Type="http://schemas.openxmlformats.org/officeDocument/2006/relationships/hyperlink" Target="https://pbs.twimg.com/media/DxZR0a7VsAAWXWa.jpg" TargetMode="External" /><Relationship Id="rId275" Type="http://schemas.openxmlformats.org/officeDocument/2006/relationships/hyperlink" Target="https://pbs.twimg.com/media/DxZvT-GX4AA3KG8.jpg" TargetMode="External" /><Relationship Id="rId276" Type="http://schemas.openxmlformats.org/officeDocument/2006/relationships/hyperlink" Target="https://pbs.twimg.com/amplify_video_thumb/1081006513341161473/img/qiCGVIZuigyGIlYB.jpg" TargetMode="External" /><Relationship Id="rId277" Type="http://schemas.openxmlformats.org/officeDocument/2006/relationships/hyperlink" Target="https://pbs.twimg.com/amplify_video_thumb/1081006513341161473/img/qiCGVIZuigyGIlYB.jpg" TargetMode="External" /><Relationship Id="rId278" Type="http://schemas.openxmlformats.org/officeDocument/2006/relationships/hyperlink" Target="https://pbs.twimg.com/ext_tw_video_thumb/1086882369565536256/pu/img/LqAbBPlPChuQFKKu.jpg" TargetMode="External" /><Relationship Id="rId279" Type="http://schemas.openxmlformats.org/officeDocument/2006/relationships/hyperlink" Target="https://pbs.twimg.com/media/DxaZpKJVsAIXjG9.jpg" TargetMode="External" /><Relationship Id="rId280" Type="http://schemas.openxmlformats.org/officeDocument/2006/relationships/hyperlink" Target="https://pbs.twimg.com/media/DxaaG_SU0AAz2L9.jpg" TargetMode="External" /><Relationship Id="rId281" Type="http://schemas.openxmlformats.org/officeDocument/2006/relationships/hyperlink" Target="https://pbs.twimg.com/media/DxZypUNUcAAtIk2.jpg" TargetMode="External" /><Relationship Id="rId282" Type="http://schemas.openxmlformats.org/officeDocument/2006/relationships/hyperlink" Target="https://pbs.twimg.com/media/DxUifrnWkAUnPaZ.jpg" TargetMode="External" /><Relationship Id="rId283" Type="http://schemas.openxmlformats.org/officeDocument/2006/relationships/hyperlink" Target="https://pbs.twimg.com/media/DxZ6DrRXQAEh3oM.jpg" TargetMode="External" /><Relationship Id="rId284" Type="http://schemas.openxmlformats.org/officeDocument/2006/relationships/hyperlink" Target="https://pbs.twimg.com/media/DxVazneW0AAW8Ve.jpg" TargetMode="External" /><Relationship Id="rId285" Type="http://schemas.openxmlformats.org/officeDocument/2006/relationships/hyperlink" Target="https://pbs.twimg.com/media/DxZgANgWsAIDgGw.jpg" TargetMode="External" /><Relationship Id="rId286" Type="http://schemas.openxmlformats.org/officeDocument/2006/relationships/hyperlink" Target="https://pbs.twimg.com/media/DtjUMu7XcAAlYoQ.jpg" TargetMode="External" /><Relationship Id="rId287" Type="http://schemas.openxmlformats.org/officeDocument/2006/relationships/hyperlink" Target="https://pbs.twimg.com/media/DxaNW_bWsAASDFa.jpg" TargetMode="External" /><Relationship Id="rId288" Type="http://schemas.openxmlformats.org/officeDocument/2006/relationships/hyperlink" Target="https://pbs.twimg.com/media/DxaW4ukX0AEyKci.jpg" TargetMode="External" /><Relationship Id="rId289" Type="http://schemas.openxmlformats.org/officeDocument/2006/relationships/hyperlink" Target="https://pbs.twimg.com/media/DxaNW_bWsAASDFa.jpg" TargetMode="External" /><Relationship Id="rId290" Type="http://schemas.openxmlformats.org/officeDocument/2006/relationships/hyperlink" Target="https://pbs.twimg.com/media/DxaNW_bWsAASDFa.jpg" TargetMode="External" /><Relationship Id="rId291" Type="http://schemas.openxmlformats.org/officeDocument/2006/relationships/hyperlink" Target="https://pbs.twimg.com/media/DxaNW_bWsAASDFa.jpg" TargetMode="External" /><Relationship Id="rId292" Type="http://schemas.openxmlformats.org/officeDocument/2006/relationships/hyperlink" Target="https://pbs.twimg.com/media/Dxaa4hrX0AEpa7t.jpg" TargetMode="External" /><Relationship Id="rId293" Type="http://schemas.openxmlformats.org/officeDocument/2006/relationships/hyperlink" Target="https://pbs.twimg.com/media/DxZS8gBWsAAVfKF.jpg" TargetMode="External" /><Relationship Id="rId294" Type="http://schemas.openxmlformats.org/officeDocument/2006/relationships/hyperlink" Target="https://pbs.twimg.com/media/DxH7sTSX4AIHJI4.jpg" TargetMode="External" /><Relationship Id="rId295" Type="http://schemas.openxmlformats.org/officeDocument/2006/relationships/hyperlink" Target="https://pbs.twimg.com/media/DxZez23XQAAAydM.jpg" TargetMode="External" /><Relationship Id="rId296" Type="http://schemas.openxmlformats.org/officeDocument/2006/relationships/hyperlink" Target="https://pbs.twimg.com/media/Dxaa-F2VYAEkfHx.jpg" TargetMode="External" /><Relationship Id="rId297" Type="http://schemas.openxmlformats.org/officeDocument/2006/relationships/hyperlink" Target="https://pbs.twimg.com/media/DxH7sTSX4AIHJI4.jpg" TargetMode="External" /><Relationship Id="rId298" Type="http://schemas.openxmlformats.org/officeDocument/2006/relationships/hyperlink" Target="https://pbs.twimg.com/media/DxH7sTSX4AIHJI4.jpg" TargetMode="External" /><Relationship Id="rId299" Type="http://schemas.openxmlformats.org/officeDocument/2006/relationships/hyperlink" Target="https://pbs.twimg.com/media/DxZosmIX4AAzd7M.jpg" TargetMode="External" /><Relationship Id="rId300" Type="http://schemas.openxmlformats.org/officeDocument/2006/relationships/hyperlink" Target="https://pbs.twimg.com/ext_tw_video_thumb/1086926562899972096/pu/img/11nrAjKwbr8nNUrn.jpg" TargetMode="External" /><Relationship Id="rId301" Type="http://schemas.openxmlformats.org/officeDocument/2006/relationships/hyperlink" Target="https://pbs.twimg.com/media/DxaTdCZXQAIoBO7.jpg" TargetMode="External" /><Relationship Id="rId302" Type="http://schemas.openxmlformats.org/officeDocument/2006/relationships/hyperlink" Target="https://pbs.twimg.com/media/DxaW4ukX0AEyKci.jpg" TargetMode="External" /><Relationship Id="rId303" Type="http://schemas.openxmlformats.org/officeDocument/2006/relationships/hyperlink" Target="https://pbs.twimg.com/ext_tw_video_thumb/1086882369565536256/pu/img/LqAbBPlPChuQFKKu.jpg" TargetMode="External" /><Relationship Id="rId304" Type="http://schemas.openxmlformats.org/officeDocument/2006/relationships/hyperlink" Target="https://pbs.twimg.com/media/DxaOCnmX4AAX7wi.jpg" TargetMode="External" /><Relationship Id="rId305" Type="http://schemas.openxmlformats.org/officeDocument/2006/relationships/hyperlink" Target="https://pbs.twimg.com/media/DxZzaXyWsAA5Fxc.jpg" TargetMode="External" /><Relationship Id="rId306" Type="http://schemas.openxmlformats.org/officeDocument/2006/relationships/hyperlink" Target="https://pbs.twimg.com/media/DxZez23XQAAAydM.jpg" TargetMode="External" /><Relationship Id="rId307" Type="http://schemas.openxmlformats.org/officeDocument/2006/relationships/hyperlink" Target="https://pbs.twimg.com/media/DxZYLBGXQAAtUab.jpg" TargetMode="External" /><Relationship Id="rId308" Type="http://schemas.openxmlformats.org/officeDocument/2006/relationships/hyperlink" Target="https://pbs.twimg.com/media/DxaNctkUwAAx2iQ.jpg" TargetMode="External" /><Relationship Id="rId309" Type="http://schemas.openxmlformats.org/officeDocument/2006/relationships/hyperlink" Target="https://pbs.twimg.com/ext_tw_video_thumb/1087067040203096064/pu/img/9jclKp9_J7VkulsK.jpg" TargetMode="External" /><Relationship Id="rId310" Type="http://schemas.openxmlformats.org/officeDocument/2006/relationships/hyperlink" Target="https://pbs.twimg.com/media/DxCMm1ZWkAA5rcN.jpg" TargetMode="External" /><Relationship Id="rId311" Type="http://schemas.openxmlformats.org/officeDocument/2006/relationships/hyperlink" Target="http://pbs.twimg.com/profile_images/1026376387102420994/oSUBEmz3_normal.jpg" TargetMode="External" /><Relationship Id="rId312" Type="http://schemas.openxmlformats.org/officeDocument/2006/relationships/hyperlink" Target="http://pbs.twimg.com/profile_images/963370192276459520/mrxYhwCj_normal.jpg" TargetMode="External" /><Relationship Id="rId313" Type="http://schemas.openxmlformats.org/officeDocument/2006/relationships/hyperlink" Target="http://pbs.twimg.com/profile_images/773264212042870784/GUtQ6yty_normal.jpg" TargetMode="External" /><Relationship Id="rId314" Type="http://schemas.openxmlformats.org/officeDocument/2006/relationships/hyperlink" Target="http://pbs.twimg.com/profile_images/773264212042870784/GUtQ6yty_normal.jpg" TargetMode="External" /><Relationship Id="rId315" Type="http://schemas.openxmlformats.org/officeDocument/2006/relationships/hyperlink" Target="https://pbs.twimg.com/media/DxYayPlWsAIC-3i.png" TargetMode="External" /><Relationship Id="rId316" Type="http://schemas.openxmlformats.org/officeDocument/2006/relationships/hyperlink" Target="https://pbs.twimg.com/media/DxYGehuXgAQMw0l.png" TargetMode="External" /><Relationship Id="rId317" Type="http://schemas.openxmlformats.org/officeDocument/2006/relationships/hyperlink" Target="https://pbs.twimg.com/media/DxZR0a7VsAAWXWa.jpg" TargetMode="External" /><Relationship Id="rId318" Type="http://schemas.openxmlformats.org/officeDocument/2006/relationships/hyperlink" Target="https://pbs.twimg.com/media/DxZgANgWsAIDgGw.jpg" TargetMode="External" /><Relationship Id="rId319" Type="http://schemas.openxmlformats.org/officeDocument/2006/relationships/hyperlink" Target="https://pbs.twimg.com/media/DxZgANgWsAIDgGw.jpg" TargetMode="External" /><Relationship Id="rId320" Type="http://schemas.openxmlformats.org/officeDocument/2006/relationships/hyperlink" Target="https://pbs.twimg.com/media/DtjUMu7XcAAlYoQ.jpg" TargetMode="External" /><Relationship Id="rId321" Type="http://schemas.openxmlformats.org/officeDocument/2006/relationships/hyperlink" Target="https://pbs.twimg.com/media/DtjUMu7XcAAlYoQ.jpg" TargetMode="External" /><Relationship Id="rId322" Type="http://schemas.openxmlformats.org/officeDocument/2006/relationships/hyperlink" Target="https://pbs.twimg.com/media/DxaNW_bWsAASDFa.jpg" TargetMode="External" /><Relationship Id="rId323" Type="http://schemas.openxmlformats.org/officeDocument/2006/relationships/hyperlink" Target="https://pbs.twimg.com/media/DxaNW_bWsAASDFa.jpg" TargetMode="External" /><Relationship Id="rId324" Type="http://schemas.openxmlformats.org/officeDocument/2006/relationships/hyperlink" Target="https://pbs.twimg.com/media/DxaNW_bWsAASDFa.jpg" TargetMode="External" /><Relationship Id="rId325" Type="http://schemas.openxmlformats.org/officeDocument/2006/relationships/hyperlink" Target="https://pbs.twimg.com/media/DxaNW_bWsAASDFa.jpg" TargetMode="External" /><Relationship Id="rId326" Type="http://schemas.openxmlformats.org/officeDocument/2006/relationships/hyperlink" Target="https://pbs.twimg.com/media/DxaNW_bWsAASDFa.jpg" TargetMode="External" /><Relationship Id="rId327" Type="http://schemas.openxmlformats.org/officeDocument/2006/relationships/hyperlink" Target="https://pbs.twimg.com/media/DxaNW_bWsAASDFa.jpg" TargetMode="External" /><Relationship Id="rId328" Type="http://schemas.openxmlformats.org/officeDocument/2006/relationships/hyperlink" Target="https://pbs.twimg.com/media/DxaW4ukX0AEyKci.jpg" TargetMode="External" /><Relationship Id="rId329" Type="http://schemas.openxmlformats.org/officeDocument/2006/relationships/hyperlink" Target="https://pbs.twimg.com/media/DxaW4ukX0AEyKci.jpg" TargetMode="External" /><Relationship Id="rId330" Type="http://schemas.openxmlformats.org/officeDocument/2006/relationships/hyperlink" Target="https://pbs.twimg.com/media/DxaW4ukX0AEyKci.jpg" TargetMode="External" /><Relationship Id="rId331" Type="http://schemas.openxmlformats.org/officeDocument/2006/relationships/hyperlink" Target="https://pbs.twimg.com/media/DxaW4ukX0AEyKci.jpg" TargetMode="External" /><Relationship Id="rId332" Type="http://schemas.openxmlformats.org/officeDocument/2006/relationships/hyperlink" Target="http://pbs.twimg.com/profile_images/773264212042870784/GUtQ6yty_normal.jpg" TargetMode="External" /><Relationship Id="rId333" Type="http://schemas.openxmlformats.org/officeDocument/2006/relationships/hyperlink" Target="https://pbs.twimg.com/amplify_video_thumb/1081006513341161473/img/qiCGVIZuigyGIlYB.jpg" TargetMode="External" /><Relationship Id="rId334" Type="http://schemas.openxmlformats.org/officeDocument/2006/relationships/hyperlink" Target="https://pbs.twimg.com/media/DxaW4ukX0AEyKci.jpg" TargetMode="External" /><Relationship Id="rId335" Type="http://schemas.openxmlformats.org/officeDocument/2006/relationships/hyperlink" Target="https://pbs.twimg.com/media/DxaW4ukX0AEyKci.jpg" TargetMode="External" /><Relationship Id="rId336" Type="http://schemas.openxmlformats.org/officeDocument/2006/relationships/hyperlink" Target="https://pbs.twimg.com/media/DxaW4ukX0AEyKci.jpg" TargetMode="External" /><Relationship Id="rId337" Type="http://schemas.openxmlformats.org/officeDocument/2006/relationships/hyperlink" Target="https://pbs.twimg.com/media/DxH7sTSX4AIHJI4.jpg" TargetMode="External" /><Relationship Id="rId338" Type="http://schemas.openxmlformats.org/officeDocument/2006/relationships/hyperlink" Target="https://pbs.twimg.com/media/DxH7sTSX4AIHJI4.jpg" TargetMode="External" /><Relationship Id="rId339" Type="http://schemas.openxmlformats.org/officeDocument/2006/relationships/hyperlink" Target="https://pbs.twimg.com/media/DxH7sTSX4AIHJI4.jpg" TargetMode="External" /><Relationship Id="rId340" Type="http://schemas.openxmlformats.org/officeDocument/2006/relationships/hyperlink" Target="https://pbs.twimg.com/media/DxH7sTSX4AIHJI4.jpg" TargetMode="External" /><Relationship Id="rId341" Type="http://schemas.openxmlformats.org/officeDocument/2006/relationships/hyperlink" Target="https://pbs.twimg.com/media/DxH7sTSX4AIHJI4.jpg" TargetMode="External" /><Relationship Id="rId342" Type="http://schemas.openxmlformats.org/officeDocument/2006/relationships/hyperlink" Target="https://pbs.twimg.com/media/DxH7sTSX4AIHJI4.jpg" TargetMode="External" /><Relationship Id="rId343" Type="http://schemas.openxmlformats.org/officeDocument/2006/relationships/hyperlink" Target="https://pbs.twimg.com/media/DxH7sTSX4AIHJI4.jpg" TargetMode="External" /><Relationship Id="rId344" Type="http://schemas.openxmlformats.org/officeDocument/2006/relationships/hyperlink" Target="https://pbs.twimg.com/media/DxH7sTSX4AIHJI4.jpg" TargetMode="External" /><Relationship Id="rId345" Type="http://schemas.openxmlformats.org/officeDocument/2006/relationships/hyperlink" Target="https://pbs.twimg.com/ext_tw_video_thumb/1086882369565536256/pu/img/LqAbBPlPChuQFKKu.jpg" TargetMode="External" /><Relationship Id="rId346" Type="http://schemas.openxmlformats.org/officeDocument/2006/relationships/hyperlink" Target="https://pbs.twimg.com/ext_tw_video_thumb/1086882369565536256/pu/img/LqAbBPlPChuQFKKu.jpg" TargetMode="External" /><Relationship Id="rId347" Type="http://schemas.openxmlformats.org/officeDocument/2006/relationships/hyperlink" Target="https://pbs.twimg.com/ext_tw_video_thumb/1086882369565536256/pu/img/LqAbBPlPChuQFKKu.jpg" TargetMode="External" /><Relationship Id="rId348" Type="http://schemas.openxmlformats.org/officeDocument/2006/relationships/hyperlink" Target="https://pbs.twimg.com/media/DxZ6R4bWoAQxiOh.jpg" TargetMode="External" /><Relationship Id="rId349" Type="http://schemas.openxmlformats.org/officeDocument/2006/relationships/hyperlink" Target="https://pbs.twimg.com/media/DxaNW_bWsAASDFa.jpg" TargetMode="External" /><Relationship Id="rId350" Type="http://schemas.openxmlformats.org/officeDocument/2006/relationships/hyperlink" Target="https://pbs.twimg.com/media/DxZ6R4bWoAQxiOh.jpg" TargetMode="External" /><Relationship Id="rId351" Type="http://schemas.openxmlformats.org/officeDocument/2006/relationships/hyperlink" Target="https://pbs.twimg.com/media/DxZ6R4bWoAQxiOh.jpg" TargetMode="External" /><Relationship Id="rId352" Type="http://schemas.openxmlformats.org/officeDocument/2006/relationships/hyperlink" Target="https://pbs.twimg.com/media/DxZ6R4bWoAQxiOh.jpg" TargetMode="External" /><Relationship Id="rId353" Type="http://schemas.openxmlformats.org/officeDocument/2006/relationships/hyperlink" Target="https://pbs.twimg.com/media/DxZ6R4bWoAQxiOh.jpg" TargetMode="External" /><Relationship Id="rId354" Type="http://schemas.openxmlformats.org/officeDocument/2006/relationships/hyperlink" Target="https://pbs.twimg.com/media/DxZzaXyWsAA5Fxc.jpg" TargetMode="External" /><Relationship Id="rId355" Type="http://schemas.openxmlformats.org/officeDocument/2006/relationships/hyperlink" Target="https://pbs.twimg.com/media/DxZzaXyWsAA5Fxc.jpg" TargetMode="External" /><Relationship Id="rId356" Type="http://schemas.openxmlformats.org/officeDocument/2006/relationships/hyperlink" Target="https://pbs.twimg.com/media/DxZzaXyWsAA5Fxc.jpg" TargetMode="External" /><Relationship Id="rId357" Type="http://schemas.openxmlformats.org/officeDocument/2006/relationships/hyperlink" Target="https://pbs.twimg.com/media/DxZez23XQAAAydM.jpg" TargetMode="External" /><Relationship Id="rId358" Type="http://schemas.openxmlformats.org/officeDocument/2006/relationships/hyperlink" Target="https://pbs.twimg.com/media/DxZez23XQAAAydM.jpg" TargetMode="External" /><Relationship Id="rId359" Type="http://schemas.openxmlformats.org/officeDocument/2006/relationships/hyperlink" Target="https://pbs.twimg.com/media/DxZzaXyWsAA5Fxc.jpg" TargetMode="External" /><Relationship Id="rId360" Type="http://schemas.openxmlformats.org/officeDocument/2006/relationships/hyperlink" Target="https://pbs.twimg.com/media/DxZez23XQAAAydM.jpg" TargetMode="External" /><Relationship Id="rId361" Type="http://schemas.openxmlformats.org/officeDocument/2006/relationships/hyperlink" Target="https://pbs.twimg.com/media/DxZez23XQAAAydM.jpg" TargetMode="External" /><Relationship Id="rId362" Type="http://schemas.openxmlformats.org/officeDocument/2006/relationships/hyperlink" Target="https://pbs.twimg.com/media/DxZez23XQAAAydM.jpg" TargetMode="External" /><Relationship Id="rId363" Type="http://schemas.openxmlformats.org/officeDocument/2006/relationships/hyperlink" Target="https://pbs.twimg.com/media/DxZYLBGXQAAtUab.jpg" TargetMode="External" /><Relationship Id="rId364" Type="http://schemas.openxmlformats.org/officeDocument/2006/relationships/hyperlink" Target="https://pbs.twimg.com/media/DxZYLBGXQAAtUab.jpg" TargetMode="External" /><Relationship Id="rId365" Type="http://schemas.openxmlformats.org/officeDocument/2006/relationships/hyperlink" Target="https://pbs.twimg.com/media/DxZYLBGXQAAtUab.jpg" TargetMode="External" /><Relationship Id="rId366" Type="http://schemas.openxmlformats.org/officeDocument/2006/relationships/hyperlink" Target="https://pbs.twimg.com/media/DxZYLBGXQAAtUab.jpg" TargetMode="External" /><Relationship Id="rId367" Type="http://schemas.openxmlformats.org/officeDocument/2006/relationships/hyperlink" Target="https://pbs.twimg.com/media/DxZYLBGXQAAtUab.jpg" TargetMode="External" /><Relationship Id="rId368" Type="http://schemas.openxmlformats.org/officeDocument/2006/relationships/hyperlink" Target="https://pbs.twimg.com/media/DxZYLBGXQAAtUab.jpg" TargetMode="External" /><Relationship Id="rId369" Type="http://schemas.openxmlformats.org/officeDocument/2006/relationships/hyperlink" Target="http://pbs.twimg.com/profile_images/890464519935283200/XrcgFjrN_normal.jpg" TargetMode="External" /><Relationship Id="rId370" Type="http://schemas.openxmlformats.org/officeDocument/2006/relationships/hyperlink" Target="http://pbs.twimg.com/profile_images/890464519935283200/XrcgFjrN_normal.jpg" TargetMode="External" /><Relationship Id="rId371" Type="http://schemas.openxmlformats.org/officeDocument/2006/relationships/hyperlink" Target="http://pbs.twimg.com/profile_images/890464519935283200/XrcgFjrN_normal.jpg" TargetMode="External" /><Relationship Id="rId372" Type="http://schemas.openxmlformats.org/officeDocument/2006/relationships/hyperlink" Target="http://pbs.twimg.com/profile_images/726667054686728192/_FV9kwmc_normal.jpg" TargetMode="External" /><Relationship Id="rId373" Type="http://schemas.openxmlformats.org/officeDocument/2006/relationships/hyperlink" Target="http://pbs.twimg.com/profile_images/517344040875225088/k0NywCVo_normal.jpeg" TargetMode="External" /><Relationship Id="rId374" Type="http://schemas.openxmlformats.org/officeDocument/2006/relationships/hyperlink" Target="http://pbs.twimg.com/profile_images/548469729191411712/s_ab78eS_normal.jpeg" TargetMode="External" /><Relationship Id="rId375" Type="http://schemas.openxmlformats.org/officeDocument/2006/relationships/hyperlink" Target="http://pbs.twimg.com/profile_images/548469729191411712/s_ab78eS_normal.jpeg" TargetMode="External" /><Relationship Id="rId376" Type="http://schemas.openxmlformats.org/officeDocument/2006/relationships/hyperlink" Target="http://pbs.twimg.com/profile_images/805006806934323200/KxEGjbqo_normal.jpg" TargetMode="External" /><Relationship Id="rId377" Type="http://schemas.openxmlformats.org/officeDocument/2006/relationships/hyperlink" Target="http://pbs.twimg.com/profile_images/805006806934323200/KxEGjbqo_normal.jpg" TargetMode="External" /><Relationship Id="rId378" Type="http://schemas.openxmlformats.org/officeDocument/2006/relationships/hyperlink" Target="http://pbs.twimg.com/profile_images/805006806934323200/KxEGjbqo_normal.jpg" TargetMode="External" /><Relationship Id="rId379" Type="http://schemas.openxmlformats.org/officeDocument/2006/relationships/hyperlink" Target="http://pbs.twimg.com/profile_images/805006806934323200/KxEGjbqo_normal.jpg" TargetMode="External" /><Relationship Id="rId380" Type="http://schemas.openxmlformats.org/officeDocument/2006/relationships/hyperlink" Target="https://pbs.twimg.com/media/DxYRN7RWwAIa6MV.jpg" TargetMode="External" /><Relationship Id="rId381" Type="http://schemas.openxmlformats.org/officeDocument/2006/relationships/hyperlink" Target="http://pbs.twimg.com/profile_images/990706020438761477/vmYbOORN_normal.jpg" TargetMode="External" /><Relationship Id="rId382" Type="http://schemas.openxmlformats.org/officeDocument/2006/relationships/hyperlink" Target="https://pbs.twimg.com/media/DxaUfGfWwAE9M73.jpg" TargetMode="External" /><Relationship Id="rId383" Type="http://schemas.openxmlformats.org/officeDocument/2006/relationships/hyperlink" Target="http://pbs.twimg.com/profile_images/780709747020423168/x5jhOyOY_normal.jpg" TargetMode="External" /><Relationship Id="rId384" Type="http://schemas.openxmlformats.org/officeDocument/2006/relationships/hyperlink" Target="http://pbs.twimg.com/profile_images/976864069528555520/wuXzNaDK_normal.jpg" TargetMode="External" /><Relationship Id="rId385" Type="http://schemas.openxmlformats.org/officeDocument/2006/relationships/hyperlink" Target="http://pbs.twimg.com/profile_images/1067128861731799040/uEvU6DRx_normal.jpg" TargetMode="External" /><Relationship Id="rId386" Type="http://schemas.openxmlformats.org/officeDocument/2006/relationships/hyperlink" Target="http://pbs.twimg.com/profile_images/1026376387102420994/oSUBEmz3_normal.jpg" TargetMode="External" /><Relationship Id="rId387" Type="http://schemas.openxmlformats.org/officeDocument/2006/relationships/hyperlink" Target="http://pbs.twimg.com/profile_images/1081800912698372096/MRenWgyP_normal.jpg" TargetMode="External" /><Relationship Id="rId388" Type="http://schemas.openxmlformats.org/officeDocument/2006/relationships/hyperlink" Target="http://pbs.twimg.com/profile_images/1026376387102420994/oSUBEmz3_normal.jpg" TargetMode="External" /><Relationship Id="rId389" Type="http://schemas.openxmlformats.org/officeDocument/2006/relationships/hyperlink" Target="http://pbs.twimg.com/profile_images/1026376387102420994/oSUBEmz3_normal.jpg" TargetMode="External" /><Relationship Id="rId390" Type="http://schemas.openxmlformats.org/officeDocument/2006/relationships/hyperlink" Target="http://pbs.twimg.com/profile_images/1081800912698372096/MRenWgyP_normal.jpg" TargetMode="External" /><Relationship Id="rId391" Type="http://schemas.openxmlformats.org/officeDocument/2006/relationships/hyperlink" Target="https://pbs.twimg.com/ext_tw_video_thumb/1086882369565536256/pu/img/LqAbBPlPChuQFKKu.jpg" TargetMode="External" /><Relationship Id="rId392" Type="http://schemas.openxmlformats.org/officeDocument/2006/relationships/hyperlink" Target="http://pbs.twimg.com/profile_images/417235686148698112/x23DTRbE_normal.jpeg" TargetMode="External" /><Relationship Id="rId393" Type="http://schemas.openxmlformats.org/officeDocument/2006/relationships/hyperlink" Target="https://pbs.twimg.com/ext_tw_video_thumb/1086882369565536256/pu/img/LqAbBPlPChuQFKKu.jpg" TargetMode="External" /><Relationship Id="rId394" Type="http://schemas.openxmlformats.org/officeDocument/2006/relationships/hyperlink" Target="http://pbs.twimg.com/profile_images/417235686148698112/x23DTRbE_normal.jpeg" TargetMode="External" /><Relationship Id="rId395" Type="http://schemas.openxmlformats.org/officeDocument/2006/relationships/hyperlink" Target="https://pbs.twimg.com/media/DrZ8k_zXgAE3Jax.jpg" TargetMode="External" /><Relationship Id="rId396" Type="http://schemas.openxmlformats.org/officeDocument/2006/relationships/hyperlink" Target="http://pbs.twimg.com/profile_images/417235686148698112/x23DTRbE_normal.jpeg" TargetMode="External" /><Relationship Id="rId397" Type="http://schemas.openxmlformats.org/officeDocument/2006/relationships/hyperlink" Target="http://pbs.twimg.com/profile_images/417235686148698112/x23DTRbE_normal.jpeg" TargetMode="External" /><Relationship Id="rId398" Type="http://schemas.openxmlformats.org/officeDocument/2006/relationships/hyperlink" Target="http://pbs.twimg.com/profile_images/417235686148698112/x23DTRbE_normal.jpeg" TargetMode="External" /><Relationship Id="rId399" Type="http://schemas.openxmlformats.org/officeDocument/2006/relationships/hyperlink" Target="http://pbs.twimg.com/profile_images/798403320461328384/A2tZjaB8_normal.jpg" TargetMode="External" /><Relationship Id="rId400" Type="http://schemas.openxmlformats.org/officeDocument/2006/relationships/hyperlink" Target="http://pbs.twimg.com/profile_images/849166849950568448/Zb0nWTNN_normal.jpg" TargetMode="External" /><Relationship Id="rId401" Type="http://schemas.openxmlformats.org/officeDocument/2006/relationships/hyperlink" Target="https://pbs.twimg.com/media/DwJWQfxXQAMlg4U.jpg" TargetMode="External" /><Relationship Id="rId402" Type="http://schemas.openxmlformats.org/officeDocument/2006/relationships/hyperlink" Target="http://pbs.twimg.com/profile_images/816589166330937345/7a7XExJE_normal.jpg" TargetMode="External" /><Relationship Id="rId403" Type="http://schemas.openxmlformats.org/officeDocument/2006/relationships/hyperlink" Target="http://pbs.twimg.com/profile_images/816589166330937345/7a7XExJE_normal.jpg" TargetMode="External" /><Relationship Id="rId404" Type="http://schemas.openxmlformats.org/officeDocument/2006/relationships/hyperlink" Target="http://pbs.twimg.com/profile_images/773264212042870784/GUtQ6yty_normal.jpg" TargetMode="External" /><Relationship Id="rId405" Type="http://schemas.openxmlformats.org/officeDocument/2006/relationships/hyperlink" Target="http://pbs.twimg.com/profile_images/773264212042870784/GUtQ6yty_normal.jpg" TargetMode="External" /><Relationship Id="rId406" Type="http://schemas.openxmlformats.org/officeDocument/2006/relationships/hyperlink" Target="http://pbs.twimg.com/profile_images/773264212042870784/GUtQ6yty_normal.jpg" TargetMode="External" /><Relationship Id="rId407" Type="http://schemas.openxmlformats.org/officeDocument/2006/relationships/hyperlink" Target="http://pbs.twimg.com/profile_images/773264212042870784/GUtQ6yty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965682432367300611/j4syUFC2_normal.jpg" TargetMode="External" /><Relationship Id="rId411" Type="http://schemas.openxmlformats.org/officeDocument/2006/relationships/hyperlink" Target="http://pbs.twimg.com/profile_images/1032160975036665856/fkrK1xui_normal.jpg" TargetMode="External" /><Relationship Id="rId412" Type="http://schemas.openxmlformats.org/officeDocument/2006/relationships/hyperlink" Target="http://pbs.twimg.com/profile_images/1069247811290624004/TytUSstC_normal.jpg" TargetMode="External" /><Relationship Id="rId413" Type="http://schemas.openxmlformats.org/officeDocument/2006/relationships/hyperlink" Target="https://pbs.twimg.com/media/DxX-owLWsAE0kRH.jpg" TargetMode="External" /><Relationship Id="rId414" Type="http://schemas.openxmlformats.org/officeDocument/2006/relationships/hyperlink" Target="http://pbs.twimg.com/profile_images/1035042096619704321/fiTkfmMV_normal.jpg" TargetMode="External" /><Relationship Id="rId415" Type="http://schemas.openxmlformats.org/officeDocument/2006/relationships/hyperlink" Target="https://pbs.twimg.com/amplify_video_thumb/1081006513341161473/img/qiCGVIZuigyGIlYB.jpg" TargetMode="External" /><Relationship Id="rId416" Type="http://schemas.openxmlformats.org/officeDocument/2006/relationships/hyperlink" Target="http://pbs.twimg.com/profile_images/887985580562407427/59oz7xri_normal.jpg" TargetMode="External" /><Relationship Id="rId417" Type="http://schemas.openxmlformats.org/officeDocument/2006/relationships/hyperlink" Target="http://pbs.twimg.com/profile_images/887985580562407427/59oz7xri_normal.jpg" TargetMode="External" /><Relationship Id="rId418" Type="http://schemas.openxmlformats.org/officeDocument/2006/relationships/hyperlink" Target="http://pbs.twimg.com/profile_images/908718838719672322/6OhUkrMF_normal.jpg" TargetMode="External" /><Relationship Id="rId419" Type="http://schemas.openxmlformats.org/officeDocument/2006/relationships/hyperlink" Target="https://pbs.twimg.com/ext_tw_video_thumb/1043560825296830464/pu/img/V5XIi7d0B6uTexRH.jpg" TargetMode="External" /><Relationship Id="rId420" Type="http://schemas.openxmlformats.org/officeDocument/2006/relationships/hyperlink" Target="http://pbs.twimg.com/profile_images/1075444663505616897/K4tidSvB_normal.jpg" TargetMode="External" /><Relationship Id="rId421" Type="http://schemas.openxmlformats.org/officeDocument/2006/relationships/hyperlink" Target="https://pbs.twimg.com/ext_tw_video_thumb/1043560825296830464/pu/img/V5XIi7d0B6uTexRH.jpg" TargetMode="External" /><Relationship Id="rId422" Type="http://schemas.openxmlformats.org/officeDocument/2006/relationships/hyperlink" Target="http://pbs.twimg.com/profile_images/1075444663505616897/K4tidSvB_normal.jpg" TargetMode="External" /><Relationship Id="rId423" Type="http://schemas.openxmlformats.org/officeDocument/2006/relationships/hyperlink" Target="https://pbs.twimg.com/media/DxWSdrYV4AA-5L-.jpg" TargetMode="External" /><Relationship Id="rId424" Type="http://schemas.openxmlformats.org/officeDocument/2006/relationships/hyperlink" Target="http://pbs.twimg.com/profile_images/1075444663505616897/K4tidSvB_normal.jpg" TargetMode="External" /><Relationship Id="rId425" Type="http://schemas.openxmlformats.org/officeDocument/2006/relationships/hyperlink" Target="http://pbs.twimg.com/profile_images/1075444663505616897/K4tidSvB_normal.jpg" TargetMode="External" /><Relationship Id="rId426" Type="http://schemas.openxmlformats.org/officeDocument/2006/relationships/hyperlink" Target="http://pbs.twimg.com/profile_images/1084817754006253570/nQl5SNlc_normal.jpg" TargetMode="External" /><Relationship Id="rId427" Type="http://schemas.openxmlformats.org/officeDocument/2006/relationships/hyperlink" Target="http://pbs.twimg.com/profile_images/1084817754006253570/nQl5SNlc_normal.jpg" TargetMode="External" /><Relationship Id="rId428" Type="http://schemas.openxmlformats.org/officeDocument/2006/relationships/hyperlink" Target="http://pbs.twimg.com/profile_images/1014099062839054336/94pJrA6-_normal.jpg" TargetMode="External" /><Relationship Id="rId429" Type="http://schemas.openxmlformats.org/officeDocument/2006/relationships/hyperlink" Target="http://pbs.twimg.com/profile_images/492674933164503040/FbNf_O0T_normal.jpeg" TargetMode="External" /><Relationship Id="rId430" Type="http://schemas.openxmlformats.org/officeDocument/2006/relationships/hyperlink" Target="https://pbs.twimg.com/media/DxZ6DrRXQAEh3oM.jpg" TargetMode="External" /><Relationship Id="rId431" Type="http://schemas.openxmlformats.org/officeDocument/2006/relationships/hyperlink" Target="http://pbs.twimg.com/profile_images/871389331843186688/kLwVLS1r_normal.jpg" TargetMode="External" /><Relationship Id="rId432" Type="http://schemas.openxmlformats.org/officeDocument/2006/relationships/hyperlink" Target="https://pbs.twimg.com/media/DxZ6DrRXQAEh3oM.jpg" TargetMode="External" /><Relationship Id="rId433" Type="http://schemas.openxmlformats.org/officeDocument/2006/relationships/hyperlink" Target="http://pbs.twimg.com/profile_images/871389331843186688/kLwVLS1r_normal.jpg" TargetMode="External" /><Relationship Id="rId434" Type="http://schemas.openxmlformats.org/officeDocument/2006/relationships/hyperlink" Target="https://pbs.twimg.com/media/DxZ6DrRXQAEh3oM.jpg" TargetMode="External" /><Relationship Id="rId435" Type="http://schemas.openxmlformats.org/officeDocument/2006/relationships/hyperlink" Target="https://pbs.twimg.com/media/DxZez23XQAAAydM.jpg" TargetMode="External" /><Relationship Id="rId436" Type="http://schemas.openxmlformats.org/officeDocument/2006/relationships/hyperlink" Target="http://pbs.twimg.com/profile_images/871389331843186688/kLwVLS1r_normal.jpg" TargetMode="External" /><Relationship Id="rId437" Type="http://schemas.openxmlformats.org/officeDocument/2006/relationships/hyperlink" Target="https://pbs.twimg.com/media/DxVIiemX0AAHXhq.jpg" TargetMode="External" /><Relationship Id="rId438" Type="http://schemas.openxmlformats.org/officeDocument/2006/relationships/hyperlink" Target="http://pbs.twimg.com/profile_images/997092718001250305/V3ubCc7H_normal.jpg" TargetMode="External" /><Relationship Id="rId439" Type="http://schemas.openxmlformats.org/officeDocument/2006/relationships/hyperlink" Target="http://pbs.twimg.com/profile_images/997092718001250305/V3ubCc7H_normal.jpg" TargetMode="External" /><Relationship Id="rId440" Type="http://schemas.openxmlformats.org/officeDocument/2006/relationships/hyperlink" Target="https://pbs.twimg.com/media/DxaYjpQVsAAZy6L.jpg" TargetMode="External" /><Relationship Id="rId441" Type="http://schemas.openxmlformats.org/officeDocument/2006/relationships/hyperlink" Target="https://pbs.twimg.com/media/DxaYnVeUcAA8D3H.jpg" TargetMode="External" /><Relationship Id="rId442" Type="http://schemas.openxmlformats.org/officeDocument/2006/relationships/hyperlink" Target="http://pbs.twimg.com/profile_images/1782812492/New_Sample-Logo__normal.jpg" TargetMode="External" /><Relationship Id="rId443" Type="http://schemas.openxmlformats.org/officeDocument/2006/relationships/hyperlink" Target="http://pbs.twimg.com/profile_images/1782812492/New_Sample-Logo__normal.jpg" TargetMode="External" /><Relationship Id="rId444" Type="http://schemas.openxmlformats.org/officeDocument/2006/relationships/hyperlink" Target="http://pbs.twimg.com/profile_images/978513405198979072/PTPDItkY_normal.jpg" TargetMode="External" /><Relationship Id="rId445" Type="http://schemas.openxmlformats.org/officeDocument/2006/relationships/hyperlink" Target="https://pbs.twimg.com/media/DxaXoLaVYAAT_cJ.jpg" TargetMode="External" /><Relationship Id="rId446" Type="http://schemas.openxmlformats.org/officeDocument/2006/relationships/hyperlink" Target="https://pbs.twimg.com/media/DxaVj1DWwAAnhga.jpg" TargetMode="External" /><Relationship Id="rId447" Type="http://schemas.openxmlformats.org/officeDocument/2006/relationships/hyperlink" Target="http://pbs.twimg.com/profile_images/869823147666800641/mUg3YGC5_normal.jpg" TargetMode="External" /><Relationship Id="rId448" Type="http://schemas.openxmlformats.org/officeDocument/2006/relationships/hyperlink" Target="http://pbs.twimg.com/profile_images/1067670684229345280/c9CZZT6p_normal.jpg" TargetMode="External" /><Relationship Id="rId449" Type="http://schemas.openxmlformats.org/officeDocument/2006/relationships/hyperlink" Target="http://pbs.twimg.com/profile_images/1067670684229345280/c9CZZT6p_normal.jpg" TargetMode="External" /><Relationship Id="rId450" Type="http://schemas.openxmlformats.org/officeDocument/2006/relationships/hyperlink" Target="https://pbs.twimg.com/media/DxaNW_bWsAASDFa.jpg" TargetMode="External" /><Relationship Id="rId451" Type="http://schemas.openxmlformats.org/officeDocument/2006/relationships/hyperlink" Target="http://pbs.twimg.com/profile_images/802596475213582337/MGqbpt64_normal.jpg" TargetMode="External" /><Relationship Id="rId452" Type="http://schemas.openxmlformats.org/officeDocument/2006/relationships/hyperlink" Target="http://pbs.twimg.com/profile_images/802596475213582337/MGqbpt64_normal.jpg" TargetMode="External" /><Relationship Id="rId453" Type="http://schemas.openxmlformats.org/officeDocument/2006/relationships/hyperlink" Target="http://pbs.twimg.com/profile_images/802596475213582337/MGqbpt64_normal.jpg" TargetMode="External" /><Relationship Id="rId454" Type="http://schemas.openxmlformats.org/officeDocument/2006/relationships/hyperlink" Target="http://pbs.twimg.com/profile_images/802596475213582337/MGqbpt64_normal.jpg" TargetMode="External" /><Relationship Id="rId455" Type="http://schemas.openxmlformats.org/officeDocument/2006/relationships/hyperlink" Target="http://pbs.twimg.com/profile_images/706387632016662528/2sCcFSrV_normal.jpg" TargetMode="External" /><Relationship Id="rId456" Type="http://schemas.openxmlformats.org/officeDocument/2006/relationships/hyperlink" Target="http://pbs.twimg.com/profile_images/1030682647176077312/ibP_7vHP_normal.jpg" TargetMode="External" /><Relationship Id="rId457" Type="http://schemas.openxmlformats.org/officeDocument/2006/relationships/hyperlink" Target="http://pbs.twimg.com/profile_images/1030682647176077312/ibP_7vHP_normal.jpg" TargetMode="External" /><Relationship Id="rId458" Type="http://schemas.openxmlformats.org/officeDocument/2006/relationships/hyperlink" Target="http://pbs.twimg.com/profile_images/1030682647176077312/ibP_7vHP_normal.jpg" TargetMode="External" /><Relationship Id="rId459" Type="http://schemas.openxmlformats.org/officeDocument/2006/relationships/hyperlink" Target="https://pbs.twimg.com/media/DxaYzyFVsAEs2f2.jpg" TargetMode="External" /><Relationship Id="rId460" Type="http://schemas.openxmlformats.org/officeDocument/2006/relationships/hyperlink" Target="http://pbs.twimg.com/profile_images/954020529391902720/jW4dnFtA_normal.jpg" TargetMode="External" /><Relationship Id="rId461" Type="http://schemas.openxmlformats.org/officeDocument/2006/relationships/hyperlink" Target="http://pbs.twimg.com/profile_images/680418832452681728/basAgMmZ_normal.jpg" TargetMode="External" /><Relationship Id="rId462" Type="http://schemas.openxmlformats.org/officeDocument/2006/relationships/hyperlink" Target="http://pbs.twimg.com/profile_images/954020529391902720/jW4dnFtA_normal.jpg" TargetMode="External" /><Relationship Id="rId463" Type="http://schemas.openxmlformats.org/officeDocument/2006/relationships/hyperlink" Target="http://pbs.twimg.com/profile_images/680418832452681728/basAgMmZ_normal.jpg" TargetMode="External" /><Relationship Id="rId464" Type="http://schemas.openxmlformats.org/officeDocument/2006/relationships/hyperlink" Target="http://pbs.twimg.com/profile_images/680418832452681728/basAgMmZ_normal.jpg" TargetMode="External" /><Relationship Id="rId465" Type="http://schemas.openxmlformats.org/officeDocument/2006/relationships/hyperlink" Target="http://pbs.twimg.com/profile_images/848516517637574656/99h3FOIN_normal.jpg" TargetMode="External" /><Relationship Id="rId466" Type="http://schemas.openxmlformats.org/officeDocument/2006/relationships/hyperlink" Target="http://pbs.twimg.com/profile_images/848516517637574656/99h3FOIN_normal.jpg" TargetMode="External" /><Relationship Id="rId467" Type="http://schemas.openxmlformats.org/officeDocument/2006/relationships/hyperlink" Target="http://pbs.twimg.com/profile_images/692994884270198784/jQX64C1s_normal.jpg" TargetMode="External" /><Relationship Id="rId468" Type="http://schemas.openxmlformats.org/officeDocument/2006/relationships/hyperlink" Target="https://pbs.twimg.com/media/DxZ6DrRXQAEh3oM.jpg" TargetMode="External" /><Relationship Id="rId469" Type="http://schemas.openxmlformats.org/officeDocument/2006/relationships/hyperlink" Target="https://pbs.twimg.com/media/DxZ6R4bWoAQxiOh.jpg" TargetMode="External" /><Relationship Id="rId470" Type="http://schemas.openxmlformats.org/officeDocument/2006/relationships/hyperlink" Target="http://pbs.twimg.com/profile_images/874957781396271104/c43eZVPu_normal.jpg" TargetMode="External" /><Relationship Id="rId471" Type="http://schemas.openxmlformats.org/officeDocument/2006/relationships/hyperlink" Target="http://pbs.twimg.com/profile_images/1040011551225327616/XkHWrhIG_normal.jpg" TargetMode="External" /><Relationship Id="rId472" Type="http://schemas.openxmlformats.org/officeDocument/2006/relationships/hyperlink" Target="https://pbs.twimg.com/media/DxYayPlWsAIC-3i.png" TargetMode="External" /><Relationship Id="rId473" Type="http://schemas.openxmlformats.org/officeDocument/2006/relationships/hyperlink" Target="http://pbs.twimg.com/profile_images/1040011551225327616/XkHWrhIG_normal.jpg" TargetMode="External" /><Relationship Id="rId474" Type="http://schemas.openxmlformats.org/officeDocument/2006/relationships/hyperlink" Target="http://pbs.twimg.com/profile_images/676517070549323776/6bbXhEfg_normal.png" TargetMode="External" /><Relationship Id="rId475" Type="http://schemas.openxmlformats.org/officeDocument/2006/relationships/hyperlink" Target="http://pbs.twimg.com/profile_images/924688304708243456/EfExrhU__normal.jpg" TargetMode="External" /><Relationship Id="rId476" Type="http://schemas.openxmlformats.org/officeDocument/2006/relationships/hyperlink" Target="http://pbs.twimg.com/profile_images/593803027737387008/RLmHoyff_normal.png" TargetMode="External" /><Relationship Id="rId477" Type="http://schemas.openxmlformats.org/officeDocument/2006/relationships/hyperlink" Target="http://pbs.twimg.com/profile_images/877265193818103808/uriy-gaK_normal.jpg" TargetMode="External" /><Relationship Id="rId478" Type="http://schemas.openxmlformats.org/officeDocument/2006/relationships/hyperlink" Target="http://pbs.twimg.com/profile_images/1057986224487653377/_QHxWMJZ_normal.jpg" TargetMode="External" /><Relationship Id="rId479" Type="http://schemas.openxmlformats.org/officeDocument/2006/relationships/hyperlink" Target="http://pbs.twimg.com/profile_images/806213385545273344/s7sE4E8a_normal.jpg" TargetMode="External" /><Relationship Id="rId480" Type="http://schemas.openxmlformats.org/officeDocument/2006/relationships/hyperlink" Target="http://pbs.twimg.com/profile_images/557413912241373184/6SxrzZSF_normal.jpeg" TargetMode="External" /><Relationship Id="rId481" Type="http://schemas.openxmlformats.org/officeDocument/2006/relationships/hyperlink" Target="https://pbs.twimg.com/media/DxR-wj0XcAAUZtg.jpg" TargetMode="External" /><Relationship Id="rId482" Type="http://schemas.openxmlformats.org/officeDocument/2006/relationships/hyperlink" Target="http://pbs.twimg.com/profile_images/2247742663/IMG_0194_face0_normal.jpg" TargetMode="External" /><Relationship Id="rId483" Type="http://schemas.openxmlformats.org/officeDocument/2006/relationships/hyperlink" Target="https://pbs.twimg.com/media/DxNQE7tUwAASwoX.jpg" TargetMode="External" /><Relationship Id="rId484" Type="http://schemas.openxmlformats.org/officeDocument/2006/relationships/hyperlink" Target="https://pbs.twimg.com/media/DxYGehuXgAQMw0l.png" TargetMode="External" /><Relationship Id="rId485" Type="http://schemas.openxmlformats.org/officeDocument/2006/relationships/hyperlink" Target="http://pbs.twimg.com/profile_images/1032650135044378624/MvxmgUm2_normal.jpg" TargetMode="External" /><Relationship Id="rId486" Type="http://schemas.openxmlformats.org/officeDocument/2006/relationships/hyperlink" Target="https://pbs.twimg.com/media/DxNQE7tUwAASwoX.jpg" TargetMode="External" /><Relationship Id="rId487" Type="http://schemas.openxmlformats.org/officeDocument/2006/relationships/hyperlink" Target="http://pbs.twimg.com/profile_images/1032650135044378624/MvxmgUm2_normal.jpg" TargetMode="External" /><Relationship Id="rId488" Type="http://schemas.openxmlformats.org/officeDocument/2006/relationships/hyperlink" Target="https://pbs.twimg.com/media/DxNQE7tUwAASwoX.jpg" TargetMode="External" /><Relationship Id="rId489" Type="http://schemas.openxmlformats.org/officeDocument/2006/relationships/hyperlink" Target="http://pbs.twimg.com/profile_images/1032650135044378624/MvxmgUm2_normal.jpg" TargetMode="External" /><Relationship Id="rId490" Type="http://schemas.openxmlformats.org/officeDocument/2006/relationships/hyperlink" Target="http://pbs.twimg.com/profile_images/1032650135044378624/MvxmgUm2_normal.jpg" TargetMode="External" /><Relationship Id="rId491" Type="http://schemas.openxmlformats.org/officeDocument/2006/relationships/hyperlink" Target="http://pbs.twimg.com/profile_images/807939633296224256/a6597I3y_normal.jpg" TargetMode="External" /><Relationship Id="rId492" Type="http://schemas.openxmlformats.org/officeDocument/2006/relationships/hyperlink" Target="http://pbs.twimg.com/profile_images/807939633296224256/a6597I3y_normal.jpg" TargetMode="External" /><Relationship Id="rId493" Type="http://schemas.openxmlformats.org/officeDocument/2006/relationships/hyperlink" Target="https://pbs.twimg.com/media/DxaR0uLW0AA_Pie.jpg" TargetMode="External" /><Relationship Id="rId494" Type="http://schemas.openxmlformats.org/officeDocument/2006/relationships/hyperlink" Target="http://pbs.twimg.com/profile_images/1023074521077743616/RyYcioxs_normal.jpg" TargetMode="External" /><Relationship Id="rId495" Type="http://schemas.openxmlformats.org/officeDocument/2006/relationships/hyperlink" Target="http://pbs.twimg.com/profile_images/1023074521077743616/RyYcioxs_normal.jpg" TargetMode="External" /><Relationship Id="rId496" Type="http://schemas.openxmlformats.org/officeDocument/2006/relationships/hyperlink" Target="http://pbs.twimg.com/profile_images/1064399402012295168/dPcg8JVP_normal.jpg" TargetMode="External" /><Relationship Id="rId497" Type="http://schemas.openxmlformats.org/officeDocument/2006/relationships/hyperlink" Target="http://pbs.twimg.com/profile_images/1064399402012295168/dPcg8JVP_normal.jpg" TargetMode="External" /><Relationship Id="rId498" Type="http://schemas.openxmlformats.org/officeDocument/2006/relationships/hyperlink" Target="http://pbs.twimg.com/profile_images/1085572826940215296/_tccfWLt_normal.jpg" TargetMode="External" /><Relationship Id="rId499" Type="http://schemas.openxmlformats.org/officeDocument/2006/relationships/hyperlink" Target="http://pbs.twimg.com/profile_images/2098779315/2012-04-11_19-30-40.174_normal.jpg" TargetMode="External" /><Relationship Id="rId500" Type="http://schemas.openxmlformats.org/officeDocument/2006/relationships/hyperlink" Target="http://pbs.twimg.com/profile_images/590810798995410944/iFSftlnA_normal.jpg" TargetMode="External" /><Relationship Id="rId501" Type="http://schemas.openxmlformats.org/officeDocument/2006/relationships/hyperlink" Target="http://pbs.twimg.com/profile_images/1055180349939109897/-mGp1A_E_normal.jpg" TargetMode="External" /><Relationship Id="rId502" Type="http://schemas.openxmlformats.org/officeDocument/2006/relationships/hyperlink" Target="http://pbs.twimg.com/profile_images/973697413545320448/PwZT55cY_normal.jpg" TargetMode="External" /><Relationship Id="rId503" Type="http://schemas.openxmlformats.org/officeDocument/2006/relationships/hyperlink" Target="http://pbs.twimg.com/profile_images/1057760828508725248/2d3G03JD_normal.jpg" TargetMode="External" /><Relationship Id="rId504" Type="http://schemas.openxmlformats.org/officeDocument/2006/relationships/hyperlink" Target="http://pbs.twimg.com/profile_images/1057760828508725248/2d3G03JD_normal.jpg" TargetMode="External" /><Relationship Id="rId505" Type="http://schemas.openxmlformats.org/officeDocument/2006/relationships/hyperlink" Target="https://pbs.twimg.com/media/DxZR0a7VsAAWXWa.jpg" TargetMode="External" /><Relationship Id="rId506" Type="http://schemas.openxmlformats.org/officeDocument/2006/relationships/hyperlink" Target="http://pbs.twimg.com/profile_images/1084507512978767873/aKA1VrTY_normal.jpg" TargetMode="External" /><Relationship Id="rId507" Type="http://schemas.openxmlformats.org/officeDocument/2006/relationships/hyperlink" Target="https://pbs.twimg.com/media/DxZR0a7VsAAWXWa.jpg" TargetMode="External" /><Relationship Id="rId508" Type="http://schemas.openxmlformats.org/officeDocument/2006/relationships/hyperlink" Target="http://pbs.twimg.com/profile_images/1084507512978767873/aKA1VrTY_normal.jpg" TargetMode="External" /><Relationship Id="rId509" Type="http://schemas.openxmlformats.org/officeDocument/2006/relationships/hyperlink" Target="http://pbs.twimg.com/profile_images/1084507512978767873/aKA1VrTY_normal.jpg" TargetMode="External" /><Relationship Id="rId510" Type="http://schemas.openxmlformats.org/officeDocument/2006/relationships/hyperlink" Target="http://pbs.twimg.com/profile_images/1034830509451472896/2vAs8Wij_normal.jpg" TargetMode="External" /><Relationship Id="rId511" Type="http://schemas.openxmlformats.org/officeDocument/2006/relationships/hyperlink" Target="http://pbs.twimg.com/profile_images/1034830509451472896/2vAs8Wij_normal.jpg" TargetMode="External" /><Relationship Id="rId512" Type="http://schemas.openxmlformats.org/officeDocument/2006/relationships/hyperlink" Target="https://pbs.twimg.com/media/DxZvT-GX4AA3KG8.jpg" TargetMode="External" /><Relationship Id="rId513" Type="http://schemas.openxmlformats.org/officeDocument/2006/relationships/hyperlink" Target="http://pbs.twimg.com/profile_images/803634919285002241/aOl2CBsW_normal.jpg" TargetMode="External" /><Relationship Id="rId514" Type="http://schemas.openxmlformats.org/officeDocument/2006/relationships/hyperlink" Target="http://pbs.twimg.com/profile_images/803634919285002241/aOl2CBsW_normal.jpg" TargetMode="External" /><Relationship Id="rId515" Type="http://schemas.openxmlformats.org/officeDocument/2006/relationships/hyperlink" Target="https://pbs.twimg.com/amplify_video_thumb/1081006513341161473/img/qiCGVIZuigyGIlYB.jpg" TargetMode="External" /><Relationship Id="rId516" Type="http://schemas.openxmlformats.org/officeDocument/2006/relationships/hyperlink" Target="https://pbs.twimg.com/amplify_video_thumb/1081006513341161473/img/qiCGVIZuigyGIlYB.jpg" TargetMode="External" /><Relationship Id="rId517" Type="http://schemas.openxmlformats.org/officeDocument/2006/relationships/hyperlink" Target="https://pbs.twimg.com/ext_tw_video_thumb/1086882369565536256/pu/img/LqAbBPlPChuQFKKu.jpg" TargetMode="External" /><Relationship Id="rId518" Type="http://schemas.openxmlformats.org/officeDocument/2006/relationships/hyperlink" Target="http://pbs.twimg.com/profile_images/803634919285002241/aOl2CBsW_normal.jpg" TargetMode="External" /><Relationship Id="rId519" Type="http://schemas.openxmlformats.org/officeDocument/2006/relationships/hyperlink" Target="https://pbs.twimg.com/media/DxaZpKJVsAIXjG9.jpg" TargetMode="External" /><Relationship Id="rId520" Type="http://schemas.openxmlformats.org/officeDocument/2006/relationships/hyperlink" Target="https://pbs.twimg.com/media/DxaaG_SU0AAz2L9.jpg" TargetMode="External" /><Relationship Id="rId521" Type="http://schemas.openxmlformats.org/officeDocument/2006/relationships/hyperlink" Target="https://pbs.twimg.com/media/DxZypUNUcAAtIk2.jpg" TargetMode="External" /><Relationship Id="rId522" Type="http://schemas.openxmlformats.org/officeDocument/2006/relationships/hyperlink" Target="http://pbs.twimg.com/profile_images/688039108/retouched_3726_normal.jpg" TargetMode="External" /><Relationship Id="rId523" Type="http://schemas.openxmlformats.org/officeDocument/2006/relationships/hyperlink" Target="http://pbs.twimg.com/profile_images/1085766389325979648/ucTZaOmJ_normal.jpg" TargetMode="External" /><Relationship Id="rId524" Type="http://schemas.openxmlformats.org/officeDocument/2006/relationships/hyperlink" Target="https://pbs.twimg.com/media/DxUifrnWkAUnPaZ.jpg" TargetMode="External" /><Relationship Id="rId525" Type="http://schemas.openxmlformats.org/officeDocument/2006/relationships/hyperlink" Target="http://pbs.twimg.com/profile_images/993005004792332288/vBQOM_OM_normal.jpg" TargetMode="External" /><Relationship Id="rId526" Type="http://schemas.openxmlformats.org/officeDocument/2006/relationships/hyperlink" Target="https://pbs.twimg.com/media/DxZ6DrRXQAEh3oM.jpg" TargetMode="External" /><Relationship Id="rId527" Type="http://schemas.openxmlformats.org/officeDocument/2006/relationships/hyperlink" Target="https://pbs.twimg.com/media/DxVazneW0AAW8Ve.jpg" TargetMode="External" /><Relationship Id="rId528" Type="http://schemas.openxmlformats.org/officeDocument/2006/relationships/hyperlink" Target="https://pbs.twimg.com/media/DxZgANgWsAIDgGw.jpg" TargetMode="External" /><Relationship Id="rId529" Type="http://schemas.openxmlformats.org/officeDocument/2006/relationships/hyperlink" Target="https://pbs.twimg.com/media/DtjUMu7XcAAlYoQ.jpg" TargetMode="External" /><Relationship Id="rId530" Type="http://schemas.openxmlformats.org/officeDocument/2006/relationships/hyperlink" Target="https://pbs.twimg.com/media/DxaNW_bWsAASDFa.jpg" TargetMode="External" /><Relationship Id="rId531" Type="http://schemas.openxmlformats.org/officeDocument/2006/relationships/hyperlink" Target="https://pbs.twimg.com/media/DxaW4ukX0AEyKci.jpg" TargetMode="External" /><Relationship Id="rId532" Type="http://schemas.openxmlformats.org/officeDocument/2006/relationships/hyperlink" Target="http://pbs.twimg.com/profile_images/700389796003385344/1bJ0-fPQ_normal.jpg" TargetMode="External" /><Relationship Id="rId533" Type="http://schemas.openxmlformats.org/officeDocument/2006/relationships/hyperlink" Target="https://pbs.twimg.com/media/DxaNW_bWsAASDFa.jpg" TargetMode="External" /><Relationship Id="rId534" Type="http://schemas.openxmlformats.org/officeDocument/2006/relationships/hyperlink" Target="https://pbs.twimg.com/media/DxaNW_bWsAASDFa.jpg" TargetMode="External" /><Relationship Id="rId535" Type="http://schemas.openxmlformats.org/officeDocument/2006/relationships/hyperlink" Target="https://pbs.twimg.com/media/DxaNW_bWsAASDFa.jpg" TargetMode="External" /><Relationship Id="rId536" Type="http://schemas.openxmlformats.org/officeDocument/2006/relationships/hyperlink" Target="http://pbs.twimg.com/profile_images/700389796003385344/1bJ0-fPQ_normal.jpg" TargetMode="External" /><Relationship Id="rId537" Type="http://schemas.openxmlformats.org/officeDocument/2006/relationships/hyperlink" Target="http://pbs.twimg.com/profile_images/808057095035752448/7gjlLmVA_normal.jpg" TargetMode="External" /><Relationship Id="rId538" Type="http://schemas.openxmlformats.org/officeDocument/2006/relationships/hyperlink" Target="http://pbs.twimg.com/profile_images/1042739822438309889/ph2VguVW_normal.jpg" TargetMode="External" /><Relationship Id="rId539" Type="http://schemas.openxmlformats.org/officeDocument/2006/relationships/hyperlink" Target="http://pbs.twimg.com/profile_images/995997508038873091/_u5x7QeE_normal.jpg" TargetMode="External" /><Relationship Id="rId540" Type="http://schemas.openxmlformats.org/officeDocument/2006/relationships/hyperlink" Target="https://pbs.twimg.com/media/Dxaa4hrX0AEpa7t.jpg" TargetMode="External" /><Relationship Id="rId541" Type="http://schemas.openxmlformats.org/officeDocument/2006/relationships/hyperlink" Target="http://pbs.twimg.com/profile_images/985495411564695552/i90ppaeE_normal.jpg" TargetMode="External" /><Relationship Id="rId542" Type="http://schemas.openxmlformats.org/officeDocument/2006/relationships/hyperlink" Target="http://pbs.twimg.com/profile_images/985495411564695552/i90ppaeE_normal.jpg" TargetMode="External" /><Relationship Id="rId543" Type="http://schemas.openxmlformats.org/officeDocument/2006/relationships/hyperlink" Target="http://pbs.twimg.com/profile_images/985495411564695552/i90ppaeE_normal.jpg" TargetMode="External" /><Relationship Id="rId544" Type="http://schemas.openxmlformats.org/officeDocument/2006/relationships/hyperlink" Target="http://pbs.twimg.com/profile_images/985495411564695552/i90ppaeE_normal.jpg" TargetMode="External" /><Relationship Id="rId545" Type="http://schemas.openxmlformats.org/officeDocument/2006/relationships/hyperlink" Target="http://pbs.twimg.com/profile_images/985495411564695552/i90ppaeE_normal.jpg" TargetMode="External" /><Relationship Id="rId546" Type="http://schemas.openxmlformats.org/officeDocument/2006/relationships/hyperlink" Target="http://pbs.twimg.com/profile_images/985495411564695552/i90ppaeE_normal.jpg" TargetMode="External" /><Relationship Id="rId547" Type="http://schemas.openxmlformats.org/officeDocument/2006/relationships/hyperlink" Target="http://pbs.twimg.com/profile_images/985495411564695552/i90ppaeE_normal.jpg" TargetMode="External" /><Relationship Id="rId548" Type="http://schemas.openxmlformats.org/officeDocument/2006/relationships/hyperlink" Target="http://pbs.twimg.com/profile_images/985495411564695552/i90ppaeE_normal.jpg" TargetMode="External" /><Relationship Id="rId549" Type="http://schemas.openxmlformats.org/officeDocument/2006/relationships/hyperlink" Target="https://pbs.twimg.com/media/DxZS8gBWsAAVfKF.jpg" TargetMode="External" /><Relationship Id="rId550" Type="http://schemas.openxmlformats.org/officeDocument/2006/relationships/hyperlink" Target="https://pbs.twimg.com/media/DxH7sTSX4AIHJI4.jpg" TargetMode="External" /><Relationship Id="rId551" Type="http://schemas.openxmlformats.org/officeDocument/2006/relationships/hyperlink" Target="https://pbs.twimg.com/media/DxZez23XQAAAydM.jpg" TargetMode="External" /><Relationship Id="rId552" Type="http://schemas.openxmlformats.org/officeDocument/2006/relationships/hyperlink" Target="http://pbs.twimg.com/profile_images/985495411564695552/i90ppaeE_normal.jpg" TargetMode="External" /><Relationship Id="rId553" Type="http://schemas.openxmlformats.org/officeDocument/2006/relationships/hyperlink" Target="https://pbs.twimg.com/media/Dxaa-F2VYAEkfHx.jpg" TargetMode="External" /><Relationship Id="rId554" Type="http://schemas.openxmlformats.org/officeDocument/2006/relationships/hyperlink" Target="http://pbs.twimg.com/profile_images/491992113236566017/o7f-H4Pj_normal.jpeg" TargetMode="External" /><Relationship Id="rId555" Type="http://schemas.openxmlformats.org/officeDocument/2006/relationships/hyperlink" Target="http://pbs.twimg.com/profile_images/991485592478220289/KAAvwnAA_normal.jpg" TargetMode="External" /><Relationship Id="rId556" Type="http://schemas.openxmlformats.org/officeDocument/2006/relationships/hyperlink" Target="http://abs.twimg.com/sticky/default_profile_images/default_profile_normal.png" TargetMode="External" /><Relationship Id="rId557" Type="http://schemas.openxmlformats.org/officeDocument/2006/relationships/hyperlink" Target="https://pbs.twimg.com/media/DxH7sTSX4AIHJI4.jpg" TargetMode="External" /><Relationship Id="rId558" Type="http://schemas.openxmlformats.org/officeDocument/2006/relationships/hyperlink" Target="http://abs.twimg.com/sticky/default_profile_images/default_profile_normal.png" TargetMode="External" /><Relationship Id="rId559" Type="http://schemas.openxmlformats.org/officeDocument/2006/relationships/hyperlink" Target="https://pbs.twimg.com/media/DxH7sTSX4AIHJI4.jpg" TargetMode="External" /><Relationship Id="rId560" Type="http://schemas.openxmlformats.org/officeDocument/2006/relationships/hyperlink" Target="http://abs.twimg.com/sticky/default_profile_images/default_profile_normal.pn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pbs.twimg.com/profile_images/922456769783148544/gF-u4tGY_normal.jpg" TargetMode="External" /><Relationship Id="rId563" Type="http://schemas.openxmlformats.org/officeDocument/2006/relationships/hyperlink" Target="https://pbs.twimg.com/media/DxZosmIX4AAzd7M.jpg" TargetMode="External" /><Relationship Id="rId564" Type="http://schemas.openxmlformats.org/officeDocument/2006/relationships/hyperlink" Target="http://pbs.twimg.com/profile_images/1076462504002375680/grqsiD9i_normal.jpg" TargetMode="External" /><Relationship Id="rId565" Type="http://schemas.openxmlformats.org/officeDocument/2006/relationships/hyperlink" Target="http://pbs.twimg.com/profile_images/1066631751404085248/NZfVcj66_normal.jpg" TargetMode="External" /><Relationship Id="rId566" Type="http://schemas.openxmlformats.org/officeDocument/2006/relationships/hyperlink" Target="http://pbs.twimg.com/profile_images/1076462504002375680/grqsiD9i_normal.jpg" TargetMode="External" /><Relationship Id="rId567" Type="http://schemas.openxmlformats.org/officeDocument/2006/relationships/hyperlink" Target="http://pbs.twimg.com/profile_images/1076462504002375680/grqsiD9i_normal.jpg" TargetMode="External" /><Relationship Id="rId568" Type="http://schemas.openxmlformats.org/officeDocument/2006/relationships/hyperlink" Target="http://pbs.twimg.com/profile_images/1084662828852596736/7Kjn7-sk_normal.jpg" TargetMode="External" /><Relationship Id="rId569" Type="http://schemas.openxmlformats.org/officeDocument/2006/relationships/hyperlink" Target="http://pbs.twimg.com/profile_images/917262332140462080/-2LmIVr7_normal.jpg" TargetMode="External" /><Relationship Id="rId570" Type="http://schemas.openxmlformats.org/officeDocument/2006/relationships/hyperlink" Target="https://pbs.twimg.com/ext_tw_video_thumb/1086926562899972096/pu/img/11nrAjKwbr8nNUrn.jpg" TargetMode="External" /><Relationship Id="rId571" Type="http://schemas.openxmlformats.org/officeDocument/2006/relationships/hyperlink" Target="http://pbs.twimg.com/profile_images/1084404335394488320/UlizNsot_normal.jpg" TargetMode="External" /><Relationship Id="rId572" Type="http://schemas.openxmlformats.org/officeDocument/2006/relationships/hyperlink" Target="http://pbs.twimg.com/profile_images/1084404335394488320/UlizNsot_normal.jpg" TargetMode="External" /><Relationship Id="rId573" Type="http://schemas.openxmlformats.org/officeDocument/2006/relationships/hyperlink" Target="http://pbs.twimg.com/profile_images/927946830079504384/2ssKCTjT_normal.jpg" TargetMode="External" /><Relationship Id="rId574" Type="http://schemas.openxmlformats.org/officeDocument/2006/relationships/hyperlink" Target="https://pbs.twimg.com/media/DxaTdCZXQAIoBO7.jpg" TargetMode="External" /><Relationship Id="rId575" Type="http://schemas.openxmlformats.org/officeDocument/2006/relationships/hyperlink" Target="https://pbs.twimg.com/media/DxaW4ukX0AEyKci.jpg" TargetMode="External" /><Relationship Id="rId576" Type="http://schemas.openxmlformats.org/officeDocument/2006/relationships/hyperlink" Target="http://pbs.twimg.com/profile_images/915247803248599040/GsF3avSn_normal.jpg" TargetMode="External" /><Relationship Id="rId577" Type="http://schemas.openxmlformats.org/officeDocument/2006/relationships/hyperlink" Target="https://pbs.twimg.com/ext_tw_video_thumb/1086882369565536256/pu/img/LqAbBPlPChuQFKKu.jpg" TargetMode="External" /><Relationship Id="rId578" Type="http://schemas.openxmlformats.org/officeDocument/2006/relationships/hyperlink" Target="https://pbs.twimg.com/media/DxaOCnmX4AAX7wi.jpg" TargetMode="External" /><Relationship Id="rId579" Type="http://schemas.openxmlformats.org/officeDocument/2006/relationships/hyperlink" Target="https://pbs.twimg.com/media/DxZzaXyWsAA5Fxc.jpg" TargetMode="External" /><Relationship Id="rId580" Type="http://schemas.openxmlformats.org/officeDocument/2006/relationships/hyperlink" Target="https://pbs.twimg.com/media/DxZez23XQAAAydM.jpg" TargetMode="External" /><Relationship Id="rId581" Type="http://schemas.openxmlformats.org/officeDocument/2006/relationships/hyperlink" Target="https://pbs.twimg.com/media/DxZYLBGXQAAtUab.jpg" TargetMode="External" /><Relationship Id="rId582" Type="http://schemas.openxmlformats.org/officeDocument/2006/relationships/hyperlink" Target="http://pbs.twimg.com/profile_images/915247803248599040/GsF3avSn_normal.jpg" TargetMode="External" /><Relationship Id="rId583" Type="http://schemas.openxmlformats.org/officeDocument/2006/relationships/hyperlink" Target="http://pbs.twimg.com/profile_images/915247803248599040/GsF3avSn_normal.jpg" TargetMode="External" /><Relationship Id="rId584" Type="http://schemas.openxmlformats.org/officeDocument/2006/relationships/hyperlink" Target="http://pbs.twimg.com/profile_images/915247803248599040/GsF3avSn_normal.jpg" TargetMode="External" /><Relationship Id="rId585" Type="http://schemas.openxmlformats.org/officeDocument/2006/relationships/hyperlink" Target="http://pbs.twimg.com/profile_images/1055182748401299456/jTorg4Qz_normal.jpg" TargetMode="External" /><Relationship Id="rId586" Type="http://schemas.openxmlformats.org/officeDocument/2006/relationships/hyperlink" Target="https://pbs.twimg.com/media/DxaNctkUwAAx2iQ.jpg" TargetMode="External" /><Relationship Id="rId587" Type="http://schemas.openxmlformats.org/officeDocument/2006/relationships/hyperlink" Target="http://pbs.twimg.com/profile_images/1040573396398956544/BetojiRw_normal.jpg" TargetMode="External" /><Relationship Id="rId588" Type="http://schemas.openxmlformats.org/officeDocument/2006/relationships/hyperlink" Target="https://pbs.twimg.com/ext_tw_video_thumb/1087067040203096064/pu/img/9jclKp9_J7VkulsK.jpg" TargetMode="External" /><Relationship Id="rId589" Type="http://schemas.openxmlformats.org/officeDocument/2006/relationships/hyperlink" Target="http://pbs.twimg.com/profile_images/802500641058865152/3qjqXeEp_normal.jpg" TargetMode="External" /><Relationship Id="rId590" Type="http://schemas.openxmlformats.org/officeDocument/2006/relationships/hyperlink" Target="https://pbs.twimg.com/media/DxCMm1ZWkAA5rcN.jpg" TargetMode="External" /><Relationship Id="rId591" Type="http://schemas.openxmlformats.org/officeDocument/2006/relationships/hyperlink" Target="http://pbs.twimg.com/profile_images/818117664472174592/ufPuffj4_normal.jpg" TargetMode="External" /><Relationship Id="rId592" Type="http://schemas.openxmlformats.org/officeDocument/2006/relationships/hyperlink" Target="http://pbs.twimg.com/profile_images/147726266/moose_normal.jpg" TargetMode="External" /><Relationship Id="rId593" Type="http://schemas.openxmlformats.org/officeDocument/2006/relationships/hyperlink" Target="http://pbs.twimg.com/profile_images/869962597424025601/3NHd0kZ_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869962597424025601/3NHd0kZ__normal.jpg" TargetMode="External" /><Relationship Id="rId596" Type="http://schemas.openxmlformats.org/officeDocument/2006/relationships/hyperlink" Target="http://pbs.twimg.com/profile_images/1060487396129595392/wzvKEN2l_normal.jpg" TargetMode="External" /><Relationship Id="rId597" Type="http://schemas.openxmlformats.org/officeDocument/2006/relationships/hyperlink" Target="http://pbs.twimg.com/profile_images/869962597424025601/3NHd0kZ__normal.jpg" TargetMode="External" /><Relationship Id="rId598" Type="http://schemas.openxmlformats.org/officeDocument/2006/relationships/hyperlink" Target="http://pbs.twimg.com/profile_images/941792642748370944/9NuCnpzY_normal.jpg" TargetMode="External" /><Relationship Id="rId599" Type="http://schemas.openxmlformats.org/officeDocument/2006/relationships/hyperlink" Target="http://pbs.twimg.com/profile_images/869962597424025601/3NHd0kZ__normal.jpg" TargetMode="External" /><Relationship Id="rId600" Type="http://schemas.openxmlformats.org/officeDocument/2006/relationships/hyperlink" Target="http://pbs.twimg.com/profile_images/861866967493431296/PIjaSD4g_normal.jpg" TargetMode="External" /><Relationship Id="rId601" Type="http://schemas.openxmlformats.org/officeDocument/2006/relationships/hyperlink" Target="http://pbs.twimg.com/profile_images/861866967493431296/PIjaSD4g_normal.jpg" TargetMode="External" /><Relationship Id="rId602" Type="http://schemas.openxmlformats.org/officeDocument/2006/relationships/hyperlink" Target="http://pbs.twimg.com/profile_images/869962597424025601/3NHd0kZ__normal.jpg" TargetMode="External" /><Relationship Id="rId603" Type="http://schemas.openxmlformats.org/officeDocument/2006/relationships/hyperlink" Target="http://pbs.twimg.com/profile_images/869962597424025601/3NHd0kZ__normal.jpg" TargetMode="External" /><Relationship Id="rId604" Type="http://schemas.openxmlformats.org/officeDocument/2006/relationships/hyperlink" Target="https://twitter.com/#!/aitimejournal/status/1087211225509855232" TargetMode="External" /><Relationship Id="rId605" Type="http://schemas.openxmlformats.org/officeDocument/2006/relationships/hyperlink" Target="https://twitter.com/#!/intelligenceia_/status/1086889564692713472" TargetMode="External" /><Relationship Id="rId606" Type="http://schemas.openxmlformats.org/officeDocument/2006/relationships/hyperlink" Target="https://twitter.com/#!/jimmygill/status/1086643058584797184" TargetMode="External" /><Relationship Id="rId607" Type="http://schemas.openxmlformats.org/officeDocument/2006/relationships/hyperlink" Target="https://twitter.com/#!/jimmygill/status/1086643058584797184" TargetMode="External" /><Relationship Id="rId608" Type="http://schemas.openxmlformats.org/officeDocument/2006/relationships/hyperlink" Target="https://twitter.com/#!/s_galimberti/status/1087085857180434432" TargetMode="External" /><Relationship Id="rId609" Type="http://schemas.openxmlformats.org/officeDocument/2006/relationships/hyperlink" Target="https://twitter.com/#!/adamsconsulting/status/1087063487292076032" TargetMode="External" /><Relationship Id="rId610" Type="http://schemas.openxmlformats.org/officeDocument/2006/relationships/hyperlink" Target="https://twitter.com/#!/ghammadi/status/1087146444195192832" TargetMode="External" /><Relationship Id="rId611" Type="http://schemas.openxmlformats.org/officeDocument/2006/relationships/hyperlink" Target="https://twitter.com/#!/kirkdborne/status/1087161930647855105" TargetMode="External" /><Relationship Id="rId612" Type="http://schemas.openxmlformats.org/officeDocument/2006/relationships/hyperlink" Target="https://twitter.com/#!/kirkdborne/status/1087161930647855105" TargetMode="External" /><Relationship Id="rId613" Type="http://schemas.openxmlformats.org/officeDocument/2006/relationships/hyperlink" Target="https://twitter.com/#!/kirkdborne/status/1069838231284404225" TargetMode="External" /><Relationship Id="rId614" Type="http://schemas.openxmlformats.org/officeDocument/2006/relationships/hyperlink" Target="https://twitter.com/#!/kirkdborne/status/1069838231284404225" TargetMode="External" /><Relationship Id="rId615" Type="http://schemas.openxmlformats.org/officeDocument/2006/relationships/hyperlink" Target="https://twitter.com/#!/ronald_vanloon/status/1087215628430266373" TargetMode="External" /><Relationship Id="rId616" Type="http://schemas.openxmlformats.org/officeDocument/2006/relationships/hyperlink" Target="https://twitter.com/#!/corpnce/status/1087211787781591040" TargetMode="External" /><Relationship Id="rId617" Type="http://schemas.openxmlformats.org/officeDocument/2006/relationships/hyperlink" Target="https://twitter.com/#!/corpnce/status/1087211787781591040" TargetMode="External" /><Relationship Id="rId618" Type="http://schemas.openxmlformats.org/officeDocument/2006/relationships/hyperlink" Target="https://twitter.com/#!/corpnce/status/1087211787781591040" TargetMode="External" /><Relationship Id="rId619" Type="http://schemas.openxmlformats.org/officeDocument/2006/relationships/hyperlink" Target="https://twitter.com/#!/corpnce/status/1087211787781591040" TargetMode="External" /><Relationship Id="rId620" Type="http://schemas.openxmlformats.org/officeDocument/2006/relationships/hyperlink" Target="https://twitter.com/#!/corpnce/status/1087211787781591040" TargetMode="External" /><Relationship Id="rId621" Type="http://schemas.openxmlformats.org/officeDocument/2006/relationships/hyperlink" Target="https://twitter.com/#!/corpnce/status/1087211787781591040" TargetMode="External" /><Relationship Id="rId622" Type="http://schemas.openxmlformats.org/officeDocument/2006/relationships/hyperlink" Target="https://twitter.com/#!/andi_staub/status/1087222263139713024" TargetMode="External" /><Relationship Id="rId623" Type="http://schemas.openxmlformats.org/officeDocument/2006/relationships/hyperlink" Target="https://twitter.com/#!/andi_staub/status/1087222263139713024" TargetMode="External" /><Relationship Id="rId624" Type="http://schemas.openxmlformats.org/officeDocument/2006/relationships/hyperlink" Target="https://twitter.com/#!/andi_staub/status/1087222263139713024" TargetMode="External" /><Relationship Id="rId625" Type="http://schemas.openxmlformats.org/officeDocument/2006/relationships/hyperlink" Target="https://twitter.com/#!/andi_staub/status/1087222263139713024" TargetMode="External" /><Relationship Id="rId626" Type="http://schemas.openxmlformats.org/officeDocument/2006/relationships/hyperlink" Target="https://twitter.com/#!/jimmygill/status/1086643058584797184" TargetMode="External" /><Relationship Id="rId627" Type="http://schemas.openxmlformats.org/officeDocument/2006/relationships/hyperlink" Target="https://twitter.com/#!/ronald_vanloon/status/1087008347432411136" TargetMode="External" /><Relationship Id="rId628" Type="http://schemas.openxmlformats.org/officeDocument/2006/relationships/hyperlink" Target="https://twitter.com/#!/andi_staub/status/1087222263139713024" TargetMode="External" /><Relationship Id="rId629" Type="http://schemas.openxmlformats.org/officeDocument/2006/relationships/hyperlink" Target="https://twitter.com/#!/andi_staub/status/1087222263139713024" TargetMode="External" /><Relationship Id="rId630" Type="http://schemas.openxmlformats.org/officeDocument/2006/relationships/hyperlink" Target="https://twitter.com/#!/andi_staub/status/1087222263139713024" TargetMode="External" /><Relationship Id="rId631" Type="http://schemas.openxmlformats.org/officeDocument/2006/relationships/hyperlink" Target="https://twitter.com/#!/hubanalytics1/status/1085925733254512641" TargetMode="External" /><Relationship Id="rId632" Type="http://schemas.openxmlformats.org/officeDocument/2006/relationships/hyperlink" Target="https://twitter.com/#!/hubanalytics1/status/1085925733254512641" TargetMode="External" /><Relationship Id="rId633" Type="http://schemas.openxmlformats.org/officeDocument/2006/relationships/hyperlink" Target="https://twitter.com/#!/hubanalytics1/status/1085925733254512641" TargetMode="External" /><Relationship Id="rId634" Type="http://schemas.openxmlformats.org/officeDocument/2006/relationships/hyperlink" Target="https://twitter.com/#!/hubanalytics1/status/1085925733254512641" TargetMode="External" /><Relationship Id="rId635" Type="http://schemas.openxmlformats.org/officeDocument/2006/relationships/hyperlink" Target="https://twitter.com/#!/hubanalytics1/status/1085925733254512641" TargetMode="External" /><Relationship Id="rId636" Type="http://schemas.openxmlformats.org/officeDocument/2006/relationships/hyperlink" Target="https://twitter.com/#!/hubanalytics1/status/1085925733254512641" TargetMode="External" /><Relationship Id="rId637" Type="http://schemas.openxmlformats.org/officeDocument/2006/relationships/hyperlink" Target="https://twitter.com/#!/hubanalytics1/status/1085925733254512641" TargetMode="External" /><Relationship Id="rId638" Type="http://schemas.openxmlformats.org/officeDocument/2006/relationships/hyperlink" Target="https://twitter.com/#!/hubanalytics1/status/1085925733254512641" TargetMode="External" /><Relationship Id="rId639" Type="http://schemas.openxmlformats.org/officeDocument/2006/relationships/hyperlink" Target="https://twitter.com/#!/spirosmargaris/status/1086882776387936256" TargetMode="External" /><Relationship Id="rId640" Type="http://schemas.openxmlformats.org/officeDocument/2006/relationships/hyperlink" Target="https://twitter.com/#!/spirosmargaris/status/1086882776387936256" TargetMode="External" /><Relationship Id="rId641" Type="http://schemas.openxmlformats.org/officeDocument/2006/relationships/hyperlink" Target="https://twitter.com/#!/spirosmargaris/status/1086882776387936256" TargetMode="External" /><Relationship Id="rId642" Type="http://schemas.openxmlformats.org/officeDocument/2006/relationships/hyperlink" Target="https://twitter.com/#!/spirosmargaris/status/1087190809231978501" TargetMode="External" /><Relationship Id="rId643" Type="http://schemas.openxmlformats.org/officeDocument/2006/relationships/hyperlink" Target="https://twitter.com/#!/corpnce/status/1087211787781591040" TargetMode="External" /><Relationship Id="rId644" Type="http://schemas.openxmlformats.org/officeDocument/2006/relationships/hyperlink" Target="https://twitter.com/#!/spirosmargaris/status/1087190809231978501" TargetMode="External" /><Relationship Id="rId645" Type="http://schemas.openxmlformats.org/officeDocument/2006/relationships/hyperlink" Target="https://twitter.com/#!/spirosmargaris/status/1087190809231978501" TargetMode="External" /><Relationship Id="rId646" Type="http://schemas.openxmlformats.org/officeDocument/2006/relationships/hyperlink" Target="https://twitter.com/#!/spirosmargaris/status/1087190809231978501" TargetMode="External" /><Relationship Id="rId647" Type="http://schemas.openxmlformats.org/officeDocument/2006/relationships/hyperlink" Target="https://twitter.com/#!/spirosmargaris/status/1087190809231978501" TargetMode="External" /><Relationship Id="rId648" Type="http://schemas.openxmlformats.org/officeDocument/2006/relationships/hyperlink" Target="https://twitter.com/#!/spirosmargaris/status/1087183258507493381" TargetMode="External" /><Relationship Id="rId649" Type="http://schemas.openxmlformats.org/officeDocument/2006/relationships/hyperlink" Target="https://twitter.com/#!/spirosmargaris/status/1087183258507493381" TargetMode="External" /><Relationship Id="rId650" Type="http://schemas.openxmlformats.org/officeDocument/2006/relationships/hyperlink" Target="https://twitter.com/#!/spirosmargaris/status/1087183258507493381" TargetMode="External" /><Relationship Id="rId651" Type="http://schemas.openxmlformats.org/officeDocument/2006/relationships/hyperlink" Target="https://twitter.com/#!/spirosmargaris/status/1087160608141787136" TargetMode="External" /><Relationship Id="rId652" Type="http://schemas.openxmlformats.org/officeDocument/2006/relationships/hyperlink" Target="https://twitter.com/#!/spirosmargaris/status/1087160608141787136" TargetMode="External" /><Relationship Id="rId653" Type="http://schemas.openxmlformats.org/officeDocument/2006/relationships/hyperlink" Target="https://twitter.com/#!/spirosmargaris/status/1087183258507493381" TargetMode="External" /><Relationship Id="rId654" Type="http://schemas.openxmlformats.org/officeDocument/2006/relationships/hyperlink" Target="https://twitter.com/#!/spirosmargaris/status/1087160608141787136" TargetMode="External" /><Relationship Id="rId655" Type="http://schemas.openxmlformats.org/officeDocument/2006/relationships/hyperlink" Target="https://twitter.com/#!/spirosmargaris/status/1087160608141787136" TargetMode="External" /><Relationship Id="rId656" Type="http://schemas.openxmlformats.org/officeDocument/2006/relationships/hyperlink" Target="https://twitter.com/#!/spirosmargaris/status/1087160608141787136" TargetMode="External" /><Relationship Id="rId657" Type="http://schemas.openxmlformats.org/officeDocument/2006/relationships/hyperlink" Target="https://twitter.com/#!/spirosmargaris/status/1087153307846696965" TargetMode="External" /><Relationship Id="rId658" Type="http://schemas.openxmlformats.org/officeDocument/2006/relationships/hyperlink" Target="https://twitter.com/#!/spirosmargaris/status/1087153307846696965" TargetMode="External" /><Relationship Id="rId659" Type="http://schemas.openxmlformats.org/officeDocument/2006/relationships/hyperlink" Target="https://twitter.com/#!/spirosmargaris/status/1087153307846696965" TargetMode="External" /><Relationship Id="rId660" Type="http://schemas.openxmlformats.org/officeDocument/2006/relationships/hyperlink" Target="https://twitter.com/#!/spirosmargaris/status/1087153307846696965" TargetMode="External" /><Relationship Id="rId661" Type="http://schemas.openxmlformats.org/officeDocument/2006/relationships/hyperlink" Target="https://twitter.com/#!/spirosmargaris/status/1087153307846696965" TargetMode="External" /><Relationship Id="rId662" Type="http://schemas.openxmlformats.org/officeDocument/2006/relationships/hyperlink" Target="https://twitter.com/#!/spirosmargaris/status/1087153307846696965" TargetMode="External" /><Relationship Id="rId663" Type="http://schemas.openxmlformats.org/officeDocument/2006/relationships/hyperlink" Target="https://twitter.com/#!/satyen_baindur/status/1087222688202932225" TargetMode="External" /><Relationship Id="rId664" Type="http://schemas.openxmlformats.org/officeDocument/2006/relationships/hyperlink" Target="https://twitter.com/#!/satyen_baindur/status/1087222688202932225" TargetMode="External" /><Relationship Id="rId665" Type="http://schemas.openxmlformats.org/officeDocument/2006/relationships/hyperlink" Target="https://twitter.com/#!/satyen_baindur/status/1087222688202932225" TargetMode="External" /><Relationship Id="rId666" Type="http://schemas.openxmlformats.org/officeDocument/2006/relationships/hyperlink" Target="https://twitter.com/#!/b_rational/status/1087102618936229889" TargetMode="External" /><Relationship Id="rId667" Type="http://schemas.openxmlformats.org/officeDocument/2006/relationships/hyperlink" Target="https://twitter.com/#!/geooptimization/status/1087222717416423424" TargetMode="External" /><Relationship Id="rId668" Type="http://schemas.openxmlformats.org/officeDocument/2006/relationships/hyperlink" Target="https://twitter.com/#!/fintechna/status/1087222754787708928" TargetMode="External" /><Relationship Id="rId669" Type="http://schemas.openxmlformats.org/officeDocument/2006/relationships/hyperlink" Target="https://twitter.com/#!/fintechna/status/1087222754787708928" TargetMode="External" /><Relationship Id="rId670" Type="http://schemas.openxmlformats.org/officeDocument/2006/relationships/hyperlink" Target="https://twitter.com/#!/arkangelscrap/status/1087222685682290688" TargetMode="External" /><Relationship Id="rId671" Type="http://schemas.openxmlformats.org/officeDocument/2006/relationships/hyperlink" Target="https://twitter.com/#!/arkangelscrap/status/1087222685682290688" TargetMode="External" /><Relationship Id="rId672" Type="http://schemas.openxmlformats.org/officeDocument/2006/relationships/hyperlink" Target="https://twitter.com/#!/arkangelscrap/status/1087222770507923456" TargetMode="External" /><Relationship Id="rId673" Type="http://schemas.openxmlformats.org/officeDocument/2006/relationships/hyperlink" Target="https://twitter.com/#!/arkangelscrap/status/1087222770507923456" TargetMode="External" /><Relationship Id="rId674" Type="http://schemas.openxmlformats.org/officeDocument/2006/relationships/hyperlink" Target="https://twitter.com/#!/ileacristian/status/1087075296149454848" TargetMode="External" /><Relationship Id="rId675" Type="http://schemas.openxmlformats.org/officeDocument/2006/relationships/hyperlink" Target="https://twitter.com/#!/laymanvk/status/1087222784789495808" TargetMode="External" /><Relationship Id="rId676" Type="http://schemas.openxmlformats.org/officeDocument/2006/relationships/hyperlink" Target="https://twitter.com/#!/moueller1961/status/1087219627283890176" TargetMode="External" /><Relationship Id="rId677" Type="http://schemas.openxmlformats.org/officeDocument/2006/relationships/hyperlink" Target="https://twitter.com/#!/startupnewsind/status/1087222823578411009" TargetMode="External" /><Relationship Id="rId678" Type="http://schemas.openxmlformats.org/officeDocument/2006/relationships/hyperlink" Target="https://twitter.com/#!/ahmedjr_16/status/1087220795330514945" TargetMode="External" /><Relationship Id="rId679" Type="http://schemas.openxmlformats.org/officeDocument/2006/relationships/hyperlink" Target="https://twitter.com/#!/65siddy/status/1087222833871122432" TargetMode="External" /><Relationship Id="rId680" Type="http://schemas.openxmlformats.org/officeDocument/2006/relationships/hyperlink" Target="https://twitter.com/#!/aitimejournal/status/1087211225509855232" TargetMode="External" /><Relationship Id="rId681" Type="http://schemas.openxmlformats.org/officeDocument/2006/relationships/hyperlink" Target="https://twitter.com/#!/ai_opportunity/status/1087222858235883520" TargetMode="External" /><Relationship Id="rId682" Type="http://schemas.openxmlformats.org/officeDocument/2006/relationships/hyperlink" Target="https://twitter.com/#!/aitimejournal/status/1087211225509855232" TargetMode="External" /><Relationship Id="rId683" Type="http://schemas.openxmlformats.org/officeDocument/2006/relationships/hyperlink" Target="https://twitter.com/#!/aitimejournal/status/1087211225509855232" TargetMode="External" /><Relationship Id="rId684" Type="http://schemas.openxmlformats.org/officeDocument/2006/relationships/hyperlink" Target="https://twitter.com/#!/ai_opportunity/status/1087222858235883520" TargetMode="External" /><Relationship Id="rId685" Type="http://schemas.openxmlformats.org/officeDocument/2006/relationships/hyperlink" Target="https://twitter.com/#!/spirosmargaris/status/1086882776387936256" TargetMode="External" /><Relationship Id="rId686" Type="http://schemas.openxmlformats.org/officeDocument/2006/relationships/hyperlink" Target="https://twitter.com/#!/risto_matti/status/1087222937134936064" TargetMode="External" /><Relationship Id="rId687" Type="http://schemas.openxmlformats.org/officeDocument/2006/relationships/hyperlink" Target="https://twitter.com/#!/spirosmargaris/status/1086882776387936256" TargetMode="External" /><Relationship Id="rId688" Type="http://schemas.openxmlformats.org/officeDocument/2006/relationships/hyperlink" Target="https://twitter.com/#!/risto_matti/status/1087222937134936064" TargetMode="External" /><Relationship Id="rId689" Type="http://schemas.openxmlformats.org/officeDocument/2006/relationships/hyperlink" Target="https://twitter.com/#!/goglinjf/status/1087222684122001409" TargetMode="External" /><Relationship Id="rId690" Type="http://schemas.openxmlformats.org/officeDocument/2006/relationships/hyperlink" Target="https://twitter.com/#!/risto_matti/status/1087223069020688384" TargetMode="External" /><Relationship Id="rId691" Type="http://schemas.openxmlformats.org/officeDocument/2006/relationships/hyperlink" Target="https://twitter.com/#!/risto_matti/status/1087222937134936064" TargetMode="External" /><Relationship Id="rId692" Type="http://schemas.openxmlformats.org/officeDocument/2006/relationships/hyperlink" Target="https://twitter.com/#!/risto_matti/status/1087223069020688384" TargetMode="External" /><Relationship Id="rId693" Type="http://schemas.openxmlformats.org/officeDocument/2006/relationships/hyperlink" Target="https://twitter.com/#!/metro_logix/status/1087223106257805313" TargetMode="External" /><Relationship Id="rId694" Type="http://schemas.openxmlformats.org/officeDocument/2006/relationships/hyperlink" Target="https://twitter.com/#!/_30days30sites/status/1087223172452311041" TargetMode="External" /><Relationship Id="rId695" Type="http://schemas.openxmlformats.org/officeDocument/2006/relationships/hyperlink" Target="https://twitter.com/#!/goglinjf/status/1087222478584320000" TargetMode="External" /><Relationship Id="rId696" Type="http://schemas.openxmlformats.org/officeDocument/2006/relationships/hyperlink" Target="https://twitter.com/#!/formilabhx/status/1087223252005441537" TargetMode="External" /><Relationship Id="rId697" Type="http://schemas.openxmlformats.org/officeDocument/2006/relationships/hyperlink" Target="https://twitter.com/#!/formilabhx/status/1087223252005441537" TargetMode="External" /><Relationship Id="rId698" Type="http://schemas.openxmlformats.org/officeDocument/2006/relationships/hyperlink" Target="https://twitter.com/#!/jimmygill/status/1086643058584797184" TargetMode="External" /><Relationship Id="rId699" Type="http://schemas.openxmlformats.org/officeDocument/2006/relationships/hyperlink" Target="https://twitter.com/#!/jimmygill/status/1086643058584797184" TargetMode="External" /><Relationship Id="rId700" Type="http://schemas.openxmlformats.org/officeDocument/2006/relationships/hyperlink" Target="https://twitter.com/#!/jimmygill/status/1086643058584797184" TargetMode="External" /><Relationship Id="rId701" Type="http://schemas.openxmlformats.org/officeDocument/2006/relationships/hyperlink" Target="https://twitter.com/#!/jimmygill/status/1086643058584797184" TargetMode="External" /><Relationship Id="rId702" Type="http://schemas.openxmlformats.org/officeDocument/2006/relationships/hyperlink" Target="https://twitter.com/#!/vincenzo_vecchi/status/1087223290295406593" TargetMode="External" /><Relationship Id="rId703" Type="http://schemas.openxmlformats.org/officeDocument/2006/relationships/hyperlink" Target="https://twitter.com/#!/vincenzo_vecchi/status/1087223290295406593" TargetMode="External" /><Relationship Id="rId704" Type="http://schemas.openxmlformats.org/officeDocument/2006/relationships/hyperlink" Target="https://twitter.com/#!/adnan_hashmi/status/1087223352329228289" TargetMode="External" /><Relationship Id="rId705" Type="http://schemas.openxmlformats.org/officeDocument/2006/relationships/hyperlink" Target="https://twitter.com/#!/poramatepi/status/1087223453621510145" TargetMode="External" /><Relationship Id="rId706" Type="http://schemas.openxmlformats.org/officeDocument/2006/relationships/hyperlink" Target="https://twitter.com/#!/gridenko/status/1087223457732018176" TargetMode="External" /><Relationship Id="rId707" Type="http://schemas.openxmlformats.org/officeDocument/2006/relationships/hyperlink" Target="https://twitter.com/#!/gp_pulipaka/status/1087054871612846080" TargetMode="External" /><Relationship Id="rId708" Type="http://schemas.openxmlformats.org/officeDocument/2006/relationships/hyperlink" Target="https://twitter.com/#!/iamtbello/status/1087223533221146625" TargetMode="External" /><Relationship Id="rId709" Type="http://schemas.openxmlformats.org/officeDocument/2006/relationships/hyperlink" Target="https://twitter.com/#!/ronald_vanloon/status/1087008347432411136" TargetMode="External" /><Relationship Id="rId710" Type="http://schemas.openxmlformats.org/officeDocument/2006/relationships/hyperlink" Target="https://twitter.com/#!/kovair/status/1087223548861706240" TargetMode="External" /><Relationship Id="rId711" Type="http://schemas.openxmlformats.org/officeDocument/2006/relationships/hyperlink" Target="https://twitter.com/#!/kovair/status/1087223548861706240" TargetMode="External" /><Relationship Id="rId712" Type="http://schemas.openxmlformats.org/officeDocument/2006/relationships/hyperlink" Target="https://twitter.com/#!/goandlive/status/1087223561264291840" TargetMode="External" /><Relationship Id="rId713" Type="http://schemas.openxmlformats.org/officeDocument/2006/relationships/hyperlink" Target="https://twitter.com/#!/marcusborba/status/1086991018833125376" TargetMode="External" /><Relationship Id="rId714" Type="http://schemas.openxmlformats.org/officeDocument/2006/relationships/hyperlink" Target="https://twitter.com/#!/neptanum/status/1087223287942467584" TargetMode="External" /><Relationship Id="rId715" Type="http://schemas.openxmlformats.org/officeDocument/2006/relationships/hyperlink" Target="https://twitter.com/#!/marcusborba/status/1086991018833125376" TargetMode="External" /><Relationship Id="rId716" Type="http://schemas.openxmlformats.org/officeDocument/2006/relationships/hyperlink" Target="https://twitter.com/#!/neptanum/status/1087223287942467584" TargetMode="External" /><Relationship Id="rId717" Type="http://schemas.openxmlformats.org/officeDocument/2006/relationships/hyperlink" Target="https://twitter.com/#!/softnet_search/status/1086935991468740608" TargetMode="External" /><Relationship Id="rId718" Type="http://schemas.openxmlformats.org/officeDocument/2006/relationships/hyperlink" Target="https://twitter.com/#!/neptanum/status/1087223627865559040" TargetMode="External" /><Relationship Id="rId719" Type="http://schemas.openxmlformats.org/officeDocument/2006/relationships/hyperlink" Target="https://twitter.com/#!/neptanum/status/1087223287942467584" TargetMode="External" /><Relationship Id="rId720" Type="http://schemas.openxmlformats.org/officeDocument/2006/relationships/hyperlink" Target="https://twitter.com/#!/shivvrata/status/1087223630575091712" TargetMode="External" /><Relationship Id="rId721" Type="http://schemas.openxmlformats.org/officeDocument/2006/relationships/hyperlink" Target="https://twitter.com/#!/shivvrata/status/1087223630575091712" TargetMode="External" /><Relationship Id="rId722" Type="http://schemas.openxmlformats.org/officeDocument/2006/relationships/hyperlink" Target="https://twitter.com/#!/skappagantula/status/1086593954806525954" TargetMode="External" /><Relationship Id="rId723" Type="http://schemas.openxmlformats.org/officeDocument/2006/relationships/hyperlink" Target="https://twitter.com/#!/anuraagd/status/1087223842165145601" TargetMode="External" /><Relationship Id="rId724" Type="http://schemas.openxmlformats.org/officeDocument/2006/relationships/hyperlink" Target="https://twitter.com/#!/ipfconline1/status/1087190565500977153" TargetMode="External" /><Relationship Id="rId725" Type="http://schemas.openxmlformats.org/officeDocument/2006/relationships/hyperlink" Target="https://twitter.com/#!/psb_dc/status/1087223905549459456" TargetMode="External" /><Relationship Id="rId726" Type="http://schemas.openxmlformats.org/officeDocument/2006/relationships/hyperlink" Target="https://twitter.com/#!/ipfconline1/status/1087190565500977153" TargetMode="External" /><Relationship Id="rId727" Type="http://schemas.openxmlformats.org/officeDocument/2006/relationships/hyperlink" Target="https://twitter.com/#!/psb_dc/status/1087223905549459456" TargetMode="External" /><Relationship Id="rId728" Type="http://schemas.openxmlformats.org/officeDocument/2006/relationships/hyperlink" Target="https://twitter.com/#!/ipfconline1/status/1087190565500977153" TargetMode="External" /><Relationship Id="rId729" Type="http://schemas.openxmlformats.org/officeDocument/2006/relationships/hyperlink" Target="https://twitter.com/#!/spirosmargaris/status/1087160608141787136" TargetMode="External" /><Relationship Id="rId730" Type="http://schemas.openxmlformats.org/officeDocument/2006/relationships/hyperlink" Target="https://twitter.com/#!/psb_dc/status/1087223905549459456" TargetMode="External" /><Relationship Id="rId731" Type="http://schemas.openxmlformats.org/officeDocument/2006/relationships/hyperlink" Target="https://twitter.com/#!/kirkdborne/status/1086854645509750785" TargetMode="External" /><Relationship Id="rId732" Type="http://schemas.openxmlformats.org/officeDocument/2006/relationships/hyperlink" Target="https://twitter.com/#!/fivann/status/1087223991100682244" TargetMode="External" /><Relationship Id="rId733" Type="http://schemas.openxmlformats.org/officeDocument/2006/relationships/hyperlink" Target="https://twitter.com/#!/fivann/status/1087223991100682244" TargetMode="External" /><Relationship Id="rId734" Type="http://schemas.openxmlformats.org/officeDocument/2006/relationships/hyperlink" Target="https://twitter.com/#!/akshay_moorthy/status/1087224117042982912" TargetMode="External" /><Relationship Id="rId735" Type="http://schemas.openxmlformats.org/officeDocument/2006/relationships/hyperlink" Target="https://twitter.com/#!/bestdealhotdeal/status/1087224179814875136" TargetMode="External" /><Relationship Id="rId736" Type="http://schemas.openxmlformats.org/officeDocument/2006/relationships/hyperlink" Target="https://twitter.com/#!/bestdealhotdeal/status/1087223751232577536" TargetMode="External" /><Relationship Id="rId737" Type="http://schemas.openxmlformats.org/officeDocument/2006/relationships/hyperlink" Target="https://twitter.com/#!/bestdealhotdeal/status/1087223751232577536" TargetMode="External" /><Relationship Id="rId738" Type="http://schemas.openxmlformats.org/officeDocument/2006/relationships/hyperlink" Target="https://twitter.com/#!/rahulbarooah/status/1087224202015387648" TargetMode="External" /><Relationship Id="rId739" Type="http://schemas.openxmlformats.org/officeDocument/2006/relationships/hyperlink" Target="https://twitter.com/#!/gogreyorange/status/1087224225130209280" TargetMode="External" /><Relationship Id="rId740" Type="http://schemas.openxmlformats.org/officeDocument/2006/relationships/hyperlink" Target="https://twitter.com/#!/thekaushalsoni/status/1087220804402794498" TargetMode="External" /><Relationship Id="rId741" Type="http://schemas.openxmlformats.org/officeDocument/2006/relationships/hyperlink" Target="https://twitter.com/#!/myriamozon/status/1087224306034266112" TargetMode="External" /><Relationship Id="rId742" Type="http://schemas.openxmlformats.org/officeDocument/2006/relationships/hyperlink" Target="https://twitter.com/#!/naisshairoff/status/1087224391891603456" TargetMode="External" /><Relationship Id="rId743" Type="http://schemas.openxmlformats.org/officeDocument/2006/relationships/hyperlink" Target="https://twitter.com/#!/naisshairoff/status/1087224391891603456" TargetMode="External" /><Relationship Id="rId744" Type="http://schemas.openxmlformats.org/officeDocument/2006/relationships/hyperlink" Target="https://twitter.com/#!/ronald_vanloon/status/1087215628430266373" TargetMode="External" /><Relationship Id="rId745" Type="http://schemas.openxmlformats.org/officeDocument/2006/relationships/hyperlink" Target="https://twitter.com/#!/corpnce/status/1087211787781591040" TargetMode="External" /><Relationship Id="rId746" Type="http://schemas.openxmlformats.org/officeDocument/2006/relationships/hyperlink" Target="https://twitter.com/#!/alexandrakg92/status/1087224213088452608" TargetMode="External" /><Relationship Id="rId747" Type="http://schemas.openxmlformats.org/officeDocument/2006/relationships/hyperlink" Target="https://twitter.com/#!/alexandrakg92/status/1087224213088452608" TargetMode="External" /><Relationship Id="rId748" Type="http://schemas.openxmlformats.org/officeDocument/2006/relationships/hyperlink" Target="https://twitter.com/#!/alexandrakg92/status/1087224480580231168" TargetMode="External" /><Relationship Id="rId749" Type="http://schemas.openxmlformats.org/officeDocument/2006/relationships/hyperlink" Target="https://twitter.com/#!/alexandrakg92/status/1087224480580231168" TargetMode="External" /><Relationship Id="rId750" Type="http://schemas.openxmlformats.org/officeDocument/2006/relationships/hyperlink" Target="https://twitter.com/#!/ishanjain_t/status/1087211103732457472" TargetMode="External" /><Relationship Id="rId751" Type="http://schemas.openxmlformats.org/officeDocument/2006/relationships/hyperlink" Target="https://twitter.com/#!/newtonmunene_yg/status/1087224494899544064" TargetMode="External" /><Relationship Id="rId752" Type="http://schemas.openxmlformats.org/officeDocument/2006/relationships/hyperlink" Target="https://twitter.com/#!/newtonmunene_yg/status/1087224494899544064" TargetMode="External" /><Relationship Id="rId753" Type="http://schemas.openxmlformats.org/officeDocument/2006/relationships/hyperlink" Target="https://twitter.com/#!/newtonmunene_yg/status/1087224494807285760" TargetMode="External" /><Relationship Id="rId754" Type="http://schemas.openxmlformats.org/officeDocument/2006/relationships/hyperlink" Target="https://twitter.com/#!/razorthinkinc/status/1087224549278572545" TargetMode="External" /><Relationship Id="rId755" Type="http://schemas.openxmlformats.org/officeDocument/2006/relationships/hyperlink" Target="https://twitter.com/#!/java/status/1086859617370624000" TargetMode="External" /><Relationship Id="rId756" Type="http://schemas.openxmlformats.org/officeDocument/2006/relationships/hyperlink" Target="https://twitter.com/#!/chrajeshpro/status/1087224601631907840" TargetMode="External" /><Relationship Id="rId757" Type="http://schemas.openxmlformats.org/officeDocument/2006/relationships/hyperlink" Target="https://twitter.com/#!/java/status/1086859617370624000" TargetMode="External" /><Relationship Id="rId758" Type="http://schemas.openxmlformats.org/officeDocument/2006/relationships/hyperlink" Target="https://twitter.com/#!/chrajeshpro/status/1087224601631907840" TargetMode="External" /><Relationship Id="rId759" Type="http://schemas.openxmlformats.org/officeDocument/2006/relationships/hyperlink" Target="https://twitter.com/#!/chrajeshpro/status/1087224601631907840" TargetMode="External" /><Relationship Id="rId760" Type="http://schemas.openxmlformats.org/officeDocument/2006/relationships/hyperlink" Target="https://twitter.com/#!/webjframework/status/1087224604110848000" TargetMode="External" /><Relationship Id="rId761" Type="http://schemas.openxmlformats.org/officeDocument/2006/relationships/hyperlink" Target="https://twitter.com/#!/webjframework/status/1087224604110848000" TargetMode="External" /><Relationship Id="rId762" Type="http://schemas.openxmlformats.org/officeDocument/2006/relationships/hyperlink" Target="https://twitter.com/#!/bristowcolin/status/1087224637417836544" TargetMode="External" /><Relationship Id="rId763" Type="http://schemas.openxmlformats.org/officeDocument/2006/relationships/hyperlink" Target="https://twitter.com/#!/ipfconline1/status/1087190565500977153" TargetMode="External" /><Relationship Id="rId764" Type="http://schemas.openxmlformats.org/officeDocument/2006/relationships/hyperlink" Target="https://twitter.com/#!/spirosmargaris/status/1087190809231978501" TargetMode="External" /><Relationship Id="rId765" Type="http://schemas.openxmlformats.org/officeDocument/2006/relationships/hyperlink" Target="https://twitter.com/#!/guzmand/status/1087224653960105984" TargetMode="External" /><Relationship Id="rId766" Type="http://schemas.openxmlformats.org/officeDocument/2006/relationships/hyperlink" Target="https://twitter.com/#!/alainabwang/status/1087224675116040192" TargetMode="External" /><Relationship Id="rId767" Type="http://schemas.openxmlformats.org/officeDocument/2006/relationships/hyperlink" Target="https://twitter.com/#!/s_galimberti/status/1087085857180434432" TargetMode="External" /><Relationship Id="rId768" Type="http://schemas.openxmlformats.org/officeDocument/2006/relationships/hyperlink" Target="https://twitter.com/#!/alainabwang/status/1087224675116040192" TargetMode="External" /><Relationship Id="rId769" Type="http://schemas.openxmlformats.org/officeDocument/2006/relationships/hyperlink" Target="https://twitter.com/#!/xfxie/status/1078502792736718848" TargetMode="External" /><Relationship Id="rId770" Type="http://schemas.openxmlformats.org/officeDocument/2006/relationships/hyperlink" Target="https://twitter.com/#!/accmobility/status/1087224695966089216" TargetMode="External" /><Relationship Id="rId771" Type="http://schemas.openxmlformats.org/officeDocument/2006/relationships/hyperlink" Target="https://twitter.com/#!/santchiweb/status/1087224729944117248" TargetMode="External" /><Relationship Id="rId772" Type="http://schemas.openxmlformats.org/officeDocument/2006/relationships/hyperlink" Target="https://twitter.com/#!/technative/status/1086290069902839809" TargetMode="External" /><Relationship Id="rId773" Type="http://schemas.openxmlformats.org/officeDocument/2006/relationships/hyperlink" Target="https://twitter.com/#!/legros_ch/status/1087224753704919042" TargetMode="External" /><Relationship Id="rId774" Type="http://schemas.openxmlformats.org/officeDocument/2006/relationships/hyperlink" Target="https://twitter.com/#!/slashml/status/1087218458679377921" TargetMode="External" /><Relationship Id="rId775" Type="http://schemas.openxmlformats.org/officeDocument/2006/relationships/hyperlink" Target="https://twitter.com/#!/rexdouglass/status/1087224805554761728" TargetMode="External" /><Relationship Id="rId776" Type="http://schemas.openxmlformats.org/officeDocument/2006/relationships/hyperlink" Target="https://twitter.com/#!/r_demidchuk/status/1086632824030089216" TargetMode="External" /><Relationship Id="rId777" Type="http://schemas.openxmlformats.org/officeDocument/2006/relationships/hyperlink" Target="https://twitter.com/#!/mmanzano18/status/1087224867840237568" TargetMode="External" /><Relationship Id="rId778" Type="http://schemas.openxmlformats.org/officeDocument/2006/relationships/hyperlink" Target="https://twitter.com/#!/paulthedigit/status/1086300026748485633" TargetMode="External" /><Relationship Id="rId779" Type="http://schemas.openxmlformats.org/officeDocument/2006/relationships/hyperlink" Target="https://twitter.com/#!/adamsconsulting/status/1087063487292076032" TargetMode="External" /><Relationship Id="rId780" Type="http://schemas.openxmlformats.org/officeDocument/2006/relationships/hyperlink" Target="https://twitter.com/#!/candytech1/status/1087224913855803393" TargetMode="External" /><Relationship Id="rId781" Type="http://schemas.openxmlformats.org/officeDocument/2006/relationships/hyperlink" Target="https://twitter.com/#!/paulthedigit/status/1086300026748485633" TargetMode="External" /><Relationship Id="rId782" Type="http://schemas.openxmlformats.org/officeDocument/2006/relationships/hyperlink" Target="https://twitter.com/#!/candytech1/status/1087224913855803393" TargetMode="External" /><Relationship Id="rId783" Type="http://schemas.openxmlformats.org/officeDocument/2006/relationships/hyperlink" Target="https://twitter.com/#!/paulthedigit/status/1086300026748485633" TargetMode="External" /><Relationship Id="rId784" Type="http://schemas.openxmlformats.org/officeDocument/2006/relationships/hyperlink" Target="https://twitter.com/#!/candytech1/status/1087224913855803393" TargetMode="External" /><Relationship Id="rId785" Type="http://schemas.openxmlformats.org/officeDocument/2006/relationships/hyperlink" Target="https://twitter.com/#!/candytech1/status/1087224913855803393" TargetMode="External" /><Relationship Id="rId786" Type="http://schemas.openxmlformats.org/officeDocument/2006/relationships/hyperlink" Target="https://twitter.com/#!/georgianaart/status/1087224936253419521" TargetMode="External" /><Relationship Id="rId787" Type="http://schemas.openxmlformats.org/officeDocument/2006/relationships/hyperlink" Target="https://twitter.com/#!/georgianaart/status/1087224936253419521" TargetMode="External" /><Relationship Id="rId788" Type="http://schemas.openxmlformats.org/officeDocument/2006/relationships/hyperlink" Target="https://twitter.com/#!/appknox/status/1087216696706904065" TargetMode="External" /><Relationship Id="rId789" Type="http://schemas.openxmlformats.org/officeDocument/2006/relationships/hyperlink" Target="https://twitter.com/#!/harbidel/status/1087224947104075779" TargetMode="External" /><Relationship Id="rId790" Type="http://schemas.openxmlformats.org/officeDocument/2006/relationships/hyperlink" Target="https://twitter.com/#!/harbidel/status/1087224947104075779" TargetMode="External" /><Relationship Id="rId791" Type="http://schemas.openxmlformats.org/officeDocument/2006/relationships/hyperlink" Target="https://twitter.com/#!/myousefnezhad/status/1087225213954080769" TargetMode="External" /><Relationship Id="rId792" Type="http://schemas.openxmlformats.org/officeDocument/2006/relationships/hyperlink" Target="https://twitter.com/#!/myousefnezhad/status/1087225213954080769" TargetMode="External" /><Relationship Id="rId793" Type="http://schemas.openxmlformats.org/officeDocument/2006/relationships/hyperlink" Target="https://twitter.com/#!/smitty123420462/status/1086655407051948032" TargetMode="External" /><Relationship Id="rId794" Type="http://schemas.openxmlformats.org/officeDocument/2006/relationships/hyperlink" Target="https://twitter.com/#!/ronniebabe555/status/1087225232408989696" TargetMode="External" /><Relationship Id="rId795" Type="http://schemas.openxmlformats.org/officeDocument/2006/relationships/hyperlink" Target="https://twitter.com/#!/jmparrado/status/1086917011870048256" TargetMode="External" /><Relationship Id="rId796" Type="http://schemas.openxmlformats.org/officeDocument/2006/relationships/hyperlink" Target="https://twitter.com/#!/grohangelique/status/1087225341972754432" TargetMode="External" /><Relationship Id="rId797" Type="http://schemas.openxmlformats.org/officeDocument/2006/relationships/hyperlink" Target="https://twitter.com/#!/kekatie/status/1087225369269174274" TargetMode="External" /><Relationship Id="rId798" Type="http://schemas.openxmlformats.org/officeDocument/2006/relationships/hyperlink" Target="https://twitter.com/#!/brandengrimmett/status/1087225372502941696" TargetMode="External" /><Relationship Id="rId799" Type="http://schemas.openxmlformats.org/officeDocument/2006/relationships/hyperlink" Target="https://twitter.com/#!/brandengrimmett/status/1087225372502941696" TargetMode="External" /><Relationship Id="rId800" Type="http://schemas.openxmlformats.org/officeDocument/2006/relationships/hyperlink" Target="https://twitter.com/#!/ghammadi/status/1087146444195192832" TargetMode="External" /><Relationship Id="rId801" Type="http://schemas.openxmlformats.org/officeDocument/2006/relationships/hyperlink" Target="https://twitter.com/#!/vronikrr/status/1087225509463904256" TargetMode="External" /><Relationship Id="rId802" Type="http://schemas.openxmlformats.org/officeDocument/2006/relationships/hyperlink" Target="https://twitter.com/#!/ghammadi/status/1087146444195192832" TargetMode="External" /><Relationship Id="rId803" Type="http://schemas.openxmlformats.org/officeDocument/2006/relationships/hyperlink" Target="https://twitter.com/#!/vronikrr/status/1087225509463904256" TargetMode="External" /><Relationship Id="rId804" Type="http://schemas.openxmlformats.org/officeDocument/2006/relationships/hyperlink" Target="https://twitter.com/#!/vronikrr/status/1087225509463904256" TargetMode="External" /><Relationship Id="rId805" Type="http://schemas.openxmlformats.org/officeDocument/2006/relationships/hyperlink" Target="https://twitter.com/#!/vilukin/status/1087224624193159168" TargetMode="External" /><Relationship Id="rId806" Type="http://schemas.openxmlformats.org/officeDocument/2006/relationships/hyperlink" Target="https://twitter.com/#!/vilukin/status/1087225604666216449" TargetMode="External" /><Relationship Id="rId807" Type="http://schemas.openxmlformats.org/officeDocument/2006/relationships/hyperlink" Target="https://twitter.com/#!/kirkdborne/status/1087178752109490176" TargetMode="External" /><Relationship Id="rId808" Type="http://schemas.openxmlformats.org/officeDocument/2006/relationships/hyperlink" Target="https://twitter.com/#!/ronald_vanloon/status/1087002983194378241" TargetMode="External" /><Relationship Id="rId809" Type="http://schemas.openxmlformats.org/officeDocument/2006/relationships/hyperlink" Target="https://twitter.com/#!/gauravgrv/status/1087225736983764992" TargetMode="External" /><Relationship Id="rId810" Type="http://schemas.openxmlformats.org/officeDocument/2006/relationships/hyperlink" Target="https://twitter.com/#!/ronald_vanloon/status/1087002983194378241" TargetMode="External" /><Relationship Id="rId811" Type="http://schemas.openxmlformats.org/officeDocument/2006/relationships/hyperlink" Target="https://twitter.com/#!/gauravgrv/status/1087225736983764992" TargetMode="External" /><Relationship Id="rId812" Type="http://schemas.openxmlformats.org/officeDocument/2006/relationships/hyperlink" Target="https://twitter.com/#!/ronald_vanloon/status/1087008347432411136" TargetMode="External" /><Relationship Id="rId813" Type="http://schemas.openxmlformats.org/officeDocument/2006/relationships/hyperlink" Target="https://twitter.com/#!/ronald_vanloon/status/1087008347432411136" TargetMode="External" /><Relationship Id="rId814" Type="http://schemas.openxmlformats.org/officeDocument/2006/relationships/hyperlink" Target="https://twitter.com/#!/spirosmargaris/status/1086882776387936256" TargetMode="External" /><Relationship Id="rId815" Type="http://schemas.openxmlformats.org/officeDocument/2006/relationships/hyperlink" Target="https://twitter.com/#!/gauravgrv/status/1087225736983764992" TargetMode="External" /><Relationship Id="rId816" Type="http://schemas.openxmlformats.org/officeDocument/2006/relationships/hyperlink" Target="https://twitter.com/#!/myamichi_india/status/1087225351703392257" TargetMode="External" /><Relationship Id="rId817" Type="http://schemas.openxmlformats.org/officeDocument/2006/relationships/hyperlink" Target="https://twitter.com/#!/myamichi_india/status/1087225845217820672" TargetMode="External" /><Relationship Id="rId818" Type="http://schemas.openxmlformats.org/officeDocument/2006/relationships/hyperlink" Target="https://twitter.com/#!/sandy_carter/status/1087182418639908865" TargetMode="External" /><Relationship Id="rId819" Type="http://schemas.openxmlformats.org/officeDocument/2006/relationships/hyperlink" Target="https://twitter.com/#!/sandy_carter/status/1087225893062303745" TargetMode="External" /><Relationship Id="rId820" Type="http://schemas.openxmlformats.org/officeDocument/2006/relationships/hyperlink" Target="https://twitter.com/#!/adityarohilla94/status/1087225933898035200" TargetMode="External" /><Relationship Id="rId821" Type="http://schemas.openxmlformats.org/officeDocument/2006/relationships/hyperlink" Target="https://twitter.com/#!/miketamir/status/1086812814449278976" TargetMode="External" /><Relationship Id="rId822" Type="http://schemas.openxmlformats.org/officeDocument/2006/relationships/hyperlink" Target="https://twitter.com/#!/iamalstat/status/1087226454037811200" TargetMode="External" /><Relationship Id="rId823" Type="http://schemas.openxmlformats.org/officeDocument/2006/relationships/hyperlink" Target="https://twitter.com/#!/ipfconline1/status/1087190565500977153" TargetMode="External" /><Relationship Id="rId824" Type="http://schemas.openxmlformats.org/officeDocument/2006/relationships/hyperlink" Target="https://twitter.com/#!/ipfconline1/status/1086874729552728064" TargetMode="External" /><Relationship Id="rId825" Type="http://schemas.openxmlformats.org/officeDocument/2006/relationships/hyperlink" Target="https://twitter.com/#!/kirkdborne/status/1087161930647855105" TargetMode="External" /><Relationship Id="rId826" Type="http://schemas.openxmlformats.org/officeDocument/2006/relationships/hyperlink" Target="https://twitter.com/#!/kirkdborne/status/1069838231284404225" TargetMode="External" /><Relationship Id="rId827" Type="http://schemas.openxmlformats.org/officeDocument/2006/relationships/hyperlink" Target="https://twitter.com/#!/corpnce/status/1087211787781591040" TargetMode="External" /><Relationship Id="rId828" Type="http://schemas.openxmlformats.org/officeDocument/2006/relationships/hyperlink" Target="https://twitter.com/#!/andi_staub/status/1087222263139713024" TargetMode="External" /><Relationship Id="rId829" Type="http://schemas.openxmlformats.org/officeDocument/2006/relationships/hyperlink" Target="https://twitter.com/#!/snessim/status/1087226477408669697" TargetMode="External" /><Relationship Id="rId830" Type="http://schemas.openxmlformats.org/officeDocument/2006/relationships/hyperlink" Target="https://twitter.com/#!/corpnce/status/1087211787781591040" TargetMode="External" /><Relationship Id="rId831" Type="http://schemas.openxmlformats.org/officeDocument/2006/relationships/hyperlink" Target="https://twitter.com/#!/corpnce/status/1087211787781591040" TargetMode="External" /><Relationship Id="rId832" Type="http://schemas.openxmlformats.org/officeDocument/2006/relationships/hyperlink" Target="https://twitter.com/#!/corpnce/status/1087211787781591040" TargetMode="External" /><Relationship Id="rId833" Type="http://schemas.openxmlformats.org/officeDocument/2006/relationships/hyperlink" Target="https://twitter.com/#!/snessim/status/1087226477408669697" TargetMode="External" /><Relationship Id="rId834" Type="http://schemas.openxmlformats.org/officeDocument/2006/relationships/hyperlink" Target="https://twitter.com/#!/swisscognitive/status/1087201883415109632" TargetMode="External" /><Relationship Id="rId835" Type="http://schemas.openxmlformats.org/officeDocument/2006/relationships/hyperlink" Target="https://twitter.com/#!/cryptohodling/status/1087226573915213825" TargetMode="External" /><Relationship Id="rId836" Type="http://schemas.openxmlformats.org/officeDocument/2006/relationships/hyperlink" Target="https://twitter.com/#!/straitsbusiness/status/1087226610724483072" TargetMode="External" /><Relationship Id="rId837" Type="http://schemas.openxmlformats.org/officeDocument/2006/relationships/hyperlink" Target="https://twitter.com/#!/pluto7_services/status/1087226657822384128" TargetMode="External" /><Relationship Id="rId838" Type="http://schemas.openxmlformats.org/officeDocument/2006/relationships/hyperlink" Target="https://twitter.com/#!/fmfrancoise/status/1087226719604535304" TargetMode="External" /><Relationship Id="rId839" Type="http://schemas.openxmlformats.org/officeDocument/2006/relationships/hyperlink" Target="https://twitter.com/#!/fmfrancoise/status/1087226719604535304" TargetMode="External" /><Relationship Id="rId840" Type="http://schemas.openxmlformats.org/officeDocument/2006/relationships/hyperlink" Target="https://twitter.com/#!/fmfrancoise/status/1087226719604535304" TargetMode="External" /><Relationship Id="rId841" Type="http://schemas.openxmlformats.org/officeDocument/2006/relationships/hyperlink" Target="https://twitter.com/#!/fmfrancoise/status/1087226719604535304" TargetMode="External" /><Relationship Id="rId842" Type="http://schemas.openxmlformats.org/officeDocument/2006/relationships/hyperlink" Target="https://twitter.com/#!/fmfrancoise/status/1087226719604535304" TargetMode="External" /><Relationship Id="rId843" Type="http://schemas.openxmlformats.org/officeDocument/2006/relationships/hyperlink" Target="https://twitter.com/#!/fmfrancoise/status/1087226719604535304" TargetMode="External" /><Relationship Id="rId844" Type="http://schemas.openxmlformats.org/officeDocument/2006/relationships/hyperlink" Target="https://twitter.com/#!/fmfrancoise/status/1087226719604535304" TargetMode="External" /><Relationship Id="rId845" Type="http://schemas.openxmlformats.org/officeDocument/2006/relationships/hyperlink" Target="https://twitter.com/#!/fmfrancoise/status/1087226719604535304" TargetMode="External" /><Relationship Id="rId846" Type="http://schemas.openxmlformats.org/officeDocument/2006/relationships/hyperlink" Target="https://twitter.com/#!/kirkdborne/status/1087147562845552640" TargetMode="External" /><Relationship Id="rId847" Type="http://schemas.openxmlformats.org/officeDocument/2006/relationships/hyperlink" Target="https://twitter.com/#!/hubanalytics1/status/1085925733254512641" TargetMode="External" /><Relationship Id="rId848" Type="http://schemas.openxmlformats.org/officeDocument/2006/relationships/hyperlink" Target="https://twitter.com/#!/spirosmargaris/status/1087160608141787136" TargetMode="External" /><Relationship Id="rId849" Type="http://schemas.openxmlformats.org/officeDocument/2006/relationships/hyperlink" Target="https://twitter.com/#!/fmfrancoise/status/1087226719604535304" TargetMode="External" /><Relationship Id="rId850" Type="http://schemas.openxmlformats.org/officeDocument/2006/relationships/hyperlink" Target="https://twitter.com/#!/techiebouncer/status/1087226801980465152" TargetMode="External" /><Relationship Id="rId851" Type="http://schemas.openxmlformats.org/officeDocument/2006/relationships/hyperlink" Target="https://twitter.com/#!/v_braun/status/1087226975725502464" TargetMode="External" /><Relationship Id="rId852" Type="http://schemas.openxmlformats.org/officeDocument/2006/relationships/hyperlink" Target="https://twitter.com/#!/dme_jun/status/1087226989386309633" TargetMode="External" /><Relationship Id="rId853" Type="http://schemas.openxmlformats.org/officeDocument/2006/relationships/hyperlink" Target="https://twitter.com/#!/subhank21183691/status/1087226992234094592" TargetMode="External" /><Relationship Id="rId854" Type="http://schemas.openxmlformats.org/officeDocument/2006/relationships/hyperlink" Target="https://twitter.com/#!/hubanalytics1/status/1085925733254512641" TargetMode="External" /><Relationship Id="rId855" Type="http://schemas.openxmlformats.org/officeDocument/2006/relationships/hyperlink" Target="https://twitter.com/#!/subhank21183691/status/1087226992234094592" TargetMode="External" /><Relationship Id="rId856" Type="http://schemas.openxmlformats.org/officeDocument/2006/relationships/hyperlink" Target="https://twitter.com/#!/hubanalytics1/status/1085925733254512641" TargetMode="External" /><Relationship Id="rId857" Type="http://schemas.openxmlformats.org/officeDocument/2006/relationships/hyperlink" Target="https://twitter.com/#!/subhank21183691/status/1087226992234094592" TargetMode="External" /><Relationship Id="rId858" Type="http://schemas.openxmlformats.org/officeDocument/2006/relationships/hyperlink" Target="https://twitter.com/#!/subhank21183691/status/1087226992234094592" TargetMode="External" /><Relationship Id="rId859" Type="http://schemas.openxmlformats.org/officeDocument/2006/relationships/hyperlink" Target="https://twitter.com/#!/leilanie95/status/1087227044398653440" TargetMode="External" /><Relationship Id="rId860" Type="http://schemas.openxmlformats.org/officeDocument/2006/relationships/hyperlink" Target="https://twitter.com/#!/amir_ali_cheema/status/1087171497062469632" TargetMode="External" /><Relationship Id="rId861" Type="http://schemas.openxmlformats.org/officeDocument/2006/relationships/hyperlink" Target="https://twitter.com/#!/thecuriousluke/status/1087223301775208449" TargetMode="External" /><Relationship Id="rId862" Type="http://schemas.openxmlformats.org/officeDocument/2006/relationships/hyperlink" Target="https://twitter.com/#!/genius_allan/status/1083702576120500224" TargetMode="External" /><Relationship Id="rId863" Type="http://schemas.openxmlformats.org/officeDocument/2006/relationships/hyperlink" Target="https://twitter.com/#!/thecuriousluke/status/1087227055178244097" TargetMode="External" /><Relationship Id="rId864" Type="http://schemas.openxmlformats.org/officeDocument/2006/relationships/hyperlink" Target="https://twitter.com/#!/thecuriousluke/status/1087225796601749504" TargetMode="External" /><Relationship Id="rId865" Type="http://schemas.openxmlformats.org/officeDocument/2006/relationships/hyperlink" Target="https://twitter.com/#!/mischaedm/status/1036758631595696128" TargetMode="External" /><Relationship Id="rId866" Type="http://schemas.openxmlformats.org/officeDocument/2006/relationships/hyperlink" Target="https://twitter.com/#!/maoyaodong/status/1087227190234644480" TargetMode="External" /><Relationship Id="rId867" Type="http://schemas.openxmlformats.org/officeDocument/2006/relationships/hyperlink" Target="https://twitter.com/#!/mikequindazzi/status/1086926670374809605" TargetMode="External" /><Relationship Id="rId868" Type="http://schemas.openxmlformats.org/officeDocument/2006/relationships/hyperlink" Target="https://twitter.com/#!/readygemini2/status/1087227386163150849" TargetMode="External" /><Relationship Id="rId869" Type="http://schemas.openxmlformats.org/officeDocument/2006/relationships/hyperlink" Target="https://twitter.com/#!/readygemini2/status/1087227386163150849" TargetMode="External" /><Relationship Id="rId870" Type="http://schemas.openxmlformats.org/officeDocument/2006/relationships/hyperlink" Target="https://twitter.com/#!/bitabit5/status/1087227402898628608" TargetMode="External" /><Relationship Id="rId871" Type="http://schemas.openxmlformats.org/officeDocument/2006/relationships/hyperlink" Target="https://twitter.com/#!/andi_staub/status/1087218489029509120" TargetMode="External" /><Relationship Id="rId872" Type="http://schemas.openxmlformats.org/officeDocument/2006/relationships/hyperlink" Target="https://twitter.com/#!/andi_staub/status/1087222263139713024" TargetMode="External" /><Relationship Id="rId873" Type="http://schemas.openxmlformats.org/officeDocument/2006/relationships/hyperlink" Target="https://twitter.com/#!/jblefevre60/status/1087226792459620352" TargetMode="External" /><Relationship Id="rId874" Type="http://schemas.openxmlformats.org/officeDocument/2006/relationships/hyperlink" Target="https://twitter.com/#!/spirosmargaris/status/1086882776387936256" TargetMode="External" /><Relationship Id="rId875" Type="http://schemas.openxmlformats.org/officeDocument/2006/relationships/hyperlink" Target="https://twitter.com/#!/spirosmargaris/status/1087212537354047488" TargetMode="External" /><Relationship Id="rId876" Type="http://schemas.openxmlformats.org/officeDocument/2006/relationships/hyperlink" Target="https://twitter.com/#!/spirosmargaris/status/1087183258507493381" TargetMode="External" /><Relationship Id="rId877" Type="http://schemas.openxmlformats.org/officeDocument/2006/relationships/hyperlink" Target="https://twitter.com/#!/spirosmargaris/status/1087160608141787136" TargetMode="External" /><Relationship Id="rId878" Type="http://schemas.openxmlformats.org/officeDocument/2006/relationships/hyperlink" Target="https://twitter.com/#!/spirosmargaris/status/1087153307846696965" TargetMode="External" /><Relationship Id="rId879" Type="http://schemas.openxmlformats.org/officeDocument/2006/relationships/hyperlink" Target="https://twitter.com/#!/jblefevre60/status/1087227221838843904" TargetMode="External" /><Relationship Id="rId880" Type="http://schemas.openxmlformats.org/officeDocument/2006/relationships/hyperlink" Target="https://twitter.com/#!/jblefevre60/status/1087227368643723264" TargetMode="External" /><Relationship Id="rId881" Type="http://schemas.openxmlformats.org/officeDocument/2006/relationships/hyperlink" Target="https://twitter.com/#!/jblefevre60/status/1087227403385167872" TargetMode="External" /><Relationship Id="rId882" Type="http://schemas.openxmlformats.org/officeDocument/2006/relationships/hyperlink" Target="https://twitter.com/#!/deeptechwire/status/1087084851721891842" TargetMode="External" /><Relationship Id="rId883" Type="http://schemas.openxmlformats.org/officeDocument/2006/relationships/hyperlink" Target="https://twitter.com/#!/deeptechwire/status/1087224521650712576" TargetMode="External" /><Relationship Id="rId884" Type="http://schemas.openxmlformats.org/officeDocument/2006/relationships/hyperlink" Target="https://twitter.com/#!/edgeiotai/status/1087227453817454592" TargetMode="External" /><Relationship Id="rId885" Type="http://schemas.openxmlformats.org/officeDocument/2006/relationships/hyperlink" Target="https://twitter.com/#!/thefuturist007/status/1087067132746219523" TargetMode="External" /><Relationship Id="rId886" Type="http://schemas.openxmlformats.org/officeDocument/2006/relationships/hyperlink" Target="https://twitter.com/#!/globalsmart365/status/1087227498935607296" TargetMode="External" /><Relationship Id="rId887" Type="http://schemas.openxmlformats.org/officeDocument/2006/relationships/hyperlink" Target="https://twitter.com/#!/machine_ml/status/1085522504444268544" TargetMode="External" /><Relationship Id="rId888" Type="http://schemas.openxmlformats.org/officeDocument/2006/relationships/hyperlink" Target="https://twitter.com/#!/tanmoyray01/status/1087227532657770496" TargetMode="External" /><Relationship Id="rId889" Type="http://schemas.openxmlformats.org/officeDocument/2006/relationships/hyperlink" Target="https://twitter.com/#!/cargomoose/status/1087218187530313728" TargetMode="External" /><Relationship Id="rId890" Type="http://schemas.openxmlformats.org/officeDocument/2006/relationships/hyperlink" Target="https://twitter.com/#!/machinelearn_d/status/1087225593521815553" TargetMode="External" /><Relationship Id="rId891" Type="http://schemas.openxmlformats.org/officeDocument/2006/relationships/hyperlink" Target="https://twitter.com/#!/raviranjankarn/status/1087218103996612610" TargetMode="External" /><Relationship Id="rId892" Type="http://schemas.openxmlformats.org/officeDocument/2006/relationships/hyperlink" Target="https://twitter.com/#!/machinelearn_d/status/1087225620201844736" TargetMode="External" /><Relationship Id="rId893" Type="http://schemas.openxmlformats.org/officeDocument/2006/relationships/hyperlink" Target="https://twitter.com/#!/onlydatajobs/status/1087194560780853249" TargetMode="External" /><Relationship Id="rId894" Type="http://schemas.openxmlformats.org/officeDocument/2006/relationships/hyperlink" Target="https://twitter.com/#!/machinelearn_d/status/1087227081954516998" TargetMode="External" /><Relationship Id="rId895" Type="http://schemas.openxmlformats.org/officeDocument/2006/relationships/hyperlink" Target="https://twitter.com/#!/ecloudchain/status/1087187615596589057" TargetMode="External" /><Relationship Id="rId896" Type="http://schemas.openxmlformats.org/officeDocument/2006/relationships/hyperlink" Target="https://twitter.com/#!/machinelearn_d/status/1087227117031411712" TargetMode="External" /><Relationship Id="rId897" Type="http://schemas.openxmlformats.org/officeDocument/2006/relationships/hyperlink" Target="https://twitter.com/#!/deep_in_depth/status/1087190601941114880" TargetMode="External" /><Relationship Id="rId898" Type="http://schemas.openxmlformats.org/officeDocument/2006/relationships/hyperlink" Target="https://twitter.com/#!/deep_in_depth/status/1087220748194906112" TargetMode="External" /><Relationship Id="rId899" Type="http://schemas.openxmlformats.org/officeDocument/2006/relationships/hyperlink" Target="https://twitter.com/#!/machinelearn_d/status/1087227294257623040" TargetMode="External" /><Relationship Id="rId900" Type="http://schemas.openxmlformats.org/officeDocument/2006/relationships/hyperlink" Target="https://twitter.com/#!/machinelearn_d/status/1087227548562378753" TargetMode="External" /><Relationship Id="rId901" Type="http://schemas.openxmlformats.org/officeDocument/2006/relationships/hyperlink" Target="https://api.twitter.com/1.1/geo/id/34e5e767bcb9a688.json" TargetMode="External" /><Relationship Id="rId902" Type="http://schemas.openxmlformats.org/officeDocument/2006/relationships/comments" Target="../comments1.xml" /><Relationship Id="rId903" Type="http://schemas.openxmlformats.org/officeDocument/2006/relationships/vmlDrawing" Target="../drawings/vmlDrawing1.vml" /><Relationship Id="rId904" Type="http://schemas.openxmlformats.org/officeDocument/2006/relationships/table" Target="../tables/table1.xml" /><Relationship Id="rId9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9CCLzMMKI" TargetMode="External" /><Relationship Id="rId2" Type="http://schemas.openxmlformats.org/officeDocument/2006/relationships/hyperlink" Target="https://t.co/5jSK5Pa3cV" TargetMode="External" /><Relationship Id="rId3" Type="http://schemas.openxmlformats.org/officeDocument/2006/relationships/hyperlink" Target="https://t.co/P9eSp0FKoc" TargetMode="External" /><Relationship Id="rId4" Type="http://schemas.openxmlformats.org/officeDocument/2006/relationships/hyperlink" Target="https://t.co/xdnKrq1fIK" TargetMode="External" /><Relationship Id="rId5" Type="http://schemas.openxmlformats.org/officeDocument/2006/relationships/hyperlink" Target="https://t.co/1QmLHUi5s4" TargetMode="External" /><Relationship Id="rId6" Type="http://schemas.openxmlformats.org/officeDocument/2006/relationships/hyperlink" Target="https://t.co/mBSalnh73K" TargetMode="External" /><Relationship Id="rId7" Type="http://schemas.openxmlformats.org/officeDocument/2006/relationships/hyperlink" Target="https://t.co/eKaO45AMNd" TargetMode="External" /><Relationship Id="rId8" Type="http://schemas.openxmlformats.org/officeDocument/2006/relationships/hyperlink" Target="https://t.co/oyImaykr3R" TargetMode="External" /><Relationship Id="rId9" Type="http://schemas.openxmlformats.org/officeDocument/2006/relationships/hyperlink" Target="https://t.co/cGSBIWiwH8" TargetMode="External" /><Relationship Id="rId10" Type="http://schemas.openxmlformats.org/officeDocument/2006/relationships/hyperlink" Target="http://t.co/CpufXJAGI0" TargetMode="External" /><Relationship Id="rId11" Type="http://schemas.openxmlformats.org/officeDocument/2006/relationships/hyperlink" Target="https://t.co/tWlmeuTlR7" TargetMode="External" /><Relationship Id="rId12" Type="http://schemas.openxmlformats.org/officeDocument/2006/relationships/hyperlink" Target="https://t.co/kt7xo7C48P" TargetMode="External" /><Relationship Id="rId13" Type="http://schemas.openxmlformats.org/officeDocument/2006/relationships/hyperlink" Target="https://t.co/V5Xc5RN7k1" TargetMode="External" /><Relationship Id="rId14" Type="http://schemas.openxmlformats.org/officeDocument/2006/relationships/hyperlink" Target="http://t.co/0q9p4zuiW5" TargetMode="External" /><Relationship Id="rId15" Type="http://schemas.openxmlformats.org/officeDocument/2006/relationships/hyperlink" Target="https://t.co/fnfsmuY39Q" TargetMode="External" /><Relationship Id="rId16" Type="http://schemas.openxmlformats.org/officeDocument/2006/relationships/hyperlink" Target="http://t.co/43tj0Ez1jT" TargetMode="External" /><Relationship Id="rId17" Type="http://schemas.openxmlformats.org/officeDocument/2006/relationships/hyperlink" Target="https://t.co/MMlyABdus4" TargetMode="External" /><Relationship Id="rId18" Type="http://schemas.openxmlformats.org/officeDocument/2006/relationships/hyperlink" Target="https://t.co/UnoPfBvH9V" TargetMode="External" /><Relationship Id="rId19" Type="http://schemas.openxmlformats.org/officeDocument/2006/relationships/hyperlink" Target="http://t.co/jd1lPGrCTG" TargetMode="External" /><Relationship Id="rId20" Type="http://schemas.openxmlformats.org/officeDocument/2006/relationships/hyperlink" Target="https://t.co/oCrIvkJNB7" TargetMode="External" /><Relationship Id="rId21" Type="http://schemas.openxmlformats.org/officeDocument/2006/relationships/hyperlink" Target="https://t.co/nUAcXML6Zz" TargetMode="External" /><Relationship Id="rId22" Type="http://schemas.openxmlformats.org/officeDocument/2006/relationships/hyperlink" Target="https://t.co/LCug0WUtHT" TargetMode="External" /><Relationship Id="rId23" Type="http://schemas.openxmlformats.org/officeDocument/2006/relationships/hyperlink" Target="https://t.co/Dbh2476c6S" TargetMode="External" /><Relationship Id="rId24" Type="http://schemas.openxmlformats.org/officeDocument/2006/relationships/hyperlink" Target="https://t.co/YMRMjfJqn4" TargetMode="External" /><Relationship Id="rId25" Type="http://schemas.openxmlformats.org/officeDocument/2006/relationships/hyperlink" Target="https://t.co/NIZM4ukrRl" TargetMode="External" /><Relationship Id="rId26" Type="http://schemas.openxmlformats.org/officeDocument/2006/relationships/hyperlink" Target="https://t.co/9WiE9iWe7K" TargetMode="External" /><Relationship Id="rId27" Type="http://schemas.openxmlformats.org/officeDocument/2006/relationships/hyperlink" Target="https://t.co/o14oAij7N5" TargetMode="External" /><Relationship Id="rId28" Type="http://schemas.openxmlformats.org/officeDocument/2006/relationships/hyperlink" Target="https://t.co/1EpsKoxnjC" TargetMode="External" /><Relationship Id="rId29" Type="http://schemas.openxmlformats.org/officeDocument/2006/relationships/hyperlink" Target="https://t.co/y07ZXRNwLV" TargetMode="External" /><Relationship Id="rId30" Type="http://schemas.openxmlformats.org/officeDocument/2006/relationships/hyperlink" Target="https://t.co/XQmT2OBu5J" TargetMode="External" /><Relationship Id="rId31" Type="http://schemas.openxmlformats.org/officeDocument/2006/relationships/hyperlink" Target="https://t.co/lUfUHDP2Dd" TargetMode="External" /><Relationship Id="rId32" Type="http://schemas.openxmlformats.org/officeDocument/2006/relationships/hyperlink" Target="https://t.co/DwQpFZSVLI" TargetMode="External" /><Relationship Id="rId33" Type="http://schemas.openxmlformats.org/officeDocument/2006/relationships/hyperlink" Target="https://t.co/QxXDvLspbM" TargetMode="External" /><Relationship Id="rId34" Type="http://schemas.openxmlformats.org/officeDocument/2006/relationships/hyperlink" Target="https://t.co/Sy6iOFVBq9" TargetMode="External" /><Relationship Id="rId35" Type="http://schemas.openxmlformats.org/officeDocument/2006/relationships/hyperlink" Target="https://t.co/UuJbxJuQJk" TargetMode="External" /><Relationship Id="rId36" Type="http://schemas.openxmlformats.org/officeDocument/2006/relationships/hyperlink" Target="https://t.co/IOvmpQw3qJ" TargetMode="External" /><Relationship Id="rId37" Type="http://schemas.openxmlformats.org/officeDocument/2006/relationships/hyperlink" Target="https://t.co/9A0MVUV6aV" TargetMode="External" /><Relationship Id="rId38" Type="http://schemas.openxmlformats.org/officeDocument/2006/relationships/hyperlink" Target="https://t.co/ADUly1qDDf" TargetMode="External" /><Relationship Id="rId39" Type="http://schemas.openxmlformats.org/officeDocument/2006/relationships/hyperlink" Target="https://t.co/S7eVMXIm5F" TargetMode="External" /><Relationship Id="rId40" Type="http://schemas.openxmlformats.org/officeDocument/2006/relationships/hyperlink" Target="https://t.co/PeTBLwijX6" TargetMode="External" /><Relationship Id="rId41" Type="http://schemas.openxmlformats.org/officeDocument/2006/relationships/hyperlink" Target="https://t.co/GUIGDApab5" TargetMode="External" /><Relationship Id="rId42" Type="http://schemas.openxmlformats.org/officeDocument/2006/relationships/hyperlink" Target="https://t.co/vQ4BqYUpMC" TargetMode="External" /><Relationship Id="rId43" Type="http://schemas.openxmlformats.org/officeDocument/2006/relationships/hyperlink" Target="http://t.co/SjzHg85NVX" TargetMode="External" /><Relationship Id="rId44" Type="http://schemas.openxmlformats.org/officeDocument/2006/relationships/hyperlink" Target="https://t.co/X6UurqqpgG" TargetMode="External" /><Relationship Id="rId45" Type="http://schemas.openxmlformats.org/officeDocument/2006/relationships/hyperlink" Target="https://t.co/vhy3st6Cnc" TargetMode="External" /><Relationship Id="rId46" Type="http://schemas.openxmlformats.org/officeDocument/2006/relationships/hyperlink" Target="https://t.co/kt1uPvuutg" TargetMode="External" /><Relationship Id="rId47" Type="http://schemas.openxmlformats.org/officeDocument/2006/relationships/hyperlink" Target="https://t.co/PJK4LY30F6" TargetMode="External" /><Relationship Id="rId48" Type="http://schemas.openxmlformats.org/officeDocument/2006/relationships/hyperlink" Target="https://t.co/cNFySj5EmV" TargetMode="External" /><Relationship Id="rId49" Type="http://schemas.openxmlformats.org/officeDocument/2006/relationships/hyperlink" Target="https://t.co/HgMzt25ILt" TargetMode="External" /><Relationship Id="rId50" Type="http://schemas.openxmlformats.org/officeDocument/2006/relationships/hyperlink" Target="http://t.co/Hq7hTYkOPg" TargetMode="External" /><Relationship Id="rId51" Type="http://schemas.openxmlformats.org/officeDocument/2006/relationships/hyperlink" Target="https://t.co/AinbhyLk8r" TargetMode="External" /><Relationship Id="rId52" Type="http://schemas.openxmlformats.org/officeDocument/2006/relationships/hyperlink" Target="https://t.co/G9YhImj6p9" TargetMode="External" /><Relationship Id="rId53" Type="http://schemas.openxmlformats.org/officeDocument/2006/relationships/hyperlink" Target="https://t.co/EERrFKekQG" TargetMode="External" /><Relationship Id="rId54" Type="http://schemas.openxmlformats.org/officeDocument/2006/relationships/hyperlink" Target="http://t.co/t9YnezrKDg" TargetMode="External" /><Relationship Id="rId55" Type="http://schemas.openxmlformats.org/officeDocument/2006/relationships/hyperlink" Target="http://t.co/UFpBT5V7jj" TargetMode="External" /><Relationship Id="rId56" Type="http://schemas.openxmlformats.org/officeDocument/2006/relationships/hyperlink" Target="https://t.co/a2GuT15d88" TargetMode="External" /><Relationship Id="rId57" Type="http://schemas.openxmlformats.org/officeDocument/2006/relationships/hyperlink" Target="https://t.co/fhBBCKAuvd" TargetMode="External" /><Relationship Id="rId58" Type="http://schemas.openxmlformats.org/officeDocument/2006/relationships/hyperlink" Target="https://t.co/tOtmx9KLnH" TargetMode="External" /><Relationship Id="rId59" Type="http://schemas.openxmlformats.org/officeDocument/2006/relationships/hyperlink" Target="https://t.co/foJ9NT4rlT" TargetMode="External" /><Relationship Id="rId60" Type="http://schemas.openxmlformats.org/officeDocument/2006/relationships/hyperlink" Target="https://t.co/Vte5tlgOoS" TargetMode="External" /><Relationship Id="rId61" Type="http://schemas.openxmlformats.org/officeDocument/2006/relationships/hyperlink" Target="https://t.co/kUS6vuRJ9a" TargetMode="External" /><Relationship Id="rId62" Type="http://schemas.openxmlformats.org/officeDocument/2006/relationships/hyperlink" Target="https://t.co/P9rtg4XDNt" TargetMode="External" /><Relationship Id="rId63" Type="http://schemas.openxmlformats.org/officeDocument/2006/relationships/hyperlink" Target="https://t.co/SiDRTUHpgD" TargetMode="External" /><Relationship Id="rId64" Type="http://schemas.openxmlformats.org/officeDocument/2006/relationships/hyperlink" Target="https://t.co/QP0DqZaM6z" TargetMode="External" /><Relationship Id="rId65" Type="http://schemas.openxmlformats.org/officeDocument/2006/relationships/hyperlink" Target="https://t.co/rbrQGLXyjd" TargetMode="External" /><Relationship Id="rId66" Type="http://schemas.openxmlformats.org/officeDocument/2006/relationships/hyperlink" Target="https://t.co/Fen9x0kI8D" TargetMode="External" /><Relationship Id="rId67" Type="http://schemas.openxmlformats.org/officeDocument/2006/relationships/hyperlink" Target="http://t.co/KTYlf2D6Hh" TargetMode="External" /><Relationship Id="rId68" Type="http://schemas.openxmlformats.org/officeDocument/2006/relationships/hyperlink" Target="https://t.co/qi3k7UZJRW" TargetMode="External" /><Relationship Id="rId69" Type="http://schemas.openxmlformats.org/officeDocument/2006/relationships/hyperlink" Target="http://t.co/4s1obZFn4h" TargetMode="External" /><Relationship Id="rId70" Type="http://schemas.openxmlformats.org/officeDocument/2006/relationships/hyperlink" Target="https://t.co/ANfWqWqqSU" TargetMode="External" /><Relationship Id="rId71" Type="http://schemas.openxmlformats.org/officeDocument/2006/relationships/hyperlink" Target="https://t.co/N4hFsDTG5w" TargetMode="External" /><Relationship Id="rId72" Type="http://schemas.openxmlformats.org/officeDocument/2006/relationships/hyperlink" Target="https://t.co/PEKjTug8OQ" TargetMode="External" /><Relationship Id="rId73" Type="http://schemas.openxmlformats.org/officeDocument/2006/relationships/hyperlink" Target="https://t.co/31qylJqATx" TargetMode="External" /><Relationship Id="rId74" Type="http://schemas.openxmlformats.org/officeDocument/2006/relationships/hyperlink" Target="https://t.co/lHbrcg7Tml" TargetMode="External" /><Relationship Id="rId75" Type="http://schemas.openxmlformats.org/officeDocument/2006/relationships/hyperlink" Target="https://t.co/K1LTEecrhC" TargetMode="External" /><Relationship Id="rId76" Type="http://schemas.openxmlformats.org/officeDocument/2006/relationships/hyperlink" Target="https://t.co/JlQd4zAILB" TargetMode="External" /><Relationship Id="rId77" Type="http://schemas.openxmlformats.org/officeDocument/2006/relationships/hyperlink" Target="https://t.co/JU2topyMoE" TargetMode="External" /><Relationship Id="rId78" Type="http://schemas.openxmlformats.org/officeDocument/2006/relationships/hyperlink" Target="https://t.co/EVL90rKmdi" TargetMode="External" /><Relationship Id="rId79" Type="http://schemas.openxmlformats.org/officeDocument/2006/relationships/hyperlink" Target="http://t.co/KH6EtekF5q" TargetMode="External" /><Relationship Id="rId80" Type="http://schemas.openxmlformats.org/officeDocument/2006/relationships/hyperlink" Target="https://t.co/eRGszWiBos" TargetMode="External" /><Relationship Id="rId81" Type="http://schemas.openxmlformats.org/officeDocument/2006/relationships/hyperlink" Target="https://t.co/QQ37G8SQNp" TargetMode="External" /><Relationship Id="rId82" Type="http://schemas.openxmlformats.org/officeDocument/2006/relationships/hyperlink" Target="https://t.co/ms84KBl8vl" TargetMode="External" /><Relationship Id="rId83" Type="http://schemas.openxmlformats.org/officeDocument/2006/relationships/hyperlink" Target="https://t.co/CHWoaV475R" TargetMode="External" /><Relationship Id="rId84" Type="http://schemas.openxmlformats.org/officeDocument/2006/relationships/hyperlink" Target="https://t.co/nNX7Ci7hsH" TargetMode="External" /><Relationship Id="rId85" Type="http://schemas.openxmlformats.org/officeDocument/2006/relationships/hyperlink" Target="https://t.co/tf0BsbRMXt" TargetMode="External" /><Relationship Id="rId86" Type="http://schemas.openxmlformats.org/officeDocument/2006/relationships/hyperlink" Target="http://t.co/vGS2EqDAmc" TargetMode="External" /><Relationship Id="rId87" Type="http://schemas.openxmlformats.org/officeDocument/2006/relationships/hyperlink" Target="https://t.co/QWV2hmLlSY" TargetMode="External" /><Relationship Id="rId88" Type="http://schemas.openxmlformats.org/officeDocument/2006/relationships/hyperlink" Target="https://t.co/MqIziHGn33" TargetMode="External" /><Relationship Id="rId89" Type="http://schemas.openxmlformats.org/officeDocument/2006/relationships/hyperlink" Target="https://t.co/doDpraaVVB" TargetMode="External" /><Relationship Id="rId90" Type="http://schemas.openxmlformats.org/officeDocument/2006/relationships/hyperlink" Target="https://t.co/GBIheG6pPy" TargetMode="External" /><Relationship Id="rId91" Type="http://schemas.openxmlformats.org/officeDocument/2006/relationships/hyperlink" Target="https://t.co/D1EBTs3MeB" TargetMode="External" /><Relationship Id="rId92" Type="http://schemas.openxmlformats.org/officeDocument/2006/relationships/hyperlink" Target="https://t.co/hvm2wAL42r" TargetMode="External" /><Relationship Id="rId93" Type="http://schemas.openxmlformats.org/officeDocument/2006/relationships/hyperlink" Target="https://t.co/uXILQyFwXR" TargetMode="External" /><Relationship Id="rId94" Type="http://schemas.openxmlformats.org/officeDocument/2006/relationships/hyperlink" Target="https://t.co/b5Oyx1k1ye" TargetMode="External" /><Relationship Id="rId95" Type="http://schemas.openxmlformats.org/officeDocument/2006/relationships/hyperlink" Target="https://t.co/ALY0IktGEF" TargetMode="External" /><Relationship Id="rId96" Type="http://schemas.openxmlformats.org/officeDocument/2006/relationships/hyperlink" Target="https://t.co/xwBJ9KASBL" TargetMode="External" /><Relationship Id="rId97" Type="http://schemas.openxmlformats.org/officeDocument/2006/relationships/hyperlink" Target="https://t.co/FWJBlqkpxq" TargetMode="External" /><Relationship Id="rId98" Type="http://schemas.openxmlformats.org/officeDocument/2006/relationships/hyperlink" Target="https://t.co/KTbqcNqaji" TargetMode="External" /><Relationship Id="rId99" Type="http://schemas.openxmlformats.org/officeDocument/2006/relationships/hyperlink" Target="https://t.co/WTeARgFFKe" TargetMode="External" /><Relationship Id="rId100" Type="http://schemas.openxmlformats.org/officeDocument/2006/relationships/hyperlink" Target="https://t.co/rwpd3mw108" TargetMode="External" /><Relationship Id="rId101" Type="http://schemas.openxmlformats.org/officeDocument/2006/relationships/hyperlink" Target="https://t.co/Rxh1Icak30" TargetMode="External" /><Relationship Id="rId102" Type="http://schemas.openxmlformats.org/officeDocument/2006/relationships/hyperlink" Target="https://t.co/DhSViPW7KN" TargetMode="External" /><Relationship Id="rId103" Type="http://schemas.openxmlformats.org/officeDocument/2006/relationships/hyperlink" Target="https://t.co/pTYBq6ncsT" TargetMode="External" /><Relationship Id="rId104" Type="http://schemas.openxmlformats.org/officeDocument/2006/relationships/hyperlink" Target="http://t.co/gbSIHZcKZR" TargetMode="External" /><Relationship Id="rId105" Type="http://schemas.openxmlformats.org/officeDocument/2006/relationships/hyperlink" Target="https://t.co/kI3KV7mknH" TargetMode="External" /><Relationship Id="rId106" Type="http://schemas.openxmlformats.org/officeDocument/2006/relationships/hyperlink" Target="https://t.co/Dy127x2mZe" TargetMode="External" /><Relationship Id="rId107" Type="http://schemas.openxmlformats.org/officeDocument/2006/relationships/hyperlink" Target="https://t.co/BPHjqTrU4t" TargetMode="External" /><Relationship Id="rId108" Type="http://schemas.openxmlformats.org/officeDocument/2006/relationships/hyperlink" Target="https://t.co/MDSUUriiJN" TargetMode="External" /><Relationship Id="rId109" Type="http://schemas.openxmlformats.org/officeDocument/2006/relationships/hyperlink" Target="https://t.co/qPxY3w7D74" TargetMode="External" /><Relationship Id="rId110" Type="http://schemas.openxmlformats.org/officeDocument/2006/relationships/hyperlink" Target="http://t.co/esahnKLS7O" TargetMode="External" /><Relationship Id="rId111" Type="http://schemas.openxmlformats.org/officeDocument/2006/relationships/hyperlink" Target="https://t.co/vQ6Qkvtg1F" TargetMode="External" /><Relationship Id="rId112" Type="http://schemas.openxmlformats.org/officeDocument/2006/relationships/hyperlink" Target="https://t.co/M4QmdgckIp" TargetMode="External" /><Relationship Id="rId113" Type="http://schemas.openxmlformats.org/officeDocument/2006/relationships/hyperlink" Target="https://t.co/qO4ri2Aodh" TargetMode="External" /><Relationship Id="rId114" Type="http://schemas.openxmlformats.org/officeDocument/2006/relationships/hyperlink" Target="https://t.co/QAzg8qeYz5" TargetMode="External" /><Relationship Id="rId115" Type="http://schemas.openxmlformats.org/officeDocument/2006/relationships/hyperlink" Target="https://t.co/snVgc5m35m" TargetMode="External" /><Relationship Id="rId116" Type="http://schemas.openxmlformats.org/officeDocument/2006/relationships/hyperlink" Target="http://t.co/wUvfn3OsAQ" TargetMode="External" /><Relationship Id="rId117" Type="http://schemas.openxmlformats.org/officeDocument/2006/relationships/hyperlink" Target="https://t.co/uOIdDajS6S" TargetMode="External" /><Relationship Id="rId118" Type="http://schemas.openxmlformats.org/officeDocument/2006/relationships/hyperlink" Target="https://t.co/ZYXVBCOZtL" TargetMode="External" /><Relationship Id="rId119" Type="http://schemas.openxmlformats.org/officeDocument/2006/relationships/hyperlink" Target="https://t.co/cdYnXgg0zi" TargetMode="External" /><Relationship Id="rId120" Type="http://schemas.openxmlformats.org/officeDocument/2006/relationships/hyperlink" Target="https://t.co/yTWiDFM7gq" TargetMode="External" /><Relationship Id="rId121" Type="http://schemas.openxmlformats.org/officeDocument/2006/relationships/hyperlink" Target="https://t.co/faPlpXYU8v" TargetMode="External" /><Relationship Id="rId122" Type="http://schemas.openxmlformats.org/officeDocument/2006/relationships/hyperlink" Target="http://t.co/91T1HA36bh" TargetMode="External" /><Relationship Id="rId123" Type="http://schemas.openxmlformats.org/officeDocument/2006/relationships/hyperlink" Target="https://t.co/MDEeHiRRmw" TargetMode="External" /><Relationship Id="rId124" Type="http://schemas.openxmlformats.org/officeDocument/2006/relationships/hyperlink" Target="https://t.co/YOrlCx4RBW" TargetMode="External" /><Relationship Id="rId125" Type="http://schemas.openxmlformats.org/officeDocument/2006/relationships/hyperlink" Target="https://t.co/gdXee9nDYf" TargetMode="External" /><Relationship Id="rId126" Type="http://schemas.openxmlformats.org/officeDocument/2006/relationships/hyperlink" Target="https://t.co/Su722h4l5M" TargetMode="External" /><Relationship Id="rId127" Type="http://schemas.openxmlformats.org/officeDocument/2006/relationships/hyperlink" Target="https://t.co/v91lI5GTRU" TargetMode="External" /><Relationship Id="rId128" Type="http://schemas.openxmlformats.org/officeDocument/2006/relationships/hyperlink" Target="https://t.co/F3fLcfn45H" TargetMode="External" /><Relationship Id="rId129" Type="http://schemas.openxmlformats.org/officeDocument/2006/relationships/hyperlink" Target="https://t.co/NmrnTyJYGE" TargetMode="External" /><Relationship Id="rId130" Type="http://schemas.openxmlformats.org/officeDocument/2006/relationships/hyperlink" Target="https://t.co/FaHDyV4fD0" TargetMode="External" /><Relationship Id="rId131" Type="http://schemas.openxmlformats.org/officeDocument/2006/relationships/hyperlink" Target="https://t.co/PmIITyXRFR" TargetMode="External" /><Relationship Id="rId132" Type="http://schemas.openxmlformats.org/officeDocument/2006/relationships/hyperlink" Target="https://t.co/qXmv9Kzw4v" TargetMode="External" /><Relationship Id="rId133" Type="http://schemas.openxmlformats.org/officeDocument/2006/relationships/hyperlink" Target="https://t.co/4bivhvKzYR" TargetMode="External" /><Relationship Id="rId134" Type="http://schemas.openxmlformats.org/officeDocument/2006/relationships/hyperlink" Target="https://t.co/0lkEltJglR" TargetMode="External" /><Relationship Id="rId135" Type="http://schemas.openxmlformats.org/officeDocument/2006/relationships/hyperlink" Target="https://t.co/uMMIjMeb22" TargetMode="External" /><Relationship Id="rId136" Type="http://schemas.openxmlformats.org/officeDocument/2006/relationships/hyperlink" Target="https://t.co/vU7uZz0Chb" TargetMode="External" /><Relationship Id="rId137" Type="http://schemas.openxmlformats.org/officeDocument/2006/relationships/hyperlink" Target="https://t.co/kmRXs5pFkZ" TargetMode="External" /><Relationship Id="rId138" Type="http://schemas.openxmlformats.org/officeDocument/2006/relationships/hyperlink" Target="https://t.co/DpFFXFnnCo" TargetMode="External" /><Relationship Id="rId139" Type="http://schemas.openxmlformats.org/officeDocument/2006/relationships/hyperlink" Target="https://t.co/HowqHaQfyr" TargetMode="External" /><Relationship Id="rId140" Type="http://schemas.openxmlformats.org/officeDocument/2006/relationships/hyperlink" Target="https://t.co/5vyQ1s1VXQ" TargetMode="External" /><Relationship Id="rId141" Type="http://schemas.openxmlformats.org/officeDocument/2006/relationships/hyperlink" Target="https://t.co/YsKIxquoRj" TargetMode="External" /><Relationship Id="rId142" Type="http://schemas.openxmlformats.org/officeDocument/2006/relationships/hyperlink" Target="https://t.co/yXn4oGsEqy" TargetMode="External" /><Relationship Id="rId143" Type="http://schemas.openxmlformats.org/officeDocument/2006/relationships/hyperlink" Target="https://t.co/Lgzpq6kz5D" TargetMode="External" /><Relationship Id="rId144" Type="http://schemas.openxmlformats.org/officeDocument/2006/relationships/hyperlink" Target="http://t.co/eIgzbeR7z2" TargetMode="External" /><Relationship Id="rId145" Type="http://schemas.openxmlformats.org/officeDocument/2006/relationships/hyperlink" Target="http://t.co/JReCdEbd21" TargetMode="External" /><Relationship Id="rId146" Type="http://schemas.openxmlformats.org/officeDocument/2006/relationships/hyperlink" Target="https://t.co/FhzQC5NQ3f" TargetMode="External" /><Relationship Id="rId147" Type="http://schemas.openxmlformats.org/officeDocument/2006/relationships/hyperlink" Target="http://t.co/0hkhm6bben" TargetMode="External" /><Relationship Id="rId148" Type="http://schemas.openxmlformats.org/officeDocument/2006/relationships/hyperlink" Target="https://t.co/PkJfNvxA5d" TargetMode="External" /><Relationship Id="rId149" Type="http://schemas.openxmlformats.org/officeDocument/2006/relationships/hyperlink" Target="https://t.co/Y1gKFtD7EY" TargetMode="External" /><Relationship Id="rId150" Type="http://schemas.openxmlformats.org/officeDocument/2006/relationships/hyperlink" Target="https://t.co/deQSCJp4xH" TargetMode="External" /><Relationship Id="rId151" Type="http://schemas.openxmlformats.org/officeDocument/2006/relationships/hyperlink" Target="https://t.co/gecZaI6eHD" TargetMode="External" /><Relationship Id="rId152" Type="http://schemas.openxmlformats.org/officeDocument/2006/relationships/hyperlink" Target="https://t.co/fNnhYVizfI" TargetMode="External" /><Relationship Id="rId153" Type="http://schemas.openxmlformats.org/officeDocument/2006/relationships/hyperlink" Target="https://t.co/IfmRw6A67P" TargetMode="External" /><Relationship Id="rId154" Type="http://schemas.openxmlformats.org/officeDocument/2006/relationships/hyperlink" Target="https://t.co/pDoUr8JlUK" TargetMode="External" /><Relationship Id="rId155" Type="http://schemas.openxmlformats.org/officeDocument/2006/relationships/hyperlink" Target="https://t.co/BdtpXV8XzG" TargetMode="External" /><Relationship Id="rId156" Type="http://schemas.openxmlformats.org/officeDocument/2006/relationships/hyperlink" Target="https://t.co/htsaLq17GS" TargetMode="External" /><Relationship Id="rId157" Type="http://schemas.openxmlformats.org/officeDocument/2006/relationships/hyperlink" Target="https://t.co/GrFS9vejn0" TargetMode="External" /><Relationship Id="rId158" Type="http://schemas.openxmlformats.org/officeDocument/2006/relationships/hyperlink" Target="https://t.co/pDB5RyLTdZ" TargetMode="External" /><Relationship Id="rId159" Type="http://schemas.openxmlformats.org/officeDocument/2006/relationships/hyperlink" Target="https://t.co/SwN0QkN0k3" TargetMode="External" /><Relationship Id="rId160" Type="http://schemas.openxmlformats.org/officeDocument/2006/relationships/hyperlink" Target="https://pbs.twimg.com/profile_banners/1018014615823716352/1536290405" TargetMode="External" /><Relationship Id="rId161" Type="http://schemas.openxmlformats.org/officeDocument/2006/relationships/hyperlink" Target="https://pbs.twimg.com/profile_banners/90590619/1504806634" TargetMode="External" /><Relationship Id="rId162" Type="http://schemas.openxmlformats.org/officeDocument/2006/relationships/hyperlink" Target="https://pbs.twimg.com/profile_banners/963361195666354176/1518520445" TargetMode="External" /><Relationship Id="rId163" Type="http://schemas.openxmlformats.org/officeDocument/2006/relationships/hyperlink" Target="https://pbs.twimg.com/profile_banners/2231374259/1532553536" TargetMode="External" /><Relationship Id="rId164" Type="http://schemas.openxmlformats.org/officeDocument/2006/relationships/hyperlink" Target="https://pbs.twimg.com/profile_banners/15249154/1531827416" TargetMode="External" /><Relationship Id="rId165" Type="http://schemas.openxmlformats.org/officeDocument/2006/relationships/hyperlink" Target="https://pbs.twimg.com/profile_banners/14211474/1526253531" TargetMode="External" /><Relationship Id="rId166" Type="http://schemas.openxmlformats.org/officeDocument/2006/relationships/hyperlink" Target="https://pbs.twimg.com/profile_banners/50940456/1539628983" TargetMode="External" /><Relationship Id="rId167" Type="http://schemas.openxmlformats.org/officeDocument/2006/relationships/hyperlink" Target="https://pbs.twimg.com/profile_banners/1688187541/1455748389" TargetMode="External" /><Relationship Id="rId168" Type="http://schemas.openxmlformats.org/officeDocument/2006/relationships/hyperlink" Target="https://pbs.twimg.com/profile_banners/83859544/1540830748" TargetMode="External" /><Relationship Id="rId169" Type="http://schemas.openxmlformats.org/officeDocument/2006/relationships/hyperlink" Target="https://pbs.twimg.com/profile_banners/22516489/1508416705" TargetMode="External" /><Relationship Id="rId170" Type="http://schemas.openxmlformats.org/officeDocument/2006/relationships/hyperlink" Target="https://pbs.twimg.com/profile_banners/72960465/1425986516" TargetMode="External" /><Relationship Id="rId171" Type="http://schemas.openxmlformats.org/officeDocument/2006/relationships/hyperlink" Target="https://pbs.twimg.com/profile_banners/3114426165/1530535819" TargetMode="External" /><Relationship Id="rId172" Type="http://schemas.openxmlformats.org/officeDocument/2006/relationships/hyperlink" Target="https://pbs.twimg.com/profile_banners/534563976/1540268609" TargetMode="External" /><Relationship Id="rId173" Type="http://schemas.openxmlformats.org/officeDocument/2006/relationships/hyperlink" Target="https://pbs.twimg.com/profile_banners/788898706586275840/1499300999" TargetMode="External" /><Relationship Id="rId174" Type="http://schemas.openxmlformats.org/officeDocument/2006/relationships/hyperlink" Target="https://pbs.twimg.com/profile_banners/2257672447/1497573534" TargetMode="External" /><Relationship Id="rId175" Type="http://schemas.openxmlformats.org/officeDocument/2006/relationships/hyperlink" Target="https://pbs.twimg.com/profile_banners/4886662091/1486050765" TargetMode="External" /><Relationship Id="rId176" Type="http://schemas.openxmlformats.org/officeDocument/2006/relationships/hyperlink" Target="https://pbs.twimg.com/profile_banners/17375116/1490902003" TargetMode="External" /><Relationship Id="rId177" Type="http://schemas.openxmlformats.org/officeDocument/2006/relationships/hyperlink" Target="https://pbs.twimg.com/profile_banners/555031989/1504691055" TargetMode="External" /><Relationship Id="rId178" Type="http://schemas.openxmlformats.org/officeDocument/2006/relationships/hyperlink" Target="https://pbs.twimg.com/profile_banners/14174897/1488560280" TargetMode="External" /><Relationship Id="rId179" Type="http://schemas.openxmlformats.org/officeDocument/2006/relationships/hyperlink" Target="https://pbs.twimg.com/profile_banners/940573275612049408/1513085798" TargetMode="External" /><Relationship Id="rId180" Type="http://schemas.openxmlformats.org/officeDocument/2006/relationships/hyperlink" Target="https://pbs.twimg.com/profile_banners/33836629/1407117611" TargetMode="External" /><Relationship Id="rId181" Type="http://schemas.openxmlformats.org/officeDocument/2006/relationships/hyperlink" Target="https://pbs.twimg.com/profile_banners/488851504/1541171777" TargetMode="External" /><Relationship Id="rId182" Type="http://schemas.openxmlformats.org/officeDocument/2006/relationships/hyperlink" Target="https://pbs.twimg.com/profile_banners/35252442/1534005989" TargetMode="External" /><Relationship Id="rId183" Type="http://schemas.openxmlformats.org/officeDocument/2006/relationships/hyperlink" Target="https://pbs.twimg.com/profile_banners/480389147/1543584223" TargetMode="External" /><Relationship Id="rId184" Type="http://schemas.openxmlformats.org/officeDocument/2006/relationships/hyperlink" Target="https://pbs.twimg.com/profile_banners/883370717412298752/1500119575" TargetMode="External" /><Relationship Id="rId185" Type="http://schemas.openxmlformats.org/officeDocument/2006/relationships/hyperlink" Target="https://pbs.twimg.com/profile_banners/787532220881920004/1487012248" TargetMode="External" /><Relationship Id="rId186" Type="http://schemas.openxmlformats.org/officeDocument/2006/relationships/hyperlink" Target="https://pbs.twimg.com/profile_banners/3169916217/1429103741" TargetMode="External" /><Relationship Id="rId187" Type="http://schemas.openxmlformats.org/officeDocument/2006/relationships/hyperlink" Target="https://pbs.twimg.com/profile_banners/772190126483079169/1512149880" TargetMode="External" /><Relationship Id="rId188" Type="http://schemas.openxmlformats.org/officeDocument/2006/relationships/hyperlink" Target="https://pbs.twimg.com/profile_banners/343253060/1543585923" TargetMode="External" /><Relationship Id="rId189" Type="http://schemas.openxmlformats.org/officeDocument/2006/relationships/hyperlink" Target="https://pbs.twimg.com/profile_banners/202590356/1533565228" TargetMode="External" /><Relationship Id="rId190" Type="http://schemas.openxmlformats.org/officeDocument/2006/relationships/hyperlink" Target="https://pbs.twimg.com/profile_banners/175433916/1540627774" TargetMode="External" /><Relationship Id="rId191" Type="http://schemas.openxmlformats.org/officeDocument/2006/relationships/hyperlink" Target="https://pbs.twimg.com/profile_banners/20222744/1510937848" TargetMode="External" /><Relationship Id="rId192" Type="http://schemas.openxmlformats.org/officeDocument/2006/relationships/hyperlink" Target="https://pbs.twimg.com/profile_banners/1069759939072139264/1547382581" TargetMode="External" /><Relationship Id="rId193" Type="http://schemas.openxmlformats.org/officeDocument/2006/relationships/hyperlink" Target="https://pbs.twimg.com/profile_banners/195622492/1436112044" TargetMode="External" /><Relationship Id="rId194" Type="http://schemas.openxmlformats.org/officeDocument/2006/relationships/hyperlink" Target="https://pbs.twimg.com/profile_banners/873540682543235072/1547841212" TargetMode="External" /><Relationship Id="rId195" Type="http://schemas.openxmlformats.org/officeDocument/2006/relationships/hyperlink" Target="https://pbs.twimg.com/profile_banners/873385619883528193/1547751955" TargetMode="External" /><Relationship Id="rId196" Type="http://schemas.openxmlformats.org/officeDocument/2006/relationships/hyperlink" Target="https://pbs.twimg.com/profile_banners/1083961954656550912/1547982026" TargetMode="External" /><Relationship Id="rId197" Type="http://schemas.openxmlformats.org/officeDocument/2006/relationships/hyperlink" Target="https://pbs.twimg.com/profile_banners/1061236815095648257/1547980875" TargetMode="External" /><Relationship Id="rId198" Type="http://schemas.openxmlformats.org/officeDocument/2006/relationships/hyperlink" Target="https://pbs.twimg.com/profile_banners/1002111478193893377/1547839484" TargetMode="External" /><Relationship Id="rId199" Type="http://schemas.openxmlformats.org/officeDocument/2006/relationships/hyperlink" Target="https://pbs.twimg.com/profile_banners/869830218730672128/1547388563" TargetMode="External" /><Relationship Id="rId200" Type="http://schemas.openxmlformats.org/officeDocument/2006/relationships/hyperlink" Target="https://pbs.twimg.com/profile_banners/774619476469878786/1547849960" TargetMode="External" /><Relationship Id="rId201" Type="http://schemas.openxmlformats.org/officeDocument/2006/relationships/hyperlink" Target="https://pbs.twimg.com/profile_banners/2711212681/1547585771" TargetMode="External" /><Relationship Id="rId202" Type="http://schemas.openxmlformats.org/officeDocument/2006/relationships/hyperlink" Target="https://pbs.twimg.com/profile_banners/18075604/1528751344" TargetMode="External" /><Relationship Id="rId203" Type="http://schemas.openxmlformats.org/officeDocument/2006/relationships/hyperlink" Target="https://pbs.twimg.com/profile_banners/169089681/1545313243" TargetMode="External" /><Relationship Id="rId204" Type="http://schemas.openxmlformats.org/officeDocument/2006/relationships/hyperlink" Target="https://pbs.twimg.com/profile_banners/61559439/1522799488" TargetMode="External" /><Relationship Id="rId205" Type="http://schemas.openxmlformats.org/officeDocument/2006/relationships/hyperlink" Target="https://pbs.twimg.com/profile_banners/227423290/1489733266" TargetMode="External" /><Relationship Id="rId206" Type="http://schemas.openxmlformats.org/officeDocument/2006/relationships/hyperlink" Target="https://pbs.twimg.com/profile_banners/2307675307/1540688006" TargetMode="External" /><Relationship Id="rId207" Type="http://schemas.openxmlformats.org/officeDocument/2006/relationships/hyperlink" Target="https://pbs.twimg.com/profile_banners/34340245/1542064007" TargetMode="External" /><Relationship Id="rId208" Type="http://schemas.openxmlformats.org/officeDocument/2006/relationships/hyperlink" Target="https://pbs.twimg.com/profile_banners/10876852/1530514719" TargetMode="External" /><Relationship Id="rId209" Type="http://schemas.openxmlformats.org/officeDocument/2006/relationships/hyperlink" Target="https://pbs.twimg.com/profile_banners/244192610/1534864946" TargetMode="External" /><Relationship Id="rId210" Type="http://schemas.openxmlformats.org/officeDocument/2006/relationships/hyperlink" Target="https://pbs.twimg.com/profile_banners/736185001457287169/1539735091" TargetMode="External" /><Relationship Id="rId211" Type="http://schemas.openxmlformats.org/officeDocument/2006/relationships/hyperlink" Target="https://pbs.twimg.com/profile_banners/2467791/1469484132" TargetMode="External" /><Relationship Id="rId212" Type="http://schemas.openxmlformats.org/officeDocument/2006/relationships/hyperlink" Target="https://pbs.twimg.com/profile_banners/796169341/1544731524" TargetMode="External" /><Relationship Id="rId213" Type="http://schemas.openxmlformats.org/officeDocument/2006/relationships/hyperlink" Target="https://pbs.twimg.com/profile_banners/16137442/1541184015" TargetMode="External" /><Relationship Id="rId214" Type="http://schemas.openxmlformats.org/officeDocument/2006/relationships/hyperlink" Target="https://pbs.twimg.com/profile_banners/875122621/1543354107" TargetMode="External" /><Relationship Id="rId215" Type="http://schemas.openxmlformats.org/officeDocument/2006/relationships/hyperlink" Target="https://pbs.twimg.com/profile_banners/3131243261/1540665697" TargetMode="External" /><Relationship Id="rId216" Type="http://schemas.openxmlformats.org/officeDocument/2006/relationships/hyperlink" Target="https://pbs.twimg.com/profile_banners/18244332/1503029196" TargetMode="External" /><Relationship Id="rId217" Type="http://schemas.openxmlformats.org/officeDocument/2006/relationships/hyperlink" Target="https://pbs.twimg.com/profile_banners/62316970/1504977140" TargetMode="External" /><Relationship Id="rId218" Type="http://schemas.openxmlformats.org/officeDocument/2006/relationships/hyperlink" Target="https://pbs.twimg.com/profile_banners/700406836252581888/1542033743" TargetMode="External" /><Relationship Id="rId219" Type="http://schemas.openxmlformats.org/officeDocument/2006/relationships/hyperlink" Target="https://pbs.twimg.com/profile_banners/235684766/1537627568" TargetMode="External" /><Relationship Id="rId220" Type="http://schemas.openxmlformats.org/officeDocument/2006/relationships/hyperlink" Target="https://pbs.twimg.com/profile_banners/291831562/1538201146" TargetMode="External" /><Relationship Id="rId221" Type="http://schemas.openxmlformats.org/officeDocument/2006/relationships/hyperlink" Target="https://pbs.twimg.com/profile_banners/384916348/1530562551" TargetMode="External" /><Relationship Id="rId222" Type="http://schemas.openxmlformats.org/officeDocument/2006/relationships/hyperlink" Target="https://pbs.twimg.com/profile_banners/3282923334/1482947018" TargetMode="External" /><Relationship Id="rId223" Type="http://schemas.openxmlformats.org/officeDocument/2006/relationships/hyperlink" Target="https://pbs.twimg.com/profile_banners/713325433006063616/1534236561" TargetMode="External" /><Relationship Id="rId224" Type="http://schemas.openxmlformats.org/officeDocument/2006/relationships/hyperlink" Target="https://pbs.twimg.com/profile_banners/3158043492/1545314081" TargetMode="External" /><Relationship Id="rId225" Type="http://schemas.openxmlformats.org/officeDocument/2006/relationships/hyperlink" Target="https://pbs.twimg.com/profile_banners/44785646/1531395269" TargetMode="External" /><Relationship Id="rId226" Type="http://schemas.openxmlformats.org/officeDocument/2006/relationships/hyperlink" Target="https://pbs.twimg.com/profile_banners/5120691/1547196121" TargetMode="External" /><Relationship Id="rId227" Type="http://schemas.openxmlformats.org/officeDocument/2006/relationships/hyperlink" Target="https://pbs.twimg.com/profile_banners/2268391/1419103236" TargetMode="External" /><Relationship Id="rId228" Type="http://schemas.openxmlformats.org/officeDocument/2006/relationships/hyperlink" Target="https://pbs.twimg.com/profile_banners/2798075825/1412179332" TargetMode="External" /><Relationship Id="rId229" Type="http://schemas.openxmlformats.org/officeDocument/2006/relationships/hyperlink" Target="https://pbs.twimg.com/profile_banners/841437061/1473979951" TargetMode="External" /><Relationship Id="rId230" Type="http://schemas.openxmlformats.org/officeDocument/2006/relationships/hyperlink" Target="https://pbs.twimg.com/profile_banners/250657839/1430823481" TargetMode="External" /><Relationship Id="rId231" Type="http://schemas.openxmlformats.org/officeDocument/2006/relationships/hyperlink" Target="https://pbs.twimg.com/profile_banners/204010235/1514766629" TargetMode="External" /><Relationship Id="rId232" Type="http://schemas.openxmlformats.org/officeDocument/2006/relationships/hyperlink" Target="https://pbs.twimg.com/profile_banners/2344530218/1527574812" TargetMode="External" /><Relationship Id="rId233" Type="http://schemas.openxmlformats.org/officeDocument/2006/relationships/hyperlink" Target="https://pbs.twimg.com/profile_banners/45308261/1540219692" TargetMode="External" /><Relationship Id="rId234" Type="http://schemas.openxmlformats.org/officeDocument/2006/relationships/hyperlink" Target="https://pbs.twimg.com/profile_banners/985164177399480320/1525037726" TargetMode="External" /><Relationship Id="rId235" Type="http://schemas.openxmlformats.org/officeDocument/2006/relationships/hyperlink" Target="https://pbs.twimg.com/profile_banners/3151822850/1524136035" TargetMode="External" /><Relationship Id="rId236" Type="http://schemas.openxmlformats.org/officeDocument/2006/relationships/hyperlink" Target="https://pbs.twimg.com/profile_banners/3166596829/1474970884" TargetMode="External" /><Relationship Id="rId237" Type="http://schemas.openxmlformats.org/officeDocument/2006/relationships/hyperlink" Target="https://pbs.twimg.com/profile_banners/3145295054/1533752537" TargetMode="External" /><Relationship Id="rId238" Type="http://schemas.openxmlformats.org/officeDocument/2006/relationships/hyperlink" Target="https://pbs.twimg.com/profile_banners/903985726232059906/1542382725" TargetMode="External" /><Relationship Id="rId239" Type="http://schemas.openxmlformats.org/officeDocument/2006/relationships/hyperlink" Target="https://pbs.twimg.com/profile_banners/739149447486021632/1537179041" TargetMode="External" /><Relationship Id="rId240" Type="http://schemas.openxmlformats.org/officeDocument/2006/relationships/hyperlink" Target="https://pbs.twimg.com/profile_banners/768149629263163392/1493923448" TargetMode="External" /><Relationship Id="rId241" Type="http://schemas.openxmlformats.org/officeDocument/2006/relationships/hyperlink" Target="https://pbs.twimg.com/profile_banners/165897365/1490918146" TargetMode="External" /><Relationship Id="rId242" Type="http://schemas.openxmlformats.org/officeDocument/2006/relationships/hyperlink" Target="https://pbs.twimg.com/profile_banners/797930462475943944/1479189158" TargetMode="External" /><Relationship Id="rId243" Type="http://schemas.openxmlformats.org/officeDocument/2006/relationships/hyperlink" Target="https://pbs.twimg.com/profile_banners/885061914459607045/1542315587" TargetMode="External" /><Relationship Id="rId244" Type="http://schemas.openxmlformats.org/officeDocument/2006/relationships/hyperlink" Target="https://pbs.twimg.com/profile_banners/753452936659775488/1474608455" TargetMode="External" /><Relationship Id="rId245" Type="http://schemas.openxmlformats.org/officeDocument/2006/relationships/hyperlink" Target="https://pbs.twimg.com/profile_banners/91478624/1531316097" TargetMode="External" /><Relationship Id="rId246" Type="http://schemas.openxmlformats.org/officeDocument/2006/relationships/hyperlink" Target="https://pbs.twimg.com/profile_banners/19279811/1533311100" TargetMode="External" /><Relationship Id="rId247" Type="http://schemas.openxmlformats.org/officeDocument/2006/relationships/hyperlink" Target="https://pbs.twimg.com/profile_banners/958425442725240832/1540431093" TargetMode="External" /><Relationship Id="rId248" Type="http://schemas.openxmlformats.org/officeDocument/2006/relationships/hyperlink" Target="https://pbs.twimg.com/profile_banners/77426261/1534921831" TargetMode="External" /><Relationship Id="rId249" Type="http://schemas.openxmlformats.org/officeDocument/2006/relationships/hyperlink" Target="https://pbs.twimg.com/profile_banners/92522875/1491890444" TargetMode="External" /><Relationship Id="rId250" Type="http://schemas.openxmlformats.org/officeDocument/2006/relationships/hyperlink" Target="https://pbs.twimg.com/profile_banners/4263007693/1534167328" TargetMode="External" /><Relationship Id="rId251" Type="http://schemas.openxmlformats.org/officeDocument/2006/relationships/hyperlink" Target="https://pbs.twimg.com/profile_banners/191465225/1469103742" TargetMode="External" /><Relationship Id="rId252" Type="http://schemas.openxmlformats.org/officeDocument/2006/relationships/hyperlink" Target="https://pbs.twimg.com/profile_banners/700784500658208768/1518186542" TargetMode="External" /><Relationship Id="rId253" Type="http://schemas.openxmlformats.org/officeDocument/2006/relationships/hyperlink" Target="https://pbs.twimg.com/profile_banners/36422553/1537179255" TargetMode="External" /><Relationship Id="rId254" Type="http://schemas.openxmlformats.org/officeDocument/2006/relationships/hyperlink" Target="https://pbs.twimg.com/profile_banners/64346378/1505490553" TargetMode="External" /><Relationship Id="rId255" Type="http://schemas.openxmlformats.org/officeDocument/2006/relationships/hyperlink" Target="https://pbs.twimg.com/profile_banners/18068926/1442686907" TargetMode="External" /><Relationship Id="rId256" Type="http://schemas.openxmlformats.org/officeDocument/2006/relationships/hyperlink" Target="https://pbs.twimg.com/profile_banners/1072440385794801665/1545636284" TargetMode="External" /><Relationship Id="rId257" Type="http://schemas.openxmlformats.org/officeDocument/2006/relationships/hyperlink" Target="https://pbs.twimg.com/profile_banners/973880024360108032/1523749289" TargetMode="External" /><Relationship Id="rId258" Type="http://schemas.openxmlformats.org/officeDocument/2006/relationships/hyperlink" Target="https://pbs.twimg.com/profile_banners/800296049898196992/1547476023" TargetMode="External" /><Relationship Id="rId259" Type="http://schemas.openxmlformats.org/officeDocument/2006/relationships/hyperlink" Target="https://pbs.twimg.com/profile_banners/16186995/1517522487" TargetMode="External" /><Relationship Id="rId260" Type="http://schemas.openxmlformats.org/officeDocument/2006/relationships/hyperlink" Target="https://pbs.twimg.com/profile_banners/522353540/1457250955" TargetMode="External" /><Relationship Id="rId261" Type="http://schemas.openxmlformats.org/officeDocument/2006/relationships/hyperlink" Target="https://pbs.twimg.com/profile_banners/705539763349164032/1543420399" TargetMode="External" /><Relationship Id="rId262" Type="http://schemas.openxmlformats.org/officeDocument/2006/relationships/hyperlink" Target="https://pbs.twimg.com/profile_banners/2908107542/1533686235" TargetMode="External" /><Relationship Id="rId263" Type="http://schemas.openxmlformats.org/officeDocument/2006/relationships/hyperlink" Target="https://pbs.twimg.com/profile_banners/768197780/1471452252" TargetMode="External" /><Relationship Id="rId264" Type="http://schemas.openxmlformats.org/officeDocument/2006/relationships/hyperlink" Target="https://pbs.twimg.com/profile_banners/206083458/1526560340" TargetMode="External" /><Relationship Id="rId265" Type="http://schemas.openxmlformats.org/officeDocument/2006/relationships/hyperlink" Target="https://pbs.twimg.com/profile_banners/45514550/1539338244" TargetMode="External" /><Relationship Id="rId266" Type="http://schemas.openxmlformats.org/officeDocument/2006/relationships/hyperlink" Target="https://pbs.twimg.com/profile_banners/816653/1547763523" TargetMode="External" /><Relationship Id="rId267" Type="http://schemas.openxmlformats.org/officeDocument/2006/relationships/hyperlink" Target="https://pbs.twimg.com/profile_banners/20748873/1539037711" TargetMode="External" /><Relationship Id="rId268" Type="http://schemas.openxmlformats.org/officeDocument/2006/relationships/hyperlink" Target="https://pbs.twimg.com/profile_banners/47191725/1545329396" TargetMode="External" /><Relationship Id="rId269" Type="http://schemas.openxmlformats.org/officeDocument/2006/relationships/hyperlink" Target="https://pbs.twimg.com/profile_banners/15177180/1486972714" TargetMode="External" /><Relationship Id="rId270" Type="http://schemas.openxmlformats.org/officeDocument/2006/relationships/hyperlink" Target="https://pbs.twimg.com/profile_banners/1060302532096987136/1542156089" TargetMode="External" /><Relationship Id="rId271" Type="http://schemas.openxmlformats.org/officeDocument/2006/relationships/hyperlink" Target="https://pbs.twimg.com/profile_banners/2228941070/1535459476" TargetMode="External" /><Relationship Id="rId272" Type="http://schemas.openxmlformats.org/officeDocument/2006/relationships/hyperlink" Target="https://pbs.twimg.com/profile_banners/1202252881/1523572317" TargetMode="External" /><Relationship Id="rId273" Type="http://schemas.openxmlformats.org/officeDocument/2006/relationships/hyperlink" Target="https://pbs.twimg.com/profile_banners/3085247581/1545961900" TargetMode="External" /><Relationship Id="rId274" Type="http://schemas.openxmlformats.org/officeDocument/2006/relationships/hyperlink" Target="https://pbs.twimg.com/profile_banners/869821774862721024/1497606313" TargetMode="External" /><Relationship Id="rId275" Type="http://schemas.openxmlformats.org/officeDocument/2006/relationships/hyperlink" Target="https://pbs.twimg.com/profile_banners/1030416533439361029/1546342400" TargetMode="External" /><Relationship Id="rId276" Type="http://schemas.openxmlformats.org/officeDocument/2006/relationships/hyperlink" Target="https://pbs.twimg.com/profile_banners/20167623/1476546748" TargetMode="External" /><Relationship Id="rId277" Type="http://schemas.openxmlformats.org/officeDocument/2006/relationships/hyperlink" Target="https://pbs.twimg.com/profile_banners/727384676990607361/1462259634" TargetMode="External" /><Relationship Id="rId278" Type="http://schemas.openxmlformats.org/officeDocument/2006/relationships/hyperlink" Target="https://pbs.twimg.com/profile_banners/393033324/1488557327" TargetMode="External" /><Relationship Id="rId279" Type="http://schemas.openxmlformats.org/officeDocument/2006/relationships/hyperlink" Target="https://pbs.twimg.com/profile_banners/923835703913414656/1509095962" TargetMode="External" /><Relationship Id="rId280" Type="http://schemas.openxmlformats.org/officeDocument/2006/relationships/hyperlink" Target="https://pbs.twimg.com/profile_banners/4715321594/1527620516" TargetMode="External" /><Relationship Id="rId281" Type="http://schemas.openxmlformats.org/officeDocument/2006/relationships/hyperlink" Target="https://pbs.twimg.com/profile_banners/908230076/1546287275" TargetMode="External" /><Relationship Id="rId282" Type="http://schemas.openxmlformats.org/officeDocument/2006/relationships/hyperlink" Target="https://pbs.twimg.com/profile_banners/125485258/1538423848" TargetMode="External" /><Relationship Id="rId283" Type="http://schemas.openxmlformats.org/officeDocument/2006/relationships/hyperlink" Target="https://pbs.twimg.com/profile_banners/40971698/1499570580" TargetMode="External" /><Relationship Id="rId284" Type="http://schemas.openxmlformats.org/officeDocument/2006/relationships/hyperlink" Target="https://pbs.twimg.com/profile_banners/793968056/1360740898" TargetMode="External" /><Relationship Id="rId285" Type="http://schemas.openxmlformats.org/officeDocument/2006/relationships/hyperlink" Target="https://pbs.twimg.com/profile_banners/4873524423/1455440986" TargetMode="External" /><Relationship Id="rId286" Type="http://schemas.openxmlformats.org/officeDocument/2006/relationships/hyperlink" Target="https://pbs.twimg.com/profile_banners/444522096/1540995711" TargetMode="External" /><Relationship Id="rId287" Type="http://schemas.openxmlformats.org/officeDocument/2006/relationships/hyperlink" Target="https://pbs.twimg.com/profile_banners/32878258/1511734239" TargetMode="External" /><Relationship Id="rId288" Type="http://schemas.openxmlformats.org/officeDocument/2006/relationships/hyperlink" Target="https://pbs.twimg.com/profile_banners/2561926898/1536793078" TargetMode="External" /><Relationship Id="rId289" Type="http://schemas.openxmlformats.org/officeDocument/2006/relationships/hyperlink" Target="https://pbs.twimg.com/profile_banners/846014785246367745/1497302270" TargetMode="External" /><Relationship Id="rId290" Type="http://schemas.openxmlformats.org/officeDocument/2006/relationships/hyperlink" Target="https://pbs.twimg.com/profile_banners/77755590/1450375492" TargetMode="External" /><Relationship Id="rId291" Type="http://schemas.openxmlformats.org/officeDocument/2006/relationships/hyperlink" Target="https://pbs.twimg.com/profile_banners/795459894514171904/1508973688" TargetMode="External" /><Relationship Id="rId292" Type="http://schemas.openxmlformats.org/officeDocument/2006/relationships/hyperlink" Target="https://pbs.twimg.com/profile_banners/3060444101/1428591637" TargetMode="External" /><Relationship Id="rId293" Type="http://schemas.openxmlformats.org/officeDocument/2006/relationships/hyperlink" Target="https://pbs.twimg.com/profile_banners/3937914677/1526603737" TargetMode="External" /><Relationship Id="rId294" Type="http://schemas.openxmlformats.org/officeDocument/2006/relationships/hyperlink" Target="https://pbs.twimg.com/profile_banners/710374410599972864/1547079874" TargetMode="External" /><Relationship Id="rId295" Type="http://schemas.openxmlformats.org/officeDocument/2006/relationships/hyperlink" Target="https://pbs.twimg.com/profile_banners/1882066740/1423455908" TargetMode="External" /><Relationship Id="rId296" Type="http://schemas.openxmlformats.org/officeDocument/2006/relationships/hyperlink" Target="https://pbs.twimg.com/profile_banners/113689734/1525711162" TargetMode="External" /><Relationship Id="rId297" Type="http://schemas.openxmlformats.org/officeDocument/2006/relationships/hyperlink" Target="https://pbs.twimg.com/profile_banners/948162843798659073/1535037978" TargetMode="External" /><Relationship Id="rId298" Type="http://schemas.openxmlformats.org/officeDocument/2006/relationships/hyperlink" Target="https://pbs.twimg.com/profile_banners/4338452835/1513614820" TargetMode="External" /><Relationship Id="rId299" Type="http://schemas.openxmlformats.org/officeDocument/2006/relationships/hyperlink" Target="https://pbs.twimg.com/profile_banners/106318760/1481463704" TargetMode="External" /><Relationship Id="rId300" Type="http://schemas.openxmlformats.org/officeDocument/2006/relationships/hyperlink" Target="https://pbs.twimg.com/profile_banners/2466013141/1455008269" TargetMode="External" /><Relationship Id="rId301" Type="http://schemas.openxmlformats.org/officeDocument/2006/relationships/hyperlink" Target="https://pbs.twimg.com/profile_banners/15355390/1547046383" TargetMode="External" /><Relationship Id="rId302" Type="http://schemas.openxmlformats.org/officeDocument/2006/relationships/hyperlink" Target="https://pbs.twimg.com/profile_banners/735140695/1502568592" TargetMode="External" /><Relationship Id="rId303" Type="http://schemas.openxmlformats.org/officeDocument/2006/relationships/hyperlink" Target="https://pbs.twimg.com/profile_banners/337411103/1542607776" TargetMode="External" /><Relationship Id="rId304" Type="http://schemas.openxmlformats.org/officeDocument/2006/relationships/hyperlink" Target="https://pbs.twimg.com/profile_banners/512492072/1429602656" TargetMode="External" /><Relationship Id="rId305" Type="http://schemas.openxmlformats.org/officeDocument/2006/relationships/hyperlink" Target="https://pbs.twimg.com/profile_banners/246675507/1443884447" TargetMode="External" /><Relationship Id="rId306" Type="http://schemas.openxmlformats.org/officeDocument/2006/relationships/hyperlink" Target="https://pbs.twimg.com/profile_banners/2728387187/1459679711" TargetMode="External" /><Relationship Id="rId307" Type="http://schemas.openxmlformats.org/officeDocument/2006/relationships/hyperlink" Target="https://pbs.twimg.com/profile_banners/199851289/1520982529" TargetMode="External" /><Relationship Id="rId308" Type="http://schemas.openxmlformats.org/officeDocument/2006/relationships/hyperlink" Target="https://pbs.twimg.com/profile_banners/1155888656/1524503480" TargetMode="External" /><Relationship Id="rId309" Type="http://schemas.openxmlformats.org/officeDocument/2006/relationships/hyperlink" Target="https://pbs.twimg.com/profile_banners/10228272/1544543885" TargetMode="External" /><Relationship Id="rId310" Type="http://schemas.openxmlformats.org/officeDocument/2006/relationships/hyperlink" Target="https://pbs.twimg.com/profile_banners/7858252/1524001203" TargetMode="External" /><Relationship Id="rId311" Type="http://schemas.openxmlformats.org/officeDocument/2006/relationships/hyperlink" Target="https://pbs.twimg.com/profile_banners/14941975/1526064148" TargetMode="External" /><Relationship Id="rId312" Type="http://schemas.openxmlformats.org/officeDocument/2006/relationships/hyperlink" Target="https://pbs.twimg.com/profile_banners/67286644/1547393460" TargetMode="External" /><Relationship Id="rId313" Type="http://schemas.openxmlformats.org/officeDocument/2006/relationships/hyperlink" Target="https://pbs.twimg.com/profile_banners/3265736556/1472384022" TargetMode="External" /><Relationship Id="rId314" Type="http://schemas.openxmlformats.org/officeDocument/2006/relationships/hyperlink" Target="https://pbs.twimg.com/profile_banners/96750886/1480436468" TargetMode="External" /><Relationship Id="rId315" Type="http://schemas.openxmlformats.org/officeDocument/2006/relationships/hyperlink" Target="https://pbs.twimg.com/profile_banners/892443958898335745/1516914215" TargetMode="External" /><Relationship Id="rId316" Type="http://schemas.openxmlformats.org/officeDocument/2006/relationships/hyperlink" Target="https://pbs.twimg.com/profile_banners/957883598001942528/1542618719" TargetMode="External" /><Relationship Id="rId317" Type="http://schemas.openxmlformats.org/officeDocument/2006/relationships/hyperlink" Target="https://pbs.twimg.com/profile_banners/14065217/1483939913" TargetMode="External" /><Relationship Id="rId318" Type="http://schemas.openxmlformats.org/officeDocument/2006/relationships/hyperlink" Target="https://pbs.twimg.com/profile_banners/728844866109612032/1546815575" TargetMode="External" /><Relationship Id="rId319" Type="http://schemas.openxmlformats.org/officeDocument/2006/relationships/hyperlink" Target="https://pbs.twimg.com/profile_banners/331659804/1479956250" TargetMode="External" /><Relationship Id="rId320" Type="http://schemas.openxmlformats.org/officeDocument/2006/relationships/hyperlink" Target="https://pbs.twimg.com/profile_banners/193693497/1527756551" TargetMode="External" /><Relationship Id="rId321" Type="http://schemas.openxmlformats.org/officeDocument/2006/relationships/hyperlink" Target="https://pbs.twimg.com/profile_banners/92604357/1396586027" TargetMode="External" /><Relationship Id="rId322" Type="http://schemas.openxmlformats.org/officeDocument/2006/relationships/hyperlink" Target="https://pbs.twimg.com/profile_banners/737142202481016832/1538216794" TargetMode="External" /><Relationship Id="rId323" Type="http://schemas.openxmlformats.org/officeDocument/2006/relationships/hyperlink" Target="https://pbs.twimg.com/profile_banners/808051518242979841/1510829536" TargetMode="External" /><Relationship Id="rId324" Type="http://schemas.openxmlformats.org/officeDocument/2006/relationships/hyperlink" Target="https://pbs.twimg.com/profile_banners/3166661352/1531133485" TargetMode="External" /><Relationship Id="rId325" Type="http://schemas.openxmlformats.org/officeDocument/2006/relationships/hyperlink" Target="https://pbs.twimg.com/profile_banners/796442638211809280/1535527685" TargetMode="External" /><Relationship Id="rId326" Type="http://schemas.openxmlformats.org/officeDocument/2006/relationships/hyperlink" Target="https://pbs.twimg.com/profile_banners/3229980963/1526233045" TargetMode="External" /><Relationship Id="rId327" Type="http://schemas.openxmlformats.org/officeDocument/2006/relationships/hyperlink" Target="https://pbs.twimg.com/profile_banners/26277030/1434797864" TargetMode="External" /><Relationship Id="rId328" Type="http://schemas.openxmlformats.org/officeDocument/2006/relationships/hyperlink" Target="https://pbs.twimg.com/profile_banners/1468912225/1428325235" TargetMode="External" /><Relationship Id="rId329" Type="http://schemas.openxmlformats.org/officeDocument/2006/relationships/hyperlink" Target="https://pbs.twimg.com/profile_banners/16926550/1547757508" TargetMode="External" /><Relationship Id="rId330" Type="http://schemas.openxmlformats.org/officeDocument/2006/relationships/hyperlink" Target="https://pbs.twimg.com/profile_banners/458647237/1547847862" TargetMode="External" /><Relationship Id="rId331" Type="http://schemas.openxmlformats.org/officeDocument/2006/relationships/hyperlink" Target="https://pbs.twimg.com/profile_banners/112464786/1529436931" TargetMode="External" /><Relationship Id="rId332" Type="http://schemas.openxmlformats.org/officeDocument/2006/relationships/hyperlink" Target="https://pbs.twimg.com/profile_banners/19915112/1533655768" TargetMode="External" /><Relationship Id="rId333" Type="http://schemas.openxmlformats.org/officeDocument/2006/relationships/hyperlink" Target="https://pbs.twimg.com/profile_banners/1027538827345256448/1539054843" TargetMode="External" /><Relationship Id="rId334" Type="http://schemas.openxmlformats.org/officeDocument/2006/relationships/hyperlink" Target="https://pbs.twimg.com/profile_banners/210555477/1456679638" TargetMode="External" /><Relationship Id="rId335" Type="http://schemas.openxmlformats.org/officeDocument/2006/relationships/hyperlink" Target="https://pbs.twimg.com/profile_banners/2780306266/1546241312" TargetMode="External" /><Relationship Id="rId336" Type="http://schemas.openxmlformats.org/officeDocument/2006/relationships/hyperlink" Target="https://pbs.twimg.com/profile_banners/843870644999786496/1547387272" TargetMode="External" /><Relationship Id="rId337" Type="http://schemas.openxmlformats.org/officeDocument/2006/relationships/hyperlink" Target="https://pbs.twimg.com/profile_banners/2742938653/1547751140" TargetMode="External" /><Relationship Id="rId338" Type="http://schemas.openxmlformats.org/officeDocument/2006/relationships/hyperlink" Target="https://pbs.twimg.com/profile_banners/60833699/1541130268" TargetMode="External" /><Relationship Id="rId339" Type="http://schemas.openxmlformats.org/officeDocument/2006/relationships/hyperlink" Target="https://pbs.twimg.com/profile_banners/1064108650271309826/1542538859" TargetMode="External" /><Relationship Id="rId340" Type="http://schemas.openxmlformats.org/officeDocument/2006/relationships/hyperlink" Target="https://pbs.twimg.com/profile_banners/881938884862529537/1547438746" TargetMode="External" /><Relationship Id="rId341" Type="http://schemas.openxmlformats.org/officeDocument/2006/relationships/hyperlink" Target="https://pbs.twimg.com/profile_banners/4473915732/1531232314" TargetMode="External" /><Relationship Id="rId342" Type="http://schemas.openxmlformats.org/officeDocument/2006/relationships/hyperlink" Target="https://pbs.twimg.com/profile_banners/831707834802843649/1544565978" TargetMode="External" /><Relationship Id="rId343" Type="http://schemas.openxmlformats.org/officeDocument/2006/relationships/hyperlink" Target="https://pbs.twimg.com/profile_banners/4374719908/1547978128" TargetMode="External" /><Relationship Id="rId344" Type="http://schemas.openxmlformats.org/officeDocument/2006/relationships/hyperlink" Target="https://pbs.twimg.com/profile_banners/1040351960757686274/1536926943" TargetMode="External" /><Relationship Id="rId345" Type="http://schemas.openxmlformats.org/officeDocument/2006/relationships/hyperlink" Target="https://pbs.twimg.com/profile_banners/767768769842130944/1490212864" TargetMode="External" /><Relationship Id="rId346" Type="http://schemas.openxmlformats.org/officeDocument/2006/relationships/hyperlink" Target="https://pbs.twimg.com/profile_banners/519684545/1483383958" TargetMode="External" /><Relationship Id="rId347" Type="http://schemas.openxmlformats.org/officeDocument/2006/relationships/hyperlink" Target="https://pbs.twimg.com/profile_banners/978984773908545536/1541674889" TargetMode="External" /><Relationship Id="rId348" Type="http://schemas.openxmlformats.org/officeDocument/2006/relationships/hyperlink" Target="https://pbs.twimg.com/profile_banners/2323356980/1522671636" TargetMode="External" /><Relationship Id="rId349" Type="http://schemas.openxmlformats.org/officeDocument/2006/relationships/hyperlink" Target="https://pbs.twimg.com/profile_banners/861861525883158528/1494997363"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0/bg.gif" TargetMode="External" /><Relationship Id="rId355" Type="http://schemas.openxmlformats.org/officeDocument/2006/relationships/hyperlink" Target="http://abs.twimg.com/images/themes/theme16/bg.gif" TargetMode="External" /><Relationship Id="rId356" Type="http://schemas.openxmlformats.org/officeDocument/2006/relationships/hyperlink" Target="http://abs.twimg.com/images/themes/theme18/bg.gif" TargetMode="External" /><Relationship Id="rId357" Type="http://schemas.openxmlformats.org/officeDocument/2006/relationships/hyperlink" Target="http://abs.twimg.com/images/themes/theme6/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7/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3/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5/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9/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6/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6/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2/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8/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4/bg.gif" TargetMode="External" /><Relationship Id="rId395" Type="http://schemas.openxmlformats.org/officeDocument/2006/relationships/hyperlink" Target="http://abs.twimg.com/images/themes/theme9/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8/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6/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5/bg.gif"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16/bg.gif" TargetMode="External" /><Relationship Id="rId417" Type="http://schemas.openxmlformats.org/officeDocument/2006/relationships/hyperlink" Target="http://abs.twimg.com/images/themes/theme12/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5/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4/bg.gif" TargetMode="External" /><Relationship Id="rId431" Type="http://schemas.openxmlformats.org/officeDocument/2006/relationships/hyperlink" Target="http://abs.twimg.com/images/themes/theme1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6/bg.gif" TargetMode="External" /><Relationship Id="rId449" Type="http://schemas.openxmlformats.org/officeDocument/2006/relationships/hyperlink" Target="http://abs.twimg.com/images/themes/theme13/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3/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3/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8/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4/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4/bg.gif" TargetMode="External" /><Relationship Id="rId486" Type="http://schemas.openxmlformats.org/officeDocument/2006/relationships/hyperlink" Target="http://abs.twimg.com/images/themes/theme16/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4/bg.gif" TargetMode="External" /><Relationship Id="rId491" Type="http://schemas.openxmlformats.org/officeDocument/2006/relationships/hyperlink" Target="http://abs.twimg.com/images/themes/theme12/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2/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4/bg.gif"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8/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4/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8/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1/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pbs.twimg.com/profile_images/1026376387102420994/oSUBEmz3_normal.jpg" TargetMode="External" /><Relationship Id="rId530" Type="http://schemas.openxmlformats.org/officeDocument/2006/relationships/hyperlink" Target="http://pbs.twimg.com/profile_images/1013672070239211520/gJHyFjS1_normal.jpg" TargetMode="External" /><Relationship Id="rId531" Type="http://schemas.openxmlformats.org/officeDocument/2006/relationships/hyperlink" Target="http://pbs.twimg.com/profile_images/963370192276459520/mrxYhwCj_normal.jpg" TargetMode="External" /><Relationship Id="rId532" Type="http://schemas.openxmlformats.org/officeDocument/2006/relationships/hyperlink" Target="http://pbs.twimg.com/profile_images/908813422749536256/7EdG7l8U_normal.jpg" TargetMode="External" /><Relationship Id="rId533" Type="http://schemas.openxmlformats.org/officeDocument/2006/relationships/hyperlink" Target="http://pbs.twimg.com/profile_images/773264212042870784/GUtQ6yty_normal.jpg" TargetMode="External" /><Relationship Id="rId534" Type="http://schemas.openxmlformats.org/officeDocument/2006/relationships/hyperlink" Target="http://pbs.twimg.com/profile_images/2869484348/9ffaeb3cd186c9dc6ff174fa81b4bb9c_normal.jpeg" TargetMode="External" /><Relationship Id="rId535" Type="http://schemas.openxmlformats.org/officeDocument/2006/relationships/hyperlink" Target="http://pbs.twimg.com/profile_images/1016438132844032001/d6QB0d6c_normal.jpg" TargetMode="External" /><Relationship Id="rId536" Type="http://schemas.openxmlformats.org/officeDocument/2006/relationships/hyperlink" Target="http://pbs.twimg.com/profile_images/688140202565476352/EvprkhJd_normal.jpg" TargetMode="External" /><Relationship Id="rId537" Type="http://schemas.openxmlformats.org/officeDocument/2006/relationships/hyperlink" Target="http://pbs.twimg.com/profile_images/749413340296818688/mifB6ZYK_normal.jpg" TargetMode="External" /><Relationship Id="rId538" Type="http://schemas.openxmlformats.org/officeDocument/2006/relationships/hyperlink" Target="http://pbs.twimg.com/profile_images/920992672247988226/E40RjKEA_normal.jpg" TargetMode="External" /><Relationship Id="rId539" Type="http://schemas.openxmlformats.org/officeDocument/2006/relationships/hyperlink" Target="http://pbs.twimg.com/profile_images/735710649263624194/sOKjgW4O_normal.jpg" TargetMode="External" /><Relationship Id="rId540" Type="http://schemas.openxmlformats.org/officeDocument/2006/relationships/hyperlink" Target="http://pbs.twimg.com/profile_images/619126226456739840/4tGLSrmg_normal.png" TargetMode="External" /><Relationship Id="rId541" Type="http://schemas.openxmlformats.org/officeDocument/2006/relationships/hyperlink" Target="http://pbs.twimg.com/profile_images/1012459765606297602/5zDSHqg3_normal.jpg" TargetMode="External" /><Relationship Id="rId542" Type="http://schemas.openxmlformats.org/officeDocument/2006/relationships/hyperlink" Target="http://pbs.twimg.com/profile_images/919657349018615808/f7V6gev2_normal.jpg" TargetMode="External" /><Relationship Id="rId543" Type="http://schemas.openxmlformats.org/officeDocument/2006/relationships/hyperlink" Target="http://pbs.twimg.com/profile_images/957839350204547072/VhdqUoyQ_normal.jpg" TargetMode="External" /><Relationship Id="rId544" Type="http://schemas.openxmlformats.org/officeDocument/2006/relationships/hyperlink" Target="http://pbs.twimg.com/profile_images/847104157983084545/6ie4udqF_normal.jpg" TargetMode="External" /><Relationship Id="rId545" Type="http://schemas.openxmlformats.org/officeDocument/2006/relationships/hyperlink" Target="http://pbs.twimg.com/profile_images/847041538282577920/FUFsTB3e_normal.jpg" TargetMode="External" /><Relationship Id="rId546" Type="http://schemas.openxmlformats.org/officeDocument/2006/relationships/hyperlink" Target="http://pbs.twimg.com/profile_images/456884052847386624/a69hONyQ_normal.jpeg" TargetMode="External" /><Relationship Id="rId547" Type="http://schemas.openxmlformats.org/officeDocument/2006/relationships/hyperlink" Target="http://pbs.twimg.com/profile_images/823984252035309568/pPt7JWhh_normal.jpg" TargetMode="External" /><Relationship Id="rId548" Type="http://schemas.openxmlformats.org/officeDocument/2006/relationships/hyperlink" Target="http://pbs.twimg.com/profile_images/979289059909566465/eUfNJefF_normal.jpg" TargetMode="External" /><Relationship Id="rId549" Type="http://schemas.openxmlformats.org/officeDocument/2006/relationships/hyperlink" Target="http://pbs.twimg.com/profile_images/949761503292370944/jNCD5LL0_normal.jpg" TargetMode="External" /><Relationship Id="rId550" Type="http://schemas.openxmlformats.org/officeDocument/2006/relationships/hyperlink" Target="http://pbs.twimg.com/profile_images/1866862979/50519_388209157862059_947380685_n_normal.jpg" TargetMode="External" /><Relationship Id="rId551" Type="http://schemas.openxmlformats.org/officeDocument/2006/relationships/hyperlink" Target="http://pbs.twimg.com/profile_images/960869068092813312/q-NH-emc_normal.jpg" TargetMode="External" /><Relationship Id="rId552" Type="http://schemas.openxmlformats.org/officeDocument/2006/relationships/hyperlink" Target="http://pbs.twimg.com/profile_images/1028321760624685057/KPO1Of6l_normal.jpg" TargetMode="External" /><Relationship Id="rId553" Type="http://schemas.openxmlformats.org/officeDocument/2006/relationships/hyperlink" Target="http://pbs.twimg.com/profile_images/767786003474046977/xV7_CTZx_normal.jpg" TargetMode="External" /><Relationship Id="rId554" Type="http://schemas.openxmlformats.org/officeDocument/2006/relationships/hyperlink" Target="http://pbs.twimg.com/profile_images/886191637583593472/9XA_dpRI_normal.jpg" TargetMode="External" /><Relationship Id="rId555" Type="http://schemas.openxmlformats.org/officeDocument/2006/relationships/hyperlink" Target="http://pbs.twimg.com/profile_images/732482833407582210/TDe-Ph8r_normal.jpg" TargetMode="External" /><Relationship Id="rId556" Type="http://schemas.openxmlformats.org/officeDocument/2006/relationships/hyperlink" Target="http://pbs.twimg.com/profile_images/836643307254075393/PnIBefJv_normal.jpg" TargetMode="External" /><Relationship Id="rId557" Type="http://schemas.openxmlformats.org/officeDocument/2006/relationships/hyperlink" Target="http://pbs.twimg.com/profile_images/624165654107713536/ktO9JRsq_normal.png" TargetMode="External" /><Relationship Id="rId558" Type="http://schemas.openxmlformats.org/officeDocument/2006/relationships/hyperlink" Target="http://pbs.twimg.com/profile_images/868563424606904320/wbm-fVp-_normal.jpg" TargetMode="External" /><Relationship Id="rId559" Type="http://schemas.openxmlformats.org/officeDocument/2006/relationships/hyperlink" Target="http://pbs.twimg.com/profile_images/800716346992500736/EgNAUkQw_normal.jpg" TargetMode="External" /><Relationship Id="rId560" Type="http://schemas.openxmlformats.org/officeDocument/2006/relationships/hyperlink" Target="http://pbs.twimg.com/profile_images/728262981847547904/3-YivPUj_normal.jpg" TargetMode="External" /><Relationship Id="rId561" Type="http://schemas.openxmlformats.org/officeDocument/2006/relationships/hyperlink" Target="http://pbs.twimg.com/profile_images/1062471583468531713/NHtCjuhj_normal.jpg" TargetMode="External" /><Relationship Id="rId562" Type="http://schemas.openxmlformats.org/officeDocument/2006/relationships/hyperlink" Target="http://pbs.twimg.com/profile_images/731299791410503680/C5OSSIwu_normal.jpg" TargetMode="External" /><Relationship Id="rId563" Type="http://schemas.openxmlformats.org/officeDocument/2006/relationships/hyperlink" Target="http://pbs.twimg.com/profile_images/1084442273880961024/UjOtRmsg_normal.jpg" TargetMode="External" /><Relationship Id="rId564" Type="http://schemas.openxmlformats.org/officeDocument/2006/relationships/hyperlink" Target="http://pbs.twimg.com/profile_images/716053503274127361/_CgLEBrI_normal.jpg" TargetMode="External" /><Relationship Id="rId565" Type="http://schemas.openxmlformats.org/officeDocument/2006/relationships/hyperlink" Target="http://pbs.twimg.com/profile_images/1005552297462517761/k1TlgdH4_normal.jpg" TargetMode="External" /><Relationship Id="rId566" Type="http://schemas.openxmlformats.org/officeDocument/2006/relationships/hyperlink" Target="http://pbs.twimg.com/profile_images/963452833394704384/ok0Jn5WH_normal.jpg" TargetMode="External" /><Relationship Id="rId567" Type="http://schemas.openxmlformats.org/officeDocument/2006/relationships/hyperlink" Target="http://pbs.twimg.com/profile_images/1083962400083247105/AKQAETuV_normal.jpg" TargetMode="External" /><Relationship Id="rId568" Type="http://schemas.openxmlformats.org/officeDocument/2006/relationships/hyperlink" Target="http://pbs.twimg.com/profile_images/1062021929492717568/UuvB7ClB_normal.jpg" TargetMode="External" /><Relationship Id="rId569" Type="http://schemas.openxmlformats.org/officeDocument/2006/relationships/hyperlink" Target="http://pbs.twimg.com/profile_images/1034409738535022592/lDsAvF9p_normal.jpg" TargetMode="External" /><Relationship Id="rId570" Type="http://schemas.openxmlformats.org/officeDocument/2006/relationships/hyperlink" Target="http://pbs.twimg.com/profile_images/1084458090513293313/PzWZhMJr_normal.jpg" TargetMode="External" /><Relationship Id="rId571" Type="http://schemas.openxmlformats.org/officeDocument/2006/relationships/hyperlink" Target="http://pbs.twimg.com/profile_images/1078813247841673216/CUvQonOQ_normal.jpg" TargetMode="External" /><Relationship Id="rId572" Type="http://schemas.openxmlformats.org/officeDocument/2006/relationships/hyperlink" Target="http://pbs.twimg.com/profile_images/1080518156932825089/Elhx7SXw_normal.jpg" TargetMode="External" /><Relationship Id="rId573" Type="http://schemas.openxmlformats.org/officeDocument/2006/relationships/hyperlink" Target="http://pbs.twimg.com/profile_images/1011014041895043072/qr-wDBUd_normal.jpg" TargetMode="External" /><Relationship Id="rId574" Type="http://schemas.openxmlformats.org/officeDocument/2006/relationships/hyperlink" Target="http://pbs.twimg.com/profile_images/932653191426203649/dguY2GoP_normal.jpg" TargetMode="External" /><Relationship Id="rId575" Type="http://schemas.openxmlformats.org/officeDocument/2006/relationships/hyperlink" Target="http://pbs.twimg.com/profile_images/467079983936970752/LUOWehvo_normal.jpeg" TargetMode="External" /><Relationship Id="rId576" Type="http://schemas.openxmlformats.org/officeDocument/2006/relationships/hyperlink" Target="http://pbs.twimg.com/profile_images/841919291997970432/M28Lz87L_normal.jpg" TargetMode="External" /><Relationship Id="rId577" Type="http://schemas.openxmlformats.org/officeDocument/2006/relationships/hyperlink" Target="http://pbs.twimg.com/profile_images/742144800745357313/jROm3OL7_normal.jpg" TargetMode="External" /><Relationship Id="rId578" Type="http://schemas.openxmlformats.org/officeDocument/2006/relationships/hyperlink" Target="http://pbs.twimg.com/profile_images/947631696597303296/YboVTrwS_normal.jpg" TargetMode="External" /><Relationship Id="rId579" Type="http://schemas.openxmlformats.org/officeDocument/2006/relationships/hyperlink" Target="http://pbs.twimg.com/profile_images/1013677783300665344/RqhvBSM3_normal.jpg" TargetMode="External" /><Relationship Id="rId580" Type="http://schemas.openxmlformats.org/officeDocument/2006/relationships/hyperlink" Target="http://pbs.twimg.com/profile_images/532961819803926528/q_BG_-Ws_normal.png" TargetMode="External" /><Relationship Id="rId581" Type="http://schemas.openxmlformats.org/officeDocument/2006/relationships/hyperlink" Target="http://pbs.twimg.com/profile_images/925266281258823682/QFgUHJP0_normal.jpg" TargetMode="External" /><Relationship Id="rId582" Type="http://schemas.openxmlformats.org/officeDocument/2006/relationships/hyperlink" Target="http://pbs.twimg.com/profile_images/1060271522319925257/fJKwJ0r2_normal.jpg" TargetMode="External" /><Relationship Id="rId583" Type="http://schemas.openxmlformats.org/officeDocument/2006/relationships/hyperlink" Target="http://pbs.twimg.com/profile_images/1056655522210988037/6ZJYVWY0_normal.jpg" TargetMode="External" /><Relationship Id="rId584" Type="http://schemas.openxmlformats.org/officeDocument/2006/relationships/hyperlink" Target="http://pbs.twimg.com/profile_images/1074703818154160128/eJl7xcAs_normal.jpg" TargetMode="External" /><Relationship Id="rId585" Type="http://schemas.openxmlformats.org/officeDocument/2006/relationships/hyperlink" Target="http://pbs.twimg.com/profile_images/1085297085057024000/n1SZjZVb_normal.jpg" TargetMode="External" /><Relationship Id="rId586" Type="http://schemas.openxmlformats.org/officeDocument/2006/relationships/hyperlink" Target="http://pbs.twimg.com/profile_images/822758822863372288/939JZi6Q_normal.jpg" TargetMode="External" /><Relationship Id="rId587" Type="http://schemas.openxmlformats.org/officeDocument/2006/relationships/hyperlink" Target="http://pbs.twimg.com/profile_images/807711178000502784/QDWECQ78_normal.jpg" TargetMode="External" /><Relationship Id="rId588" Type="http://schemas.openxmlformats.org/officeDocument/2006/relationships/hyperlink" Target="http://pbs.twimg.com/profile_images/536679443343753216/NQxv4-9-_normal.jpeg" TargetMode="External" /><Relationship Id="rId589" Type="http://schemas.openxmlformats.org/officeDocument/2006/relationships/hyperlink" Target="http://pbs.twimg.com/profile_images/700407735284686848/semsEunV_normal.jpg" TargetMode="External" /><Relationship Id="rId590" Type="http://schemas.openxmlformats.org/officeDocument/2006/relationships/hyperlink" Target="http://pbs.twimg.com/profile_images/774260864765526016/dzt8_7ip_normal.jpg" TargetMode="External" /><Relationship Id="rId591" Type="http://schemas.openxmlformats.org/officeDocument/2006/relationships/hyperlink" Target="http://pbs.twimg.com/profile_images/1007344781050048512/tThzjCI__normal.jpg" TargetMode="External" /><Relationship Id="rId592" Type="http://schemas.openxmlformats.org/officeDocument/2006/relationships/hyperlink" Target="http://pbs.twimg.com/profile_images/1038460614295867392/cyp9Q0cZ_normal.jpg" TargetMode="External" /><Relationship Id="rId593" Type="http://schemas.openxmlformats.org/officeDocument/2006/relationships/hyperlink" Target="http://pbs.twimg.com/profile_images/864309323509387265/C6_3MNSp_normal.jpg" TargetMode="External" /><Relationship Id="rId594" Type="http://schemas.openxmlformats.org/officeDocument/2006/relationships/hyperlink" Target="http://pbs.twimg.com/profile_images/1029251124908371968/aF1HVctH_normal.jpg" TargetMode="External" /><Relationship Id="rId595" Type="http://schemas.openxmlformats.org/officeDocument/2006/relationships/hyperlink" Target="http://pbs.twimg.com/profile_images/890464519935283200/XrcgFjrN_normal.jpg" TargetMode="External" /><Relationship Id="rId596" Type="http://schemas.openxmlformats.org/officeDocument/2006/relationships/hyperlink" Target="http://pbs.twimg.com/profile_images/1034409631781740544/IBI8HVUc_normal.jpg" TargetMode="External" /><Relationship Id="rId597" Type="http://schemas.openxmlformats.org/officeDocument/2006/relationships/hyperlink" Target="http://pbs.twimg.com/profile_images/1033558496376016896/ln8uW_wD_normal.jpg" TargetMode="External" /><Relationship Id="rId598" Type="http://schemas.openxmlformats.org/officeDocument/2006/relationships/hyperlink" Target="http://pbs.twimg.com/profile_images/565498192171507712/r2Hb2gvX_normal.png" TargetMode="External" /><Relationship Id="rId599" Type="http://schemas.openxmlformats.org/officeDocument/2006/relationships/hyperlink" Target="http://pbs.twimg.com/profile_images/726667054686728192/_FV9kwmc_normal.jpg" TargetMode="External" /><Relationship Id="rId600" Type="http://schemas.openxmlformats.org/officeDocument/2006/relationships/hyperlink" Target="http://pbs.twimg.com/profile_images/517344040875225088/k0NywCVo_normal.jpeg" TargetMode="External" /><Relationship Id="rId601" Type="http://schemas.openxmlformats.org/officeDocument/2006/relationships/hyperlink" Target="http://pbs.twimg.com/profile_images/548469729191411712/s_ab78eS_normal.jpeg" TargetMode="External" /><Relationship Id="rId602" Type="http://schemas.openxmlformats.org/officeDocument/2006/relationships/hyperlink" Target="http://pbs.twimg.com/profile_images/748695622140719104/6j_LVovF_normal.jpg" TargetMode="External" /><Relationship Id="rId603" Type="http://schemas.openxmlformats.org/officeDocument/2006/relationships/hyperlink" Target="http://pbs.twimg.com/profile_images/698930969194184705/aettm6yx_normal.png" TargetMode="External" /><Relationship Id="rId604" Type="http://schemas.openxmlformats.org/officeDocument/2006/relationships/hyperlink" Target="http://pbs.twimg.com/profile_images/805006806934323200/KxEGjbqo_normal.jpg" TargetMode="External" /><Relationship Id="rId605" Type="http://schemas.openxmlformats.org/officeDocument/2006/relationships/hyperlink" Target="http://pbs.twimg.com/profile_images/986333512067301376/k0XKQzVO_normal.jpg" TargetMode="External" /><Relationship Id="rId606" Type="http://schemas.openxmlformats.org/officeDocument/2006/relationships/hyperlink" Target="http://pbs.twimg.com/profile_images/878222534642204672/b0Zqhuh0_normal.jpg" TargetMode="External" /><Relationship Id="rId607" Type="http://schemas.openxmlformats.org/officeDocument/2006/relationships/hyperlink" Target="http://pbs.twimg.com/profile_images/990706020438761477/vmYbOORN_normal.jpg" TargetMode="External" /><Relationship Id="rId608" Type="http://schemas.openxmlformats.org/officeDocument/2006/relationships/hyperlink" Target="http://pbs.twimg.com/profile_images/986938114672390144/EKOdzhZ__normal.jpg" TargetMode="External" /><Relationship Id="rId609" Type="http://schemas.openxmlformats.org/officeDocument/2006/relationships/hyperlink" Target="http://pbs.twimg.com/profile_images/780709747020423168/x5jhOyOY_normal.jpg" TargetMode="External" /><Relationship Id="rId610" Type="http://schemas.openxmlformats.org/officeDocument/2006/relationships/hyperlink" Target="http://pbs.twimg.com/profile_images/976864069528555520/wuXzNaDK_normal.jpg" TargetMode="External" /><Relationship Id="rId611" Type="http://schemas.openxmlformats.org/officeDocument/2006/relationships/hyperlink" Target="http://pbs.twimg.com/profile_images/1067128861731799040/uEvU6DRx_normal.jpg" TargetMode="External" /><Relationship Id="rId612" Type="http://schemas.openxmlformats.org/officeDocument/2006/relationships/hyperlink" Target="http://pbs.twimg.com/profile_images/1041622668556984320/VJ_NBgou_normal.jpg" TargetMode="External" /><Relationship Id="rId613" Type="http://schemas.openxmlformats.org/officeDocument/2006/relationships/hyperlink" Target="http://pbs.twimg.com/profile_images/1081800912698372096/MRenWgyP_normal.jpg" TargetMode="External" /><Relationship Id="rId614" Type="http://schemas.openxmlformats.org/officeDocument/2006/relationships/hyperlink" Target="http://pbs.twimg.com/profile_images/860203468392288257/6XPnoKa8_normal.jpg" TargetMode="External" /><Relationship Id="rId615" Type="http://schemas.openxmlformats.org/officeDocument/2006/relationships/hyperlink" Target="http://pbs.twimg.com/profile_images/417235686148698112/x23DTRbE_normal.jpeg" TargetMode="External" /><Relationship Id="rId616" Type="http://schemas.openxmlformats.org/officeDocument/2006/relationships/hyperlink" Target="http://pbs.twimg.com/profile_images/1027988128164761600/aS1Yb7nu_normal.jpg" TargetMode="External" /><Relationship Id="rId617" Type="http://schemas.openxmlformats.org/officeDocument/2006/relationships/hyperlink" Target="http://pbs.twimg.com/profile_images/798403320461328384/A2tZjaB8_normal.jpg" TargetMode="External" /><Relationship Id="rId618" Type="http://schemas.openxmlformats.org/officeDocument/2006/relationships/hyperlink" Target="http://pbs.twimg.com/profile_images/849166849950568448/Zb0nWTNN_normal.jpg" TargetMode="External" /><Relationship Id="rId619" Type="http://schemas.openxmlformats.org/officeDocument/2006/relationships/hyperlink" Target="http://pbs.twimg.com/profile_images/1063115624128409600/TqOfIVjh_normal.jpg" TargetMode="External" /><Relationship Id="rId620" Type="http://schemas.openxmlformats.org/officeDocument/2006/relationships/hyperlink" Target="http://pbs.twimg.com/profile_images/816589166330937345/7a7XExJE_normal.jpg" TargetMode="External" /><Relationship Id="rId621" Type="http://schemas.openxmlformats.org/officeDocument/2006/relationships/hyperlink" Target="http://pbs.twimg.com/profile_images/1017039596083974149/6AUhxLpr_normal.jp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pbs.twimg.com/profile_images/965682432367300611/j4syUFC2_normal.jpg" TargetMode="External" /><Relationship Id="rId624" Type="http://schemas.openxmlformats.org/officeDocument/2006/relationships/hyperlink" Target="http://pbs.twimg.com/profile_images/1055182748401299456/jTorg4Qz_normal.jpg" TargetMode="External" /><Relationship Id="rId625" Type="http://schemas.openxmlformats.org/officeDocument/2006/relationships/hyperlink" Target="http://pbs.twimg.com/profile_images/1032160975036665856/fkrK1xui_normal.jpg" TargetMode="External" /><Relationship Id="rId626" Type="http://schemas.openxmlformats.org/officeDocument/2006/relationships/hyperlink" Target="http://pbs.twimg.com/profile_images/1069247811290624004/TytUSstC_normal.jpg" TargetMode="External" /><Relationship Id="rId627" Type="http://schemas.openxmlformats.org/officeDocument/2006/relationships/hyperlink" Target="http://pbs.twimg.com/profile_images/998301258413850625/9BZwTjgv_normal.jpg" TargetMode="External" /><Relationship Id="rId628" Type="http://schemas.openxmlformats.org/officeDocument/2006/relationships/hyperlink" Target="http://pbs.twimg.com/profile_images/1035042096619704321/fiTkfmMV_normal.jpg" TargetMode="External" /><Relationship Id="rId629" Type="http://schemas.openxmlformats.org/officeDocument/2006/relationships/hyperlink" Target="http://pbs.twimg.com/profile_images/961946218564866048/tC3W41CE_normal.jpg" TargetMode="External" /><Relationship Id="rId630" Type="http://schemas.openxmlformats.org/officeDocument/2006/relationships/hyperlink" Target="http://pbs.twimg.com/profile_images/887985580562407427/59oz7xri_normal.jpg" TargetMode="External" /><Relationship Id="rId631" Type="http://schemas.openxmlformats.org/officeDocument/2006/relationships/hyperlink" Target="http://pbs.twimg.com/profile_images/908718838719672322/6OhUkrMF_normal.jpg" TargetMode="External" /><Relationship Id="rId632" Type="http://schemas.openxmlformats.org/officeDocument/2006/relationships/hyperlink" Target="http://pbs.twimg.com/profile_images/423471047/MarcusBorba_normal.jpg" TargetMode="External" /><Relationship Id="rId633" Type="http://schemas.openxmlformats.org/officeDocument/2006/relationships/hyperlink" Target="http://pbs.twimg.com/profile_images/1075444663505616897/K4tidSvB_normal.jpg" TargetMode="External" /><Relationship Id="rId634" Type="http://schemas.openxmlformats.org/officeDocument/2006/relationships/hyperlink" Target="http://pbs.twimg.com/profile_images/985302356060336129/oRCuriQ0_normal.jpg" TargetMode="External" /><Relationship Id="rId635" Type="http://schemas.openxmlformats.org/officeDocument/2006/relationships/hyperlink" Target="http://pbs.twimg.com/profile_images/1084817754006253570/nQl5SNlc_normal.jpg" TargetMode="External" /><Relationship Id="rId636" Type="http://schemas.openxmlformats.org/officeDocument/2006/relationships/hyperlink" Target="http://pbs.twimg.com/profile_images/959185907554422786/jrQUZZYB_normal.jpg" TargetMode="External" /><Relationship Id="rId637" Type="http://schemas.openxmlformats.org/officeDocument/2006/relationships/hyperlink" Target="http://pbs.twimg.com/profile_images/706387632016662528/2sCcFSrV_normal.jpg" TargetMode="External" /><Relationship Id="rId638" Type="http://schemas.openxmlformats.org/officeDocument/2006/relationships/hyperlink" Target="http://pbs.twimg.com/profile_images/1014099062839054336/94pJrA6-_normal.jpg" TargetMode="External" /><Relationship Id="rId639" Type="http://schemas.openxmlformats.org/officeDocument/2006/relationships/hyperlink" Target="http://pbs.twimg.com/profile_images/492674933164503040/FbNf_O0T_normal.jpeg" TargetMode="External" /><Relationship Id="rId640" Type="http://schemas.openxmlformats.org/officeDocument/2006/relationships/hyperlink" Target="http://pbs.twimg.com/profile_images/729065804004769793/St2_Pum9_normal.jpg" TargetMode="External" /><Relationship Id="rId641" Type="http://schemas.openxmlformats.org/officeDocument/2006/relationships/hyperlink" Target="http://pbs.twimg.com/profile_images/871389331843186688/kLwVLS1r_normal.jpg" TargetMode="External" /><Relationship Id="rId642" Type="http://schemas.openxmlformats.org/officeDocument/2006/relationships/hyperlink" Target="http://pbs.twimg.com/profile_images/3363469318/0ad694a54549d193be036ef6ad5d88be_normal.jpeg" TargetMode="External" /><Relationship Id="rId643" Type="http://schemas.openxmlformats.org/officeDocument/2006/relationships/hyperlink" Target="http://pbs.twimg.com/profile_images/655596027395747840/D2n2ULJD_normal.jpg" TargetMode="External" /><Relationship Id="rId644" Type="http://schemas.openxmlformats.org/officeDocument/2006/relationships/hyperlink" Target="http://pbs.twimg.com/profile_images/997092718001250305/V3ubCc7H_normal.jpg" TargetMode="External" /><Relationship Id="rId645" Type="http://schemas.openxmlformats.org/officeDocument/2006/relationships/hyperlink" Target="http://pbs.twimg.com/profile_images/1038661737224929281/3XzabXcZ_normal.jpg" TargetMode="External" /><Relationship Id="rId646" Type="http://schemas.openxmlformats.org/officeDocument/2006/relationships/hyperlink" Target="http://pbs.twimg.com/profile_images/969240943671955456/mGuud28F_normal.jpg" TargetMode="External" /><Relationship Id="rId647" Type="http://schemas.openxmlformats.org/officeDocument/2006/relationships/hyperlink" Target="http://pbs.twimg.com/profile_images/1782812492/New_Sample-Logo__normal.jpg" TargetMode="External" /><Relationship Id="rId648" Type="http://schemas.openxmlformats.org/officeDocument/2006/relationships/hyperlink" Target="http://pbs.twimg.com/profile_images/773045033540853761/8VwNcbyh_normal.jpg" TargetMode="External" /><Relationship Id="rId649" Type="http://schemas.openxmlformats.org/officeDocument/2006/relationships/hyperlink" Target="http://pbs.twimg.com/profile_images/1013864230435487745/KaSXU5_5_normal.jpg" TargetMode="External" /><Relationship Id="rId650" Type="http://schemas.openxmlformats.org/officeDocument/2006/relationships/hyperlink" Target="http://pbs.twimg.com/profile_images/978513405198979072/PTPDItkY_normal.jpg" TargetMode="External" /><Relationship Id="rId651" Type="http://schemas.openxmlformats.org/officeDocument/2006/relationships/hyperlink" Target="http://pbs.twimg.com/profile_images/1077081756468215808/lD-CMMPN_normal.jpg" TargetMode="External" /><Relationship Id="rId652" Type="http://schemas.openxmlformats.org/officeDocument/2006/relationships/hyperlink" Target="http://pbs.twimg.com/profile_images/1034409530724036608/3yoAcXUZ_normal.jpg" TargetMode="External" /><Relationship Id="rId653" Type="http://schemas.openxmlformats.org/officeDocument/2006/relationships/hyperlink" Target="http://pbs.twimg.com/profile_images/1045331614316748800/oOUCS9ED_normal.jpg" TargetMode="External" /><Relationship Id="rId654" Type="http://schemas.openxmlformats.org/officeDocument/2006/relationships/hyperlink" Target="http://pbs.twimg.com/profile_images/993444806754947072/bPjhKmv__normal.jpg" TargetMode="External" /><Relationship Id="rId655" Type="http://schemas.openxmlformats.org/officeDocument/2006/relationships/hyperlink" Target="http://pbs.twimg.com/profile_images/869823147666800641/mUg3YGC5_normal.jpg" TargetMode="External" /><Relationship Id="rId656" Type="http://schemas.openxmlformats.org/officeDocument/2006/relationships/hyperlink" Target="http://pbs.twimg.com/profile_images/1067670684229345280/c9CZZT6p_normal.jpg" TargetMode="External" /><Relationship Id="rId657" Type="http://schemas.openxmlformats.org/officeDocument/2006/relationships/hyperlink" Target="http://pbs.twimg.com/profile_images/795788806008041473/0nTPcRja_normal.jpg" TargetMode="External" /><Relationship Id="rId658" Type="http://schemas.openxmlformats.org/officeDocument/2006/relationships/hyperlink" Target="http://pbs.twimg.com/profile_images/802596475213582337/MGqbpt64_normal.jpg" TargetMode="External" /><Relationship Id="rId659" Type="http://schemas.openxmlformats.org/officeDocument/2006/relationships/hyperlink" Target="http://pbs.twimg.com/profile_images/823989084699836416/HLeb5i56_normal.jpg" TargetMode="External" /><Relationship Id="rId660" Type="http://schemas.openxmlformats.org/officeDocument/2006/relationships/hyperlink" Target="http://pbs.twimg.com/profile_images/1030682647176077312/ibP_7vHP_normal.jpg" TargetMode="External" /><Relationship Id="rId661" Type="http://schemas.openxmlformats.org/officeDocument/2006/relationships/hyperlink" Target="http://pbs.twimg.com/profile_images/849066929629392901/Y81yfG52_normal.jpg" TargetMode="External" /><Relationship Id="rId662" Type="http://schemas.openxmlformats.org/officeDocument/2006/relationships/hyperlink" Target="http://pbs.twimg.com/profile_images/817247951886004224/DiVJh-3k_normal.jpg" TargetMode="External" /><Relationship Id="rId663" Type="http://schemas.openxmlformats.org/officeDocument/2006/relationships/hyperlink" Target="http://pbs.twimg.com/profile_images/954020529391902720/jW4dnFtA_normal.jpg" TargetMode="External" /><Relationship Id="rId664" Type="http://schemas.openxmlformats.org/officeDocument/2006/relationships/hyperlink" Target="http://pbs.twimg.com/profile_images/893312686/Yol_normal.jpg" TargetMode="External" /><Relationship Id="rId665" Type="http://schemas.openxmlformats.org/officeDocument/2006/relationships/hyperlink" Target="http://pbs.twimg.com/profile_images/680418832452681728/basAgMmZ_normal.jpg" TargetMode="External" /><Relationship Id="rId666" Type="http://schemas.openxmlformats.org/officeDocument/2006/relationships/hyperlink" Target="http://pbs.twimg.com/profile_images/1046482500745351168/iOwL8kjK_normal.jpg" TargetMode="External" /><Relationship Id="rId667" Type="http://schemas.openxmlformats.org/officeDocument/2006/relationships/hyperlink" Target="http://pbs.twimg.com/profile_images/848516517637574656/99h3FOIN_normal.jpg" TargetMode="External" /><Relationship Id="rId668" Type="http://schemas.openxmlformats.org/officeDocument/2006/relationships/hyperlink" Target="http://pbs.twimg.com/profile_images/692994884270198784/jQX64C1s_normal.jpg" TargetMode="External" /><Relationship Id="rId669" Type="http://schemas.openxmlformats.org/officeDocument/2006/relationships/hyperlink" Target="http://pbs.twimg.com/profile_images/874957781396271104/c43eZVPu_normal.jpg" TargetMode="External" /><Relationship Id="rId670" Type="http://schemas.openxmlformats.org/officeDocument/2006/relationships/hyperlink" Target="http://pbs.twimg.com/profile_images/1040011551225327616/XkHWrhIG_normal.jp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pbs.twimg.com/profile_images/1020448812459061248/juZN4AhA_normal.jpg" TargetMode="External" /><Relationship Id="rId673" Type="http://schemas.openxmlformats.org/officeDocument/2006/relationships/hyperlink" Target="http://pbs.twimg.com/profile_images/676517070549323776/6bbXhEfg_normal.png" TargetMode="External" /><Relationship Id="rId674" Type="http://schemas.openxmlformats.org/officeDocument/2006/relationships/hyperlink" Target="http://pbs.twimg.com/profile_images/924688304708243456/EfExrhU__normal.jpg" TargetMode="External" /><Relationship Id="rId675" Type="http://schemas.openxmlformats.org/officeDocument/2006/relationships/hyperlink" Target="http://pbs.twimg.com/profile_images/593803027737387008/RLmHoyff_normal.png" TargetMode="External" /><Relationship Id="rId676" Type="http://schemas.openxmlformats.org/officeDocument/2006/relationships/hyperlink" Target="http://pbs.twimg.com/profile_images/877265193818103808/uriy-gaK_normal.jpg" TargetMode="External" /><Relationship Id="rId677" Type="http://schemas.openxmlformats.org/officeDocument/2006/relationships/hyperlink" Target="http://pbs.twimg.com/profile_images/1057986224487653377/_QHxWMJZ_normal.jpg" TargetMode="External" /><Relationship Id="rId678" Type="http://schemas.openxmlformats.org/officeDocument/2006/relationships/hyperlink" Target="http://pbs.twimg.com/profile_images/806213385545273344/s7sE4E8a_normal.jpg" TargetMode="External" /><Relationship Id="rId679" Type="http://schemas.openxmlformats.org/officeDocument/2006/relationships/hyperlink" Target="http://pbs.twimg.com/profile_images/557413912241373184/6SxrzZSF_normal.jpeg" TargetMode="External" /><Relationship Id="rId680" Type="http://schemas.openxmlformats.org/officeDocument/2006/relationships/hyperlink" Target="http://pbs.twimg.com/profile_images/966841650998804480/a91QhPzB_normal.jpg" TargetMode="External" /><Relationship Id="rId681" Type="http://schemas.openxmlformats.org/officeDocument/2006/relationships/hyperlink" Target="http://pbs.twimg.com/profile_images/2247742663/IMG_0194_face0_normal.jpg" TargetMode="External" /><Relationship Id="rId682" Type="http://schemas.openxmlformats.org/officeDocument/2006/relationships/hyperlink" Target="http://pbs.twimg.com/profile_images/1029306507966464000/9Av7oXs7_normal.jpg" TargetMode="External" /><Relationship Id="rId683" Type="http://schemas.openxmlformats.org/officeDocument/2006/relationships/hyperlink" Target="http://pbs.twimg.com/profile_images/1032650135044378624/MvxmgUm2_normal.jpg" TargetMode="External" /><Relationship Id="rId684" Type="http://schemas.openxmlformats.org/officeDocument/2006/relationships/hyperlink" Target="http://pbs.twimg.com/profile_images/848953534859153410/rU4rDC8t_normal.jpg" TargetMode="External" /><Relationship Id="rId685" Type="http://schemas.openxmlformats.org/officeDocument/2006/relationships/hyperlink" Target="http://pbs.twimg.com/profile_images/807939633296224256/a6597I3y_normal.jpg" TargetMode="External" /><Relationship Id="rId686" Type="http://schemas.openxmlformats.org/officeDocument/2006/relationships/hyperlink" Target="http://pbs.twimg.com/profile_images/647313905039990785/uX8SSvqy_normal.jpg" TargetMode="External" /><Relationship Id="rId687" Type="http://schemas.openxmlformats.org/officeDocument/2006/relationships/hyperlink" Target="http://pbs.twimg.com/profile_images/672045401520803840/JiwD4JwR_normal.jpg" TargetMode="External" /><Relationship Id="rId688" Type="http://schemas.openxmlformats.org/officeDocument/2006/relationships/hyperlink" Target="http://pbs.twimg.com/profile_images/1023074521077743616/RyYcioxs_normal.jpg" TargetMode="External" /><Relationship Id="rId689" Type="http://schemas.openxmlformats.org/officeDocument/2006/relationships/hyperlink" Target="http://pbs.twimg.com/profile_images/1064399402012295168/dPcg8JVP_normal.jpg" TargetMode="External" /><Relationship Id="rId690" Type="http://schemas.openxmlformats.org/officeDocument/2006/relationships/hyperlink" Target="http://abs.twimg.com/sticky/default_profile_images/default_profile_normal.png" TargetMode="External" /><Relationship Id="rId691" Type="http://schemas.openxmlformats.org/officeDocument/2006/relationships/hyperlink" Target="http://pbs.twimg.com/profile_images/1085572826940215296/_tccfWLt_normal.jpg" TargetMode="External" /><Relationship Id="rId692" Type="http://schemas.openxmlformats.org/officeDocument/2006/relationships/hyperlink" Target="http://pbs.twimg.com/profile_images/2098779315/2012-04-11_19-30-40.174_normal.jpg" TargetMode="External" /><Relationship Id="rId693" Type="http://schemas.openxmlformats.org/officeDocument/2006/relationships/hyperlink" Target="http://pbs.twimg.com/profile_images/590810798995410944/iFSftlnA_normal.jpg" TargetMode="External" /><Relationship Id="rId694" Type="http://schemas.openxmlformats.org/officeDocument/2006/relationships/hyperlink" Target="http://pbs.twimg.com/profile_images/1055180349939109897/-mGp1A_E_normal.jpg" TargetMode="External" /><Relationship Id="rId695" Type="http://schemas.openxmlformats.org/officeDocument/2006/relationships/hyperlink" Target="http://pbs.twimg.com/profile_images/973697413545320448/PwZT55cY_normal.jpg" TargetMode="External" /><Relationship Id="rId696" Type="http://schemas.openxmlformats.org/officeDocument/2006/relationships/hyperlink" Target="http://pbs.twimg.com/profile_images/1057760828508725248/2d3G03JD_normal.jpg" TargetMode="External" /><Relationship Id="rId697" Type="http://schemas.openxmlformats.org/officeDocument/2006/relationships/hyperlink" Target="http://pbs.twimg.com/profile_images/1013436760859299847/aQltRN9T_normal.jpg" TargetMode="External" /><Relationship Id="rId698" Type="http://schemas.openxmlformats.org/officeDocument/2006/relationships/hyperlink" Target="http://pbs.twimg.com/profile_images/930885290100531201/ERkd8xwi_normal.jpg" TargetMode="External" /><Relationship Id="rId699" Type="http://schemas.openxmlformats.org/officeDocument/2006/relationships/hyperlink" Target="http://pbs.twimg.com/profile_images/791277935311200257/7OhDQq9H_normal.jpg" TargetMode="External" /><Relationship Id="rId700" Type="http://schemas.openxmlformats.org/officeDocument/2006/relationships/hyperlink" Target="http://pbs.twimg.com/profile_images/1084507512978767873/aKA1VrTY_normal.jpg" TargetMode="External" /><Relationship Id="rId701" Type="http://schemas.openxmlformats.org/officeDocument/2006/relationships/hyperlink" Target="http://pbs.twimg.com/profile_images/769858754074382337/tuITNOE3_normal.jpg" TargetMode="External" /><Relationship Id="rId702" Type="http://schemas.openxmlformats.org/officeDocument/2006/relationships/hyperlink" Target="http://pbs.twimg.com/profile_images/1034830509451472896/2vAs8Wij_normal.jpg" TargetMode="External" /><Relationship Id="rId703" Type="http://schemas.openxmlformats.org/officeDocument/2006/relationships/hyperlink" Target="http://pbs.twimg.com/profile_images/803634919285002241/aOl2CBsW_normal.jpg" TargetMode="External" /><Relationship Id="rId704" Type="http://schemas.openxmlformats.org/officeDocument/2006/relationships/hyperlink" Target="http://pbs.twimg.com/profile_images/892448462725275648/edi7FT5U_normal.jpg" TargetMode="External" /><Relationship Id="rId705" Type="http://schemas.openxmlformats.org/officeDocument/2006/relationships/hyperlink" Target="http://pbs.twimg.com/profile_images/1062695001447006208/H-8SjMfs_normal.jpg" TargetMode="External" /><Relationship Id="rId706" Type="http://schemas.openxmlformats.org/officeDocument/2006/relationships/hyperlink" Target="http://pbs.twimg.com/profile_images/688039108/retouched_3726_normal.jpg" TargetMode="External" /><Relationship Id="rId707" Type="http://schemas.openxmlformats.org/officeDocument/2006/relationships/hyperlink" Target="http://pbs.twimg.com/profile_images/1085766389325979648/ucTZaOmJ_normal.jpg" TargetMode="External" /><Relationship Id="rId708" Type="http://schemas.openxmlformats.org/officeDocument/2006/relationships/hyperlink" Target="http://pbs.twimg.com/profile_images/674658758472024064/1BWd5LDj_normal.jpg" TargetMode="External" /><Relationship Id="rId709" Type="http://schemas.openxmlformats.org/officeDocument/2006/relationships/hyperlink" Target="http://pbs.twimg.com/profile_images/993005004792332288/vBQOM_OM_normal.jpg" TargetMode="External" /><Relationship Id="rId710" Type="http://schemas.openxmlformats.org/officeDocument/2006/relationships/hyperlink" Target="http://pbs.twimg.com/profile_images/700389796003385344/1bJ0-fPQ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808057095035752448/7gjlLmVA_normal.jpg" TargetMode="External" /><Relationship Id="rId713" Type="http://schemas.openxmlformats.org/officeDocument/2006/relationships/hyperlink" Target="http://pbs.twimg.com/profile_images/1042739822438309889/ph2VguVW_normal.jpg" TargetMode="External" /><Relationship Id="rId714" Type="http://schemas.openxmlformats.org/officeDocument/2006/relationships/hyperlink" Target="http://pbs.twimg.com/profile_images/995997508038873091/_u5x7QeE_normal.jpg" TargetMode="External" /><Relationship Id="rId715" Type="http://schemas.openxmlformats.org/officeDocument/2006/relationships/hyperlink" Target="http://pbs.twimg.com/profile_images/1034704091287449600/Cj23uv-x_normal.jpg" TargetMode="External" /><Relationship Id="rId716" Type="http://schemas.openxmlformats.org/officeDocument/2006/relationships/hyperlink" Target="http://pbs.twimg.com/profile_images/985495411564695552/i90ppaeE_normal.jpg" TargetMode="External" /><Relationship Id="rId717" Type="http://schemas.openxmlformats.org/officeDocument/2006/relationships/hyperlink" Target="http://pbs.twimg.com/profile_images/612195051993698305/xb8LqF5u_normal.jpg" TargetMode="External" /><Relationship Id="rId718" Type="http://schemas.openxmlformats.org/officeDocument/2006/relationships/hyperlink" Target="http://pbs.twimg.com/profile_images/881593361563607040/myH832LA_normal.jpg" TargetMode="External" /><Relationship Id="rId719" Type="http://schemas.openxmlformats.org/officeDocument/2006/relationships/hyperlink" Target="http://pbs.twimg.com/profile_images/875425265630969857/6VaeOYz4_normal.jpg" TargetMode="External" /><Relationship Id="rId720" Type="http://schemas.openxmlformats.org/officeDocument/2006/relationships/hyperlink" Target="http://pbs.twimg.com/profile_images/501380312576704512/GD4WifJk_normal.png" TargetMode="External" /><Relationship Id="rId721" Type="http://schemas.openxmlformats.org/officeDocument/2006/relationships/hyperlink" Target="http://pbs.twimg.com/profile_images/760468612817747968/f-rHHqG-_normal.jpg" TargetMode="External" /><Relationship Id="rId722" Type="http://schemas.openxmlformats.org/officeDocument/2006/relationships/hyperlink" Target="http://pbs.twimg.com/profile_images/570634033034321920/7RUsIafd_normal.jpeg" TargetMode="External" /><Relationship Id="rId723" Type="http://schemas.openxmlformats.org/officeDocument/2006/relationships/hyperlink" Target="http://pbs.twimg.com/profile_images/678785791/mcnutt_normal.jpg" TargetMode="External" /><Relationship Id="rId724" Type="http://schemas.openxmlformats.org/officeDocument/2006/relationships/hyperlink" Target="http://pbs.twimg.com/profile_images/1031380577834823681/wOqemeGw_normal.jpg" TargetMode="External" /><Relationship Id="rId725" Type="http://schemas.openxmlformats.org/officeDocument/2006/relationships/hyperlink" Target="http://pbs.twimg.com/profile_images/491992113236566017/o7f-H4Pj_normal.jpeg" TargetMode="External" /><Relationship Id="rId726" Type="http://schemas.openxmlformats.org/officeDocument/2006/relationships/hyperlink" Target="http://pbs.twimg.com/profile_images/1066631751404085248/NZfVcj66_normal.jpg" TargetMode="External" /><Relationship Id="rId727" Type="http://schemas.openxmlformats.org/officeDocument/2006/relationships/hyperlink" Target="http://pbs.twimg.com/profile_images/991485592478220289/KAAvwnAA_normal.jpg" TargetMode="External" /><Relationship Id="rId728" Type="http://schemas.openxmlformats.org/officeDocument/2006/relationships/hyperlink" Target="http://abs.twimg.com/sticky/default_profile_images/default_profile_normal.png" TargetMode="External" /><Relationship Id="rId729" Type="http://schemas.openxmlformats.org/officeDocument/2006/relationships/hyperlink" Target="http://pbs.twimg.com/profile_images/1315524676/F081019B-467E-4171-ADCD-B4C4961DAC8D_normal" TargetMode="External" /><Relationship Id="rId730" Type="http://schemas.openxmlformats.org/officeDocument/2006/relationships/hyperlink" Target="http://pbs.twimg.com/profile_images/1084444746767089664/AFD1Q3_h_normal.jpg" TargetMode="External" /><Relationship Id="rId731" Type="http://schemas.openxmlformats.org/officeDocument/2006/relationships/hyperlink" Target="http://pbs.twimg.com/profile_images/1060899077645197312/z2Pw1O56_normal.jpg" TargetMode="External" /><Relationship Id="rId732" Type="http://schemas.openxmlformats.org/officeDocument/2006/relationships/hyperlink" Target="http://pbs.twimg.com/profile_images/922456769783148544/gF-u4tGY_normal.jpg" TargetMode="External" /><Relationship Id="rId733" Type="http://schemas.openxmlformats.org/officeDocument/2006/relationships/hyperlink" Target="http://pbs.twimg.com/profile_images/1076462504002375680/grqsiD9i_normal.jpg" TargetMode="External" /><Relationship Id="rId734" Type="http://schemas.openxmlformats.org/officeDocument/2006/relationships/hyperlink" Target="http://abs.twimg.com/sticky/default_profile_images/default_profile_normal.png" TargetMode="External" /><Relationship Id="rId735" Type="http://schemas.openxmlformats.org/officeDocument/2006/relationships/hyperlink" Target="http://pbs.twimg.com/profile_images/1084662828852596736/7Kjn7-sk_normal.jpg" TargetMode="External" /><Relationship Id="rId736" Type="http://schemas.openxmlformats.org/officeDocument/2006/relationships/hyperlink" Target="http://pbs.twimg.com/profile_images/917262332140462080/-2LmIVr7_normal.jpg" TargetMode="External" /><Relationship Id="rId737" Type="http://schemas.openxmlformats.org/officeDocument/2006/relationships/hyperlink" Target="http://pbs.twimg.com/profile_images/1084404335394488320/UlizNsot_normal.jpg" TargetMode="External" /><Relationship Id="rId738" Type="http://schemas.openxmlformats.org/officeDocument/2006/relationships/hyperlink" Target="http://pbs.twimg.com/profile_images/927946830079504384/2ssKCTjT_normal.jpg" TargetMode="External" /><Relationship Id="rId739" Type="http://schemas.openxmlformats.org/officeDocument/2006/relationships/hyperlink" Target="http://pbs.twimg.com/profile_images/915247803248599040/GsF3avSn_normal.jpg" TargetMode="External" /><Relationship Id="rId740" Type="http://schemas.openxmlformats.org/officeDocument/2006/relationships/hyperlink" Target="http://pbs.twimg.com/profile_images/1040573396398956544/BetojiRw_normal.jpg" TargetMode="External" /><Relationship Id="rId741" Type="http://schemas.openxmlformats.org/officeDocument/2006/relationships/hyperlink" Target="http://pbs.twimg.com/profile_images/802500641058865152/3qjqXeEp_normal.jpg" TargetMode="External" /><Relationship Id="rId742" Type="http://schemas.openxmlformats.org/officeDocument/2006/relationships/hyperlink" Target="http://pbs.twimg.com/profile_images/1004235176082321408/sr8WYJoB_normal.jpg" TargetMode="External" /><Relationship Id="rId743" Type="http://schemas.openxmlformats.org/officeDocument/2006/relationships/hyperlink" Target="http://pbs.twimg.com/profile_images/818117664472174592/ufPuffj4_normal.jpg" TargetMode="External" /><Relationship Id="rId744" Type="http://schemas.openxmlformats.org/officeDocument/2006/relationships/hyperlink" Target="http://pbs.twimg.com/profile_images/147726266/moose_normal.jpg" TargetMode="External" /><Relationship Id="rId745" Type="http://schemas.openxmlformats.org/officeDocument/2006/relationships/hyperlink" Target="http://pbs.twimg.com/profile_images/869962597424025601/3NHd0kZ__normal.jpg" TargetMode="External" /><Relationship Id="rId746" Type="http://schemas.openxmlformats.org/officeDocument/2006/relationships/hyperlink" Target="http://pbs.twimg.com/profile_images/1060487396129595392/wzvKEN2l_normal.jpg" TargetMode="External" /><Relationship Id="rId747" Type="http://schemas.openxmlformats.org/officeDocument/2006/relationships/hyperlink" Target="http://pbs.twimg.com/profile_images/941792642748370944/9NuCnpzY_normal.jpg" TargetMode="External" /><Relationship Id="rId748" Type="http://schemas.openxmlformats.org/officeDocument/2006/relationships/hyperlink" Target="http://pbs.twimg.com/profile_images/861866967493431296/PIjaSD4g_normal.jpg" TargetMode="External" /><Relationship Id="rId749" Type="http://schemas.openxmlformats.org/officeDocument/2006/relationships/hyperlink" Target="https://twitter.com/aitimejournal" TargetMode="External" /><Relationship Id="rId750" Type="http://schemas.openxmlformats.org/officeDocument/2006/relationships/hyperlink" Target="https://twitter.com/vinod1975" TargetMode="External" /><Relationship Id="rId751" Type="http://schemas.openxmlformats.org/officeDocument/2006/relationships/hyperlink" Target="https://twitter.com/intelligenceia_" TargetMode="External" /><Relationship Id="rId752" Type="http://schemas.openxmlformats.org/officeDocument/2006/relationships/hyperlink" Target="https://twitter.com/bdgeorges" TargetMode="External" /><Relationship Id="rId753" Type="http://schemas.openxmlformats.org/officeDocument/2006/relationships/hyperlink" Target="https://twitter.com/jimmygill" TargetMode="External" /><Relationship Id="rId754" Type="http://schemas.openxmlformats.org/officeDocument/2006/relationships/hyperlink" Target="https://twitter.com/josh_bersin" TargetMode="External" /><Relationship Id="rId755" Type="http://schemas.openxmlformats.org/officeDocument/2006/relationships/hyperlink" Target="https://twitter.com/kaifulee" TargetMode="External" /><Relationship Id="rId756" Type="http://schemas.openxmlformats.org/officeDocument/2006/relationships/hyperlink" Target="https://twitter.com/s_galimberti" TargetMode="External" /><Relationship Id="rId757" Type="http://schemas.openxmlformats.org/officeDocument/2006/relationships/hyperlink" Target="https://twitter.com/dominicwalliman" TargetMode="External" /><Relationship Id="rId758" Type="http://schemas.openxmlformats.org/officeDocument/2006/relationships/hyperlink" Target="https://twitter.com/adamsconsulting" TargetMode="External" /><Relationship Id="rId759" Type="http://schemas.openxmlformats.org/officeDocument/2006/relationships/hyperlink" Target="https://twitter.com/ghammadi" TargetMode="External" /><Relationship Id="rId760" Type="http://schemas.openxmlformats.org/officeDocument/2006/relationships/hyperlink" Target="https://twitter.com/crunchbp" TargetMode="External" /><Relationship Id="rId761" Type="http://schemas.openxmlformats.org/officeDocument/2006/relationships/hyperlink" Target="https://twitter.com/kirkdborne" TargetMode="External" /><Relationship Id="rId762" Type="http://schemas.openxmlformats.org/officeDocument/2006/relationships/hyperlink" Target="https://twitter.com/tdatascience" TargetMode="External" /><Relationship Id="rId763" Type="http://schemas.openxmlformats.org/officeDocument/2006/relationships/hyperlink" Target="https://twitter.com/viharkurama" TargetMode="External" /><Relationship Id="rId764" Type="http://schemas.openxmlformats.org/officeDocument/2006/relationships/hyperlink" Target="https://twitter.com/boozdatascience" TargetMode="External" /><Relationship Id="rId765" Type="http://schemas.openxmlformats.org/officeDocument/2006/relationships/hyperlink" Target="https://twitter.com/boozallen" TargetMode="External" /><Relationship Id="rId766" Type="http://schemas.openxmlformats.org/officeDocument/2006/relationships/hyperlink" Target="https://twitter.com/ronald_vanloon" TargetMode="External" /><Relationship Id="rId767" Type="http://schemas.openxmlformats.org/officeDocument/2006/relationships/hyperlink" Target="https://twitter.com/analyticbridge" TargetMode="External" /><Relationship Id="rId768" Type="http://schemas.openxmlformats.org/officeDocument/2006/relationships/hyperlink" Target="https://twitter.com/corpnce" TargetMode="External" /><Relationship Id="rId769" Type="http://schemas.openxmlformats.org/officeDocument/2006/relationships/hyperlink" Target="https://twitter.com/karpathy" TargetMode="External" /><Relationship Id="rId770" Type="http://schemas.openxmlformats.org/officeDocument/2006/relationships/hyperlink" Target="https://twitter.com/biconnections" TargetMode="External" /><Relationship Id="rId771" Type="http://schemas.openxmlformats.org/officeDocument/2006/relationships/hyperlink" Target="https://twitter.com/vilynx" TargetMode="External" /><Relationship Id="rId772" Type="http://schemas.openxmlformats.org/officeDocument/2006/relationships/hyperlink" Target="https://twitter.com/hightechpro" TargetMode="External" /><Relationship Id="rId773" Type="http://schemas.openxmlformats.org/officeDocument/2006/relationships/hyperlink" Target="https://twitter.com/rbaranger" TargetMode="External" /><Relationship Id="rId774" Type="http://schemas.openxmlformats.org/officeDocument/2006/relationships/hyperlink" Target="https://twitter.com/leadergpu" TargetMode="External" /><Relationship Id="rId775" Type="http://schemas.openxmlformats.org/officeDocument/2006/relationships/hyperlink" Target="https://twitter.com/andi_staub" TargetMode="External" /><Relationship Id="rId776" Type="http://schemas.openxmlformats.org/officeDocument/2006/relationships/hyperlink" Target="https://twitter.com/immbm" TargetMode="External" /><Relationship Id="rId777" Type="http://schemas.openxmlformats.org/officeDocument/2006/relationships/hyperlink" Target="https://twitter.com/chboursin" TargetMode="External" /><Relationship Id="rId778" Type="http://schemas.openxmlformats.org/officeDocument/2006/relationships/hyperlink" Target="https://twitter.com/k_feldborg" TargetMode="External" /><Relationship Id="rId779" Type="http://schemas.openxmlformats.org/officeDocument/2006/relationships/hyperlink" Target="https://twitter.com/antonioselas" TargetMode="External" /><Relationship Id="rId780" Type="http://schemas.openxmlformats.org/officeDocument/2006/relationships/hyperlink" Target="https://twitter.com/haroldsinnott" TargetMode="External" /><Relationship Id="rId781" Type="http://schemas.openxmlformats.org/officeDocument/2006/relationships/hyperlink" Target="https://twitter.com/stevewal63" TargetMode="External" /><Relationship Id="rId782" Type="http://schemas.openxmlformats.org/officeDocument/2006/relationships/hyperlink" Target="https://twitter.com/dinisguarda" TargetMode="External" /><Relationship Id="rId783" Type="http://schemas.openxmlformats.org/officeDocument/2006/relationships/hyperlink" Target="https://twitter.com/hubanalytics1" TargetMode="External" /><Relationship Id="rId784" Type="http://schemas.openxmlformats.org/officeDocument/2006/relationships/hyperlink" Target="https://twitter.com/faviovaz" TargetMode="External" /><Relationship Id="rId785" Type="http://schemas.openxmlformats.org/officeDocument/2006/relationships/hyperlink" Target="https://twitter.com/hubatlas" TargetMode="External" /><Relationship Id="rId786" Type="http://schemas.openxmlformats.org/officeDocument/2006/relationships/hyperlink" Target="https://twitter.com/hubgraph" TargetMode="External" /><Relationship Id="rId787" Type="http://schemas.openxmlformats.org/officeDocument/2006/relationships/hyperlink" Target="https://twitter.com/hubxplore" TargetMode="External" /><Relationship Id="rId788" Type="http://schemas.openxmlformats.org/officeDocument/2006/relationships/hyperlink" Target="https://twitter.com/hubdispatch" TargetMode="External" /><Relationship Id="rId789" Type="http://schemas.openxmlformats.org/officeDocument/2006/relationships/hyperlink" Target="https://twitter.com/hubstackos" TargetMode="External" /><Relationship Id="rId790" Type="http://schemas.openxmlformats.org/officeDocument/2006/relationships/hyperlink" Target="https://twitter.com/hubclouds" TargetMode="External" /><Relationship Id="rId791" Type="http://schemas.openxmlformats.org/officeDocument/2006/relationships/hyperlink" Target="https://twitter.com/hubdatascience" TargetMode="External" /><Relationship Id="rId792" Type="http://schemas.openxmlformats.org/officeDocument/2006/relationships/hyperlink" Target="https://twitter.com/spirosmargaris" TargetMode="External" /><Relationship Id="rId793" Type="http://schemas.openxmlformats.org/officeDocument/2006/relationships/hyperlink" Target="https://twitter.com/nigelwalsh" TargetMode="External" /><Relationship Id="rId794" Type="http://schemas.openxmlformats.org/officeDocument/2006/relationships/hyperlink" Target="https://twitter.com/jeroenbartelse" TargetMode="External" /><Relationship Id="rId795" Type="http://schemas.openxmlformats.org/officeDocument/2006/relationships/hyperlink" Target="https://twitter.com/nvidia" TargetMode="External" /><Relationship Id="rId796" Type="http://schemas.openxmlformats.org/officeDocument/2006/relationships/hyperlink" Target="https://twitter.com/simonlporter" TargetMode="External" /><Relationship Id="rId797" Type="http://schemas.openxmlformats.org/officeDocument/2006/relationships/hyperlink" Target="https://twitter.com/tamaramccleary" TargetMode="External" /><Relationship Id="rId798" Type="http://schemas.openxmlformats.org/officeDocument/2006/relationships/hyperlink" Target="https://twitter.com/scottgerber" TargetMode="External" /><Relationship Id="rId799" Type="http://schemas.openxmlformats.org/officeDocument/2006/relationships/hyperlink" Target="https://twitter.com/thenextweb" TargetMode="External" /><Relationship Id="rId800" Type="http://schemas.openxmlformats.org/officeDocument/2006/relationships/hyperlink" Target="https://twitter.com/yec" TargetMode="External" /><Relationship Id="rId801" Type="http://schemas.openxmlformats.org/officeDocument/2006/relationships/hyperlink" Target="https://twitter.com/helene_wpli" TargetMode="External" /><Relationship Id="rId802" Type="http://schemas.openxmlformats.org/officeDocument/2006/relationships/hyperlink" Target="https://twitter.com/washingtonpost" TargetMode="External" /><Relationship Id="rId803" Type="http://schemas.openxmlformats.org/officeDocument/2006/relationships/hyperlink" Target="https://twitter.com/cat_zakrzewski" TargetMode="External" /><Relationship Id="rId804" Type="http://schemas.openxmlformats.org/officeDocument/2006/relationships/hyperlink" Target="https://twitter.com/jimmarous" TargetMode="External" /><Relationship Id="rId805" Type="http://schemas.openxmlformats.org/officeDocument/2006/relationships/hyperlink" Target="https://twitter.com/ursbolt" TargetMode="External" /><Relationship Id="rId806" Type="http://schemas.openxmlformats.org/officeDocument/2006/relationships/hyperlink" Target="https://twitter.com/sallyeaves" TargetMode="External" /><Relationship Id="rId807" Type="http://schemas.openxmlformats.org/officeDocument/2006/relationships/hyperlink" Target="https://twitter.com/ahier" TargetMode="External" /><Relationship Id="rId808" Type="http://schemas.openxmlformats.org/officeDocument/2006/relationships/hyperlink" Target="https://twitter.com/stevelohr" TargetMode="External" /><Relationship Id="rId809" Type="http://schemas.openxmlformats.org/officeDocument/2006/relationships/hyperlink" Target="https://twitter.com/dianekazarian" TargetMode="External" /><Relationship Id="rId810" Type="http://schemas.openxmlformats.org/officeDocument/2006/relationships/hyperlink" Target="https://twitter.com/xbond49" TargetMode="External" /><Relationship Id="rId811" Type="http://schemas.openxmlformats.org/officeDocument/2006/relationships/hyperlink" Target="https://twitter.com/paula_piccard" TargetMode="External" /><Relationship Id="rId812" Type="http://schemas.openxmlformats.org/officeDocument/2006/relationships/hyperlink" Target="https://twitter.com/shirastweet" TargetMode="External" /><Relationship Id="rId813" Type="http://schemas.openxmlformats.org/officeDocument/2006/relationships/hyperlink" Target="https://twitter.com/missdkingsbury" TargetMode="External" /><Relationship Id="rId814" Type="http://schemas.openxmlformats.org/officeDocument/2006/relationships/hyperlink" Target="https://twitter.com/analyticsinme" TargetMode="External" /><Relationship Id="rId815" Type="http://schemas.openxmlformats.org/officeDocument/2006/relationships/hyperlink" Target="https://twitter.com/satyen_baindur" TargetMode="External" /><Relationship Id="rId816" Type="http://schemas.openxmlformats.org/officeDocument/2006/relationships/hyperlink" Target="https://twitter.com/cujoai" TargetMode="External" /><Relationship Id="rId817" Type="http://schemas.openxmlformats.org/officeDocument/2006/relationships/hyperlink" Target="https://twitter.com/einaras" TargetMode="External" /><Relationship Id="rId818" Type="http://schemas.openxmlformats.org/officeDocument/2006/relationships/hyperlink" Target="https://twitter.com/wef" TargetMode="External" /><Relationship Id="rId819" Type="http://schemas.openxmlformats.org/officeDocument/2006/relationships/hyperlink" Target="https://twitter.com/b_rational" TargetMode="External" /><Relationship Id="rId820" Type="http://schemas.openxmlformats.org/officeDocument/2006/relationships/hyperlink" Target="https://twitter.com/geooptimization" TargetMode="External" /><Relationship Id="rId821" Type="http://schemas.openxmlformats.org/officeDocument/2006/relationships/hyperlink" Target="https://twitter.com/fintechna" TargetMode="External" /><Relationship Id="rId822" Type="http://schemas.openxmlformats.org/officeDocument/2006/relationships/hyperlink" Target="https://twitter.com/deeplearn007" TargetMode="External" /><Relationship Id="rId823" Type="http://schemas.openxmlformats.org/officeDocument/2006/relationships/hyperlink" Target="https://twitter.com/goglinjf" TargetMode="External" /><Relationship Id="rId824" Type="http://schemas.openxmlformats.org/officeDocument/2006/relationships/hyperlink" Target="https://twitter.com/arkangelscrap" TargetMode="External" /><Relationship Id="rId825" Type="http://schemas.openxmlformats.org/officeDocument/2006/relationships/hyperlink" Target="https://twitter.com/mikequindazzi" TargetMode="External" /><Relationship Id="rId826" Type="http://schemas.openxmlformats.org/officeDocument/2006/relationships/hyperlink" Target="https://twitter.com/ileacristian" TargetMode="External" /><Relationship Id="rId827" Type="http://schemas.openxmlformats.org/officeDocument/2006/relationships/hyperlink" Target="https://twitter.com/laymanvk" TargetMode="External" /><Relationship Id="rId828" Type="http://schemas.openxmlformats.org/officeDocument/2006/relationships/hyperlink" Target="https://twitter.com/moueller1961" TargetMode="External" /><Relationship Id="rId829" Type="http://schemas.openxmlformats.org/officeDocument/2006/relationships/hyperlink" Target="https://twitter.com/startupnewsind" TargetMode="External" /><Relationship Id="rId830" Type="http://schemas.openxmlformats.org/officeDocument/2006/relationships/hyperlink" Target="https://twitter.com/ahmedjr_16" TargetMode="External" /><Relationship Id="rId831" Type="http://schemas.openxmlformats.org/officeDocument/2006/relationships/hyperlink" Target="https://twitter.com/65siddy" TargetMode="External" /><Relationship Id="rId832" Type="http://schemas.openxmlformats.org/officeDocument/2006/relationships/hyperlink" Target="https://twitter.com/admond1994" TargetMode="External" /><Relationship Id="rId833" Type="http://schemas.openxmlformats.org/officeDocument/2006/relationships/hyperlink" Target="https://twitter.com/ai_opportunity" TargetMode="External" /><Relationship Id="rId834" Type="http://schemas.openxmlformats.org/officeDocument/2006/relationships/hyperlink" Target="https://twitter.com/nvidiadrive" TargetMode="External" /><Relationship Id="rId835" Type="http://schemas.openxmlformats.org/officeDocument/2006/relationships/hyperlink" Target="https://twitter.com/risto_matti" TargetMode="External" /><Relationship Id="rId836" Type="http://schemas.openxmlformats.org/officeDocument/2006/relationships/hyperlink" Target="https://twitter.com/katiegburke" TargetMode="External" /><Relationship Id="rId837" Type="http://schemas.openxmlformats.org/officeDocument/2006/relationships/hyperlink" Target="https://twitter.com/metro_logix" TargetMode="External" /><Relationship Id="rId838" Type="http://schemas.openxmlformats.org/officeDocument/2006/relationships/hyperlink" Target="https://twitter.com/_30days30sites" TargetMode="External" /><Relationship Id="rId839" Type="http://schemas.openxmlformats.org/officeDocument/2006/relationships/hyperlink" Target="https://twitter.com/amir_ali_cheema" TargetMode="External" /><Relationship Id="rId840" Type="http://schemas.openxmlformats.org/officeDocument/2006/relationships/hyperlink" Target="https://twitter.com/formilabhx" TargetMode="External" /><Relationship Id="rId841" Type="http://schemas.openxmlformats.org/officeDocument/2006/relationships/hyperlink" Target="https://twitter.com/forbes" TargetMode="External" /><Relationship Id="rId842" Type="http://schemas.openxmlformats.org/officeDocument/2006/relationships/hyperlink" Target="https://twitter.com/vincenzo_vecchi" TargetMode="External" /><Relationship Id="rId843" Type="http://schemas.openxmlformats.org/officeDocument/2006/relationships/hyperlink" Target="https://twitter.com/adnan_hashmi" TargetMode="External" /><Relationship Id="rId844" Type="http://schemas.openxmlformats.org/officeDocument/2006/relationships/hyperlink" Target="https://twitter.com/deeptechwire" TargetMode="External" /><Relationship Id="rId845" Type="http://schemas.openxmlformats.org/officeDocument/2006/relationships/hyperlink" Target="https://twitter.com/poramatepi" TargetMode="External" /><Relationship Id="rId846" Type="http://schemas.openxmlformats.org/officeDocument/2006/relationships/hyperlink" Target="https://twitter.com/gridenko" TargetMode="External" /><Relationship Id="rId847" Type="http://schemas.openxmlformats.org/officeDocument/2006/relationships/hyperlink" Target="https://twitter.com/gp_pulipaka" TargetMode="External" /><Relationship Id="rId848" Type="http://schemas.openxmlformats.org/officeDocument/2006/relationships/hyperlink" Target="https://twitter.com/iamtbello" TargetMode="External" /><Relationship Id="rId849" Type="http://schemas.openxmlformats.org/officeDocument/2006/relationships/hyperlink" Target="https://twitter.com/cheddar" TargetMode="External" /><Relationship Id="rId850" Type="http://schemas.openxmlformats.org/officeDocument/2006/relationships/hyperlink" Target="https://twitter.com/kovair" TargetMode="External" /><Relationship Id="rId851" Type="http://schemas.openxmlformats.org/officeDocument/2006/relationships/hyperlink" Target="https://twitter.com/goandlive" TargetMode="External" /><Relationship Id="rId852" Type="http://schemas.openxmlformats.org/officeDocument/2006/relationships/hyperlink" Target="https://twitter.com/marcusborba" TargetMode="External" /><Relationship Id="rId853" Type="http://schemas.openxmlformats.org/officeDocument/2006/relationships/hyperlink" Target="https://twitter.com/neptanum" TargetMode="External" /><Relationship Id="rId854" Type="http://schemas.openxmlformats.org/officeDocument/2006/relationships/hyperlink" Target="https://twitter.com/softnet_search" TargetMode="External" /><Relationship Id="rId855" Type="http://schemas.openxmlformats.org/officeDocument/2006/relationships/hyperlink" Target="https://twitter.com/shivvrata" TargetMode="External" /><Relationship Id="rId856" Type="http://schemas.openxmlformats.org/officeDocument/2006/relationships/hyperlink" Target="https://twitter.com/kickstarter" TargetMode="External" /><Relationship Id="rId857" Type="http://schemas.openxmlformats.org/officeDocument/2006/relationships/hyperlink" Target="https://twitter.com/ishanjain_t" TargetMode="External" /><Relationship Id="rId858" Type="http://schemas.openxmlformats.org/officeDocument/2006/relationships/hyperlink" Target="https://twitter.com/skappagantula" TargetMode="External" /><Relationship Id="rId859" Type="http://schemas.openxmlformats.org/officeDocument/2006/relationships/hyperlink" Target="https://twitter.com/anuraagd" TargetMode="External" /><Relationship Id="rId860" Type="http://schemas.openxmlformats.org/officeDocument/2006/relationships/hyperlink" Target="https://twitter.com/ipfconline1" TargetMode="External" /><Relationship Id="rId861" Type="http://schemas.openxmlformats.org/officeDocument/2006/relationships/hyperlink" Target="https://twitter.com/psb_dc" TargetMode="External" /><Relationship Id="rId862" Type="http://schemas.openxmlformats.org/officeDocument/2006/relationships/hyperlink" Target="https://twitter.com/gilpress" TargetMode="External" /><Relationship Id="rId863" Type="http://schemas.openxmlformats.org/officeDocument/2006/relationships/hyperlink" Target="https://twitter.com/jakevdp" TargetMode="External" /><Relationship Id="rId864" Type="http://schemas.openxmlformats.org/officeDocument/2006/relationships/hyperlink" Target="https://twitter.com/fivann" TargetMode="External" /><Relationship Id="rId865" Type="http://schemas.openxmlformats.org/officeDocument/2006/relationships/hyperlink" Target="https://twitter.com/akshay_moorthy" TargetMode="External" /><Relationship Id="rId866" Type="http://schemas.openxmlformats.org/officeDocument/2006/relationships/hyperlink" Target="https://twitter.com/techcrunch" TargetMode="External" /><Relationship Id="rId867" Type="http://schemas.openxmlformats.org/officeDocument/2006/relationships/hyperlink" Target="https://twitter.com/bestdealhotdeal" TargetMode="External" /><Relationship Id="rId868" Type="http://schemas.openxmlformats.org/officeDocument/2006/relationships/hyperlink" Target="https://twitter.com/bobehayes" TargetMode="External" /><Relationship Id="rId869" Type="http://schemas.openxmlformats.org/officeDocument/2006/relationships/hyperlink" Target="https://twitter.com/grammarly" TargetMode="External" /><Relationship Id="rId870" Type="http://schemas.openxmlformats.org/officeDocument/2006/relationships/hyperlink" Target="https://twitter.com/rahulbarooah" TargetMode="External" /><Relationship Id="rId871" Type="http://schemas.openxmlformats.org/officeDocument/2006/relationships/hyperlink" Target="https://twitter.com/thefuturist007" TargetMode="External" /><Relationship Id="rId872" Type="http://schemas.openxmlformats.org/officeDocument/2006/relationships/hyperlink" Target="https://twitter.com/gogreyorange" TargetMode="External" /><Relationship Id="rId873" Type="http://schemas.openxmlformats.org/officeDocument/2006/relationships/hyperlink" Target="https://twitter.com/shoptalk" TargetMode="External" /><Relationship Id="rId874" Type="http://schemas.openxmlformats.org/officeDocument/2006/relationships/hyperlink" Target="https://twitter.com/thekaushalsoni" TargetMode="External" /><Relationship Id="rId875" Type="http://schemas.openxmlformats.org/officeDocument/2006/relationships/hyperlink" Target="https://twitter.com/myriamozon" TargetMode="External" /><Relationship Id="rId876" Type="http://schemas.openxmlformats.org/officeDocument/2006/relationships/hyperlink" Target="https://twitter.com/naisshairoff" TargetMode="External" /><Relationship Id="rId877" Type="http://schemas.openxmlformats.org/officeDocument/2006/relationships/hyperlink" Target="https://twitter.com/kdnuggets" TargetMode="External" /><Relationship Id="rId878" Type="http://schemas.openxmlformats.org/officeDocument/2006/relationships/hyperlink" Target="https://twitter.com/alexandrakg92" TargetMode="External" /><Relationship Id="rId879" Type="http://schemas.openxmlformats.org/officeDocument/2006/relationships/hyperlink" Target="https://twitter.com/datasciencectrl" TargetMode="External" /><Relationship Id="rId880" Type="http://schemas.openxmlformats.org/officeDocument/2006/relationships/hyperlink" Target="https://twitter.com/newtonmunene_yg" TargetMode="External" /><Relationship Id="rId881" Type="http://schemas.openxmlformats.org/officeDocument/2006/relationships/hyperlink" Target="https://twitter.com/razorthinkinc" TargetMode="External" /><Relationship Id="rId882" Type="http://schemas.openxmlformats.org/officeDocument/2006/relationships/hyperlink" Target="https://twitter.com/analyticsindiam" TargetMode="External" /><Relationship Id="rId883" Type="http://schemas.openxmlformats.org/officeDocument/2006/relationships/hyperlink" Target="https://twitter.com/java" TargetMode="External" /><Relationship Id="rId884" Type="http://schemas.openxmlformats.org/officeDocument/2006/relationships/hyperlink" Target="https://twitter.com/ypoirier" TargetMode="External" /><Relationship Id="rId885" Type="http://schemas.openxmlformats.org/officeDocument/2006/relationships/hyperlink" Target="https://twitter.com/chrajeshpro" TargetMode="External" /><Relationship Id="rId886" Type="http://schemas.openxmlformats.org/officeDocument/2006/relationships/hyperlink" Target="https://twitter.com/theneomatrix369" TargetMode="External" /><Relationship Id="rId887" Type="http://schemas.openxmlformats.org/officeDocument/2006/relationships/hyperlink" Target="https://twitter.com/webjframework" TargetMode="External" /><Relationship Id="rId888" Type="http://schemas.openxmlformats.org/officeDocument/2006/relationships/hyperlink" Target="https://twitter.com/bristowcolin" TargetMode="External" /><Relationship Id="rId889" Type="http://schemas.openxmlformats.org/officeDocument/2006/relationships/hyperlink" Target="https://twitter.com/guzmand" TargetMode="External" /><Relationship Id="rId890" Type="http://schemas.openxmlformats.org/officeDocument/2006/relationships/hyperlink" Target="https://twitter.com/alainabwang" TargetMode="External" /><Relationship Id="rId891" Type="http://schemas.openxmlformats.org/officeDocument/2006/relationships/hyperlink" Target="https://twitter.com/domini" TargetMode="External" /><Relationship Id="rId892" Type="http://schemas.openxmlformats.org/officeDocument/2006/relationships/hyperlink" Target="https://twitter.com/fisher85m" TargetMode="External" /><Relationship Id="rId893" Type="http://schemas.openxmlformats.org/officeDocument/2006/relationships/hyperlink" Target="https://twitter.com/xfxie" TargetMode="External" /><Relationship Id="rId894" Type="http://schemas.openxmlformats.org/officeDocument/2006/relationships/hyperlink" Target="https://twitter.com/accmobility" TargetMode="External" /><Relationship Id="rId895" Type="http://schemas.openxmlformats.org/officeDocument/2006/relationships/hyperlink" Target="https://twitter.com/santchiweb" TargetMode="External" /><Relationship Id="rId896" Type="http://schemas.openxmlformats.org/officeDocument/2006/relationships/hyperlink" Target="https://twitter.com/technative" TargetMode="External" /><Relationship Id="rId897" Type="http://schemas.openxmlformats.org/officeDocument/2006/relationships/hyperlink" Target="https://twitter.com/legros_ch" TargetMode="External" /><Relationship Id="rId898" Type="http://schemas.openxmlformats.org/officeDocument/2006/relationships/hyperlink" Target="https://twitter.com/slashml" TargetMode="External" /><Relationship Id="rId899" Type="http://schemas.openxmlformats.org/officeDocument/2006/relationships/hyperlink" Target="https://twitter.com/rexdouglass" TargetMode="External" /><Relationship Id="rId900" Type="http://schemas.openxmlformats.org/officeDocument/2006/relationships/hyperlink" Target="https://twitter.com/r_demidchuk" TargetMode="External" /><Relationship Id="rId901" Type="http://schemas.openxmlformats.org/officeDocument/2006/relationships/hyperlink" Target="https://twitter.com/mmanzano18" TargetMode="External" /><Relationship Id="rId902" Type="http://schemas.openxmlformats.org/officeDocument/2006/relationships/hyperlink" Target="https://twitter.com/paulthedigit" TargetMode="External" /><Relationship Id="rId903" Type="http://schemas.openxmlformats.org/officeDocument/2006/relationships/hyperlink" Target="https://twitter.com/candytech1" TargetMode="External" /><Relationship Id="rId904" Type="http://schemas.openxmlformats.org/officeDocument/2006/relationships/hyperlink" Target="https://twitter.com/antgrasso" TargetMode="External" /><Relationship Id="rId905" Type="http://schemas.openxmlformats.org/officeDocument/2006/relationships/hyperlink" Target="https://twitter.com/georgianaart" TargetMode="External" /><Relationship Id="rId906" Type="http://schemas.openxmlformats.org/officeDocument/2006/relationships/hyperlink" Target="https://twitter.com/appknox" TargetMode="External" /><Relationship Id="rId907" Type="http://schemas.openxmlformats.org/officeDocument/2006/relationships/hyperlink" Target="https://twitter.com/comptia" TargetMode="External" /><Relationship Id="rId908" Type="http://schemas.openxmlformats.org/officeDocument/2006/relationships/hyperlink" Target="https://twitter.com/harbidel" TargetMode="External" /><Relationship Id="rId909" Type="http://schemas.openxmlformats.org/officeDocument/2006/relationships/hyperlink" Target="https://twitter.com/myousefnezhad" TargetMode="External" /><Relationship Id="rId910" Type="http://schemas.openxmlformats.org/officeDocument/2006/relationships/hyperlink" Target="https://twitter.com/domi" TargetMode="External" /><Relationship Id="rId911" Type="http://schemas.openxmlformats.org/officeDocument/2006/relationships/hyperlink" Target="https://twitter.com/smitty123420462" TargetMode="External" /><Relationship Id="rId912" Type="http://schemas.openxmlformats.org/officeDocument/2006/relationships/hyperlink" Target="https://twitter.com/ronniebabe555" TargetMode="External" /><Relationship Id="rId913" Type="http://schemas.openxmlformats.org/officeDocument/2006/relationships/hyperlink" Target="https://twitter.com/jmparrado" TargetMode="External" /><Relationship Id="rId914" Type="http://schemas.openxmlformats.org/officeDocument/2006/relationships/hyperlink" Target="https://twitter.com/grohangelique" TargetMode="External" /><Relationship Id="rId915" Type="http://schemas.openxmlformats.org/officeDocument/2006/relationships/hyperlink" Target="https://twitter.com/kekatie" TargetMode="External" /><Relationship Id="rId916" Type="http://schemas.openxmlformats.org/officeDocument/2006/relationships/hyperlink" Target="https://twitter.com/brandengrimmett" TargetMode="External" /><Relationship Id="rId917" Type="http://schemas.openxmlformats.org/officeDocument/2006/relationships/hyperlink" Target="https://twitter.com/youtube" TargetMode="External" /><Relationship Id="rId918" Type="http://schemas.openxmlformats.org/officeDocument/2006/relationships/hyperlink" Target="https://twitter.com/loyolamarymount" TargetMode="External" /><Relationship Id="rId919" Type="http://schemas.openxmlformats.org/officeDocument/2006/relationships/hyperlink" Target="https://twitter.com/zendesk" TargetMode="External" /><Relationship Id="rId920" Type="http://schemas.openxmlformats.org/officeDocument/2006/relationships/hyperlink" Target="https://twitter.com/vronikrr" TargetMode="External" /><Relationship Id="rId921" Type="http://schemas.openxmlformats.org/officeDocument/2006/relationships/hyperlink" Target="https://twitter.com/jeffreytheobald" TargetMode="External" /><Relationship Id="rId922" Type="http://schemas.openxmlformats.org/officeDocument/2006/relationships/hyperlink" Target="https://twitter.com/vilukin" TargetMode="External" /><Relationship Id="rId923" Type="http://schemas.openxmlformats.org/officeDocument/2006/relationships/hyperlink" Target="https://twitter.com/gauravgrv" TargetMode="External" /><Relationship Id="rId924" Type="http://schemas.openxmlformats.org/officeDocument/2006/relationships/hyperlink" Target="https://twitter.com/granvilledsc" TargetMode="External" /><Relationship Id="rId925" Type="http://schemas.openxmlformats.org/officeDocument/2006/relationships/hyperlink" Target="https://twitter.com/myamichi_india" TargetMode="External" /><Relationship Id="rId926" Type="http://schemas.openxmlformats.org/officeDocument/2006/relationships/hyperlink" Target="https://twitter.com/sandy_carter" TargetMode="External" /><Relationship Id="rId927" Type="http://schemas.openxmlformats.org/officeDocument/2006/relationships/hyperlink" Target="https://twitter.com/adityarohilla94" TargetMode="External" /><Relationship Id="rId928" Type="http://schemas.openxmlformats.org/officeDocument/2006/relationships/hyperlink" Target="https://twitter.com/miketamir" TargetMode="External" /><Relationship Id="rId929" Type="http://schemas.openxmlformats.org/officeDocument/2006/relationships/hyperlink" Target="https://twitter.com/iamalstat" TargetMode="External" /><Relationship Id="rId930" Type="http://schemas.openxmlformats.org/officeDocument/2006/relationships/hyperlink" Target="https://twitter.com/snessim" TargetMode="External" /><Relationship Id="rId931" Type="http://schemas.openxmlformats.org/officeDocument/2006/relationships/hyperlink" Target="https://twitter.com/chidambara09" TargetMode="External" /><Relationship Id="rId932" Type="http://schemas.openxmlformats.org/officeDocument/2006/relationships/hyperlink" Target="https://twitter.com/swisscognitive" TargetMode="External" /><Relationship Id="rId933" Type="http://schemas.openxmlformats.org/officeDocument/2006/relationships/hyperlink" Target="https://twitter.com/cryptohodling" TargetMode="External" /><Relationship Id="rId934" Type="http://schemas.openxmlformats.org/officeDocument/2006/relationships/hyperlink" Target="https://twitter.com/straitsbusiness" TargetMode="External" /><Relationship Id="rId935" Type="http://schemas.openxmlformats.org/officeDocument/2006/relationships/hyperlink" Target="https://twitter.com/pluto7_services" TargetMode="External" /><Relationship Id="rId936" Type="http://schemas.openxmlformats.org/officeDocument/2006/relationships/hyperlink" Target="https://twitter.com/fmfrancoise" TargetMode="External" /><Relationship Id="rId937" Type="http://schemas.openxmlformats.org/officeDocument/2006/relationships/hyperlink" Target="https://twitter.com/alex_romero" TargetMode="External" /><Relationship Id="rId938" Type="http://schemas.openxmlformats.org/officeDocument/2006/relationships/hyperlink" Target="https://twitter.com/dryalhammadimit" TargetMode="External" /><Relationship Id="rId939" Type="http://schemas.openxmlformats.org/officeDocument/2006/relationships/hyperlink" Target="https://twitter.com/statcan_eng" TargetMode="External" /><Relationship Id="rId940" Type="http://schemas.openxmlformats.org/officeDocument/2006/relationships/hyperlink" Target="https://twitter.com/datakind" TargetMode="External" /><Relationship Id="rId941" Type="http://schemas.openxmlformats.org/officeDocument/2006/relationships/hyperlink" Target="https://twitter.com/sassoftware" TargetMode="External" /><Relationship Id="rId942" Type="http://schemas.openxmlformats.org/officeDocument/2006/relationships/hyperlink" Target="https://twitter.com/biscorecard" TargetMode="External" /><Relationship Id="rId943" Type="http://schemas.openxmlformats.org/officeDocument/2006/relationships/hyperlink" Target="https://twitter.com/johngmcnutt" TargetMode="External" /><Relationship Id="rId944" Type="http://schemas.openxmlformats.org/officeDocument/2006/relationships/hyperlink" Target="https://twitter.com/techiebouncer" TargetMode="External" /><Relationship Id="rId945" Type="http://schemas.openxmlformats.org/officeDocument/2006/relationships/hyperlink" Target="https://twitter.com/v_braun" TargetMode="External" /><Relationship Id="rId946" Type="http://schemas.openxmlformats.org/officeDocument/2006/relationships/hyperlink" Target="https://twitter.com/genius_allan" TargetMode="External" /><Relationship Id="rId947" Type="http://schemas.openxmlformats.org/officeDocument/2006/relationships/hyperlink" Target="https://twitter.com/dme_jun" TargetMode="External" /><Relationship Id="rId948" Type="http://schemas.openxmlformats.org/officeDocument/2006/relationships/hyperlink" Target="https://twitter.com/subhank21183691" TargetMode="External" /><Relationship Id="rId949" Type="http://schemas.openxmlformats.org/officeDocument/2006/relationships/hyperlink" Target="https://twitter.com/hubdat" TargetMode="External" /><Relationship Id="rId950" Type="http://schemas.openxmlformats.org/officeDocument/2006/relationships/hyperlink" Target="https://twitter.com/hubanalysis1" TargetMode="External" /><Relationship Id="rId951" Type="http://schemas.openxmlformats.org/officeDocument/2006/relationships/hyperlink" Target="https://twitter.com/hubbucket" TargetMode="External" /><Relationship Id="rId952" Type="http://schemas.openxmlformats.org/officeDocument/2006/relationships/hyperlink" Target="https://twitter.com/leilanie95" TargetMode="External" /><Relationship Id="rId953" Type="http://schemas.openxmlformats.org/officeDocument/2006/relationships/hyperlink" Target="https://twitter.com/thecuriousluke" TargetMode="External" /><Relationship Id="rId954" Type="http://schemas.openxmlformats.org/officeDocument/2006/relationships/hyperlink" Target="https://twitter.com/raviranjankarn" TargetMode="External" /><Relationship Id="rId955" Type="http://schemas.openxmlformats.org/officeDocument/2006/relationships/hyperlink" Target="https://twitter.com/mischaedm" TargetMode="External" /><Relationship Id="rId956" Type="http://schemas.openxmlformats.org/officeDocument/2006/relationships/hyperlink" Target="https://twitter.com/maoyaodong" TargetMode="External" /><Relationship Id="rId957" Type="http://schemas.openxmlformats.org/officeDocument/2006/relationships/hyperlink" Target="https://twitter.com/readygemini2" TargetMode="External" /><Relationship Id="rId958" Type="http://schemas.openxmlformats.org/officeDocument/2006/relationships/hyperlink" Target="https://twitter.com/bitabit5" TargetMode="External" /><Relationship Id="rId959" Type="http://schemas.openxmlformats.org/officeDocument/2006/relationships/hyperlink" Target="https://twitter.com/jblefevre60" TargetMode="External" /><Relationship Id="rId960" Type="http://schemas.openxmlformats.org/officeDocument/2006/relationships/hyperlink" Target="https://twitter.com/edgeiotai" TargetMode="External" /><Relationship Id="rId961" Type="http://schemas.openxmlformats.org/officeDocument/2006/relationships/hyperlink" Target="https://twitter.com/globalsmart365" TargetMode="External" /><Relationship Id="rId962" Type="http://schemas.openxmlformats.org/officeDocument/2006/relationships/hyperlink" Target="https://twitter.com/machine_ml" TargetMode="External" /><Relationship Id="rId963" Type="http://schemas.openxmlformats.org/officeDocument/2006/relationships/hyperlink" Target="https://twitter.com/tanmoyray01" TargetMode="External" /><Relationship Id="rId964" Type="http://schemas.openxmlformats.org/officeDocument/2006/relationships/hyperlink" Target="https://twitter.com/cargomoose" TargetMode="External" /><Relationship Id="rId965" Type="http://schemas.openxmlformats.org/officeDocument/2006/relationships/hyperlink" Target="https://twitter.com/machinelearn_d" TargetMode="External" /><Relationship Id="rId966" Type="http://schemas.openxmlformats.org/officeDocument/2006/relationships/hyperlink" Target="https://twitter.com/onlydatajobs" TargetMode="External" /><Relationship Id="rId967" Type="http://schemas.openxmlformats.org/officeDocument/2006/relationships/hyperlink" Target="https://twitter.com/ecloudchain" TargetMode="External" /><Relationship Id="rId968" Type="http://schemas.openxmlformats.org/officeDocument/2006/relationships/hyperlink" Target="https://twitter.com/deep_in_depth" TargetMode="External" /><Relationship Id="rId969" Type="http://schemas.openxmlformats.org/officeDocument/2006/relationships/comments" Target="../comments2.xml" /><Relationship Id="rId970" Type="http://schemas.openxmlformats.org/officeDocument/2006/relationships/vmlDrawing" Target="../drawings/vmlDrawing2.vml" /><Relationship Id="rId971" Type="http://schemas.openxmlformats.org/officeDocument/2006/relationships/table" Target="../tables/table2.xml" /><Relationship Id="rId972" Type="http://schemas.openxmlformats.org/officeDocument/2006/relationships/drawing" Target="../drawings/drawing1.xml" /><Relationship Id="rId9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formationisbeautifulawards.com/showcase/2333-map-of-computer-science" TargetMode="External" /><Relationship Id="rId2" Type="http://schemas.openxmlformats.org/officeDocument/2006/relationships/hyperlink" Target="https://thenextweb.com/contributors/2019/01/18/10-ways-to-prepare-for-the-ai-and-automation-revolution/" TargetMode="External" /><Relationship Id="rId3" Type="http://schemas.openxmlformats.org/officeDocument/2006/relationships/hyperlink" Target="https://github.com/osforscience/deep-learning-ocean?utm_campaign=explore-email&amp;utm_medium=email&amp;utm_source=newsletter&amp;utm_term=daily" TargetMode="External" /><Relationship Id="rId4" Type="http://schemas.openxmlformats.org/officeDocument/2006/relationships/hyperlink" Target="https://towardsdatascience.com/roadmap-for-multi-class-sentiment-analysis-with-deep-learning-36f86a0185d2" TargetMode="External" /><Relationship Id="rId5" Type="http://schemas.openxmlformats.org/officeDocument/2006/relationships/hyperlink" Target="https://www.nextplatform.com/2019/01/16/germany-makes-massive-quantum-neuromorphic-investment/" TargetMode="External" /><Relationship Id="rId6" Type="http://schemas.openxmlformats.org/officeDocument/2006/relationships/hyperlink" Target="https://venturebeat.com/2019/01/20/facebook-backs-institute-for-ethics-in-artificial-intelligence-with-7-5-million/" TargetMode="External" /><Relationship Id="rId7" Type="http://schemas.openxmlformats.org/officeDocument/2006/relationships/hyperlink" Target="https://onlydatajobs.com/data-science-manager-at-mrp-philadelphia-pa" TargetMode="External" /><Relationship Id="rId8" Type="http://schemas.openxmlformats.org/officeDocument/2006/relationships/hyperlink" Target="https://www.analyticsinsight.net/artificial-intelligence-is-a-great-detector-tool/" TargetMode="External" /><Relationship Id="rId9" Type="http://schemas.openxmlformats.org/officeDocument/2006/relationships/hyperlink" Target="https://www.nytimes.com/2019/01/20/technology/artificial-intelligence-policy-world.html" TargetMode="External" /><Relationship Id="rId10"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11" Type="http://schemas.openxmlformats.org/officeDocument/2006/relationships/hyperlink" Target="https://thenextweb.com/contributors/2019/01/18/10-ways-to-prepare-for-the-ai-and-automation-revolution/" TargetMode="External" /><Relationship Id="rId12" Type="http://schemas.openxmlformats.org/officeDocument/2006/relationships/hyperlink" Target="https://www.forbes.com/sites/kalevleetaru/2019/01/20/why-is-ai-and-machine-learning-so-biased-the-answer-is-simple-economics/#2727050588cc" TargetMode="External" /><Relationship Id="rId13" Type="http://schemas.openxmlformats.org/officeDocument/2006/relationships/hyperlink" Target="https://www.analyticsinsight.net/artificial-intelligence-is-a-great-detector-tool/" TargetMode="External" /><Relationship Id="rId14" Type="http://schemas.openxmlformats.org/officeDocument/2006/relationships/hyperlink" Target="https://www.forbes.com/sites/nvidia/2019/01/18/how-ai-is-transforming-the-next-generation-of-vehicles/#1d22f18447d9" TargetMode="External" /><Relationship Id="rId15"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16" Type="http://schemas.openxmlformats.org/officeDocument/2006/relationships/hyperlink" Target="https://www.nytimes.com/2019/01/20/technology/artificial-intelligence-policy-world.html" TargetMode="External" /><Relationship Id="rId17" Type="http://schemas.openxmlformats.org/officeDocument/2006/relationships/hyperlink" Target="https://www.informationisbeautifulawards.com/showcase/2333-map-of-computer-science" TargetMode="External" /><Relationship Id="rId18" Type="http://schemas.openxmlformats.org/officeDocument/2006/relationships/hyperlink" Target="https://www.pwc.com/us/en/services/consulting/library/artificial-intelligence-predictions.html?WT.mc_id=CT1-PL52-DM2-TR1-LS4-ND30-TTA5-CN_AIPredictions2018-MQT&amp;utm_content=bufferdb02b&amp;utm_medium=social&amp;utm_source=twitter.com&amp;utm_campaign=buffer" TargetMode="External" /><Relationship Id="rId19" Type="http://schemas.openxmlformats.org/officeDocument/2006/relationships/hyperlink" Target="http://businessoverbroadway.com/2019/01/20/usage-driven-groupings-of-data-science-and-machine-learning-programming-languages/" TargetMode="External" /><Relationship Id="rId20" Type="http://schemas.openxmlformats.org/officeDocument/2006/relationships/hyperlink" Target="https://www.weforum.org/agenda/2019/01/who-should-take-charge-of-our-cybersecurity" TargetMode="External" /><Relationship Id="rId21" Type="http://schemas.openxmlformats.org/officeDocument/2006/relationships/hyperlink" Target="https://nodexlgraphgallery.org/Pages/Graph.aspx?graphID=182633" TargetMode="External" /><Relationship Id="rId22" Type="http://schemas.openxmlformats.org/officeDocument/2006/relationships/hyperlink" Target="https://www.codementor.io/anshikbansal/natural-language-processing-oh-i-lost-track-part-1-rctkbywl9" TargetMode="External" /><Relationship Id="rId23" Type="http://schemas.openxmlformats.org/officeDocument/2006/relationships/hyperlink" Target="http://www.datasciencecentral.com/profiles/blogs/book-python-data-science-handbook?overrideMobileRedirect=1" TargetMode="External" /><Relationship Id="rId24" Type="http://schemas.openxmlformats.org/officeDocument/2006/relationships/hyperlink" Target="https://www.forbes.com/sites/gilpress/2018/12/09/120-ai-predictions-for-2019/#63219241688c" TargetMode="External" /><Relationship Id="rId25" Type="http://schemas.openxmlformats.org/officeDocument/2006/relationships/hyperlink" Target="https://www.forbes.com/sites/forbestechcouncil/2019/01/16/13-industries-soon-to-be-revolutionized-by-artificial-intelligence/" TargetMode="External" /><Relationship Id="rId26" Type="http://schemas.openxmlformats.org/officeDocument/2006/relationships/hyperlink" Target="https://www.datasciencecentral.com/profiles/blogs/weekly-digest-january-21" TargetMode="External" /><Relationship Id="rId27" Type="http://schemas.openxmlformats.org/officeDocument/2006/relationships/hyperlink" Target="https://medium.com/m/global-identity?redirectUrl=https%3A%2F%2Ftowardsdatascience.com%2Flinear-algebra-for-deep-learning-506c19c0d6fa" TargetMode="External" /><Relationship Id="rId28" Type="http://schemas.openxmlformats.org/officeDocument/2006/relationships/hyperlink" Target="http://ipfconline.fr/blog/2018/11/27/50-top-digital-influencers-to-follow-in-2019/" TargetMode="External" /><Relationship Id="rId29" Type="http://schemas.openxmlformats.org/officeDocument/2006/relationships/hyperlink" Target="https://github.com/osforscience/deep-learning-ocean?utm_campaign=explore-email&amp;utm_medium=email&amp;utm_source=newsletter&amp;utm_term=daily" TargetMode="External" /><Relationship Id="rId30" Type="http://schemas.openxmlformats.org/officeDocument/2006/relationships/hyperlink" Target="https://towardsdatascience.com/roadmap-for-multi-class-sentiment-analysis-with-deep-learning-36f86a0185d2" TargetMode="External" /><Relationship Id="rId31" Type="http://schemas.openxmlformats.org/officeDocument/2006/relationships/hyperlink" Target="https://onlydatajobs.com/data-science-manager-at-mrp-philadelphia-pa" TargetMode="External" /><Relationship Id="rId32" Type="http://schemas.openxmlformats.org/officeDocument/2006/relationships/hyperlink" Target="https://venturebeat.com/2019/01/20/facebook-backs-institute-for-ethics-in-artificial-intelligence-with-7-5-million/" TargetMode="External" /><Relationship Id="rId33" Type="http://schemas.openxmlformats.org/officeDocument/2006/relationships/hyperlink" Target="https://www.nextplatform.com/2019/01/16/germany-makes-massive-quantum-neuromorphic-investment/" TargetMode="External" /><Relationship Id="rId34" Type="http://schemas.openxmlformats.org/officeDocument/2006/relationships/hyperlink" Target="https://lnkd.in/ffpMbuP" TargetMode="External" /><Relationship Id="rId35" Type="http://schemas.openxmlformats.org/officeDocument/2006/relationships/hyperlink" Target="https://lnkd.in/fcP9rDF" TargetMode="External" /><Relationship Id="rId36" Type="http://schemas.openxmlformats.org/officeDocument/2006/relationships/hyperlink" Target="http://pynade.com/main-reasons-learn-python/" TargetMode="External" /><Relationship Id="rId37" Type="http://schemas.openxmlformats.org/officeDocument/2006/relationships/hyperlink" Target="https://github.com/AmirAli5/100DaysOfMLCode" TargetMode="External" /><Relationship Id="rId38" Type="http://schemas.openxmlformats.org/officeDocument/2006/relationships/hyperlink" Target="https://medium.com/m/global-identity?redirectUrl=https%3A%2F%2Ftowardsdatascience.com%2Fthe-data-fabric-for-machine-learning-part-1-2c558b7035d7" TargetMode="External" /><Relationship Id="rId39" Type="http://schemas.openxmlformats.org/officeDocument/2006/relationships/hyperlink" Target="https://www.analyticsinsight.net/artificial-intelligence-is-a-great-detector-tool/" TargetMode="External" /><Relationship Id="rId40" Type="http://schemas.openxmlformats.org/officeDocument/2006/relationships/hyperlink" Target="https://www.washingtonpost.com/news/powerpost/paloma/the-technology-202/2019/01/15/the-technology-202-venture-capitalists-balk-at-proposed-export-limits-on-ai-quantum-computing/5c3ccd2f1b326b66fc5a1c42/?noredirect=on" TargetMode="External" /><Relationship Id="rId41" Type="http://schemas.openxmlformats.org/officeDocument/2006/relationships/hyperlink" Target="https://www.nytimes.com/2019/01/20/technology/artificial-intelligence-policy-world.html" TargetMode="External" /><Relationship Id="rId42" Type="http://schemas.openxmlformats.org/officeDocument/2006/relationships/hyperlink" Target="https://medium.com/@ChrisHerd/why-blockchain-is-a-hammer-looking-for-a-nail-and-where-it-might-find-it-adba41facf23" TargetMode="External" /><Relationship Id="rId43" Type="http://schemas.openxmlformats.org/officeDocument/2006/relationships/hyperlink" Target="https://medium.com/m/global-identity?redirectUrl=https://hackernoon.com/top-10-roles-for-your-data-science-team-e7f05d90d961" TargetMode="External" /><Relationship Id="rId44" Type="http://schemas.openxmlformats.org/officeDocument/2006/relationships/hyperlink" Target="http://www.kdnuggets.com/2016/09/poll-algorithms-used-data-scientists.html?utm_content=buffer5febc&amp;utm_medium=social&amp;utm_source=twitter.com&amp;utm_campaign=buffer" TargetMode="External" /><Relationship Id="rId45" Type="http://schemas.openxmlformats.org/officeDocument/2006/relationships/hyperlink" Target="http://www.datasciencecentral.com/profiles/blogs/deep-learning-definition-resources-comparison-with-machine-learni?utm_content=buffer55e9a&amp;utm_medium=social&amp;utm_source=twitter.com&amp;utm_campaign=buffer" TargetMode="External" /><Relationship Id="rId46" Type="http://schemas.openxmlformats.org/officeDocument/2006/relationships/hyperlink" Target="https://www.myamichi.com/?utm_source=SMM&amp;utm_campaign=Digital_mkt" TargetMode="External" /><Relationship Id="rId47" Type="http://schemas.openxmlformats.org/officeDocument/2006/relationships/hyperlink" Target="http://www.cityam.com/271484/data-and-machine-learning-needs-human-intelligence-achieve" TargetMode="External" /><Relationship Id="rId48" Type="http://schemas.openxmlformats.org/officeDocument/2006/relationships/hyperlink" Target="https://lnkd.in/eUAWr2a" TargetMode="External" /><Relationship Id="rId49" Type="http://schemas.openxmlformats.org/officeDocument/2006/relationships/hyperlink" Target="https://lnkd.in/ePgWHSk" TargetMode="External" /><Relationship Id="rId50" Type="http://schemas.openxmlformats.org/officeDocument/2006/relationships/hyperlink" Target="https://techwireasia.com/2019/01/what-to-consider-when-picking-big-data-analytics-tools/" TargetMode="External" /><Relationship Id="rId51" Type="http://schemas.openxmlformats.org/officeDocument/2006/relationships/hyperlink" Target="http://cs229.stanford.edu/materials/ML-advice.pdf" TargetMode="External" /><Relationship Id="rId52" Type="http://schemas.openxmlformats.org/officeDocument/2006/relationships/hyperlink" Target="https://www.techiebouncer.com/2019/01/artificial-intelligence-data-life-cycle.html" TargetMode="External" /><Relationship Id="rId53" Type="http://schemas.openxmlformats.org/officeDocument/2006/relationships/hyperlink" Target="https://www.thetechedvocate.org/how-artificial-intelligence-is-improving-assistive-technology/" TargetMode="External" /><Relationship Id="rId54" Type="http://schemas.openxmlformats.org/officeDocument/2006/relationships/hyperlink" Target="https://www.linkedin.com/pulse/guide-real-world-ai-machine-learning-use-cases-imtiaz-adam/?published=t" TargetMode="External" /><Relationship Id="rId55" Type="http://schemas.openxmlformats.org/officeDocument/2006/relationships/hyperlink" Target="https://www.forbes.com/sites/nvidia/2019/01/18/how-ai-is-transforming-the-next-generation-of-vehicles/#1d22f18447d9" TargetMode="External" /><Relationship Id="rId56" Type="http://schemas.openxmlformats.org/officeDocument/2006/relationships/table" Target="../tables/table12.xml" /><Relationship Id="rId57" Type="http://schemas.openxmlformats.org/officeDocument/2006/relationships/table" Target="../tables/table13.xm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 Id="rId6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2869</v>
      </c>
      <c r="BB2" s="13" t="s">
        <v>2921</v>
      </c>
      <c r="BC2" s="13" t="s">
        <v>2922</v>
      </c>
      <c r="BD2" s="118" t="s">
        <v>4063</v>
      </c>
      <c r="BE2" s="118" t="s">
        <v>4064</v>
      </c>
      <c r="BF2" s="118" t="s">
        <v>4065</v>
      </c>
      <c r="BG2" s="118" t="s">
        <v>4066</v>
      </c>
      <c r="BH2" s="118" t="s">
        <v>4067</v>
      </c>
      <c r="BI2" s="118" t="s">
        <v>4068</v>
      </c>
      <c r="BJ2" s="118" t="s">
        <v>4069</v>
      </c>
      <c r="BK2" s="118" t="s">
        <v>4070</v>
      </c>
      <c r="BL2" s="118" t="s">
        <v>4071</v>
      </c>
    </row>
    <row r="3" spans="1:64" ht="15" customHeight="1">
      <c r="A3" s="64" t="s">
        <v>212</v>
      </c>
      <c r="B3" s="64" t="s">
        <v>336</v>
      </c>
      <c r="C3" s="65" t="s">
        <v>4076</v>
      </c>
      <c r="D3" s="66">
        <v>3</v>
      </c>
      <c r="E3" s="67" t="s">
        <v>132</v>
      </c>
      <c r="F3" s="68">
        <v>32</v>
      </c>
      <c r="G3" s="65"/>
      <c r="H3" s="69"/>
      <c r="I3" s="70"/>
      <c r="J3" s="70"/>
      <c r="K3" s="34" t="s">
        <v>65</v>
      </c>
      <c r="L3" s="71">
        <v>3</v>
      </c>
      <c r="M3" s="71"/>
      <c r="N3" s="72"/>
      <c r="O3" s="78" t="s">
        <v>432</v>
      </c>
      <c r="P3" s="80">
        <v>43486.202893518515</v>
      </c>
      <c r="Q3" s="78" t="s">
        <v>433</v>
      </c>
      <c r="R3" s="82" t="s">
        <v>577</v>
      </c>
      <c r="S3" s="78" t="s">
        <v>640</v>
      </c>
      <c r="T3" s="78" t="s">
        <v>690</v>
      </c>
      <c r="U3" s="78"/>
      <c r="V3" s="82" t="s">
        <v>862</v>
      </c>
      <c r="W3" s="80">
        <v>43486.202893518515</v>
      </c>
      <c r="X3" s="82" t="s">
        <v>953</v>
      </c>
      <c r="Y3" s="78"/>
      <c r="Z3" s="78"/>
      <c r="AA3" s="84" t="s">
        <v>1112</v>
      </c>
      <c r="AB3" s="78"/>
      <c r="AC3" s="78" t="b">
        <v>0</v>
      </c>
      <c r="AD3" s="78">
        <v>7</v>
      </c>
      <c r="AE3" s="84" t="s">
        <v>1273</v>
      </c>
      <c r="AF3" s="78" t="b">
        <v>0</v>
      </c>
      <c r="AG3" s="78" t="s">
        <v>1276</v>
      </c>
      <c r="AH3" s="78"/>
      <c r="AI3" s="84" t="s">
        <v>1273</v>
      </c>
      <c r="AJ3" s="78" t="b">
        <v>0</v>
      </c>
      <c r="AK3" s="78">
        <v>5</v>
      </c>
      <c r="AL3" s="84" t="s">
        <v>1273</v>
      </c>
      <c r="AM3" s="78" t="s">
        <v>1283</v>
      </c>
      <c r="AN3" s="78" t="b">
        <v>0</v>
      </c>
      <c r="AO3" s="84" t="s">
        <v>1112</v>
      </c>
      <c r="AP3" s="78" t="s">
        <v>1316</v>
      </c>
      <c r="AQ3" s="78">
        <v>0</v>
      </c>
      <c r="AR3" s="78">
        <v>0</v>
      </c>
      <c r="AS3" s="78"/>
      <c r="AT3" s="78"/>
      <c r="AU3" s="78"/>
      <c r="AV3" s="78"/>
      <c r="AW3" s="78"/>
      <c r="AX3" s="78"/>
      <c r="AY3" s="78"/>
      <c r="AZ3" s="78"/>
      <c r="BA3">
        <v>1</v>
      </c>
      <c r="BB3" s="78" t="str">
        <f>REPLACE(INDEX(GroupVertices[Group],MATCH(Edges[[#This Row],[Vertex 1]],GroupVertices[Vertex],0)),1,1,"")</f>
        <v>15</v>
      </c>
      <c r="BC3" s="78" t="str">
        <f>REPLACE(INDEX(GroupVertices[Group],MATCH(Edges[[#This Row],[Vertex 2]],GroupVertices[Vertex],0)),1,1,"")</f>
        <v>15</v>
      </c>
      <c r="BD3" s="48"/>
      <c r="BE3" s="49"/>
      <c r="BF3" s="48"/>
      <c r="BG3" s="49"/>
      <c r="BH3" s="48"/>
      <c r="BI3" s="49"/>
      <c r="BJ3" s="48"/>
      <c r="BK3" s="49"/>
      <c r="BL3" s="48"/>
    </row>
    <row r="4" spans="1:64" ht="15" customHeight="1">
      <c r="A4" s="64" t="s">
        <v>213</v>
      </c>
      <c r="B4" s="64" t="s">
        <v>337</v>
      </c>
      <c r="C4" s="65" t="s">
        <v>4076</v>
      </c>
      <c r="D4" s="66">
        <v>3</v>
      </c>
      <c r="E4" s="67" t="s">
        <v>132</v>
      </c>
      <c r="F4" s="68">
        <v>32</v>
      </c>
      <c r="G4" s="65"/>
      <c r="H4" s="69"/>
      <c r="I4" s="70"/>
      <c r="J4" s="70"/>
      <c r="K4" s="34" t="s">
        <v>65</v>
      </c>
      <c r="L4" s="77">
        <v>4</v>
      </c>
      <c r="M4" s="77"/>
      <c r="N4" s="72"/>
      <c r="O4" s="79" t="s">
        <v>432</v>
      </c>
      <c r="P4" s="81">
        <v>43485.31527777778</v>
      </c>
      <c r="Q4" s="79" t="s">
        <v>434</v>
      </c>
      <c r="R4" s="83" t="s">
        <v>578</v>
      </c>
      <c r="S4" s="79" t="s">
        <v>641</v>
      </c>
      <c r="T4" s="79" t="s">
        <v>691</v>
      </c>
      <c r="U4" s="79"/>
      <c r="V4" s="83" t="s">
        <v>863</v>
      </c>
      <c r="W4" s="81">
        <v>43485.31527777778</v>
      </c>
      <c r="X4" s="83" t="s">
        <v>954</v>
      </c>
      <c r="Y4" s="79"/>
      <c r="Z4" s="79"/>
      <c r="AA4" s="85" t="s">
        <v>1113</v>
      </c>
      <c r="AB4" s="79"/>
      <c r="AC4" s="79" t="b">
        <v>0</v>
      </c>
      <c r="AD4" s="79">
        <v>52</v>
      </c>
      <c r="AE4" s="85" t="s">
        <v>1273</v>
      </c>
      <c r="AF4" s="79" t="b">
        <v>0</v>
      </c>
      <c r="AG4" s="79" t="s">
        <v>1277</v>
      </c>
      <c r="AH4" s="79"/>
      <c r="AI4" s="85" t="s">
        <v>1273</v>
      </c>
      <c r="AJ4" s="79" t="b">
        <v>0</v>
      </c>
      <c r="AK4" s="79">
        <v>50</v>
      </c>
      <c r="AL4" s="85" t="s">
        <v>1273</v>
      </c>
      <c r="AM4" s="79" t="s">
        <v>1284</v>
      </c>
      <c r="AN4" s="79" t="b">
        <v>0</v>
      </c>
      <c r="AO4" s="85" t="s">
        <v>1113</v>
      </c>
      <c r="AP4" s="79" t="s">
        <v>1316</v>
      </c>
      <c r="AQ4" s="79">
        <v>0</v>
      </c>
      <c r="AR4" s="79">
        <v>0</v>
      </c>
      <c r="AS4" s="79"/>
      <c r="AT4" s="79"/>
      <c r="AU4" s="79"/>
      <c r="AV4" s="79"/>
      <c r="AW4" s="79"/>
      <c r="AX4" s="79"/>
      <c r="AY4" s="79"/>
      <c r="AZ4" s="79"/>
      <c r="BA4">
        <v>1</v>
      </c>
      <c r="BB4" s="78" t="str">
        <f>REPLACE(INDEX(GroupVertices[Group],MATCH(Edges[[#This Row],[Vertex 1]],GroupVertices[Vertex],0)),1,1,"")</f>
        <v>18</v>
      </c>
      <c r="BC4" s="78" t="str">
        <f>REPLACE(INDEX(GroupVertices[Group],MATCH(Edges[[#This Row],[Vertex 2]],GroupVertices[Vertex],0)),1,1,"")</f>
        <v>18</v>
      </c>
      <c r="BD4" s="48">
        <v>0</v>
      </c>
      <c r="BE4" s="49">
        <v>0</v>
      </c>
      <c r="BF4" s="48">
        <v>0</v>
      </c>
      <c r="BG4" s="49">
        <v>0</v>
      </c>
      <c r="BH4" s="48">
        <v>0</v>
      </c>
      <c r="BI4" s="49">
        <v>0</v>
      </c>
      <c r="BJ4" s="48">
        <v>20</v>
      </c>
      <c r="BK4" s="49">
        <v>100</v>
      </c>
      <c r="BL4" s="48">
        <v>20</v>
      </c>
    </row>
    <row r="5" spans="1:64" ht="15">
      <c r="A5" s="64" t="s">
        <v>214</v>
      </c>
      <c r="B5" s="64" t="s">
        <v>338</v>
      </c>
      <c r="C5" s="65" t="s">
        <v>4076</v>
      </c>
      <c r="D5" s="66">
        <v>3</v>
      </c>
      <c r="E5" s="67" t="s">
        <v>132</v>
      </c>
      <c r="F5" s="68">
        <v>32</v>
      </c>
      <c r="G5" s="65"/>
      <c r="H5" s="69"/>
      <c r="I5" s="70"/>
      <c r="J5" s="70"/>
      <c r="K5" s="34" t="s">
        <v>65</v>
      </c>
      <c r="L5" s="77">
        <v>5</v>
      </c>
      <c r="M5" s="77"/>
      <c r="N5" s="72"/>
      <c r="O5" s="79" t="s">
        <v>432</v>
      </c>
      <c r="P5" s="81">
        <v>43484.635046296295</v>
      </c>
      <c r="Q5" s="79" t="s">
        <v>435</v>
      </c>
      <c r="R5" s="83" t="s">
        <v>579</v>
      </c>
      <c r="S5" s="79" t="s">
        <v>642</v>
      </c>
      <c r="T5" s="79" t="s">
        <v>692</v>
      </c>
      <c r="U5" s="79"/>
      <c r="V5" s="83" t="s">
        <v>864</v>
      </c>
      <c r="W5" s="81">
        <v>43484.635046296295</v>
      </c>
      <c r="X5" s="83" t="s">
        <v>955</v>
      </c>
      <c r="Y5" s="79"/>
      <c r="Z5" s="79"/>
      <c r="AA5" s="85" t="s">
        <v>1114</v>
      </c>
      <c r="AB5" s="79"/>
      <c r="AC5" s="79" t="b">
        <v>0</v>
      </c>
      <c r="AD5" s="79">
        <v>22</v>
      </c>
      <c r="AE5" s="85" t="s">
        <v>1273</v>
      </c>
      <c r="AF5" s="79" t="b">
        <v>0</v>
      </c>
      <c r="AG5" s="79" t="s">
        <v>1276</v>
      </c>
      <c r="AH5" s="79"/>
      <c r="AI5" s="85" t="s">
        <v>1273</v>
      </c>
      <c r="AJ5" s="79" t="b">
        <v>0</v>
      </c>
      <c r="AK5" s="79">
        <v>24</v>
      </c>
      <c r="AL5" s="85" t="s">
        <v>1273</v>
      </c>
      <c r="AM5" s="79" t="s">
        <v>1285</v>
      </c>
      <c r="AN5" s="79" t="b">
        <v>0</v>
      </c>
      <c r="AO5" s="85" t="s">
        <v>1114</v>
      </c>
      <c r="AP5" s="79" t="s">
        <v>1316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339</v>
      </c>
      <c r="C6" s="65" t="s">
        <v>4076</v>
      </c>
      <c r="D6" s="66">
        <v>3</v>
      </c>
      <c r="E6" s="67" t="s">
        <v>132</v>
      </c>
      <c r="F6" s="68">
        <v>32</v>
      </c>
      <c r="G6" s="65"/>
      <c r="H6" s="69"/>
      <c r="I6" s="70"/>
      <c r="J6" s="70"/>
      <c r="K6" s="34" t="s">
        <v>65</v>
      </c>
      <c r="L6" s="77">
        <v>6</v>
      </c>
      <c r="M6" s="77"/>
      <c r="N6" s="72"/>
      <c r="O6" s="79" t="s">
        <v>432</v>
      </c>
      <c r="P6" s="81">
        <v>43484.635046296295</v>
      </c>
      <c r="Q6" s="79" t="s">
        <v>435</v>
      </c>
      <c r="R6" s="83" t="s">
        <v>579</v>
      </c>
      <c r="S6" s="79" t="s">
        <v>642</v>
      </c>
      <c r="T6" s="79" t="s">
        <v>692</v>
      </c>
      <c r="U6" s="79"/>
      <c r="V6" s="83" t="s">
        <v>864</v>
      </c>
      <c r="W6" s="81">
        <v>43484.635046296295</v>
      </c>
      <c r="X6" s="83" t="s">
        <v>955</v>
      </c>
      <c r="Y6" s="79"/>
      <c r="Z6" s="79"/>
      <c r="AA6" s="85" t="s">
        <v>1114</v>
      </c>
      <c r="AB6" s="79"/>
      <c r="AC6" s="79" t="b">
        <v>0</v>
      </c>
      <c r="AD6" s="79">
        <v>22</v>
      </c>
      <c r="AE6" s="85" t="s">
        <v>1273</v>
      </c>
      <c r="AF6" s="79" t="b">
        <v>0</v>
      </c>
      <c r="AG6" s="79" t="s">
        <v>1276</v>
      </c>
      <c r="AH6" s="79"/>
      <c r="AI6" s="85" t="s">
        <v>1273</v>
      </c>
      <c r="AJ6" s="79" t="b">
        <v>0</v>
      </c>
      <c r="AK6" s="79">
        <v>24</v>
      </c>
      <c r="AL6" s="85" t="s">
        <v>1273</v>
      </c>
      <c r="AM6" s="79" t="s">
        <v>1285</v>
      </c>
      <c r="AN6" s="79" t="b">
        <v>0</v>
      </c>
      <c r="AO6" s="85" t="s">
        <v>1114</v>
      </c>
      <c r="AP6" s="79" t="s">
        <v>1316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215</v>
      </c>
      <c r="B7" s="64" t="s">
        <v>340</v>
      </c>
      <c r="C7" s="65" t="s">
        <v>4076</v>
      </c>
      <c r="D7" s="66">
        <v>3</v>
      </c>
      <c r="E7" s="67" t="s">
        <v>132</v>
      </c>
      <c r="F7" s="68">
        <v>32</v>
      </c>
      <c r="G7" s="65"/>
      <c r="H7" s="69"/>
      <c r="I7" s="70"/>
      <c r="J7" s="70"/>
      <c r="K7" s="34" t="s">
        <v>65</v>
      </c>
      <c r="L7" s="77">
        <v>7</v>
      </c>
      <c r="M7" s="77"/>
      <c r="N7" s="72"/>
      <c r="O7" s="79" t="s">
        <v>432</v>
      </c>
      <c r="P7" s="81">
        <v>43485.856944444444</v>
      </c>
      <c r="Q7" s="79" t="s">
        <v>436</v>
      </c>
      <c r="R7" s="83" t="s">
        <v>580</v>
      </c>
      <c r="S7" s="79" t="s">
        <v>643</v>
      </c>
      <c r="T7" s="79" t="s">
        <v>693</v>
      </c>
      <c r="U7" s="83" t="s">
        <v>813</v>
      </c>
      <c r="V7" s="83" t="s">
        <v>813</v>
      </c>
      <c r="W7" s="81">
        <v>43485.856944444444</v>
      </c>
      <c r="X7" s="83" t="s">
        <v>956</v>
      </c>
      <c r="Y7" s="79"/>
      <c r="Z7" s="79"/>
      <c r="AA7" s="85" t="s">
        <v>1115</v>
      </c>
      <c r="AB7" s="79"/>
      <c r="AC7" s="79" t="b">
        <v>0</v>
      </c>
      <c r="AD7" s="79">
        <v>13</v>
      </c>
      <c r="AE7" s="85" t="s">
        <v>1273</v>
      </c>
      <c r="AF7" s="79" t="b">
        <v>0</v>
      </c>
      <c r="AG7" s="79" t="s">
        <v>1276</v>
      </c>
      <c r="AH7" s="79"/>
      <c r="AI7" s="85" t="s">
        <v>1273</v>
      </c>
      <c r="AJ7" s="79" t="b">
        <v>0</v>
      </c>
      <c r="AK7" s="79">
        <v>9</v>
      </c>
      <c r="AL7" s="85" t="s">
        <v>1273</v>
      </c>
      <c r="AM7" s="79" t="s">
        <v>1283</v>
      </c>
      <c r="AN7" s="79" t="b">
        <v>0</v>
      </c>
      <c r="AO7" s="85" t="s">
        <v>1115</v>
      </c>
      <c r="AP7" s="79" t="s">
        <v>1316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216</v>
      </c>
      <c r="B8" s="64" t="s">
        <v>340</v>
      </c>
      <c r="C8" s="65" t="s">
        <v>4076</v>
      </c>
      <c r="D8" s="66">
        <v>3</v>
      </c>
      <c r="E8" s="67" t="s">
        <v>132</v>
      </c>
      <c r="F8" s="68">
        <v>32</v>
      </c>
      <c r="G8" s="65"/>
      <c r="H8" s="69"/>
      <c r="I8" s="70"/>
      <c r="J8" s="70"/>
      <c r="K8" s="34" t="s">
        <v>65</v>
      </c>
      <c r="L8" s="77">
        <v>8</v>
      </c>
      <c r="M8" s="77"/>
      <c r="N8" s="72"/>
      <c r="O8" s="79" t="s">
        <v>432</v>
      </c>
      <c r="P8" s="81">
        <v>43485.79520833334</v>
      </c>
      <c r="Q8" s="79" t="s">
        <v>437</v>
      </c>
      <c r="R8" s="83" t="s">
        <v>580</v>
      </c>
      <c r="S8" s="79" t="s">
        <v>643</v>
      </c>
      <c r="T8" s="79" t="s">
        <v>693</v>
      </c>
      <c r="U8" s="83" t="s">
        <v>814</v>
      </c>
      <c r="V8" s="83" t="s">
        <v>814</v>
      </c>
      <c r="W8" s="81">
        <v>43485.79520833334</v>
      </c>
      <c r="X8" s="83" t="s">
        <v>957</v>
      </c>
      <c r="Y8" s="79"/>
      <c r="Z8" s="79"/>
      <c r="AA8" s="85" t="s">
        <v>1116</v>
      </c>
      <c r="AB8" s="79"/>
      <c r="AC8" s="79" t="b">
        <v>0</v>
      </c>
      <c r="AD8" s="79">
        <v>48</v>
      </c>
      <c r="AE8" s="85" t="s">
        <v>1273</v>
      </c>
      <c r="AF8" s="79" t="b">
        <v>0</v>
      </c>
      <c r="AG8" s="79" t="s">
        <v>1276</v>
      </c>
      <c r="AH8" s="79"/>
      <c r="AI8" s="85" t="s">
        <v>1273</v>
      </c>
      <c r="AJ8" s="79" t="b">
        <v>0</v>
      </c>
      <c r="AK8" s="79">
        <v>30</v>
      </c>
      <c r="AL8" s="85" t="s">
        <v>1273</v>
      </c>
      <c r="AM8" s="79" t="s">
        <v>1286</v>
      </c>
      <c r="AN8" s="79" t="b">
        <v>0</v>
      </c>
      <c r="AO8" s="85" t="s">
        <v>1116</v>
      </c>
      <c r="AP8" s="79" t="s">
        <v>1316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341</v>
      </c>
      <c r="C9" s="65" t="s">
        <v>4076</v>
      </c>
      <c r="D9" s="66">
        <v>3</v>
      </c>
      <c r="E9" s="67" t="s">
        <v>132</v>
      </c>
      <c r="F9" s="68">
        <v>32</v>
      </c>
      <c r="G9" s="65"/>
      <c r="H9" s="69"/>
      <c r="I9" s="70"/>
      <c r="J9" s="70"/>
      <c r="K9" s="34" t="s">
        <v>65</v>
      </c>
      <c r="L9" s="77">
        <v>9</v>
      </c>
      <c r="M9" s="77"/>
      <c r="N9" s="72"/>
      <c r="O9" s="79" t="s">
        <v>432</v>
      </c>
      <c r="P9" s="81">
        <v>43486.02413194445</v>
      </c>
      <c r="Q9" s="79" t="s">
        <v>438</v>
      </c>
      <c r="R9" s="79"/>
      <c r="S9" s="79"/>
      <c r="T9" s="79" t="s">
        <v>694</v>
      </c>
      <c r="U9" s="83" t="s">
        <v>815</v>
      </c>
      <c r="V9" s="83" t="s">
        <v>815</v>
      </c>
      <c r="W9" s="81">
        <v>43486.02413194445</v>
      </c>
      <c r="X9" s="83" t="s">
        <v>958</v>
      </c>
      <c r="Y9" s="79"/>
      <c r="Z9" s="79"/>
      <c r="AA9" s="85" t="s">
        <v>1117</v>
      </c>
      <c r="AB9" s="79"/>
      <c r="AC9" s="79" t="b">
        <v>0</v>
      </c>
      <c r="AD9" s="79">
        <v>3</v>
      </c>
      <c r="AE9" s="85" t="s">
        <v>1273</v>
      </c>
      <c r="AF9" s="79" t="b">
        <v>0</v>
      </c>
      <c r="AG9" s="79" t="s">
        <v>1276</v>
      </c>
      <c r="AH9" s="79"/>
      <c r="AI9" s="85" t="s">
        <v>1273</v>
      </c>
      <c r="AJ9" s="79" t="b">
        <v>0</v>
      </c>
      <c r="AK9" s="79">
        <v>3</v>
      </c>
      <c r="AL9" s="85" t="s">
        <v>1273</v>
      </c>
      <c r="AM9" s="79" t="s">
        <v>1287</v>
      </c>
      <c r="AN9" s="79" t="b">
        <v>0</v>
      </c>
      <c r="AO9" s="85" t="s">
        <v>1117</v>
      </c>
      <c r="AP9" s="79" t="s">
        <v>1316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c r="BE9" s="49"/>
      <c r="BF9" s="48"/>
      <c r="BG9" s="49"/>
      <c r="BH9" s="48"/>
      <c r="BI9" s="49"/>
      <c r="BJ9" s="48"/>
      <c r="BK9" s="49"/>
      <c r="BL9" s="48"/>
    </row>
    <row r="10" spans="1:64" ht="15">
      <c r="A10" s="64" t="s">
        <v>218</v>
      </c>
      <c r="B10" s="64" t="s">
        <v>342</v>
      </c>
      <c r="C10" s="65" t="s">
        <v>4076</v>
      </c>
      <c r="D10" s="66">
        <v>3</v>
      </c>
      <c r="E10" s="67" t="s">
        <v>132</v>
      </c>
      <c r="F10" s="68">
        <v>32</v>
      </c>
      <c r="G10" s="65"/>
      <c r="H10" s="69"/>
      <c r="I10" s="70"/>
      <c r="J10" s="70"/>
      <c r="K10" s="34" t="s">
        <v>65</v>
      </c>
      <c r="L10" s="77">
        <v>10</v>
      </c>
      <c r="M10" s="77"/>
      <c r="N10" s="72"/>
      <c r="O10" s="79" t="s">
        <v>432</v>
      </c>
      <c r="P10" s="81">
        <v>43486.06686342593</v>
      </c>
      <c r="Q10" s="79" t="s">
        <v>439</v>
      </c>
      <c r="R10" s="83" t="s">
        <v>581</v>
      </c>
      <c r="S10" s="79" t="s">
        <v>644</v>
      </c>
      <c r="T10" s="79" t="s">
        <v>695</v>
      </c>
      <c r="U10" s="83" t="s">
        <v>816</v>
      </c>
      <c r="V10" s="83" t="s">
        <v>816</v>
      </c>
      <c r="W10" s="81">
        <v>43486.06686342593</v>
      </c>
      <c r="X10" s="83" t="s">
        <v>959</v>
      </c>
      <c r="Y10" s="79"/>
      <c r="Z10" s="79"/>
      <c r="AA10" s="85" t="s">
        <v>1118</v>
      </c>
      <c r="AB10" s="79"/>
      <c r="AC10" s="79" t="b">
        <v>0</v>
      </c>
      <c r="AD10" s="79">
        <v>56</v>
      </c>
      <c r="AE10" s="85" t="s">
        <v>1273</v>
      </c>
      <c r="AF10" s="79" t="b">
        <v>0</v>
      </c>
      <c r="AG10" s="79" t="s">
        <v>1276</v>
      </c>
      <c r="AH10" s="79"/>
      <c r="AI10" s="85" t="s">
        <v>1273</v>
      </c>
      <c r="AJ10" s="79" t="b">
        <v>0</v>
      </c>
      <c r="AK10" s="79">
        <v>18</v>
      </c>
      <c r="AL10" s="85" t="s">
        <v>1273</v>
      </c>
      <c r="AM10" s="79" t="s">
        <v>1288</v>
      </c>
      <c r="AN10" s="79" t="b">
        <v>0</v>
      </c>
      <c r="AO10" s="85" t="s">
        <v>1118</v>
      </c>
      <c r="AP10" s="79" t="s">
        <v>1316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218</v>
      </c>
      <c r="B11" s="64" t="s">
        <v>343</v>
      </c>
      <c r="C11" s="65" t="s">
        <v>4076</v>
      </c>
      <c r="D11" s="66">
        <v>3</v>
      </c>
      <c r="E11" s="67" t="s">
        <v>132</v>
      </c>
      <c r="F11" s="68">
        <v>32</v>
      </c>
      <c r="G11" s="65"/>
      <c r="H11" s="69"/>
      <c r="I11" s="70"/>
      <c r="J11" s="70"/>
      <c r="K11" s="34" t="s">
        <v>65</v>
      </c>
      <c r="L11" s="77">
        <v>11</v>
      </c>
      <c r="M11" s="77"/>
      <c r="N11" s="72"/>
      <c r="O11" s="79" t="s">
        <v>432</v>
      </c>
      <c r="P11" s="81">
        <v>43486.06686342593</v>
      </c>
      <c r="Q11" s="79" t="s">
        <v>439</v>
      </c>
      <c r="R11" s="83" t="s">
        <v>581</v>
      </c>
      <c r="S11" s="79" t="s">
        <v>644</v>
      </c>
      <c r="T11" s="79" t="s">
        <v>695</v>
      </c>
      <c r="U11" s="83" t="s">
        <v>816</v>
      </c>
      <c r="V11" s="83" t="s">
        <v>816</v>
      </c>
      <c r="W11" s="81">
        <v>43486.06686342593</v>
      </c>
      <c r="X11" s="83" t="s">
        <v>959</v>
      </c>
      <c r="Y11" s="79"/>
      <c r="Z11" s="79"/>
      <c r="AA11" s="85" t="s">
        <v>1118</v>
      </c>
      <c r="AB11" s="79"/>
      <c r="AC11" s="79" t="b">
        <v>0</v>
      </c>
      <c r="AD11" s="79">
        <v>56</v>
      </c>
      <c r="AE11" s="85" t="s">
        <v>1273</v>
      </c>
      <c r="AF11" s="79" t="b">
        <v>0</v>
      </c>
      <c r="AG11" s="79" t="s">
        <v>1276</v>
      </c>
      <c r="AH11" s="79"/>
      <c r="AI11" s="85" t="s">
        <v>1273</v>
      </c>
      <c r="AJ11" s="79" t="b">
        <v>0</v>
      </c>
      <c r="AK11" s="79">
        <v>18</v>
      </c>
      <c r="AL11" s="85" t="s">
        <v>1273</v>
      </c>
      <c r="AM11" s="79" t="s">
        <v>1288</v>
      </c>
      <c r="AN11" s="79" t="b">
        <v>0</v>
      </c>
      <c r="AO11" s="85" t="s">
        <v>1118</v>
      </c>
      <c r="AP11" s="79" t="s">
        <v>1316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218</v>
      </c>
      <c r="B12" s="64" t="s">
        <v>344</v>
      </c>
      <c r="C12" s="65" t="s">
        <v>4076</v>
      </c>
      <c r="D12" s="66">
        <v>3</v>
      </c>
      <c r="E12" s="67" t="s">
        <v>132</v>
      </c>
      <c r="F12" s="68">
        <v>32</v>
      </c>
      <c r="G12" s="65"/>
      <c r="H12" s="69"/>
      <c r="I12" s="70"/>
      <c r="J12" s="70"/>
      <c r="K12" s="34" t="s">
        <v>65</v>
      </c>
      <c r="L12" s="77">
        <v>12</v>
      </c>
      <c r="M12" s="77"/>
      <c r="N12" s="72"/>
      <c r="O12" s="79" t="s">
        <v>432</v>
      </c>
      <c r="P12" s="81">
        <v>43438.262557870374</v>
      </c>
      <c r="Q12" s="79" t="s">
        <v>440</v>
      </c>
      <c r="R12" s="83" t="s">
        <v>582</v>
      </c>
      <c r="S12" s="79" t="s">
        <v>645</v>
      </c>
      <c r="T12" s="79" t="s">
        <v>696</v>
      </c>
      <c r="U12" s="83" t="s">
        <v>817</v>
      </c>
      <c r="V12" s="83" t="s">
        <v>817</v>
      </c>
      <c r="W12" s="81">
        <v>43438.262557870374</v>
      </c>
      <c r="X12" s="83" t="s">
        <v>960</v>
      </c>
      <c r="Y12" s="79"/>
      <c r="Z12" s="79"/>
      <c r="AA12" s="85" t="s">
        <v>1119</v>
      </c>
      <c r="AB12" s="79"/>
      <c r="AC12" s="79" t="b">
        <v>0</v>
      </c>
      <c r="AD12" s="79">
        <v>348</v>
      </c>
      <c r="AE12" s="85" t="s">
        <v>1273</v>
      </c>
      <c r="AF12" s="79" t="b">
        <v>0</v>
      </c>
      <c r="AG12" s="79" t="s">
        <v>1276</v>
      </c>
      <c r="AH12" s="79"/>
      <c r="AI12" s="85" t="s">
        <v>1273</v>
      </c>
      <c r="AJ12" s="79" t="b">
        <v>0</v>
      </c>
      <c r="AK12" s="79">
        <v>136</v>
      </c>
      <c r="AL12" s="85" t="s">
        <v>1273</v>
      </c>
      <c r="AM12" s="79" t="s">
        <v>1288</v>
      </c>
      <c r="AN12" s="79" t="b">
        <v>0</v>
      </c>
      <c r="AO12" s="85" t="s">
        <v>1119</v>
      </c>
      <c r="AP12" s="79" t="s">
        <v>1316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218</v>
      </c>
      <c r="B13" s="64" t="s">
        <v>345</v>
      </c>
      <c r="C13" s="65" t="s">
        <v>4076</v>
      </c>
      <c r="D13" s="66">
        <v>3</v>
      </c>
      <c r="E13" s="67" t="s">
        <v>132</v>
      </c>
      <c r="F13" s="68">
        <v>32</v>
      </c>
      <c r="G13" s="65"/>
      <c r="H13" s="69"/>
      <c r="I13" s="70"/>
      <c r="J13" s="70"/>
      <c r="K13" s="34" t="s">
        <v>65</v>
      </c>
      <c r="L13" s="77">
        <v>13</v>
      </c>
      <c r="M13" s="77"/>
      <c r="N13" s="72"/>
      <c r="O13" s="79" t="s">
        <v>432</v>
      </c>
      <c r="P13" s="81">
        <v>43438.262557870374</v>
      </c>
      <c r="Q13" s="79" t="s">
        <v>440</v>
      </c>
      <c r="R13" s="83" t="s">
        <v>582</v>
      </c>
      <c r="S13" s="79" t="s">
        <v>645</v>
      </c>
      <c r="T13" s="79" t="s">
        <v>696</v>
      </c>
      <c r="U13" s="83" t="s">
        <v>817</v>
      </c>
      <c r="V13" s="83" t="s">
        <v>817</v>
      </c>
      <c r="W13" s="81">
        <v>43438.262557870374</v>
      </c>
      <c r="X13" s="83" t="s">
        <v>960</v>
      </c>
      <c r="Y13" s="79"/>
      <c r="Z13" s="79"/>
      <c r="AA13" s="85" t="s">
        <v>1119</v>
      </c>
      <c r="AB13" s="79"/>
      <c r="AC13" s="79" t="b">
        <v>0</v>
      </c>
      <c r="AD13" s="79">
        <v>348</v>
      </c>
      <c r="AE13" s="85" t="s">
        <v>1273</v>
      </c>
      <c r="AF13" s="79" t="b">
        <v>0</v>
      </c>
      <c r="AG13" s="79" t="s">
        <v>1276</v>
      </c>
      <c r="AH13" s="79"/>
      <c r="AI13" s="85" t="s">
        <v>1273</v>
      </c>
      <c r="AJ13" s="79" t="b">
        <v>0</v>
      </c>
      <c r="AK13" s="79">
        <v>136</v>
      </c>
      <c r="AL13" s="85" t="s">
        <v>1273</v>
      </c>
      <c r="AM13" s="79" t="s">
        <v>1288</v>
      </c>
      <c r="AN13" s="79" t="b">
        <v>0</v>
      </c>
      <c r="AO13" s="85" t="s">
        <v>1119</v>
      </c>
      <c r="AP13" s="79" t="s">
        <v>1316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219</v>
      </c>
      <c r="B14" s="64" t="s">
        <v>346</v>
      </c>
      <c r="C14" s="65" t="s">
        <v>4076</v>
      </c>
      <c r="D14" s="66">
        <v>3</v>
      </c>
      <c r="E14" s="67" t="s">
        <v>132</v>
      </c>
      <c r="F14" s="68">
        <v>32</v>
      </c>
      <c r="G14" s="65"/>
      <c r="H14" s="69"/>
      <c r="I14" s="70"/>
      <c r="J14" s="70"/>
      <c r="K14" s="34" t="s">
        <v>65</v>
      </c>
      <c r="L14" s="77">
        <v>14</v>
      </c>
      <c r="M14" s="77"/>
      <c r="N14" s="72"/>
      <c r="O14" s="79" t="s">
        <v>432</v>
      </c>
      <c r="P14" s="81">
        <v>43486.21503472222</v>
      </c>
      <c r="Q14" s="79" t="s">
        <v>441</v>
      </c>
      <c r="R14" s="83" t="s">
        <v>583</v>
      </c>
      <c r="S14" s="79" t="s">
        <v>646</v>
      </c>
      <c r="T14" s="79" t="s">
        <v>697</v>
      </c>
      <c r="U14" s="79" t="s">
        <v>818</v>
      </c>
      <c r="V14" s="79" t="s">
        <v>818</v>
      </c>
      <c r="W14" s="81">
        <v>43486.21503472222</v>
      </c>
      <c r="X14" s="83" t="s">
        <v>961</v>
      </c>
      <c r="Y14" s="79"/>
      <c r="Z14" s="79"/>
      <c r="AA14" s="85" t="s">
        <v>1120</v>
      </c>
      <c r="AB14" s="79"/>
      <c r="AC14" s="79" t="b">
        <v>0</v>
      </c>
      <c r="AD14" s="79">
        <v>3</v>
      </c>
      <c r="AE14" s="85" t="s">
        <v>1273</v>
      </c>
      <c r="AF14" s="79" t="b">
        <v>0</v>
      </c>
      <c r="AG14" s="79" t="s">
        <v>1276</v>
      </c>
      <c r="AH14" s="79"/>
      <c r="AI14" s="85" t="s">
        <v>1273</v>
      </c>
      <c r="AJ14" s="79" t="b">
        <v>0</v>
      </c>
      <c r="AK14" s="79">
        <v>7</v>
      </c>
      <c r="AL14" s="85" t="s">
        <v>1273</v>
      </c>
      <c r="AM14" s="79" t="s">
        <v>1289</v>
      </c>
      <c r="AN14" s="79" t="b">
        <v>0</v>
      </c>
      <c r="AO14" s="85" t="s">
        <v>1120</v>
      </c>
      <c r="AP14" s="79" t="s">
        <v>1316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220</v>
      </c>
      <c r="B15" s="64" t="s">
        <v>347</v>
      </c>
      <c r="C15" s="65" t="s">
        <v>4076</v>
      </c>
      <c r="D15" s="66">
        <v>3</v>
      </c>
      <c r="E15" s="67" t="s">
        <v>132</v>
      </c>
      <c r="F15" s="68">
        <v>32</v>
      </c>
      <c r="G15" s="65"/>
      <c r="H15" s="69"/>
      <c r="I15" s="70"/>
      <c r="J15" s="70"/>
      <c r="K15" s="34" t="s">
        <v>65</v>
      </c>
      <c r="L15" s="77">
        <v>15</v>
      </c>
      <c r="M15" s="77"/>
      <c r="N15" s="72"/>
      <c r="O15" s="79" t="s">
        <v>432</v>
      </c>
      <c r="P15" s="81">
        <v>43486.20444444445</v>
      </c>
      <c r="Q15" s="79" t="s">
        <v>442</v>
      </c>
      <c r="R15" s="79"/>
      <c r="S15" s="79"/>
      <c r="T15" s="79" t="s">
        <v>698</v>
      </c>
      <c r="U15" s="83" t="s">
        <v>819</v>
      </c>
      <c r="V15" s="83" t="s">
        <v>819</v>
      </c>
      <c r="W15" s="81">
        <v>43486.20444444445</v>
      </c>
      <c r="X15" s="83" t="s">
        <v>962</v>
      </c>
      <c r="Y15" s="79"/>
      <c r="Z15" s="79"/>
      <c r="AA15" s="85" t="s">
        <v>1121</v>
      </c>
      <c r="AB15" s="79"/>
      <c r="AC15" s="79" t="b">
        <v>0</v>
      </c>
      <c r="AD15" s="79">
        <v>4</v>
      </c>
      <c r="AE15" s="85" t="s">
        <v>1273</v>
      </c>
      <c r="AF15" s="79" t="b">
        <v>0</v>
      </c>
      <c r="AG15" s="79" t="s">
        <v>1276</v>
      </c>
      <c r="AH15" s="79"/>
      <c r="AI15" s="85" t="s">
        <v>1273</v>
      </c>
      <c r="AJ15" s="79" t="b">
        <v>0</v>
      </c>
      <c r="AK15" s="79">
        <v>4</v>
      </c>
      <c r="AL15" s="85" t="s">
        <v>1273</v>
      </c>
      <c r="AM15" s="79" t="s">
        <v>1284</v>
      </c>
      <c r="AN15" s="79" t="b">
        <v>0</v>
      </c>
      <c r="AO15" s="85" t="s">
        <v>1121</v>
      </c>
      <c r="AP15" s="79" t="s">
        <v>1316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220</v>
      </c>
      <c r="B16" s="64" t="s">
        <v>348</v>
      </c>
      <c r="C16" s="65" t="s">
        <v>4076</v>
      </c>
      <c r="D16" s="66">
        <v>3</v>
      </c>
      <c r="E16" s="67" t="s">
        <v>132</v>
      </c>
      <c r="F16" s="68">
        <v>32</v>
      </c>
      <c r="G16" s="65"/>
      <c r="H16" s="69"/>
      <c r="I16" s="70"/>
      <c r="J16" s="70"/>
      <c r="K16" s="34" t="s">
        <v>65</v>
      </c>
      <c r="L16" s="77">
        <v>16</v>
      </c>
      <c r="M16" s="77"/>
      <c r="N16" s="72"/>
      <c r="O16" s="79" t="s">
        <v>432</v>
      </c>
      <c r="P16" s="81">
        <v>43486.20444444445</v>
      </c>
      <c r="Q16" s="79" t="s">
        <v>442</v>
      </c>
      <c r="R16" s="79"/>
      <c r="S16" s="79"/>
      <c r="T16" s="79" t="s">
        <v>698</v>
      </c>
      <c r="U16" s="83" t="s">
        <v>819</v>
      </c>
      <c r="V16" s="83" t="s">
        <v>819</v>
      </c>
      <c r="W16" s="81">
        <v>43486.20444444445</v>
      </c>
      <c r="X16" s="83" t="s">
        <v>962</v>
      </c>
      <c r="Y16" s="79"/>
      <c r="Z16" s="79"/>
      <c r="AA16" s="85" t="s">
        <v>1121</v>
      </c>
      <c r="AB16" s="79"/>
      <c r="AC16" s="79" t="b">
        <v>0</v>
      </c>
      <c r="AD16" s="79">
        <v>4</v>
      </c>
      <c r="AE16" s="85" t="s">
        <v>1273</v>
      </c>
      <c r="AF16" s="79" t="b">
        <v>0</v>
      </c>
      <c r="AG16" s="79" t="s">
        <v>1276</v>
      </c>
      <c r="AH16" s="79"/>
      <c r="AI16" s="85" t="s">
        <v>1273</v>
      </c>
      <c r="AJ16" s="79" t="b">
        <v>0</v>
      </c>
      <c r="AK16" s="79">
        <v>4</v>
      </c>
      <c r="AL16" s="85" t="s">
        <v>1273</v>
      </c>
      <c r="AM16" s="79" t="s">
        <v>1284</v>
      </c>
      <c r="AN16" s="79" t="b">
        <v>0</v>
      </c>
      <c r="AO16" s="85" t="s">
        <v>1121</v>
      </c>
      <c r="AP16" s="79" t="s">
        <v>1316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220</v>
      </c>
      <c r="B17" s="64" t="s">
        <v>349</v>
      </c>
      <c r="C17" s="65" t="s">
        <v>4076</v>
      </c>
      <c r="D17" s="66">
        <v>3</v>
      </c>
      <c r="E17" s="67" t="s">
        <v>132</v>
      </c>
      <c r="F17" s="68">
        <v>32</v>
      </c>
      <c r="G17" s="65"/>
      <c r="H17" s="69"/>
      <c r="I17" s="70"/>
      <c r="J17" s="70"/>
      <c r="K17" s="34" t="s">
        <v>65</v>
      </c>
      <c r="L17" s="77">
        <v>17</v>
      </c>
      <c r="M17" s="77"/>
      <c r="N17" s="72"/>
      <c r="O17" s="79" t="s">
        <v>432</v>
      </c>
      <c r="P17" s="81">
        <v>43486.20444444445</v>
      </c>
      <c r="Q17" s="79" t="s">
        <v>442</v>
      </c>
      <c r="R17" s="79"/>
      <c r="S17" s="79"/>
      <c r="T17" s="79" t="s">
        <v>698</v>
      </c>
      <c r="U17" s="83" t="s">
        <v>819</v>
      </c>
      <c r="V17" s="83" t="s">
        <v>819</v>
      </c>
      <c r="W17" s="81">
        <v>43486.20444444445</v>
      </c>
      <c r="X17" s="83" t="s">
        <v>962</v>
      </c>
      <c r="Y17" s="79"/>
      <c r="Z17" s="79"/>
      <c r="AA17" s="85" t="s">
        <v>1121</v>
      </c>
      <c r="AB17" s="79"/>
      <c r="AC17" s="79" t="b">
        <v>0</v>
      </c>
      <c r="AD17" s="79">
        <v>4</v>
      </c>
      <c r="AE17" s="85" t="s">
        <v>1273</v>
      </c>
      <c r="AF17" s="79" t="b">
        <v>0</v>
      </c>
      <c r="AG17" s="79" t="s">
        <v>1276</v>
      </c>
      <c r="AH17" s="79"/>
      <c r="AI17" s="85" t="s">
        <v>1273</v>
      </c>
      <c r="AJ17" s="79" t="b">
        <v>0</v>
      </c>
      <c r="AK17" s="79">
        <v>4</v>
      </c>
      <c r="AL17" s="85" t="s">
        <v>1273</v>
      </c>
      <c r="AM17" s="79" t="s">
        <v>1284</v>
      </c>
      <c r="AN17" s="79" t="b">
        <v>0</v>
      </c>
      <c r="AO17" s="85" t="s">
        <v>1121</v>
      </c>
      <c r="AP17" s="79" t="s">
        <v>1316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220</v>
      </c>
      <c r="B18" s="64" t="s">
        <v>350</v>
      </c>
      <c r="C18" s="65" t="s">
        <v>4076</v>
      </c>
      <c r="D18" s="66">
        <v>3</v>
      </c>
      <c r="E18" s="67" t="s">
        <v>132</v>
      </c>
      <c r="F18" s="68">
        <v>32</v>
      </c>
      <c r="G18" s="65"/>
      <c r="H18" s="69"/>
      <c r="I18" s="70"/>
      <c r="J18" s="70"/>
      <c r="K18" s="34" t="s">
        <v>65</v>
      </c>
      <c r="L18" s="77">
        <v>18</v>
      </c>
      <c r="M18" s="77"/>
      <c r="N18" s="72"/>
      <c r="O18" s="79" t="s">
        <v>432</v>
      </c>
      <c r="P18" s="81">
        <v>43486.20444444445</v>
      </c>
      <c r="Q18" s="79" t="s">
        <v>442</v>
      </c>
      <c r="R18" s="79"/>
      <c r="S18" s="79"/>
      <c r="T18" s="79" t="s">
        <v>698</v>
      </c>
      <c r="U18" s="83" t="s">
        <v>819</v>
      </c>
      <c r="V18" s="83" t="s">
        <v>819</v>
      </c>
      <c r="W18" s="81">
        <v>43486.20444444445</v>
      </c>
      <c r="X18" s="83" t="s">
        <v>962</v>
      </c>
      <c r="Y18" s="79"/>
      <c r="Z18" s="79"/>
      <c r="AA18" s="85" t="s">
        <v>1121</v>
      </c>
      <c r="AB18" s="79"/>
      <c r="AC18" s="79" t="b">
        <v>0</v>
      </c>
      <c r="AD18" s="79">
        <v>4</v>
      </c>
      <c r="AE18" s="85" t="s">
        <v>1273</v>
      </c>
      <c r="AF18" s="79" t="b">
        <v>0</v>
      </c>
      <c r="AG18" s="79" t="s">
        <v>1276</v>
      </c>
      <c r="AH18" s="79"/>
      <c r="AI18" s="85" t="s">
        <v>1273</v>
      </c>
      <c r="AJ18" s="79" t="b">
        <v>0</v>
      </c>
      <c r="AK18" s="79">
        <v>4</v>
      </c>
      <c r="AL18" s="85" t="s">
        <v>1273</v>
      </c>
      <c r="AM18" s="79" t="s">
        <v>1284</v>
      </c>
      <c r="AN18" s="79" t="b">
        <v>0</v>
      </c>
      <c r="AO18" s="85" t="s">
        <v>1121</v>
      </c>
      <c r="AP18" s="79" t="s">
        <v>1316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220</v>
      </c>
      <c r="B19" s="64" t="s">
        <v>351</v>
      </c>
      <c r="C19" s="65" t="s">
        <v>4076</v>
      </c>
      <c r="D19" s="66">
        <v>3</v>
      </c>
      <c r="E19" s="67" t="s">
        <v>132</v>
      </c>
      <c r="F19" s="68">
        <v>32</v>
      </c>
      <c r="G19" s="65"/>
      <c r="H19" s="69"/>
      <c r="I19" s="70"/>
      <c r="J19" s="70"/>
      <c r="K19" s="34" t="s">
        <v>65</v>
      </c>
      <c r="L19" s="77">
        <v>19</v>
      </c>
      <c r="M19" s="77"/>
      <c r="N19" s="72"/>
      <c r="O19" s="79" t="s">
        <v>432</v>
      </c>
      <c r="P19" s="81">
        <v>43486.20444444445</v>
      </c>
      <c r="Q19" s="79" t="s">
        <v>442</v>
      </c>
      <c r="R19" s="79"/>
      <c r="S19" s="79"/>
      <c r="T19" s="79" t="s">
        <v>698</v>
      </c>
      <c r="U19" s="83" t="s">
        <v>819</v>
      </c>
      <c r="V19" s="83" t="s">
        <v>819</v>
      </c>
      <c r="W19" s="81">
        <v>43486.20444444445</v>
      </c>
      <c r="X19" s="83" t="s">
        <v>962</v>
      </c>
      <c r="Y19" s="79"/>
      <c r="Z19" s="79"/>
      <c r="AA19" s="85" t="s">
        <v>1121</v>
      </c>
      <c r="AB19" s="79"/>
      <c r="AC19" s="79" t="b">
        <v>0</v>
      </c>
      <c r="AD19" s="79">
        <v>4</v>
      </c>
      <c r="AE19" s="85" t="s">
        <v>1273</v>
      </c>
      <c r="AF19" s="79" t="b">
        <v>0</v>
      </c>
      <c r="AG19" s="79" t="s">
        <v>1276</v>
      </c>
      <c r="AH19" s="79"/>
      <c r="AI19" s="85" t="s">
        <v>1273</v>
      </c>
      <c r="AJ19" s="79" t="b">
        <v>0</v>
      </c>
      <c r="AK19" s="79">
        <v>4</v>
      </c>
      <c r="AL19" s="85" t="s">
        <v>1273</v>
      </c>
      <c r="AM19" s="79" t="s">
        <v>1284</v>
      </c>
      <c r="AN19" s="79" t="b">
        <v>0</v>
      </c>
      <c r="AO19" s="85" t="s">
        <v>1121</v>
      </c>
      <c r="AP19" s="79" t="s">
        <v>1316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220</v>
      </c>
      <c r="B20" s="64" t="s">
        <v>352</v>
      </c>
      <c r="C20" s="65" t="s">
        <v>4076</v>
      </c>
      <c r="D20" s="66">
        <v>3</v>
      </c>
      <c r="E20" s="67" t="s">
        <v>132</v>
      </c>
      <c r="F20" s="68">
        <v>32</v>
      </c>
      <c r="G20" s="65"/>
      <c r="H20" s="69"/>
      <c r="I20" s="70"/>
      <c r="J20" s="70"/>
      <c r="K20" s="34" t="s">
        <v>65</v>
      </c>
      <c r="L20" s="77">
        <v>20</v>
      </c>
      <c r="M20" s="77"/>
      <c r="N20" s="72"/>
      <c r="O20" s="79" t="s">
        <v>432</v>
      </c>
      <c r="P20" s="81">
        <v>43486.20444444445</v>
      </c>
      <c r="Q20" s="79" t="s">
        <v>442</v>
      </c>
      <c r="R20" s="79"/>
      <c r="S20" s="79"/>
      <c r="T20" s="79" t="s">
        <v>698</v>
      </c>
      <c r="U20" s="83" t="s">
        <v>819</v>
      </c>
      <c r="V20" s="83" t="s">
        <v>819</v>
      </c>
      <c r="W20" s="81">
        <v>43486.20444444445</v>
      </c>
      <c r="X20" s="83" t="s">
        <v>962</v>
      </c>
      <c r="Y20" s="79"/>
      <c r="Z20" s="79"/>
      <c r="AA20" s="85" t="s">
        <v>1121</v>
      </c>
      <c r="AB20" s="79"/>
      <c r="AC20" s="79" t="b">
        <v>0</v>
      </c>
      <c r="AD20" s="79">
        <v>4</v>
      </c>
      <c r="AE20" s="85" t="s">
        <v>1273</v>
      </c>
      <c r="AF20" s="79" t="b">
        <v>0</v>
      </c>
      <c r="AG20" s="79" t="s">
        <v>1276</v>
      </c>
      <c r="AH20" s="79"/>
      <c r="AI20" s="85" t="s">
        <v>1273</v>
      </c>
      <c r="AJ20" s="79" t="b">
        <v>0</v>
      </c>
      <c r="AK20" s="79">
        <v>4</v>
      </c>
      <c r="AL20" s="85" t="s">
        <v>1273</v>
      </c>
      <c r="AM20" s="79" t="s">
        <v>1284</v>
      </c>
      <c r="AN20" s="79" t="b">
        <v>0</v>
      </c>
      <c r="AO20" s="85" t="s">
        <v>1121</v>
      </c>
      <c r="AP20" s="79" t="s">
        <v>1316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221</v>
      </c>
      <c r="B21" s="64" t="s">
        <v>353</v>
      </c>
      <c r="C21" s="65" t="s">
        <v>4076</v>
      </c>
      <c r="D21" s="66">
        <v>3</v>
      </c>
      <c r="E21" s="67" t="s">
        <v>132</v>
      </c>
      <c r="F21" s="68">
        <v>32</v>
      </c>
      <c r="G21" s="65"/>
      <c r="H21" s="69"/>
      <c r="I21" s="70"/>
      <c r="J21" s="70"/>
      <c r="K21" s="34" t="s">
        <v>65</v>
      </c>
      <c r="L21" s="77">
        <v>21</v>
      </c>
      <c r="M21" s="77"/>
      <c r="N21" s="72"/>
      <c r="O21" s="79" t="s">
        <v>432</v>
      </c>
      <c r="P21" s="81">
        <v>43486.23334490741</v>
      </c>
      <c r="Q21" s="79" t="s">
        <v>443</v>
      </c>
      <c r="R21" s="83" t="s">
        <v>584</v>
      </c>
      <c r="S21" s="79" t="s">
        <v>644</v>
      </c>
      <c r="T21" s="79" t="s">
        <v>699</v>
      </c>
      <c r="U21" s="83" t="s">
        <v>820</v>
      </c>
      <c r="V21" s="83" t="s">
        <v>820</v>
      </c>
      <c r="W21" s="81">
        <v>43486.23334490741</v>
      </c>
      <c r="X21" s="83" t="s">
        <v>963</v>
      </c>
      <c r="Y21" s="79"/>
      <c r="Z21" s="79"/>
      <c r="AA21" s="85" t="s">
        <v>1122</v>
      </c>
      <c r="AB21" s="79"/>
      <c r="AC21" s="79" t="b">
        <v>0</v>
      </c>
      <c r="AD21" s="79">
        <v>3</v>
      </c>
      <c r="AE21" s="85" t="s">
        <v>1273</v>
      </c>
      <c r="AF21" s="79" t="b">
        <v>0</v>
      </c>
      <c r="AG21" s="79" t="s">
        <v>1276</v>
      </c>
      <c r="AH21" s="79"/>
      <c r="AI21" s="85" t="s">
        <v>1273</v>
      </c>
      <c r="AJ21" s="79" t="b">
        <v>0</v>
      </c>
      <c r="AK21" s="79">
        <v>2</v>
      </c>
      <c r="AL21" s="85" t="s">
        <v>1273</v>
      </c>
      <c r="AM21" s="79" t="s">
        <v>1284</v>
      </c>
      <c r="AN21" s="79" t="b">
        <v>0</v>
      </c>
      <c r="AO21" s="85" t="s">
        <v>1122</v>
      </c>
      <c r="AP21" s="79" t="s">
        <v>1316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221</v>
      </c>
      <c r="B22" s="64" t="s">
        <v>354</v>
      </c>
      <c r="C22" s="65" t="s">
        <v>4076</v>
      </c>
      <c r="D22" s="66">
        <v>3</v>
      </c>
      <c r="E22" s="67" t="s">
        <v>132</v>
      </c>
      <c r="F22" s="68">
        <v>32</v>
      </c>
      <c r="G22" s="65"/>
      <c r="H22" s="69"/>
      <c r="I22" s="70"/>
      <c r="J22" s="70"/>
      <c r="K22" s="34" t="s">
        <v>65</v>
      </c>
      <c r="L22" s="77">
        <v>22</v>
      </c>
      <c r="M22" s="77"/>
      <c r="N22" s="72"/>
      <c r="O22" s="79" t="s">
        <v>432</v>
      </c>
      <c r="P22" s="81">
        <v>43486.23334490741</v>
      </c>
      <c r="Q22" s="79" t="s">
        <v>443</v>
      </c>
      <c r="R22" s="83" t="s">
        <v>584</v>
      </c>
      <c r="S22" s="79" t="s">
        <v>644</v>
      </c>
      <c r="T22" s="79" t="s">
        <v>699</v>
      </c>
      <c r="U22" s="83" t="s">
        <v>820</v>
      </c>
      <c r="V22" s="83" t="s">
        <v>820</v>
      </c>
      <c r="W22" s="81">
        <v>43486.23334490741</v>
      </c>
      <c r="X22" s="83" t="s">
        <v>963</v>
      </c>
      <c r="Y22" s="79"/>
      <c r="Z22" s="79"/>
      <c r="AA22" s="85" t="s">
        <v>1122</v>
      </c>
      <c r="AB22" s="79"/>
      <c r="AC22" s="79" t="b">
        <v>0</v>
      </c>
      <c r="AD22" s="79">
        <v>3</v>
      </c>
      <c r="AE22" s="85" t="s">
        <v>1273</v>
      </c>
      <c r="AF22" s="79" t="b">
        <v>0</v>
      </c>
      <c r="AG22" s="79" t="s">
        <v>1276</v>
      </c>
      <c r="AH22" s="79"/>
      <c r="AI22" s="85" t="s">
        <v>1273</v>
      </c>
      <c r="AJ22" s="79" t="b">
        <v>0</v>
      </c>
      <c r="AK22" s="79">
        <v>2</v>
      </c>
      <c r="AL22" s="85" t="s">
        <v>1273</v>
      </c>
      <c r="AM22" s="79" t="s">
        <v>1284</v>
      </c>
      <c r="AN22" s="79" t="b">
        <v>0</v>
      </c>
      <c r="AO22" s="85" t="s">
        <v>1122</v>
      </c>
      <c r="AP22" s="79" t="s">
        <v>1316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221</v>
      </c>
      <c r="B23" s="64" t="s">
        <v>355</v>
      </c>
      <c r="C23" s="65" t="s">
        <v>4076</v>
      </c>
      <c r="D23" s="66">
        <v>3</v>
      </c>
      <c r="E23" s="67" t="s">
        <v>132</v>
      </c>
      <c r="F23" s="68">
        <v>32</v>
      </c>
      <c r="G23" s="65"/>
      <c r="H23" s="69"/>
      <c r="I23" s="70"/>
      <c r="J23" s="70"/>
      <c r="K23" s="34" t="s">
        <v>65</v>
      </c>
      <c r="L23" s="77">
        <v>23</v>
      </c>
      <c r="M23" s="77"/>
      <c r="N23" s="72"/>
      <c r="O23" s="79" t="s">
        <v>432</v>
      </c>
      <c r="P23" s="81">
        <v>43486.23334490741</v>
      </c>
      <c r="Q23" s="79" t="s">
        <v>443</v>
      </c>
      <c r="R23" s="83" t="s">
        <v>584</v>
      </c>
      <c r="S23" s="79" t="s">
        <v>644</v>
      </c>
      <c r="T23" s="79" t="s">
        <v>699</v>
      </c>
      <c r="U23" s="83" t="s">
        <v>820</v>
      </c>
      <c r="V23" s="83" t="s">
        <v>820</v>
      </c>
      <c r="W23" s="81">
        <v>43486.23334490741</v>
      </c>
      <c r="X23" s="83" t="s">
        <v>963</v>
      </c>
      <c r="Y23" s="79"/>
      <c r="Z23" s="79"/>
      <c r="AA23" s="85" t="s">
        <v>1122</v>
      </c>
      <c r="AB23" s="79"/>
      <c r="AC23" s="79" t="b">
        <v>0</v>
      </c>
      <c r="AD23" s="79">
        <v>3</v>
      </c>
      <c r="AE23" s="85" t="s">
        <v>1273</v>
      </c>
      <c r="AF23" s="79" t="b">
        <v>0</v>
      </c>
      <c r="AG23" s="79" t="s">
        <v>1276</v>
      </c>
      <c r="AH23" s="79"/>
      <c r="AI23" s="85" t="s">
        <v>1273</v>
      </c>
      <c r="AJ23" s="79" t="b">
        <v>0</v>
      </c>
      <c r="AK23" s="79">
        <v>2</v>
      </c>
      <c r="AL23" s="85" t="s">
        <v>1273</v>
      </c>
      <c r="AM23" s="79" t="s">
        <v>1284</v>
      </c>
      <c r="AN23" s="79" t="b">
        <v>0</v>
      </c>
      <c r="AO23" s="85" t="s">
        <v>1122</v>
      </c>
      <c r="AP23" s="79" t="s">
        <v>1316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221</v>
      </c>
      <c r="B24" s="64" t="s">
        <v>356</v>
      </c>
      <c r="C24" s="65" t="s">
        <v>4076</v>
      </c>
      <c r="D24" s="66">
        <v>3</v>
      </c>
      <c r="E24" s="67" t="s">
        <v>132</v>
      </c>
      <c r="F24" s="68">
        <v>32</v>
      </c>
      <c r="G24" s="65"/>
      <c r="H24" s="69"/>
      <c r="I24" s="70"/>
      <c r="J24" s="70"/>
      <c r="K24" s="34" t="s">
        <v>65</v>
      </c>
      <c r="L24" s="77">
        <v>24</v>
      </c>
      <c r="M24" s="77"/>
      <c r="N24" s="72"/>
      <c r="O24" s="79" t="s">
        <v>432</v>
      </c>
      <c r="P24" s="81">
        <v>43486.23334490741</v>
      </c>
      <c r="Q24" s="79" t="s">
        <v>443</v>
      </c>
      <c r="R24" s="83" t="s">
        <v>584</v>
      </c>
      <c r="S24" s="79" t="s">
        <v>644</v>
      </c>
      <c r="T24" s="79" t="s">
        <v>699</v>
      </c>
      <c r="U24" s="83" t="s">
        <v>820</v>
      </c>
      <c r="V24" s="83" t="s">
        <v>820</v>
      </c>
      <c r="W24" s="81">
        <v>43486.23334490741</v>
      </c>
      <c r="X24" s="83" t="s">
        <v>963</v>
      </c>
      <c r="Y24" s="79"/>
      <c r="Z24" s="79"/>
      <c r="AA24" s="85" t="s">
        <v>1122</v>
      </c>
      <c r="AB24" s="79"/>
      <c r="AC24" s="79" t="b">
        <v>0</v>
      </c>
      <c r="AD24" s="79">
        <v>3</v>
      </c>
      <c r="AE24" s="85" t="s">
        <v>1273</v>
      </c>
      <c r="AF24" s="79" t="b">
        <v>0</v>
      </c>
      <c r="AG24" s="79" t="s">
        <v>1276</v>
      </c>
      <c r="AH24" s="79"/>
      <c r="AI24" s="85" t="s">
        <v>1273</v>
      </c>
      <c r="AJ24" s="79" t="b">
        <v>0</v>
      </c>
      <c r="AK24" s="79">
        <v>2</v>
      </c>
      <c r="AL24" s="85" t="s">
        <v>1273</v>
      </c>
      <c r="AM24" s="79" t="s">
        <v>1284</v>
      </c>
      <c r="AN24" s="79" t="b">
        <v>0</v>
      </c>
      <c r="AO24" s="85" t="s">
        <v>1122</v>
      </c>
      <c r="AP24" s="79" t="s">
        <v>1316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214</v>
      </c>
      <c r="B25" s="64" t="s">
        <v>357</v>
      </c>
      <c r="C25" s="65" t="s">
        <v>4076</v>
      </c>
      <c r="D25" s="66">
        <v>3</v>
      </c>
      <c r="E25" s="67" t="s">
        <v>132</v>
      </c>
      <c r="F25" s="68">
        <v>32</v>
      </c>
      <c r="G25" s="65"/>
      <c r="H25" s="69"/>
      <c r="I25" s="70"/>
      <c r="J25" s="70"/>
      <c r="K25" s="34" t="s">
        <v>65</v>
      </c>
      <c r="L25" s="77">
        <v>25</v>
      </c>
      <c r="M25" s="77"/>
      <c r="N25" s="72"/>
      <c r="O25" s="79" t="s">
        <v>432</v>
      </c>
      <c r="P25" s="81">
        <v>43484.635046296295</v>
      </c>
      <c r="Q25" s="79" t="s">
        <v>435</v>
      </c>
      <c r="R25" s="83" t="s">
        <v>579</v>
      </c>
      <c r="S25" s="79" t="s">
        <v>642</v>
      </c>
      <c r="T25" s="79" t="s">
        <v>692</v>
      </c>
      <c r="U25" s="79"/>
      <c r="V25" s="83" t="s">
        <v>864</v>
      </c>
      <c r="W25" s="81">
        <v>43484.635046296295</v>
      </c>
      <c r="X25" s="83" t="s">
        <v>955</v>
      </c>
      <c r="Y25" s="79"/>
      <c r="Z25" s="79"/>
      <c r="AA25" s="85" t="s">
        <v>1114</v>
      </c>
      <c r="AB25" s="79"/>
      <c r="AC25" s="79" t="b">
        <v>0</v>
      </c>
      <c r="AD25" s="79">
        <v>22</v>
      </c>
      <c r="AE25" s="85" t="s">
        <v>1273</v>
      </c>
      <c r="AF25" s="79" t="b">
        <v>0</v>
      </c>
      <c r="AG25" s="79" t="s">
        <v>1276</v>
      </c>
      <c r="AH25" s="79"/>
      <c r="AI25" s="85" t="s">
        <v>1273</v>
      </c>
      <c r="AJ25" s="79" t="b">
        <v>0</v>
      </c>
      <c r="AK25" s="79">
        <v>24</v>
      </c>
      <c r="AL25" s="85" t="s">
        <v>1273</v>
      </c>
      <c r="AM25" s="79" t="s">
        <v>1285</v>
      </c>
      <c r="AN25" s="79" t="b">
        <v>0</v>
      </c>
      <c r="AO25" s="85" t="s">
        <v>1114</v>
      </c>
      <c r="AP25" s="79" t="s">
        <v>1316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7</v>
      </c>
      <c r="BD25" s="48"/>
      <c r="BE25" s="49"/>
      <c r="BF25" s="48"/>
      <c r="BG25" s="49"/>
      <c r="BH25" s="48"/>
      <c r="BI25" s="49"/>
      <c r="BJ25" s="48"/>
      <c r="BK25" s="49"/>
      <c r="BL25" s="48"/>
    </row>
    <row r="26" spans="1:64" ht="15">
      <c r="A26" s="64" t="s">
        <v>219</v>
      </c>
      <c r="B26" s="64" t="s">
        <v>357</v>
      </c>
      <c r="C26" s="65" t="s">
        <v>4076</v>
      </c>
      <c r="D26" s="66">
        <v>3</v>
      </c>
      <c r="E26" s="67" t="s">
        <v>132</v>
      </c>
      <c r="F26" s="68">
        <v>32</v>
      </c>
      <c r="G26" s="65"/>
      <c r="H26" s="69"/>
      <c r="I26" s="70"/>
      <c r="J26" s="70"/>
      <c r="K26" s="34" t="s">
        <v>65</v>
      </c>
      <c r="L26" s="77">
        <v>26</v>
      </c>
      <c r="M26" s="77"/>
      <c r="N26" s="72"/>
      <c r="O26" s="79" t="s">
        <v>432</v>
      </c>
      <c r="P26" s="81">
        <v>43485.643055555556</v>
      </c>
      <c r="Q26" s="79" t="s">
        <v>444</v>
      </c>
      <c r="R26" s="79"/>
      <c r="S26" s="79"/>
      <c r="T26" s="79" t="s">
        <v>700</v>
      </c>
      <c r="U26" s="83" t="s">
        <v>821</v>
      </c>
      <c r="V26" s="83" t="s">
        <v>821</v>
      </c>
      <c r="W26" s="81">
        <v>43485.643055555556</v>
      </c>
      <c r="X26" s="83" t="s">
        <v>964</v>
      </c>
      <c r="Y26" s="79"/>
      <c r="Z26" s="79"/>
      <c r="AA26" s="85" t="s">
        <v>1123</v>
      </c>
      <c r="AB26" s="79"/>
      <c r="AC26" s="79" t="b">
        <v>0</v>
      </c>
      <c r="AD26" s="79">
        <v>70</v>
      </c>
      <c r="AE26" s="85" t="s">
        <v>1273</v>
      </c>
      <c r="AF26" s="79" t="b">
        <v>0</v>
      </c>
      <c r="AG26" s="79" t="s">
        <v>1276</v>
      </c>
      <c r="AH26" s="79"/>
      <c r="AI26" s="85" t="s">
        <v>1273</v>
      </c>
      <c r="AJ26" s="79" t="b">
        <v>0</v>
      </c>
      <c r="AK26" s="79">
        <v>59</v>
      </c>
      <c r="AL26" s="85" t="s">
        <v>1273</v>
      </c>
      <c r="AM26" s="79" t="s">
        <v>1290</v>
      </c>
      <c r="AN26" s="79" t="b">
        <v>0</v>
      </c>
      <c r="AO26" s="85" t="s">
        <v>1123</v>
      </c>
      <c r="AP26" s="79" t="s">
        <v>1316</v>
      </c>
      <c r="AQ26" s="79">
        <v>0</v>
      </c>
      <c r="AR26" s="79">
        <v>0</v>
      </c>
      <c r="AS26" s="79"/>
      <c r="AT26" s="79"/>
      <c r="AU26" s="79"/>
      <c r="AV26" s="79"/>
      <c r="AW26" s="79"/>
      <c r="AX26" s="79"/>
      <c r="AY26" s="79"/>
      <c r="AZ26" s="79"/>
      <c r="BA26">
        <v>1</v>
      </c>
      <c r="BB26" s="78" t="str">
        <f>REPLACE(INDEX(GroupVertices[Group],MATCH(Edges[[#This Row],[Vertex 1]],GroupVertices[Vertex],0)),1,1,"")</f>
        <v>8</v>
      </c>
      <c r="BC26" s="78" t="str">
        <f>REPLACE(INDEX(GroupVertices[Group],MATCH(Edges[[#This Row],[Vertex 2]],GroupVertices[Vertex],0)),1,1,"")</f>
        <v>7</v>
      </c>
      <c r="BD26" s="48"/>
      <c r="BE26" s="49"/>
      <c r="BF26" s="48"/>
      <c r="BG26" s="49"/>
      <c r="BH26" s="48"/>
      <c r="BI26" s="49"/>
      <c r="BJ26" s="48"/>
      <c r="BK26" s="49"/>
      <c r="BL26" s="48"/>
    </row>
    <row r="27" spans="1:64" ht="15">
      <c r="A27" s="64" t="s">
        <v>221</v>
      </c>
      <c r="B27" s="64" t="s">
        <v>357</v>
      </c>
      <c r="C27" s="65" t="s">
        <v>4076</v>
      </c>
      <c r="D27" s="66">
        <v>3</v>
      </c>
      <c r="E27" s="67" t="s">
        <v>132</v>
      </c>
      <c r="F27" s="68">
        <v>32</v>
      </c>
      <c r="G27" s="65"/>
      <c r="H27" s="69"/>
      <c r="I27" s="70"/>
      <c r="J27" s="70"/>
      <c r="K27" s="34" t="s">
        <v>65</v>
      </c>
      <c r="L27" s="77">
        <v>27</v>
      </c>
      <c r="M27" s="77"/>
      <c r="N27" s="72"/>
      <c r="O27" s="79" t="s">
        <v>432</v>
      </c>
      <c r="P27" s="81">
        <v>43486.23334490741</v>
      </c>
      <c r="Q27" s="79" t="s">
        <v>443</v>
      </c>
      <c r="R27" s="83" t="s">
        <v>584</v>
      </c>
      <c r="S27" s="79" t="s">
        <v>644</v>
      </c>
      <c r="T27" s="79" t="s">
        <v>699</v>
      </c>
      <c r="U27" s="83" t="s">
        <v>820</v>
      </c>
      <c r="V27" s="83" t="s">
        <v>820</v>
      </c>
      <c r="W27" s="81">
        <v>43486.23334490741</v>
      </c>
      <c r="X27" s="83" t="s">
        <v>963</v>
      </c>
      <c r="Y27" s="79"/>
      <c r="Z27" s="79"/>
      <c r="AA27" s="85" t="s">
        <v>1122</v>
      </c>
      <c r="AB27" s="79"/>
      <c r="AC27" s="79" t="b">
        <v>0</v>
      </c>
      <c r="AD27" s="79">
        <v>3</v>
      </c>
      <c r="AE27" s="85" t="s">
        <v>1273</v>
      </c>
      <c r="AF27" s="79" t="b">
        <v>0</v>
      </c>
      <c r="AG27" s="79" t="s">
        <v>1276</v>
      </c>
      <c r="AH27" s="79"/>
      <c r="AI27" s="85" t="s">
        <v>1273</v>
      </c>
      <c r="AJ27" s="79" t="b">
        <v>0</v>
      </c>
      <c r="AK27" s="79">
        <v>2</v>
      </c>
      <c r="AL27" s="85" t="s">
        <v>1273</v>
      </c>
      <c r="AM27" s="79" t="s">
        <v>1284</v>
      </c>
      <c r="AN27" s="79" t="b">
        <v>0</v>
      </c>
      <c r="AO27" s="85" t="s">
        <v>1122</v>
      </c>
      <c r="AP27" s="79" t="s">
        <v>1316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221</v>
      </c>
      <c r="B28" s="64" t="s">
        <v>358</v>
      </c>
      <c r="C28" s="65" t="s">
        <v>4076</v>
      </c>
      <c r="D28" s="66">
        <v>3</v>
      </c>
      <c r="E28" s="67" t="s">
        <v>132</v>
      </c>
      <c r="F28" s="68">
        <v>32</v>
      </c>
      <c r="G28" s="65"/>
      <c r="H28" s="69"/>
      <c r="I28" s="70"/>
      <c r="J28" s="70"/>
      <c r="K28" s="34" t="s">
        <v>65</v>
      </c>
      <c r="L28" s="77">
        <v>28</v>
      </c>
      <c r="M28" s="77"/>
      <c r="N28" s="72"/>
      <c r="O28" s="79" t="s">
        <v>432</v>
      </c>
      <c r="P28" s="81">
        <v>43486.23334490741</v>
      </c>
      <c r="Q28" s="79" t="s">
        <v>443</v>
      </c>
      <c r="R28" s="83" t="s">
        <v>584</v>
      </c>
      <c r="S28" s="79" t="s">
        <v>644</v>
      </c>
      <c r="T28" s="79" t="s">
        <v>699</v>
      </c>
      <c r="U28" s="83" t="s">
        <v>820</v>
      </c>
      <c r="V28" s="83" t="s">
        <v>820</v>
      </c>
      <c r="W28" s="81">
        <v>43486.23334490741</v>
      </c>
      <c r="X28" s="83" t="s">
        <v>963</v>
      </c>
      <c r="Y28" s="79"/>
      <c r="Z28" s="79"/>
      <c r="AA28" s="85" t="s">
        <v>1122</v>
      </c>
      <c r="AB28" s="79"/>
      <c r="AC28" s="79" t="b">
        <v>0</v>
      </c>
      <c r="AD28" s="79">
        <v>3</v>
      </c>
      <c r="AE28" s="85" t="s">
        <v>1273</v>
      </c>
      <c r="AF28" s="79" t="b">
        <v>0</v>
      </c>
      <c r="AG28" s="79" t="s">
        <v>1276</v>
      </c>
      <c r="AH28" s="79"/>
      <c r="AI28" s="85" t="s">
        <v>1273</v>
      </c>
      <c r="AJ28" s="79" t="b">
        <v>0</v>
      </c>
      <c r="AK28" s="79">
        <v>2</v>
      </c>
      <c r="AL28" s="85" t="s">
        <v>1273</v>
      </c>
      <c r="AM28" s="79" t="s">
        <v>1284</v>
      </c>
      <c r="AN28" s="79" t="b">
        <v>0</v>
      </c>
      <c r="AO28" s="85" t="s">
        <v>1122</v>
      </c>
      <c r="AP28" s="79" t="s">
        <v>1316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221</v>
      </c>
      <c r="B29" s="64" t="s">
        <v>359</v>
      </c>
      <c r="C29" s="65" t="s">
        <v>4076</v>
      </c>
      <c r="D29" s="66">
        <v>3</v>
      </c>
      <c r="E29" s="67" t="s">
        <v>132</v>
      </c>
      <c r="F29" s="68">
        <v>32</v>
      </c>
      <c r="G29" s="65"/>
      <c r="H29" s="69"/>
      <c r="I29" s="70"/>
      <c r="J29" s="70"/>
      <c r="K29" s="34" t="s">
        <v>65</v>
      </c>
      <c r="L29" s="77">
        <v>29</v>
      </c>
      <c r="M29" s="77"/>
      <c r="N29" s="72"/>
      <c r="O29" s="79" t="s">
        <v>432</v>
      </c>
      <c r="P29" s="81">
        <v>43486.23334490741</v>
      </c>
      <c r="Q29" s="79" t="s">
        <v>443</v>
      </c>
      <c r="R29" s="83" t="s">
        <v>584</v>
      </c>
      <c r="S29" s="79" t="s">
        <v>644</v>
      </c>
      <c r="T29" s="79" t="s">
        <v>699</v>
      </c>
      <c r="U29" s="83" t="s">
        <v>820</v>
      </c>
      <c r="V29" s="83" t="s">
        <v>820</v>
      </c>
      <c r="W29" s="81">
        <v>43486.23334490741</v>
      </c>
      <c r="X29" s="83" t="s">
        <v>963</v>
      </c>
      <c r="Y29" s="79"/>
      <c r="Z29" s="79"/>
      <c r="AA29" s="85" t="s">
        <v>1122</v>
      </c>
      <c r="AB29" s="79"/>
      <c r="AC29" s="79" t="b">
        <v>0</v>
      </c>
      <c r="AD29" s="79">
        <v>3</v>
      </c>
      <c r="AE29" s="85" t="s">
        <v>1273</v>
      </c>
      <c r="AF29" s="79" t="b">
        <v>0</v>
      </c>
      <c r="AG29" s="79" t="s">
        <v>1276</v>
      </c>
      <c r="AH29" s="79"/>
      <c r="AI29" s="85" t="s">
        <v>1273</v>
      </c>
      <c r="AJ29" s="79" t="b">
        <v>0</v>
      </c>
      <c r="AK29" s="79">
        <v>2</v>
      </c>
      <c r="AL29" s="85" t="s">
        <v>1273</v>
      </c>
      <c r="AM29" s="79" t="s">
        <v>1284</v>
      </c>
      <c r="AN29" s="79" t="b">
        <v>0</v>
      </c>
      <c r="AO29" s="85" t="s">
        <v>1122</v>
      </c>
      <c r="AP29" s="79" t="s">
        <v>1316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222</v>
      </c>
      <c r="B30" s="64" t="s">
        <v>360</v>
      </c>
      <c r="C30" s="65" t="s">
        <v>4076</v>
      </c>
      <c r="D30" s="66">
        <v>3</v>
      </c>
      <c r="E30" s="67" t="s">
        <v>132</v>
      </c>
      <c r="F30" s="68">
        <v>32</v>
      </c>
      <c r="G30" s="65"/>
      <c r="H30" s="69"/>
      <c r="I30" s="70"/>
      <c r="J30" s="70"/>
      <c r="K30" s="34" t="s">
        <v>65</v>
      </c>
      <c r="L30" s="77">
        <v>30</v>
      </c>
      <c r="M30" s="77"/>
      <c r="N30" s="72"/>
      <c r="O30" s="79" t="s">
        <v>432</v>
      </c>
      <c r="P30" s="81">
        <v>43482.65560185185</v>
      </c>
      <c r="Q30" s="79" t="s">
        <v>445</v>
      </c>
      <c r="R30" s="83" t="s">
        <v>585</v>
      </c>
      <c r="S30" s="79" t="s">
        <v>644</v>
      </c>
      <c r="T30" s="79" t="s">
        <v>701</v>
      </c>
      <c r="U30" s="83" t="s">
        <v>822</v>
      </c>
      <c r="V30" s="83" t="s">
        <v>822</v>
      </c>
      <c r="W30" s="81">
        <v>43482.65560185185</v>
      </c>
      <c r="X30" s="83" t="s">
        <v>965</v>
      </c>
      <c r="Y30" s="79"/>
      <c r="Z30" s="79"/>
      <c r="AA30" s="85" t="s">
        <v>1124</v>
      </c>
      <c r="AB30" s="79"/>
      <c r="AC30" s="79" t="b">
        <v>0</v>
      </c>
      <c r="AD30" s="79">
        <v>13</v>
      </c>
      <c r="AE30" s="85" t="s">
        <v>1273</v>
      </c>
      <c r="AF30" s="79" t="b">
        <v>0</v>
      </c>
      <c r="AG30" s="79" t="s">
        <v>1276</v>
      </c>
      <c r="AH30" s="79"/>
      <c r="AI30" s="85" t="s">
        <v>1273</v>
      </c>
      <c r="AJ30" s="79" t="b">
        <v>0</v>
      </c>
      <c r="AK30" s="79">
        <v>15</v>
      </c>
      <c r="AL30" s="85" t="s">
        <v>1273</v>
      </c>
      <c r="AM30" s="79" t="s">
        <v>1283</v>
      </c>
      <c r="AN30" s="79" t="b">
        <v>0</v>
      </c>
      <c r="AO30" s="85" t="s">
        <v>1124</v>
      </c>
      <c r="AP30" s="79" t="s">
        <v>1316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222</v>
      </c>
      <c r="B31" s="64" t="s">
        <v>361</v>
      </c>
      <c r="C31" s="65" t="s">
        <v>4076</v>
      </c>
      <c r="D31" s="66">
        <v>3</v>
      </c>
      <c r="E31" s="67" t="s">
        <v>132</v>
      </c>
      <c r="F31" s="68">
        <v>32</v>
      </c>
      <c r="G31" s="65"/>
      <c r="H31" s="69"/>
      <c r="I31" s="70"/>
      <c r="J31" s="70"/>
      <c r="K31" s="34" t="s">
        <v>65</v>
      </c>
      <c r="L31" s="77">
        <v>31</v>
      </c>
      <c r="M31" s="77"/>
      <c r="N31" s="72"/>
      <c r="O31" s="79" t="s">
        <v>432</v>
      </c>
      <c r="P31" s="81">
        <v>43482.65560185185</v>
      </c>
      <c r="Q31" s="79" t="s">
        <v>445</v>
      </c>
      <c r="R31" s="83" t="s">
        <v>585</v>
      </c>
      <c r="S31" s="79" t="s">
        <v>644</v>
      </c>
      <c r="T31" s="79" t="s">
        <v>701</v>
      </c>
      <c r="U31" s="83" t="s">
        <v>822</v>
      </c>
      <c r="V31" s="83" t="s">
        <v>822</v>
      </c>
      <c r="W31" s="81">
        <v>43482.65560185185</v>
      </c>
      <c r="X31" s="83" t="s">
        <v>965</v>
      </c>
      <c r="Y31" s="79"/>
      <c r="Z31" s="79"/>
      <c r="AA31" s="85" t="s">
        <v>1124</v>
      </c>
      <c r="AB31" s="79"/>
      <c r="AC31" s="79" t="b">
        <v>0</v>
      </c>
      <c r="AD31" s="79">
        <v>13</v>
      </c>
      <c r="AE31" s="85" t="s">
        <v>1273</v>
      </c>
      <c r="AF31" s="79" t="b">
        <v>0</v>
      </c>
      <c r="AG31" s="79" t="s">
        <v>1276</v>
      </c>
      <c r="AH31" s="79"/>
      <c r="AI31" s="85" t="s">
        <v>1273</v>
      </c>
      <c r="AJ31" s="79" t="b">
        <v>0</v>
      </c>
      <c r="AK31" s="79">
        <v>15</v>
      </c>
      <c r="AL31" s="85" t="s">
        <v>1273</v>
      </c>
      <c r="AM31" s="79" t="s">
        <v>1283</v>
      </c>
      <c r="AN31" s="79" t="b">
        <v>0</v>
      </c>
      <c r="AO31" s="85" t="s">
        <v>1124</v>
      </c>
      <c r="AP31" s="79" t="s">
        <v>1316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c r="BE31" s="49"/>
      <c r="BF31" s="48"/>
      <c r="BG31" s="49"/>
      <c r="BH31" s="48"/>
      <c r="BI31" s="49"/>
      <c r="BJ31" s="48"/>
      <c r="BK31" s="49"/>
      <c r="BL31" s="48"/>
    </row>
    <row r="32" spans="1:64" ht="15">
      <c r="A32" s="64" t="s">
        <v>222</v>
      </c>
      <c r="B32" s="64" t="s">
        <v>362</v>
      </c>
      <c r="C32" s="65" t="s">
        <v>4076</v>
      </c>
      <c r="D32" s="66">
        <v>3</v>
      </c>
      <c r="E32" s="67" t="s">
        <v>132</v>
      </c>
      <c r="F32" s="68">
        <v>32</v>
      </c>
      <c r="G32" s="65"/>
      <c r="H32" s="69"/>
      <c r="I32" s="70"/>
      <c r="J32" s="70"/>
      <c r="K32" s="34" t="s">
        <v>65</v>
      </c>
      <c r="L32" s="77">
        <v>32</v>
      </c>
      <c r="M32" s="77"/>
      <c r="N32" s="72"/>
      <c r="O32" s="79" t="s">
        <v>432</v>
      </c>
      <c r="P32" s="81">
        <v>43482.65560185185</v>
      </c>
      <c r="Q32" s="79" t="s">
        <v>445</v>
      </c>
      <c r="R32" s="83" t="s">
        <v>585</v>
      </c>
      <c r="S32" s="79" t="s">
        <v>644</v>
      </c>
      <c r="T32" s="79" t="s">
        <v>701</v>
      </c>
      <c r="U32" s="83" t="s">
        <v>822</v>
      </c>
      <c r="V32" s="83" t="s">
        <v>822</v>
      </c>
      <c r="W32" s="81">
        <v>43482.65560185185</v>
      </c>
      <c r="X32" s="83" t="s">
        <v>965</v>
      </c>
      <c r="Y32" s="79"/>
      <c r="Z32" s="79"/>
      <c r="AA32" s="85" t="s">
        <v>1124</v>
      </c>
      <c r="AB32" s="79"/>
      <c r="AC32" s="79" t="b">
        <v>0</v>
      </c>
      <c r="AD32" s="79">
        <v>13</v>
      </c>
      <c r="AE32" s="85" t="s">
        <v>1273</v>
      </c>
      <c r="AF32" s="79" t="b">
        <v>0</v>
      </c>
      <c r="AG32" s="79" t="s">
        <v>1276</v>
      </c>
      <c r="AH32" s="79"/>
      <c r="AI32" s="85" t="s">
        <v>1273</v>
      </c>
      <c r="AJ32" s="79" t="b">
        <v>0</v>
      </c>
      <c r="AK32" s="79">
        <v>15</v>
      </c>
      <c r="AL32" s="85" t="s">
        <v>1273</v>
      </c>
      <c r="AM32" s="79" t="s">
        <v>1283</v>
      </c>
      <c r="AN32" s="79" t="b">
        <v>0</v>
      </c>
      <c r="AO32" s="85" t="s">
        <v>1124</v>
      </c>
      <c r="AP32" s="79" t="s">
        <v>1316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222</v>
      </c>
      <c r="B33" s="64" t="s">
        <v>363</v>
      </c>
      <c r="C33" s="65" t="s">
        <v>4076</v>
      </c>
      <c r="D33" s="66">
        <v>3</v>
      </c>
      <c r="E33" s="67" t="s">
        <v>132</v>
      </c>
      <c r="F33" s="68">
        <v>32</v>
      </c>
      <c r="G33" s="65"/>
      <c r="H33" s="69"/>
      <c r="I33" s="70"/>
      <c r="J33" s="70"/>
      <c r="K33" s="34" t="s">
        <v>65</v>
      </c>
      <c r="L33" s="77">
        <v>33</v>
      </c>
      <c r="M33" s="77"/>
      <c r="N33" s="72"/>
      <c r="O33" s="79" t="s">
        <v>432</v>
      </c>
      <c r="P33" s="81">
        <v>43482.65560185185</v>
      </c>
      <c r="Q33" s="79" t="s">
        <v>445</v>
      </c>
      <c r="R33" s="83" t="s">
        <v>585</v>
      </c>
      <c r="S33" s="79" t="s">
        <v>644</v>
      </c>
      <c r="T33" s="79" t="s">
        <v>701</v>
      </c>
      <c r="U33" s="83" t="s">
        <v>822</v>
      </c>
      <c r="V33" s="83" t="s">
        <v>822</v>
      </c>
      <c r="W33" s="81">
        <v>43482.65560185185</v>
      </c>
      <c r="X33" s="83" t="s">
        <v>965</v>
      </c>
      <c r="Y33" s="79"/>
      <c r="Z33" s="79"/>
      <c r="AA33" s="85" t="s">
        <v>1124</v>
      </c>
      <c r="AB33" s="79"/>
      <c r="AC33" s="79" t="b">
        <v>0</v>
      </c>
      <c r="AD33" s="79">
        <v>13</v>
      </c>
      <c r="AE33" s="85" t="s">
        <v>1273</v>
      </c>
      <c r="AF33" s="79" t="b">
        <v>0</v>
      </c>
      <c r="AG33" s="79" t="s">
        <v>1276</v>
      </c>
      <c r="AH33" s="79"/>
      <c r="AI33" s="85" t="s">
        <v>1273</v>
      </c>
      <c r="AJ33" s="79" t="b">
        <v>0</v>
      </c>
      <c r="AK33" s="79">
        <v>15</v>
      </c>
      <c r="AL33" s="85" t="s">
        <v>1273</v>
      </c>
      <c r="AM33" s="79" t="s">
        <v>1283</v>
      </c>
      <c r="AN33" s="79" t="b">
        <v>0</v>
      </c>
      <c r="AO33" s="85" t="s">
        <v>1124</v>
      </c>
      <c r="AP33" s="79" t="s">
        <v>1316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222</v>
      </c>
      <c r="B34" s="64" t="s">
        <v>364</v>
      </c>
      <c r="C34" s="65" t="s">
        <v>4076</v>
      </c>
      <c r="D34" s="66">
        <v>3</v>
      </c>
      <c r="E34" s="67" t="s">
        <v>132</v>
      </c>
      <c r="F34" s="68">
        <v>32</v>
      </c>
      <c r="G34" s="65"/>
      <c r="H34" s="69"/>
      <c r="I34" s="70"/>
      <c r="J34" s="70"/>
      <c r="K34" s="34" t="s">
        <v>65</v>
      </c>
      <c r="L34" s="77">
        <v>34</v>
      </c>
      <c r="M34" s="77"/>
      <c r="N34" s="72"/>
      <c r="O34" s="79" t="s">
        <v>432</v>
      </c>
      <c r="P34" s="81">
        <v>43482.65560185185</v>
      </c>
      <c r="Q34" s="79" t="s">
        <v>445</v>
      </c>
      <c r="R34" s="83" t="s">
        <v>585</v>
      </c>
      <c r="S34" s="79" t="s">
        <v>644</v>
      </c>
      <c r="T34" s="79" t="s">
        <v>701</v>
      </c>
      <c r="U34" s="83" t="s">
        <v>822</v>
      </c>
      <c r="V34" s="83" t="s">
        <v>822</v>
      </c>
      <c r="W34" s="81">
        <v>43482.65560185185</v>
      </c>
      <c r="X34" s="83" t="s">
        <v>965</v>
      </c>
      <c r="Y34" s="79"/>
      <c r="Z34" s="79"/>
      <c r="AA34" s="85" t="s">
        <v>1124</v>
      </c>
      <c r="AB34" s="79"/>
      <c r="AC34" s="79" t="b">
        <v>0</v>
      </c>
      <c r="AD34" s="79">
        <v>13</v>
      </c>
      <c r="AE34" s="85" t="s">
        <v>1273</v>
      </c>
      <c r="AF34" s="79" t="b">
        <v>0</v>
      </c>
      <c r="AG34" s="79" t="s">
        <v>1276</v>
      </c>
      <c r="AH34" s="79"/>
      <c r="AI34" s="85" t="s">
        <v>1273</v>
      </c>
      <c r="AJ34" s="79" t="b">
        <v>0</v>
      </c>
      <c r="AK34" s="79">
        <v>15</v>
      </c>
      <c r="AL34" s="85" t="s">
        <v>1273</v>
      </c>
      <c r="AM34" s="79" t="s">
        <v>1283</v>
      </c>
      <c r="AN34" s="79" t="b">
        <v>0</v>
      </c>
      <c r="AO34" s="85" t="s">
        <v>1124</v>
      </c>
      <c r="AP34" s="79" t="s">
        <v>1316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222</v>
      </c>
      <c r="B35" s="64" t="s">
        <v>365</v>
      </c>
      <c r="C35" s="65" t="s">
        <v>4076</v>
      </c>
      <c r="D35" s="66">
        <v>3</v>
      </c>
      <c r="E35" s="67" t="s">
        <v>132</v>
      </c>
      <c r="F35" s="68">
        <v>32</v>
      </c>
      <c r="G35" s="65"/>
      <c r="H35" s="69"/>
      <c r="I35" s="70"/>
      <c r="J35" s="70"/>
      <c r="K35" s="34" t="s">
        <v>65</v>
      </c>
      <c r="L35" s="77">
        <v>35</v>
      </c>
      <c r="M35" s="77"/>
      <c r="N35" s="72"/>
      <c r="O35" s="79" t="s">
        <v>432</v>
      </c>
      <c r="P35" s="81">
        <v>43482.65560185185</v>
      </c>
      <c r="Q35" s="79" t="s">
        <v>445</v>
      </c>
      <c r="R35" s="83" t="s">
        <v>585</v>
      </c>
      <c r="S35" s="79" t="s">
        <v>644</v>
      </c>
      <c r="T35" s="79" t="s">
        <v>701</v>
      </c>
      <c r="U35" s="83" t="s">
        <v>822</v>
      </c>
      <c r="V35" s="83" t="s">
        <v>822</v>
      </c>
      <c r="W35" s="81">
        <v>43482.65560185185</v>
      </c>
      <c r="X35" s="83" t="s">
        <v>965</v>
      </c>
      <c r="Y35" s="79"/>
      <c r="Z35" s="79"/>
      <c r="AA35" s="85" t="s">
        <v>1124</v>
      </c>
      <c r="AB35" s="79"/>
      <c r="AC35" s="79" t="b">
        <v>0</v>
      </c>
      <c r="AD35" s="79">
        <v>13</v>
      </c>
      <c r="AE35" s="85" t="s">
        <v>1273</v>
      </c>
      <c r="AF35" s="79" t="b">
        <v>0</v>
      </c>
      <c r="AG35" s="79" t="s">
        <v>1276</v>
      </c>
      <c r="AH35" s="79"/>
      <c r="AI35" s="85" t="s">
        <v>1273</v>
      </c>
      <c r="AJ35" s="79" t="b">
        <v>0</v>
      </c>
      <c r="AK35" s="79">
        <v>15</v>
      </c>
      <c r="AL35" s="85" t="s">
        <v>1273</v>
      </c>
      <c r="AM35" s="79" t="s">
        <v>1283</v>
      </c>
      <c r="AN35" s="79" t="b">
        <v>0</v>
      </c>
      <c r="AO35" s="85" t="s">
        <v>1124</v>
      </c>
      <c r="AP35" s="79" t="s">
        <v>1316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222</v>
      </c>
      <c r="B36" s="64" t="s">
        <v>366</v>
      </c>
      <c r="C36" s="65" t="s">
        <v>4076</v>
      </c>
      <c r="D36" s="66">
        <v>3</v>
      </c>
      <c r="E36" s="67" t="s">
        <v>132</v>
      </c>
      <c r="F36" s="68">
        <v>32</v>
      </c>
      <c r="G36" s="65"/>
      <c r="H36" s="69"/>
      <c r="I36" s="70"/>
      <c r="J36" s="70"/>
      <c r="K36" s="34" t="s">
        <v>65</v>
      </c>
      <c r="L36" s="77">
        <v>36</v>
      </c>
      <c r="M36" s="77"/>
      <c r="N36" s="72"/>
      <c r="O36" s="79" t="s">
        <v>432</v>
      </c>
      <c r="P36" s="81">
        <v>43482.65560185185</v>
      </c>
      <c r="Q36" s="79" t="s">
        <v>445</v>
      </c>
      <c r="R36" s="83" t="s">
        <v>585</v>
      </c>
      <c r="S36" s="79" t="s">
        <v>644</v>
      </c>
      <c r="T36" s="79" t="s">
        <v>701</v>
      </c>
      <c r="U36" s="83" t="s">
        <v>822</v>
      </c>
      <c r="V36" s="83" t="s">
        <v>822</v>
      </c>
      <c r="W36" s="81">
        <v>43482.65560185185</v>
      </c>
      <c r="X36" s="83" t="s">
        <v>965</v>
      </c>
      <c r="Y36" s="79"/>
      <c r="Z36" s="79"/>
      <c r="AA36" s="85" t="s">
        <v>1124</v>
      </c>
      <c r="AB36" s="79"/>
      <c r="AC36" s="79" t="b">
        <v>0</v>
      </c>
      <c r="AD36" s="79">
        <v>13</v>
      </c>
      <c r="AE36" s="85" t="s">
        <v>1273</v>
      </c>
      <c r="AF36" s="79" t="b">
        <v>0</v>
      </c>
      <c r="AG36" s="79" t="s">
        <v>1276</v>
      </c>
      <c r="AH36" s="79"/>
      <c r="AI36" s="85" t="s">
        <v>1273</v>
      </c>
      <c r="AJ36" s="79" t="b">
        <v>0</v>
      </c>
      <c r="AK36" s="79">
        <v>15</v>
      </c>
      <c r="AL36" s="85" t="s">
        <v>1273</v>
      </c>
      <c r="AM36" s="79" t="s">
        <v>1283</v>
      </c>
      <c r="AN36" s="79" t="b">
        <v>0</v>
      </c>
      <c r="AO36" s="85" t="s">
        <v>1124</v>
      </c>
      <c r="AP36" s="79" t="s">
        <v>1316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222</v>
      </c>
      <c r="B37" s="64" t="s">
        <v>367</v>
      </c>
      <c r="C37" s="65" t="s">
        <v>4076</v>
      </c>
      <c r="D37" s="66">
        <v>3</v>
      </c>
      <c r="E37" s="67" t="s">
        <v>132</v>
      </c>
      <c r="F37" s="68">
        <v>32</v>
      </c>
      <c r="G37" s="65"/>
      <c r="H37" s="69"/>
      <c r="I37" s="70"/>
      <c r="J37" s="70"/>
      <c r="K37" s="34" t="s">
        <v>65</v>
      </c>
      <c r="L37" s="77">
        <v>37</v>
      </c>
      <c r="M37" s="77"/>
      <c r="N37" s="72"/>
      <c r="O37" s="79" t="s">
        <v>432</v>
      </c>
      <c r="P37" s="81">
        <v>43482.65560185185</v>
      </c>
      <c r="Q37" s="79" t="s">
        <v>445</v>
      </c>
      <c r="R37" s="83" t="s">
        <v>585</v>
      </c>
      <c r="S37" s="79" t="s">
        <v>644</v>
      </c>
      <c r="T37" s="79" t="s">
        <v>701</v>
      </c>
      <c r="U37" s="83" t="s">
        <v>822</v>
      </c>
      <c r="V37" s="83" t="s">
        <v>822</v>
      </c>
      <c r="W37" s="81">
        <v>43482.65560185185</v>
      </c>
      <c r="X37" s="83" t="s">
        <v>965</v>
      </c>
      <c r="Y37" s="79"/>
      <c r="Z37" s="79"/>
      <c r="AA37" s="85" t="s">
        <v>1124</v>
      </c>
      <c r="AB37" s="79"/>
      <c r="AC37" s="79" t="b">
        <v>0</v>
      </c>
      <c r="AD37" s="79">
        <v>13</v>
      </c>
      <c r="AE37" s="85" t="s">
        <v>1273</v>
      </c>
      <c r="AF37" s="79" t="b">
        <v>0</v>
      </c>
      <c r="AG37" s="79" t="s">
        <v>1276</v>
      </c>
      <c r="AH37" s="79"/>
      <c r="AI37" s="85" t="s">
        <v>1273</v>
      </c>
      <c r="AJ37" s="79" t="b">
        <v>0</v>
      </c>
      <c r="AK37" s="79">
        <v>15</v>
      </c>
      <c r="AL37" s="85" t="s">
        <v>1273</v>
      </c>
      <c r="AM37" s="79" t="s">
        <v>1283</v>
      </c>
      <c r="AN37" s="79" t="b">
        <v>0</v>
      </c>
      <c r="AO37" s="85" t="s">
        <v>1124</v>
      </c>
      <c r="AP37" s="79" t="s">
        <v>1316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223</v>
      </c>
      <c r="B38" s="64" t="s">
        <v>368</v>
      </c>
      <c r="C38" s="65" t="s">
        <v>4076</v>
      </c>
      <c r="D38" s="66">
        <v>3</v>
      </c>
      <c r="E38" s="67" t="s">
        <v>132</v>
      </c>
      <c r="F38" s="68">
        <v>32</v>
      </c>
      <c r="G38" s="65"/>
      <c r="H38" s="69"/>
      <c r="I38" s="70"/>
      <c r="J38" s="70"/>
      <c r="K38" s="34" t="s">
        <v>65</v>
      </c>
      <c r="L38" s="77">
        <v>38</v>
      </c>
      <c r="M38" s="77"/>
      <c r="N38" s="72"/>
      <c r="O38" s="79" t="s">
        <v>432</v>
      </c>
      <c r="P38" s="81">
        <v>43485.29653935185</v>
      </c>
      <c r="Q38" s="79" t="s">
        <v>446</v>
      </c>
      <c r="R38" s="83" t="s">
        <v>586</v>
      </c>
      <c r="S38" s="79" t="s">
        <v>642</v>
      </c>
      <c r="T38" s="79" t="s">
        <v>702</v>
      </c>
      <c r="U38" s="83" t="s">
        <v>823</v>
      </c>
      <c r="V38" s="83" t="s">
        <v>823</v>
      </c>
      <c r="W38" s="81">
        <v>43485.29653935185</v>
      </c>
      <c r="X38" s="83" t="s">
        <v>966</v>
      </c>
      <c r="Y38" s="79"/>
      <c r="Z38" s="79"/>
      <c r="AA38" s="85" t="s">
        <v>1125</v>
      </c>
      <c r="AB38" s="79"/>
      <c r="AC38" s="79" t="b">
        <v>0</v>
      </c>
      <c r="AD38" s="79">
        <v>78</v>
      </c>
      <c r="AE38" s="85" t="s">
        <v>1273</v>
      </c>
      <c r="AF38" s="79" t="b">
        <v>0</v>
      </c>
      <c r="AG38" s="79" t="s">
        <v>1276</v>
      </c>
      <c r="AH38" s="79"/>
      <c r="AI38" s="85" t="s">
        <v>1273</v>
      </c>
      <c r="AJ38" s="79" t="b">
        <v>0</v>
      </c>
      <c r="AK38" s="79">
        <v>65</v>
      </c>
      <c r="AL38" s="85" t="s">
        <v>1273</v>
      </c>
      <c r="AM38" s="79" t="s">
        <v>1283</v>
      </c>
      <c r="AN38" s="79" t="b">
        <v>0</v>
      </c>
      <c r="AO38" s="85" t="s">
        <v>1125</v>
      </c>
      <c r="AP38" s="79" t="s">
        <v>1316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369</v>
      </c>
      <c r="C39" s="65" t="s">
        <v>4076</v>
      </c>
      <c r="D39" s="66">
        <v>3</v>
      </c>
      <c r="E39" s="67" t="s">
        <v>132</v>
      </c>
      <c r="F39" s="68">
        <v>32</v>
      </c>
      <c r="G39" s="65"/>
      <c r="H39" s="69"/>
      <c r="I39" s="70"/>
      <c r="J39" s="70"/>
      <c r="K39" s="34" t="s">
        <v>65</v>
      </c>
      <c r="L39" s="77">
        <v>39</v>
      </c>
      <c r="M39" s="77"/>
      <c r="N39" s="72"/>
      <c r="O39" s="79" t="s">
        <v>432</v>
      </c>
      <c r="P39" s="81">
        <v>43485.29653935185</v>
      </c>
      <c r="Q39" s="79" t="s">
        <v>446</v>
      </c>
      <c r="R39" s="83" t="s">
        <v>586</v>
      </c>
      <c r="S39" s="79" t="s">
        <v>642</v>
      </c>
      <c r="T39" s="79" t="s">
        <v>702</v>
      </c>
      <c r="U39" s="83" t="s">
        <v>823</v>
      </c>
      <c r="V39" s="83" t="s">
        <v>823</v>
      </c>
      <c r="W39" s="81">
        <v>43485.29653935185</v>
      </c>
      <c r="X39" s="83" t="s">
        <v>966</v>
      </c>
      <c r="Y39" s="79"/>
      <c r="Z39" s="79"/>
      <c r="AA39" s="85" t="s">
        <v>1125</v>
      </c>
      <c r="AB39" s="79"/>
      <c r="AC39" s="79" t="b">
        <v>0</v>
      </c>
      <c r="AD39" s="79">
        <v>78</v>
      </c>
      <c r="AE39" s="85" t="s">
        <v>1273</v>
      </c>
      <c r="AF39" s="79" t="b">
        <v>0</v>
      </c>
      <c r="AG39" s="79" t="s">
        <v>1276</v>
      </c>
      <c r="AH39" s="79"/>
      <c r="AI39" s="85" t="s">
        <v>1273</v>
      </c>
      <c r="AJ39" s="79" t="b">
        <v>0</v>
      </c>
      <c r="AK39" s="79">
        <v>65</v>
      </c>
      <c r="AL39" s="85" t="s">
        <v>1273</v>
      </c>
      <c r="AM39" s="79" t="s">
        <v>1283</v>
      </c>
      <c r="AN39" s="79" t="b">
        <v>0</v>
      </c>
      <c r="AO39" s="85" t="s">
        <v>1125</v>
      </c>
      <c r="AP39" s="79" t="s">
        <v>1316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223</v>
      </c>
      <c r="B40" s="64" t="s">
        <v>370</v>
      </c>
      <c r="C40" s="65" t="s">
        <v>4076</v>
      </c>
      <c r="D40" s="66">
        <v>3</v>
      </c>
      <c r="E40" s="67" t="s">
        <v>132</v>
      </c>
      <c r="F40" s="68">
        <v>32</v>
      </c>
      <c r="G40" s="65"/>
      <c r="H40" s="69"/>
      <c r="I40" s="70"/>
      <c r="J40" s="70"/>
      <c r="K40" s="34" t="s">
        <v>65</v>
      </c>
      <c r="L40" s="77">
        <v>40</v>
      </c>
      <c r="M40" s="77"/>
      <c r="N40" s="72"/>
      <c r="O40" s="79" t="s">
        <v>432</v>
      </c>
      <c r="P40" s="81">
        <v>43485.29653935185</v>
      </c>
      <c r="Q40" s="79" t="s">
        <v>446</v>
      </c>
      <c r="R40" s="83" t="s">
        <v>586</v>
      </c>
      <c r="S40" s="79" t="s">
        <v>642</v>
      </c>
      <c r="T40" s="79" t="s">
        <v>702</v>
      </c>
      <c r="U40" s="83" t="s">
        <v>823</v>
      </c>
      <c r="V40" s="83" t="s">
        <v>823</v>
      </c>
      <c r="W40" s="81">
        <v>43485.29653935185</v>
      </c>
      <c r="X40" s="83" t="s">
        <v>966</v>
      </c>
      <c r="Y40" s="79"/>
      <c r="Z40" s="79"/>
      <c r="AA40" s="85" t="s">
        <v>1125</v>
      </c>
      <c r="AB40" s="79"/>
      <c r="AC40" s="79" t="b">
        <v>0</v>
      </c>
      <c r="AD40" s="79">
        <v>78</v>
      </c>
      <c r="AE40" s="85" t="s">
        <v>1273</v>
      </c>
      <c r="AF40" s="79" t="b">
        <v>0</v>
      </c>
      <c r="AG40" s="79" t="s">
        <v>1276</v>
      </c>
      <c r="AH40" s="79"/>
      <c r="AI40" s="85" t="s">
        <v>1273</v>
      </c>
      <c r="AJ40" s="79" t="b">
        <v>0</v>
      </c>
      <c r="AK40" s="79">
        <v>65</v>
      </c>
      <c r="AL40" s="85" t="s">
        <v>1273</v>
      </c>
      <c r="AM40" s="79" t="s">
        <v>1283</v>
      </c>
      <c r="AN40" s="79" t="b">
        <v>0</v>
      </c>
      <c r="AO40" s="85" t="s">
        <v>1125</v>
      </c>
      <c r="AP40" s="79" t="s">
        <v>1316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223</v>
      </c>
      <c r="B41" s="64" t="s">
        <v>371</v>
      </c>
      <c r="C41" s="65" t="s">
        <v>4076</v>
      </c>
      <c r="D41" s="66">
        <v>3</v>
      </c>
      <c r="E41" s="67" t="s">
        <v>132</v>
      </c>
      <c r="F41" s="68">
        <v>32</v>
      </c>
      <c r="G41" s="65"/>
      <c r="H41" s="69"/>
      <c r="I41" s="70"/>
      <c r="J41" s="70"/>
      <c r="K41" s="34" t="s">
        <v>65</v>
      </c>
      <c r="L41" s="77">
        <v>41</v>
      </c>
      <c r="M41" s="77"/>
      <c r="N41" s="72"/>
      <c r="O41" s="79" t="s">
        <v>432</v>
      </c>
      <c r="P41" s="81">
        <v>43486.14655092593</v>
      </c>
      <c r="Q41" s="79" t="s">
        <v>447</v>
      </c>
      <c r="R41" s="83" t="s">
        <v>587</v>
      </c>
      <c r="S41" s="79" t="s">
        <v>647</v>
      </c>
      <c r="T41" s="79" t="s">
        <v>703</v>
      </c>
      <c r="U41" s="83" t="s">
        <v>824</v>
      </c>
      <c r="V41" s="83" t="s">
        <v>824</v>
      </c>
      <c r="W41" s="81">
        <v>43486.14655092593</v>
      </c>
      <c r="X41" s="83" t="s">
        <v>967</v>
      </c>
      <c r="Y41" s="79"/>
      <c r="Z41" s="79"/>
      <c r="AA41" s="85" t="s">
        <v>1126</v>
      </c>
      <c r="AB41" s="79"/>
      <c r="AC41" s="79" t="b">
        <v>0</v>
      </c>
      <c r="AD41" s="79">
        <v>6</v>
      </c>
      <c r="AE41" s="85" t="s">
        <v>1273</v>
      </c>
      <c r="AF41" s="79" t="b">
        <v>0</v>
      </c>
      <c r="AG41" s="79" t="s">
        <v>1276</v>
      </c>
      <c r="AH41" s="79"/>
      <c r="AI41" s="85" t="s">
        <v>1273</v>
      </c>
      <c r="AJ41" s="79" t="b">
        <v>0</v>
      </c>
      <c r="AK41" s="79">
        <v>8</v>
      </c>
      <c r="AL41" s="85" t="s">
        <v>1273</v>
      </c>
      <c r="AM41" s="79" t="s">
        <v>1284</v>
      </c>
      <c r="AN41" s="79" t="b">
        <v>0</v>
      </c>
      <c r="AO41" s="85" t="s">
        <v>1126</v>
      </c>
      <c r="AP41" s="79" t="s">
        <v>1316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220</v>
      </c>
      <c r="B42" s="64" t="s">
        <v>372</v>
      </c>
      <c r="C42" s="65" t="s">
        <v>4076</v>
      </c>
      <c r="D42" s="66">
        <v>3</v>
      </c>
      <c r="E42" s="67" t="s">
        <v>132</v>
      </c>
      <c r="F42" s="68">
        <v>32</v>
      </c>
      <c r="G42" s="65"/>
      <c r="H42" s="69"/>
      <c r="I42" s="70"/>
      <c r="J42" s="70"/>
      <c r="K42" s="34" t="s">
        <v>65</v>
      </c>
      <c r="L42" s="77">
        <v>42</v>
      </c>
      <c r="M42" s="77"/>
      <c r="N42" s="72"/>
      <c r="O42" s="79" t="s">
        <v>432</v>
      </c>
      <c r="P42" s="81">
        <v>43486.20444444445</v>
      </c>
      <c r="Q42" s="79" t="s">
        <v>442</v>
      </c>
      <c r="R42" s="79"/>
      <c r="S42" s="79"/>
      <c r="T42" s="79" t="s">
        <v>698</v>
      </c>
      <c r="U42" s="83" t="s">
        <v>819</v>
      </c>
      <c r="V42" s="83" t="s">
        <v>819</v>
      </c>
      <c r="W42" s="81">
        <v>43486.20444444445</v>
      </c>
      <c r="X42" s="83" t="s">
        <v>962</v>
      </c>
      <c r="Y42" s="79"/>
      <c r="Z42" s="79"/>
      <c r="AA42" s="85" t="s">
        <v>1121</v>
      </c>
      <c r="AB42" s="79"/>
      <c r="AC42" s="79" t="b">
        <v>0</v>
      </c>
      <c r="AD42" s="79">
        <v>4</v>
      </c>
      <c r="AE42" s="85" t="s">
        <v>1273</v>
      </c>
      <c r="AF42" s="79" t="b">
        <v>0</v>
      </c>
      <c r="AG42" s="79" t="s">
        <v>1276</v>
      </c>
      <c r="AH42" s="79"/>
      <c r="AI42" s="85" t="s">
        <v>1273</v>
      </c>
      <c r="AJ42" s="79" t="b">
        <v>0</v>
      </c>
      <c r="AK42" s="79">
        <v>4</v>
      </c>
      <c r="AL42" s="85" t="s">
        <v>1273</v>
      </c>
      <c r="AM42" s="79" t="s">
        <v>1284</v>
      </c>
      <c r="AN42" s="79" t="b">
        <v>0</v>
      </c>
      <c r="AO42" s="85" t="s">
        <v>1121</v>
      </c>
      <c r="AP42" s="79" t="s">
        <v>1316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223</v>
      </c>
      <c r="B43" s="64" t="s">
        <v>372</v>
      </c>
      <c r="C43" s="65" t="s">
        <v>4076</v>
      </c>
      <c r="D43" s="66">
        <v>3</v>
      </c>
      <c r="E43" s="67" t="s">
        <v>132</v>
      </c>
      <c r="F43" s="68">
        <v>32</v>
      </c>
      <c r="G43" s="65"/>
      <c r="H43" s="69"/>
      <c r="I43" s="70"/>
      <c r="J43" s="70"/>
      <c r="K43" s="34" t="s">
        <v>65</v>
      </c>
      <c r="L43" s="77">
        <v>43</v>
      </c>
      <c r="M43" s="77"/>
      <c r="N43" s="72"/>
      <c r="O43" s="79" t="s">
        <v>432</v>
      </c>
      <c r="P43" s="81">
        <v>43486.14655092593</v>
      </c>
      <c r="Q43" s="79" t="s">
        <v>447</v>
      </c>
      <c r="R43" s="83" t="s">
        <v>587</v>
      </c>
      <c r="S43" s="79" t="s">
        <v>647</v>
      </c>
      <c r="T43" s="79" t="s">
        <v>703</v>
      </c>
      <c r="U43" s="83" t="s">
        <v>824</v>
      </c>
      <c r="V43" s="83" t="s">
        <v>824</v>
      </c>
      <c r="W43" s="81">
        <v>43486.14655092593</v>
      </c>
      <c r="X43" s="83" t="s">
        <v>967</v>
      </c>
      <c r="Y43" s="79"/>
      <c r="Z43" s="79"/>
      <c r="AA43" s="85" t="s">
        <v>1126</v>
      </c>
      <c r="AB43" s="79"/>
      <c r="AC43" s="79" t="b">
        <v>0</v>
      </c>
      <c r="AD43" s="79">
        <v>6</v>
      </c>
      <c r="AE43" s="85" t="s">
        <v>1273</v>
      </c>
      <c r="AF43" s="79" t="b">
        <v>0</v>
      </c>
      <c r="AG43" s="79" t="s">
        <v>1276</v>
      </c>
      <c r="AH43" s="79"/>
      <c r="AI43" s="85" t="s">
        <v>1273</v>
      </c>
      <c r="AJ43" s="79" t="b">
        <v>0</v>
      </c>
      <c r="AK43" s="79">
        <v>8</v>
      </c>
      <c r="AL43" s="85" t="s">
        <v>1273</v>
      </c>
      <c r="AM43" s="79" t="s">
        <v>1284</v>
      </c>
      <c r="AN43" s="79" t="b">
        <v>0</v>
      </c>
      <c r="AO43" s="85" t="s">
        <v>1126</v>
      </c>
      <c r="AP43" s="79" t="s">
        <v>1316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223</v>
      </c>
      <c r="B44" s="64" t="s">
        <v>373</v>
      </c>
      <c r="C44" s="65" t="s">
        <v>4076</v>
      </c>
      <c r="D44" s="66">
        <v>3</v>
      </c>
      <c r="E44" s="67" t="s">
        <v>132</v>
      </c>
      <c r="F44" s="68">
        <v>32</v>
      </c>
      <c r="G44" s="65"/>
      <c r="H44" s="69"/>
      <c r="I44" s="70"/>
      <c r="J44" s="70"/>
      <c r="K44" s="34" t="s">
        <v>65</v>
      </c>
      <c r="L44" s="77">
        <v>44</v>
      </c>
      <c r="M44" s="77"/>
      <c r="N44" s="72"/>
      <c r="O44" s="79" t="s">
        <v>432</v>
      </c>
      <c r="P44" s="81">
        <v>43486.14655092593</v>
      </c>
      <c r="Q44" s="79" t="s">
        <v>447</v>
      </c>
      <c r="R44" s="83" t="s">
        <v>587</v>
      </c>
      <c r="S44" s="79" t="s">
        <v>647</v>
      </c>
      <c r="T44" s="79" t="s">
        <v>703</v>
      </c>
      <c r="U44" s="83" t="s">
        <v>824</v>
      </c>
      <c r="V44" s="83" t="s">
        <v>824</v>
      </c>
      <c r="W44" s="81">
        <v>43486.14655092593</v>
      </c>
      <c r="X44" s="83" t="s">
        <v>967</v>
      </c>
      <c r="Y44" s="79"/>
      <c r="Z44" s="79"/>
      <c r="AA44" s="85" t="s">
        <v>1126</v>
      </c>
      <c r="AB44" s="79"/>
      <c r="AC44" s="79" t="b">
        <v>0</v>
      </c>
      <c r="AD44" s="79">
        <v>6</v>
      </c>
      <c r="AE44" s="85" t="s">
        <v>1273</v>
      </c>
      <c r="AF44" s="79" t="b">
        <v>0</v>
      </c>
      <c r="AG44" s="79" t="s">
        <v>1276</v>
      </c>
      <c r="AH44" s="79"/>
      <c r="AI44" s="85" t="s">
        <v>1273</v>
      </c>
      <c r="AJ44" s="79" t="b">
        <v>0</v>
      </c>
      <c r="AK44" s="79">
        <v>8</v>
      </c>
      <c r="AL44" s="85" t="s">
        <v>1273</v>
      </c>
      <c r="AM44" s="79" t="s">
        <v>1284</v>
      </c>
      <c r="AN44" s="79" t="b">
        <v>0</v>
      </c>
      <c r="AO44" s="85" t="s">
        <v>1126</v>
      </c>
      <c r="AP44" s="79" t="s">
        <v>1316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223</v>
      </c>
      <c r="B45" s="64" t="s">
        <v>374</v>
      </c>
      <c r="C45" s="65" t="s">
        <v>4076</v>
      </c>
      <c r="D45" s="66">
        <v>3</v>
      </c>
      <c r="E45" s="67" t="s">
        <v>132</v>
      </c>
      <c r="F45" s="68">
        <v>32</v>
      </c>
      <c r="G45" s="65"/>
      <c r="H45" s="69"/>
      <c r="I45" s="70"/>
      <c r="J45" s="70"/>
      <c r="K45" s="34" t="s">
        <v>65</v>
      </c>
      <c r="L45" s="77">
        <v>45</v>
      </c>
      <c r="M45" s="77"/>
      <c r="N45" s="72"/>
      <c r="O45" s="79" t="s">
        <v>432</v>
      </c>
      <c r="P45" s="81">
        <v>43486.14655092593</v>
      </c>
      <c r="Q45" s="79" t="s">
        <v>447</v>
      </c>
      <c r="R45" s="83" t="s">
        <v>587</v>
      </c>
      <c r="S45" s="79" t="s">
        <v>647</v>
      </c>
      <c r="T45" s="79" t="s">
        <v>703</v>
      </c>
      <c r="U45" s="83" t="s">
        <v>824</v>
      </c>
      <c r="V45" s="83" t="s">
        <v>824</v>
      </c>
      <c r="W45" s="81">
        <v>43486.14655092593</v>
      </c>
      <c r="X45" s="83" t="s">
        <v>967</v>
      </c>
      <c r="Y45" s="79"/>
      <c r="Z45" s="79"/>
      <c r="AA45" s="85" t="s">
        <v>1126</v>
      </c>
      <c r="AB45" s="79"/>
      <c r="AC45" s="79" t="b">
        <v>0</v>
      </c>
      <c r="AD45" s="79">
        <v>6</v>
      </c>
      <c r="AE45" s="85" t="s">
        <v>1273</v>
      </c>
      <c r="AF45" s="79" t="b">
        <v>0</v>
      </c>
      <c r="AG45" s="79" t="s">
        <v>1276</v>
      </c>
      <c r="AH45" s="79"/>
      <c r="AI45" s="85" t="s">
        <v>1273</v>
      </c>
      <c r="AJ45" s="79" t="b">
        <v>0</v>
      </c>
      <c r="AK45" s="79">
        <v>8</v>
      </c>
      <c r="AL45" s="85" t="s">
        <v>1273</v>
      </c>
      <c r="AM45" s="79" t="s">
        <v>1284</v>
      </c>
      <c r="AN45" s="79" t="b">
        <v>0</v>
      </c>
      <c r="AO45" s="85" t="s">
        <v>1126</v>
      </c>
      <c r="AP45" s="79" t="s">
        <v>1316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223</v>
      </c>
      <c r="B46" s="64" t="s">
        <v>375</v>
      </c>
      <c r="C46" s="65" t="s">
        <v>4076</v>
      </c>
      <c r="D46" s="66">
        <v>3</v>
      </c>
      <c r="E46" s="67" t="s">
        <v>132</v>
      </c>
      <c r="F46" s="68">
        <v>32</v>
      </c>
      <c r="G46" s="65"/>
      <c r="H46" s="69"/>
      <c r="I46" s="70"/>
      <c r="J46" s="70"/>
      <c r="K46" s="34" t="s">
        <v>65</v>
      </c>
      <c r="L46" s="77">
        <v>46</v>
      </c>
      <c r="M46" s="77"/>
      <c r="N46" s="72"/>
      <c r="O46" s="79" t="s">
        <v>432</v>
      </c>
      <c r="P46" s="81">
        <v>43486.14655092593</v>
      </c>
      <c r="Q46" s="79" t="s">
        <v>447</v>
      </c>
      <c r="R46" s="83" t="s">
        <v>587</v>
      </c>
      <c r="S46" s="79" t="s">
        <v>647</v>
      </c>
      <c r="T46" s="79" t="s">
        <v>703</v>
      </c>
      <c r="U46" s="83" t="s">
        <v>824</v>
      </c>
      <c r="V46" s="83" t="s">
        <v>824</v>
      </c>
      <c r="W46" s="81">
        <v>43486.14655092593</v>
      </c>
      <c r="X46" s="83" t="s">
        <v>967</v>
      </c>
      <c r="Y46" s="79"/>
      <c r="Z46" s="79"/>
      <c r="AA46" s="85" t="s">
        <v>1126</v>
      </c>
      <c r="AB46" s="79"/>
      <c r="AC46" s="79" t="b">
        <v>0</v>
      </c>
      <c r="AD46" s="79">
        <v>6</v>
      </c>
      <c r="AE46" s="85" t="s">
        <v>1273</v>
      </c>
      <c r="AF46" s="79" t="b">
        <v>0</v>
      </c>
      <c r="AG46" s="79" t="s">
        <v>1276</v>
      </c>
      <c r="AH46" s="79"/>
      <c r="AI46" s="85" t="s">
        <v>1273</v>
      </c>
      <c r="AJ46" s="79" t="b">
        <v>0</v>
      </c>
      <c r="AK46" s="79">
        <v>8</v>
      </c>
      <c r="AL46" s="85" t="s">
        <v>1273</v>
      </c>
      <c r="AM46" s="79" t="s">
        <v>1284</v>
      </c>
      <c r="AN46" s="79" t="b">
        <v>0</v>
      </c>
      <c r="AO46" s="85" t="s">
        <v>1126</v>
      </c>
      <c r="AP46" s="79" t="s">
        <v>1316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223</v>
      </c>
      <c r="B47" s="64" t="s">
        <v>376</v>
      </c>
      <c r="C47" s="65" t="s">
        <v>4076</v>
      </c>
      <c r="D47" s="66">
        <v>3</v>
      </c>
      <c r="E47" s="67" t="s">
        <v>132</v>
      </c>
      <c r="F47" s="68">
        <v>32</v>
      </c>
      <c r="G47" s="65"/>
      <c r="H47" s="69"/>
      <c r="I47" s="70"/>
      <c r="J47" s="70"/>
      <c r="K47" s="34" t="s">
        <v>65</v>
      </c>
      <c r="L47" s="77">
        <v>47</v>
      </c>
      <c r="M47" s="77"/>
      <c r="N47" s="72"/>
      <c r="O47" s="79" t="s">
        <v>432</v>
      </c>
      <c r="P47" s="81">
        <v>43486.12571759259</v>
      </c>
      <c r="Q47" s="79" t="s">
        <v>448</v>
      </c>
      <c r="R47" s="83" t="s">
        <v>588</v>
      </c>
      <c r="S47" s="79" t="s">
        <v>648</v>
      </c>
      <c r="T47" s="79" t="s">
        <v>704</v>
      </c>
      <c r="U47" s="83" t="s">
        <v>825</v>
      </c>
      <c r="V47" s="83" t="s">
        <v>825</v>
      </c>
      <c r="W47" s="81">
        <v>43486.12571759259</v>
      </c>
      <c r="X47" s="83" t="s">
        <v>968</v>
      </c>
      <c r="Y47" s="79"/>
      <c r="Z47" s="79"/>
      <c r="AA47" s="85" t="s">
        <v>1127</v>
      </c>
      <c r="AB47" s="79"/>
      <c r="AC47" s="79" t="b">
        <v>0</v>
      </c>
      <c r="AD47" s="79">
        <v>8</v>
      </c>
      <c r="AE47" s="85" t="s">
        <v>1273</v>
      </c>
      <c r="AF47" s="79" t="b">
        <v>0</v>
      </c>
      <c r="AG47" s="79" t="s">
        <v>1276</v>
      </c>
      <c r="AH47" s="79"/>
      <c r="AI47" s="85" t="s">
        <v>1273</v>
      </c>
      <c r="AJ47" s="79" t="b">
        <v>0</v>
      </c>
      <c r="AK47" s="79">
        <v>7</v>
      </c>
      <c r="AL47" s="85" t="s">
        <v>1273</v>
      </c>
      <c r="AM47" s="79" t="s">
        <v>1284</v>
      </c>
      <c r="AN47" s="79" t="b">
        <v>0</v>
      </c>
      <c r="AO47" s="85" t="s">
        <v>1127</v>
      </c>
      <c r="AP47" s="79" t="s">
        <v>1316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223</v>
      </c>
      <c r="B48" s="64" t="s">
        <v>377</v>
      </c>
      <c r="C48" s="65" t="s">
        <v>4076</v>
      </c>
      <c r="D48" s="66">
        <v>3</v>
      </c>
      <c r="E48" s="67" t="s">
        <v>132</v>
      </c>
      <c r="F48" s="68">
        <v>32</v>
      </c>
      <c r="G48" s="65"/>
      <c r="H48" s="69"/>
      <c r="I48" s="70"/>
      <c r="J48" s="70"/>
      <c r="K48" s="34" t="s">
        <v>65</v>
      </c>
      <c r="L48" s="77">
        <v>48</v>
      </c>
      <c r="M48" s="77"/>
      <c r="N48" s="72"/>
      <c r="O48" s="79" t="s">
        <v>432</v>
      </c>
      <c r="P48" s="81">
        <v>43486.12571759259</v>
      </c>
      <c r="Q48" s="79" t="s">
        <v>448</v>
      </c>
      <c r="R48" s="83" t="s">
        <v>588</v>
      </c>
      <c r="S48" s="79" t="s">
        <v>648</v>
      </c>
      <c r="T48" s="79" t="s">
        <v>704</v>
      </c>
      <c r="U48" s="83" t="s">
        <v>825</v>
      </c>
      <c r="V48" s="83" t="s">
        <v>825</v>
      </c>
      <c r="W48" s="81">
        <v>43486.12571759259</v>
      </c>
      <c r="X48" s="83" t="s">
        <v>968</v>
      </c>
      <c r="Y48" s="79"/>
      <c r="Z48" s="79"/>
      <c r="AA48" s="85" t="s">
        <v>1127</v>
      </c>
      <c r="AB48" s="79"/>
      <c r="AC48" s="79" t="b">
        <v>0</v>
      </c>
      <c r="AD48" s="79">
        <v>8</v>
      </c>
      <c r="AE48" s="85" t="s">
        <v>1273</v>
      </c>
      <c r="AF48" s="79" t="b">
        <v>0</v>
      </c>
      <c r="AG48" s="79" t="s">
        <v>1276</v>
      </c>
      <c r="AH48" s="79"/>
      <c r="AI48" s="85" t="s">
        <v>1273</v>
      </c>
      <c r="AJ48" s="79" t="b">
        <v>0</v>
      </c>
      <c r="AK48" s="79">
        <v>7</v>
      </c>
      <c r="AL48" s="85" t="s">
        <v>1273</v>
      </c>
      <c r="AM48" s="79" t="s">
        <v>1284</v>
      </c>
      <c r="AN48" s="79" t="b">
        <v>0</v>
      </c>
      <c r="AO48" s="85" t="s">
        <v>1127</v>
      </c>
      <c r="AP48" s="79" t="s">
        <v>1316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223</v>
      </c>
      <c r="B49" s="64" t="s">
        <v>378</v>
      </c>
      <c r="C49" s="65" t="s">
        <v>4076</v>
      </c>
      <c r="D49" s="66">
        <v>3</v>
      </c>
      <c r="E49" s="67" t="s">
        <v>132</v>
      </c>
      <c r="F49" s="68">
        <v>32</v>
      </c>
      <c r="G49" s="65"/>
      <c r="H49" s="69"/>
      <c r="I49" s="70"/>
      <c r="J49" s="70"/>
      <c r="K49" s="34" t="s">
        <v>65</v>
      </c>
      <c r="L49" s="77">
        <v>49</v>
      </c>
      <c r="M49" s="77"/>
      <c r="N49" s="72"/>
      <c r="O49" s="79" t="s">
        <v>432</v>
      </c>
      <c r="P49" s="81">
        <v>43486.12571759259</v>
      </c>
      <c r="Q49" s="79" t="s">
        <v>448</v>
      </c>
      <c r="R49" s="83" t="s">
        <v>588</v>
      </c>
      <c r="S49" s="79" t="s">
        <v>648</v>
      </c>
      <c r="T49" s="79" t="s">
        <v>704</v>
      </c>
      <c r="U49" s="83" t="s">
        <v>825</v>
      </c>
      <c r="V49" s="83" t="s">
        <v>825</v>
      </c>
      <c r="W49" s="81">
        <v>43486.12571759259</v>
      </c>
      <c r="X49" s="83" t="s">
        <v>968</v>
      </c>
      <c r="Y49" s="79"/>
      <c r="Z49" s="79"/>
      <c r="AA49" s="85" t="s">
        <v>1127</v>
      </c>
      <c r="AB49" s="79"/>
      <c r="AC49" s="79" t="b">
        <v>0</v>
      </c>
      <c r="AD49" s="79">
        <v>8</v>
      </c>
      <c r="AE49" s="85" t="s">
        <v>1273</v>
      </c>
      <c r="AF49" s="79" t="b">
        <v>0</v>
      </c>
      <c r="AG49" s="79" t="s">
        <v>1276</v>
      </c>
      <c r="AH49" s="79"/>
      <c r="AI49" s="85" t="s">
        <v>1273</v>
      </c>
      <c r="AJ49" s="79" t="b">
        <v>0</v>
      </c>
      <c r="AK49" s="79">
        <v>7</v>
      </c>
      <c r="AL49" s="85" t="s">
        <v>1273</v>
      </c>
      <c r="AM49" s="79" t="s">
        <v>1284</v>
      </c>
      <c r="AN49" s="79" t="b">
        <v>0</v>
      </c>
      <c r="AO49" s="85" t="s">
        <v>1127</v>
      </c>
      <c r="AP49" s="79" t="s">
        <v>1316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223</v>
      </c>
      <c r="B50" s="64" t="s">
        <v>379</v>
      </c>
      <c r="C50" s="65" t="s">
        <v>4076</v>
      </c>
      <c r="D50" s="66">
        <v>3</v>
      </c>
      <c r="E50" s="67" t="s">
        <v>132</v>
      </c>
      <c r="F50" s="68">
        <v>32</v>
      </c>
      <c r="G50" s="65"/>
      <c r="H50" s="69"/>
      <c r="I50" s="70"/>
      <c r="J50" s="70"/>
      <c r="K50" s="34" t="s">
        <v>65</v>
      </c>
      <c r="L50" s="77">
        <v>50</v>
      </c>
      <c r="M50" s="77"/>
      <c r="N50" s="72"/>
      <c r="O50" s="79" t="s">
        <v>432</v>
      </c>
      <c r="P50" s="81">
        <v>43486.06321759259</v>
      </c>
      <c r="Q50" s="79" t="s">
        <v>449</v>
      </c>
      <c r="R50" s="83" t="s">
        <v>589</v>
      </c>
      <c r="S50" s="79" t="s">
        <v>649</v>
      </c>
      <c r="T50" s="79" t="s">
        <v>705</v>
      </c>
      <c r="U50" s="83" t="s">
        <v>826</v>
      </c>
      <c r="V50" s="83" t="s">
        <v>826</v>
      </c>
      <c r="W50" s="81">
        <v>43486.06321759259</v>
      </c>
      <c r="X50" s="83" t="s">
        <v>969</v>
      </c>
      <c r="Y50" s="79"/>
      <c r="Z50" s="79"/>
      <c r="AA50" s="85" t="s">
        <v>1128</v>
      </c>
      <c r="AB50" s="79"/>
      <c r="AC50" s="79" t="b">
        <v>0</v>
      </c>
      <c r="AD50" s="79">
        <v>6</v>
      </c>
      <c r="AE50" s="85" t="s">
        <v>1273</v>
      </c>
      <c r="AF50" s="79" t="b">
        <v>0</v>
      </c>
      <c r="AG50" s="79" t="s">
        <v>1276</v>
      </c>
      <c r="AH50" s="79"/>
      <c r="AI50" s="85" t="s">
        <v>1273</v>
      </c>
      <c r="AJ50" s="79" t="b">
        <v>0</v>
      </c>
      <c r="AK50" s="79">
        <v>4</v>
      </c>
      <c r="AL50" s="85" t="s">
        <v>1273</v>
      </c>
      <c r="AM50" s="79" t="s">
        <v>1284</v>
      </c>
      <c r="AN50" s="79" t="b">
        <v>0</v>
      </c>
      <c r="AO50" s="85" t="s">
        <v>1128</v>
      </c>
      <c r="AP50" s="79" t="s">
        <v>1316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223</v>
      </c>
      <c r="B51" s="64" t="s">
        <v>380</v>
      </c>
      <c r="C51" s="65" t="s">
        <v>4076</v>
      </c>
      <c r="D51" s="66">
        <v>3</v>
      </c>
      <c r="E51" s="67" t="s">
        <v>132</v>
      </c>
      <c r="F51" s="68">
        <v>32</v>
      </c>
      <c r="G51" s="65"/>
      <c r="H51" s="69"/>
      <c r="I51" s="70"/>
      <c r="J51" s="70"/>
      <c r="K51" s="34" t="s">
        <v>65</v>
      </c>
      <c r="L51" s="77">
        <v>51</v>
      </c>
      <c r="M51" s="77"/>
      <c r="N51" s="72"/>
      <c r="O51" s="79" t="s">
        <v>432</v>
      </c>
      <c r="P51" s="81">
        <v>43486.06321759259</v>
      </c>
      <c r="Q51" s="79" t="s">
        <v>449</v>
      </c>
      <c r="R51" s="83" t="s">
        <v>589</v>
      </c>
      <c r="S51" s="79" t="s">
        <v>649</v>
      </c>
      <c r="T51" s="79" t="s">
        <v>705</v>
      </c>
      <c r="U51" s="83" t="s">
        <v>826</v>
      </c>
      <c r="V51" s="83" t="s">
        <v>826</v>
      </c>
      <c r="W51" s="81">
        <v>43486.06321759259</v>
      </c>
      <c r="X51" s="83" t="s">
        <v>969</v>
      </c>
      <c r="Y51" s="79"/>
      <c r="Z51" s="79"/>
      <c r="AA51" s="85" t="s">
        <v>1128</v>
      </c>
      <c r="AB51" s="79"/>
      <c r="AC51" s="79" t="b">
        <v>0</v>
      </c>
      <c r="AD51" s="79">
        <v>6</v>
      </c>
      <c r="AE51" s="85" t="s">
        <v>1273</v>
      </c>
      <c r="AF51" s="79" t="b">
        <v>0</v>
      </c>
      <c r="AG51" s="79" t="s">
        <v>1276</v>
      </c>
      <c r="AH51" s="79"/>
      <c r="AI51" s="85" t="s">
        <v>1273</v>
      </c>
      <c r="AJ51" s="79" t="b">
        <v>0</v>
      </c>
      <c r="AK51" s="79">
        <v>4</v>
      </c>
      <c r="AL51" s="85" t="s">
        <v>1273</v>
      </c>
      <c r="AM51" s="79" t="s">
        <v>1284</v>
      </c>
      <c r="AN51" s="79" t="b">
        <v>0</v>
      </c>
      <c r="AO51" s="85" t="s">
        <v>1128</v>
      </c>
      <c r="AP51" s="79" t="s">
        <v>1316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223</v>
      </c>
      <c r="B52" s="64" t="s">
        <v>381</v>
      </c>
      <c r="C52" s="65" t="s">
        <v>4077</v>
      </c>
      <c r="D52" s="66">
        <v>3</v>
      </c>
      <c r="E52" s="67" t="s">
        <v>136</v>
      </c>
      <c r="F52" s="68">
        <v>23.333333333333336</v>
      </c>
      <c r="G52" s="65"/>
      <c r="H52" s="69"/>
      <c r="I52" s="70"/>
      <c r="J52" s="70"/>
      <c r="K52" s="34" t="s">
        <v>65</v>
      </c>
      <c r="L52" s="77">
        <v>52</v>
      </c>
      <c r="M52" s="77"/>
      <c r="N52" s="72"/>
      <c r="O52" s="79" t="s">
        <v>432</v>
      </c>
      <c r="P52" s="81">
        <v>43486.12571759259</v>
      </c>
      <c r="Q52" s="79" t="s">
        <v>448</v>
      </c>
      <c r="R52" s="83" t="s">
        <v>588</v>
      </c>
      <c r="S52" s="79" t="s">
        <v>648</v>
      </c>
      <c r="T52" s="79" t="s">
        <v>704</v>
      </c>
      <c r="U52" s="83" t="s">
        <v>825</v>
      </c>
      <c r="V52" s="83" t="s">
        <v>825</v>
      </c>
      <c r="W52" s="81">
        <v>43486.12571759259</v>
      </c>
      <c r="X52" s="83" t="s">
        <v>968</v>
      </c>
      <c r="Y52" s="79"/>
      <c r="Z52" s="79"/>
      <c r="AA52" s="85" t="s">
        <v>1127</v>
      </c>
      <c r="AB52" s="79"/>
      <c r="AC52" s="79" t="b">
        <v>0</v>
      </c>
      <c r="AD52" s="79">
        <v>8</v>
      </c>
      <c r="AE52" s="85" t="s">
        <v>1273</v>
      </c>
      <c r="AF52" s="79" t="b">
        <v>0</v>
      </c>
      <c r="AG52" s="79" t="s">
        <v>1276</v>
      </c>
      <c r="AH52" s="79"/>
      <c r="AI52" s="85" t="s">
        <v>1273</v>
      </c>
      <c r="AJ52" s="79" t="b">
        <v>0</v>
      </c>
      <c r="AK52" s="79">
        <v>7</v>
      </c>
      <c r="AL52" s="85" t="s">
        <v>1273</v>
      </c>
      <c r="AM52" s="79" t="s">
        <v>1284</v>
      </c>
      <c r="AN52" s="79" t="b">
        <v>0</v>
      </c>
      <c r="AO52" s="85" t="s">
        <v>1127</v>
      </c>
      <c r="AP52" s="79" t="s">
        <v>1316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223</v>
      </c>
      <c r="B53" s="64" t="s">
        <v>381</v>
      </c>
      <c r="C53" s="65" t="s">
        <v>4077</v>
      </c>
      <c r="D53" s="66">
        <v>3</v>
      </c>
      <c r="E53" s="67" t="s">
        <v>136</v>
      </c>
      <c r="F53" s="68">
        <v>23.333333333333336</v>
      </c>
      <c r="G53" s="65"/>
      <c r="H53" s="69"/>
      <c r="I53" s="70"/>
      <c r="J53" s="70"/>
      <c r="K53" s="34" t="s">
        <v>65</v>
      </c>
      <c r="L53" s="77">
        <v>53</v>
      </c>
      <c r="M53" s="77"/>
      <c r="N53" s="72"/>
      <c r="O53" s="79" t="s">
        <v>432</v>
      </c>
      <c r="P53" s="81">
        <v>43486.06321759259</v>
      </c>
      <c r="Q53" s="79" t="s">
        <v>449</v>
      </c>
      <c r="R53" s="83" t="s">
        <v>589</v>
      </c>
      <c r="S53" s="79" t="s">
        <v>649</v>
      </c>
      <c r="T53" s="79" t="s">
        <v>705</v>
      </c>
      <c r="U53" s="83" t="s">
        <v>826</v>
      </c>
      <c r="V53" s="83" t="s">
        <v>826</v>
      </c>
      <c r="W53" s="81">
        <v>43486.06321759259</v>
      </c>
      <c r="X53" s="83" t="s">
        <v>969</v>
      </c>
      <c r="Y53" s="79"/>
      <c r="Z53" s="79"/>
      <c r="AA53" s="85" t="s">
        <v>1128</v>
      </c>
      <c r="AB53" s="79"/>
      <c r="AC53" s="79" t="b">
        <v>0</v>
      </c>
      <c r="AD53" s="79">
        <v>6</v>
      </c>
      <c r="AE53" s="85" t="s">
        <v>1273</v>
      </c>
      <c r="AF53" s="79" t="b">
        <v>0</v>
      </c>
      <c r="AG53" s="79" t="s">
        <v>1276</v>
      </c>
      <c r="AH53" s="79"/>
      <c r="AI53" s="85" t="s">
        <v>1273</v>
      </c>
      <c r="AJ53" s="79" t="b">
        <v>0</v>
      </c>
      <c r="AK53" s="79">
        <v>4</v>
      </c>
      <c r="AL53" s="85" t="s">
        <v>1273</v>
      </c>
      <c r="AM53" s="79" t="s">
        <v>1284</v>
      </c>
      <c r="AN53" s="79" t="b">
        <v>0</v>
      </c>
      <c r="AO53" s="85" t="s">
        <v>1128</v>
      </c>
      <c r="AP53" s="79" t="s">
        <v>1316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223</v>
      </c>
      <c r="B54" s="64" t="s">
        <v>382</v>
      </c>
      <c r="C54" s="65" t="s">
        <v>4076</v>
      </c>
      <c r="D54" s="66">
        <v>3</v>
      </c>
      <c r="E54" s="67" t="s">
        <v>132</v>
      </c>
      <c r="F54" s="68">
        <v>32</v>
      </c>
      <c r="G54" s="65"/>
      <c r="H54" s="69"/>
      <c r="I54" s="70"/>
      <c r="J54" s="70"/>
      <c r="K54" s="34" t="s">
        <v>65</v>
      </c>
      <c r="L54" s="77">
        <v>54</v>
      </c>
      <c r="M54" s="77"/>
      <c r="N54" s="72"/>
      <c r="O54" s="79" t="s">
        <v>432</v>
      </c>
      <c r="P54" s="81">
        <v>43486.06321759259</v>
      </c>
      <c r="Q54" s="79" t="s">
        <v>449</v>
      </c>
      <c r="R54" s="83" t="s">
        <v>589</v>
      </c>
      <c r="S54" s="79" t="s">
        <v>649</v>
      </c>
      <c r="T54" s="79" t="s">
        <v>705</v>
      </c>
      <c r="U54" s="83" t="s">
        <v>826</v>
      </c>
      <c r="V54" s="83" t="s">
        <v>826</v>
      </c>
      <c r="W54" s="81">
        <v>43486.06321759259</v>
      </c>
      <c r="X54" s="83" t="s">
        <v>969</v>
      </c>
      <c r="Y54" s="79"/>
      <c r="Z54" s="79"/>
      <c r="AA54" s="85" t="s">
        <v>1128</v>
      </c>
      <c r="AB54" s="79"/>
      <c r="AC54" s="79" t="b">
        <v>0</v>
      </c>
      <c r="AD54" s="79">
        <v>6</v>
      </c>
      <c r="AE54" s="85" t="s">
        <v>1273</v>
      </c>
      <c r="AF54" s="79" t="b">
        <v>0</v>
      </c>
      <c r="AG54" s="79" t="s">
        <v>1276</v>
      </c>
      <c r="AH54" s="79"/>
      <c r="AI54" s="85" t="s">
        <v>1273</v>
      </c>
      <c r="AJ54" s="79" t="b">
        <v>0</v>
      </c>
      <c r="AK54" s="79">
        <v>4</v>
      </c>
      <c r="AL54" s="85" t="s">
        <v>1273</v>
      </c>
      <c r="AM54" s="79" t="s">
        <v>1284</v>
      </c>
      <c r="AN54" s="79" t="b">
        <v>0</v>
      </c>
      <c r="AO54" s="85" t="s">
        <v>1128</v>
      </c>
      <c r="AP54" s="79" t="s">
        <v>1316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223</v>
      </c>
      <c r="B55" s="64" t="s">
        <v>383</v>
      </c>
      <c r="C55" s="65" t="s">
        <v>4076</v>
      </c>
      <c r="D55" s="66">
        <v>3</v>
      </c>
      <c r="E55" s="67" t="s">
        <v>132</v>
      </c>
      <c r="F55" s="68">
        <v>32</v>
      </c>
      <c r="G55" s="65"/>
      <c r="H55" s="69"/>
      <c r="I55" s="70"/>
      <c r="J55" s="70"/>
      <c r="K55" s="34" t="s">
        <v>65</v>
      </c>
      <c r="L55" s="77">
        <v>55</v>
      </c>
      <c r="M55" s="77"/>
      <c r="N55" s="72"/>
      <c r="O55" s="79" t="s">
        <v>432</v>
      </c>
      <c r="P55" s="81">
        <v>43486.06321759259</v>
      </c>
      <c r="Q55" s="79" t="s">
        <v>449</v>
      </c>
      <c r="R55" s="83" t="s">
        <v>589</v>
      </c>
      <c r="S55" s="79" t="s">
        <v>649</v>
      </c>
      <c r="T55" s="79" t="s">
        <v>705</v>
      </c>
      <c r="U55" s="83" t="s">
        <v>826</v>
      </c>
      <c r="V55" s="83" t="s">
        <v>826</v>
      </c>
      <c r="W55" s="81">
        <v>43486.06321759259</v>
      </c>
      <c r="X55" s="83" t="s">
        <v>969</v>
      </c>
      <c r="Y55" s="79"/>
      <c r="Z55" s="79"/>
      <c r="AA55" s="85" t="s">
        <v>1128</v>
      </c>
      <c r="AB55" s="79"/>
      <c r="AC55" s="79" t="b">
        <v>0</v>
      </c>
      <c r="AD55" s="79">
        <v>6</v>
      </c>
      <c r="AE55" s="85" t="s">
        <v>1273</v>
      </c>
      <c r="AF55" s="79" t="b">
        <v>0</v>
      </c>
      <c r="AG55" s="79" t="s">
        <v>1276</v>
      </c>
      <c r="AH55" s="79"/>
      <c r="AI55" s="85" t="s">
        <v>1273</v>
      </c>
      <c r="AJ55" s="79" t="b">
        <v>0</v>
      </c>
      <c r="AK55" s="79">
        <v>4</v>
      </c>
      <c r="AL55" s="85" t="s">
        <v>1273</v>
      </c>
      <c r="AM55" s="79" t="s">
        <v>1284</v>
      </c>
      <c r="AN55" s="79" t="b">
        <v>0</v>
      </c>
      <c r="AO55" s="85" t="s">
        <v>1128</v>
      </c>
      <c r="AP55" s="79" t="s">
        <v>1316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223</v>
      </c>
      <c r="B56" s="64" t="s">
        <v>384</v>
      </c>
      <c r="C56" s="65" t="s">
        <v>4076</v>
      </c>
      <c r="D56" s="66">
        <v>3</v>
      </c>
      <c r="E56" s="67" t="s">
        <v>132</v>
      </c>
      <c r="F56" s="68">
        <v>32</v>
      </c>
      <c r="G56" s="65"/>
      <c r="H56" s="69"/>
      <c r="I56" s="70"/>
      <c r="J56" s="70"/>
      <c r="K56" s="34" t="s">
        <v>65</v>
      </c>
      <c r="L56" s="77">
        <v>56</v>
      </c>
      <c r="M56" s="77"/>
      <c r="N56" s="72"/>
      <c r="O56" s="79" t="s">
        <v>432</v>
      </c>
      <c r="P56" s="81">
        <v>43486.04306712963</v>
      </c>
      <c r="Q56" s="79" t="s">
        <v>450</v>
      </c>
      <c r="R56" s="83" t="s">
        <v>590</v>
      </c>
      <c r="S56" s="79" t="s">
        <v>650</v>
      </c>
      <c r="T56" s="79" t="s">
        <v>706</v>
      </c>
      <c r="U56" s="83" t="s">
        <v>827</v>
      </c>
      <c r="V56" s="83" t="s">
        <v>827</v>
      </c>
      <c r="W56" s="81">
        <v>43486.04306712963</v>
      </c>
      <c r="X56" s="83" t="s">
        <v>970</v>
      </c>
      <c r="Y56" s="79"/>
      <c r="Z56" s="79"/>
      <c r="AA56" s="85" t="s">
        <v>1129</v>
      </c>
      <c r="AB56" s="79"/>
      <c r="AC56" s="79" t="b">
        <v>0</v>
      </c>
      <c r="AD56" s="79">
        <v>6</v>
      </c>
      <c r="AE56" s="85" t="s">
        <v>1273</v>
      </c>
      <c r="AF56" s="79" t="b">
        <v>0</v>
      </c>
      <c r="AG56" s="79" t="s">
        <v>1276</v>
      </c>
      <c r="AH56" s="79"/>
      <c r="AI56" s="85" t="s">
        <v>1273</v>
      </c>
      <c r="AJ56" s="79" t="b">
        <v>0</v>
      </c>
      <c r="AK56" s="79">
        <v>11</v>
      </c>
      <c r="AL56" s="85" t="s">
        <v>1273</v>
      </c>
      <c r="AM56" s="79" t="s">
        <v>1284</v>
      </c>
      <c r="AN56" s="79" t="b">
        <v>0</v>
      </c>
      <c r="AO56" s="85" t="s">
        <v>1129</v>
      </c>
      <c r="AP56" s="79" t="s">
        <v>1316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223</v>
      </c>
      <c r="B57" s="64" t="s">
        <v>385</v>
      </c>
      <c r="C57" s="65" t="s">
        <v>4076</v>
      </c>
      <c r="D57" s="66">
        <v>3</v>
      </c>
      <c r="E57" s="67" t="s">
        <v>132</v>
      </c>
      <c r="F57" s="68">
        <v>32</v>
      </c>
      <c r="G57" s="65"/>
      <c r="H57" s="69"/>
      <c r="I57" s="70"/>
      <c r="J57" s="70"/>
      <c r="K57" s="34" t="s">
        <v>65</v>
      </c>
      <c r="L57" s="77">
        <v>57</v>
      </c>
      <c r="M57" s="77"/>
      <c r="N57" s="72"/>
      <c r="O57" s="79" t="s">
        <v>432</v>
      </c>
      <c r="P57" s="81">
        <v>43486.04306712963</v>
      </c>
      <c r="Q57" s="79" t="s">
        <v>450</v>
      </c>
      <c r="R57" s="83" t="s">
        <v>590</v>
      </c>
      <c r="S57" s="79" t="s">
        <v>650</v>
      </c>
      <c r="T57" s="79" t="s">
        <v>706</v>
      </c>
      <c r="U57" s="83" t="s">
        <v>827</v>
      </c>
      <c r="V57" s="83" t="s">
        <v>827</v>
      </c>
      <c r="W57" s="81">
        <v>43486.04306712963</v>
      </c>
      <c r="X57" s="83" t="s">
        <v>970</v>
      </c>
      <c r="Y57" s="79"/>
      <c r="Z57" s="79"/>
      <c r="AA57" s="85" t="s">
        <v>1129</v>
      </c>
      <c r="AB57" s="79"/>
      <c r="AC57" s="79" t="b">
        <v>0</v>
      </c>
      <c r="AD57" s="79">
        <v>6</v>
      </c>
      <c r="AE57" s="85" t="s">
        <v>1273</v>
      </c>
      <c r="AF57" s="79" t="b">
        <v>0</v>
      </c>
      <c r="AG57" s="79" t="s">
        <v>1276</v>
      </c>
      <c r="AH57" s="79"/>
      <c r="AI57" s="85" t="s">
        <v>1273</v>
      </c>
      <c r="AJ57" s="79" t="b">
        <v>0</v>
      </c>
      <c r="AK57" s="79">
        <v>11</v>
      </c>
      <c r="AL57" s="85" t="s">
        <v>1273</v>
      </c>
      <c r="AM57" s="79" t="s">
        <v>1284</v>
      </c>
      <c r="AN57" s="79" t="b">
        <v>0</v>
      </c>
      <c r="AO57" s="85" t="s">
        <v>1129</v>
      </c>
      <c r="AP57" s="79" t="s">
        <v>1316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223</v>
      </c>
      <c r="B58" s="64" t="s">
        <v>386</v>
      </c>
      <c r="C58" s="65" t="s">
        <v>4076</v>
      </c>
      <c r="D58" s="66">
        <v>3</v>
      </c>
      <c r="E58" s="67" t="s">
        <v>132</v>
      </c>
      <c r="F58" s="68">
        <v>32</v>
      </c>
      <c r="G58" s="65"/>
      <c r="H58" s="69"/>
      <c r="I58" s="70"/>
      <c r="J58" s="70"/>
      <c r="K58" s="34" t="s">
        <v>65</v>
      </c>
      <c r="L58" s="77">
        <v>58</v>
      </c>
      <c r="M58" s="77"/>
      <c r="N58" s="72"/>
      <c r="O58" s="79" t="s">
        <v>432</v>
      </c>
      <c r="P58" s="81">
        <v>43486.04306712963</v>
      </c>
      <c r="Q58" s="79" t="s">
        <v>450</v>
      </c>
      <c r="R58" s="83" t="s">
        <v>590</v>
      </c>
      <c r="S58" s="79" t="s">
        <v>650</v>
      </c>
      <c r="T58" s="79" t="s">
        <v>706</v>
      </c>
      <c r="U58" s="83" t="s">
        <v>827</v>
      </c>
      <c r="V58" s="83" t="s">
        <v>827</v>
      </c>
      <c r="W58" s="81">
        <v>43486.04306712963</v>
      </c>
      <c r="X58" s="83" t="s">
        <v>970</v>
      </c>
      <c r="Y58" s="79"/>
      <c r="Z58" s="79"/>
      <c r="AA58" s="85" t="s">
        <v>1129</v>
      </c>
      <c r="AB58" s="79"/>
      <c r="AC58" s="79" t="b">
        <v>0</v>
      </c>
      <c r="AD58" s="79">
        <v>6</v>
      </c>
      <c r="AE58" s="85" t="s">
        <v>1273</v>
      </c>
      <c r="AF58" s="79" t="b">
        <v>0</v>
      </c>
      <c r="AG58" s="79" t="s">
        <v>1276</v>
      </c>
      <c r="AH58" s="79"/>
      <c r="AI58" s="85" t="s">
        <v>1273</v>
      </c>
      <c r="AJ58" s="79" t="b">
        <v>0</v>
      </c>
      <c r="AK58" s="79">
        <v>11</v>
      </c>
      <c r="AL58" s="85" t="s">
        <v>1273</v>
      </c>
      <c r="AM58" s="79" t="s">
        <v>1284</v>
      </c>
      <c r="AN58" s="79" t="b">
        <v>0</v>
      </c>
      <c r="AO58" s="85" t="s">
        <v>1129</v>
      </c>
      <c r="AP58" s="79" t="s">
        <v>1316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223</v>
      </c>
      <c r="B59" s="64" t="s">
        <v>387</v>
      </c>
      <c r="C59" s="65" t="s">
        <v>4076</v>
      </c>
      <c r="D59" s="66">
        <v>3</v>
      </c>
      <c r="E59" s="67" t="s">
        <v>132</v>
      </c>
      <c r="F59" s="68">
        <v>32</v>
      </c>
      <c r="G59" s="65"/>
      <c r="H59" s="69"/>
      <c r="I59" s="70"/>
      <c r="J59" s="70"/>
      <c r="K59" s="34" t="s">
        <v>65</v>
      </c>
      <c r="L59" s="77">
        <v>59</v>
      </c>
      <c r="M59" s="77"/>
      <c r="N59" s="72"/>
      <c r="O59" s="79" t="s">
        <v>432</v>
      </c>
      <c r="P59" s="81">
        <v>43486.04306712963</v>
      </c>
      <c r="Q59" s="79" t="s">
        <v>450</v>
      </c>
      <c r="R59" s="83" t="s">
        <v>590</v>
      </c>
      <c r="S59" s="79" t="s">
        <v>650</v>
      </c>
      <c r="T59" s="79" t="s">
        <v>706</v>
      </c>
      <c r="U59" s="83" t="s">
        <v>827</v>
      </c>
      <c r="V59" s="83" t="s">
        <v>827</v>
      </c>
      <c r="W59" s="81">
        <v>43486.04306712963</v>
      </c>
      <c r="X59" s="83" t="s">
        <v>970</v>
      </c>
      <c r="Y59" s="79"/>
      <c r="Z59" s="79"/>
      <c r="AA59" s="85" t="s">
        <v>1129</v>
      </c>
      <c r="AB59" s="79"/>
      <c r="AC59" s="79" t="b">
        <v>0</v>
      </c>
      <c r="AD59" s="79">
        <v>6</v>
      </c>
      <c r="AE59" s="85" t="s">
        <v>1273</v>
      </c>
      <c r="AF59" s="79" t="b">
        <v>0</v>
      </c>
      <c r="AG59" s="79" t="s">
        <v>1276</v>
      </c>
      <c r="AH59" s="79"/>
      <c r="AI59" s="85" t="s">
        <v>1273</v>
      </c>
      <c r="AJ59" s="79" t="b">
        <v>0</v>
      </c>
      <c r="AK59" s="79">
        <v>11</v>
      </c>
      <c r="AL59" s="85" t="s">
        <v>1273</v>
      </c>
      <c r="AM59" s="79" t="s">
        <v>1284</v>
      </c>
      <c r="AN59" s="79" t="b">
        <v>0</v>
      </c>
      <c r="AO59" s="85" t="s">
        <v>1129</v>
      </c>
      <c r="AP59" s="79" t="s">
        <v>1316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223</v>
      </c>
      <c r="B60" s="64" t="s">
        <v>388</v>
      </c>
      <c r="C60" s="65" t="s">
        <v>4076</v>
      </c>
      <c r="D60" s="66">
        <v>3</v>
      </c>
      <c r="E60" s="67" t="s">
        <v>132</v>
      </c>
      <c r="F60" s="68">
        <v>32</v>
      </c>
      <c r="G60" s="65"/>
      <c r="H60" s="69"/>
      <c r="I60" s="70"/>
      <c r="J60" s="70"/>
      <c r="K60" s="34" t="s">
        <v>65</v>
      </c>
      <c r="L60" s="77">
        <v>60</v>
      </c>
      <c r="M60" s="77"/>
      <c r="N60" s="72"/>
      <c r="O60" s="79" t="s">
        <v>432</v>
      </c>
      <c r="P60" s="81">
        <v>43486.04306712963</v>
      </c>
      <c r="Q60" s="79" t="s">
        <v>450</v>
      </c>
      <c r="R60" s="83" t="s">
        <v>590</v>
      </c>
      <c r="S60" s="79" t="s">
        <v>650</v>
      </c>
      <c r="T60" s="79" t="s">
        <v>706</v>
      </c>
      <c r="U60" s="83" t="s">
        <v>827</v>
      </c>
      <c r="V60" s="83" t="s">
        <v>827</v>
      </c>
      <c r="W60" s="81">
        <v>43486.04306712963</v>
      </c>
      <c r="X60" s="83" t="s">
        <v>970</v>
      </c>
      <c r="Y60" s="79"/>
      <c r="Z60" s="79"/>
      <c r="AA60" s="85" t="s">
        <v>1129</v>
      </c>
      <c r="AB60" s="79"/>
      <c r="AC60" s="79" t="b">
        <v>0</v>
      </c>
      <c r="AD60" s="79">
        <v>6</v>
      </c>
      <c r="AE60" s="85" t="s">
        <v>1273</v>
      </c>
      <c r="AF60" s="79" t="b">
        <v>0</v>
      </c>
      <c r="AG60" s="79" t="s">
        <v>1276</v>
      </c>
      <c r="AH60" s="79"/>
      <c r="AI60" s="85" t="s">
        <v>1273</v>
      </c>
      <c r="AJ60" s="79" t="b">
        <v>0</v>
      </c>
      <c r="AK60" s="79">
        <v>11</v>
      </c>
      <c r="AL60" s="85" t="s">
        <v>1273</v>
      </c>
      <c r="AM60" s="79" t="s">
        <v>1284</v>
      </c>
      <c r="AN60" s="79" t="b">
        <v>0</v>
      </c>
      <c r="AO60" s="85" t="s">
        <v>1129</v>
      </c>
      <c r="AP60" s="79" t="s">
        <v>1316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223</v>
      </c>
      <c r="B61" s="64" t="s">
        <v>389</v>
      </c>
      <c r="C61" s="65" t="s">
        <v>4076</v>
      </c>
      <c r="D61" s="66">
        <v>3</v>
      </c>
      <c r="E61" s="67" t="s">
        <v>132</v>
      </c>
      <c r="F61" s="68">
        <v>32</v>
      </c>
      <c r="G61" s="65"/>
      <c r="H61" s="69"/>
      <c r="I61" s="70"/>
      <c r="J61" s="70"/>
      <c r="K61" s="34" t="s">
        <v>65</v>
      </c>
      <c r="L61" s="77">
        <v>61</v>
      </c>
      <c r="M61" s="77"/>
      <c r="N61" s="72"/>
      <c r="O61" s="79" t="s">
        <v>432</v>
      </c>
      <c r="P61" s="81">
        <v>43486.04306712963</v>
      </c>
      <c r="Q61" s="79" t="s">
        <v>450</v>
      </c>
      <c r="R61" s="83" t="s">
        <v>590</v>
      </c>
      <c r="S61" s="79" t="s">
        <v>650</v>
      </c>
      <c r="T61" s="79" t="s">
        <v>706</v>
      </c>
      <c r="U61" s="83" t="s">
        <v>827</v>
      </c>
      <c r="V61" s="83" t="s">
        <v>827</v>
      </c>
      <c r="W61" s="81">
        <v>43486.04306712963</v>
      </c>
      <c r="X61" s="83" t="s">
        <v>970</v>
      </c>
      <c r="Y61" s="79"/>
      <c r="Z61" s="79"/>
      <c r="AA61" s="85" t="s">
        <v>1129</v>
      </c>
      <c r="AB61" s="79"/>
      <c r="AC61" s="79" t="b">
        <v>0</v>
      </c>
      <c r="AD61" s="79">
        <v>6</v>
      </c>
      <c r="AE61" s="85" t="s">
        <v>1273</v>
      </c>
      <c r="AF61" s="79" t="b">
        <v>0</v>
      </c>
      <c r="AG61" s="79" t="s">
        <v>1276</v>
      </c>
      <c r="AH61" s="79"/>
      <c r="AI61" s="85" t="s">
        <v>1273</v>
      </c>
      <c r="AJ61" s="79" t="b">
        <v>0</v>
      </c>
      <c r="AK61" s="79">
        <v>11</v>
      </c>
      <c r="AL61" s="85" t="s">
        <v>1273</v>
      </c>
      <c r="AM61" s="79" t="s">
        <v>1284</v>
      </c>
      <c r="AN61" s="79" t="b">
        <v>0</v>
      </c>
      <c r="AO61" s="85" t="s">
        <v>1129</v>
      </c>
      <c r="AP61" s="79" t="s">
        <v>1316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224</v>
      </c>
      <c r="B62" s="64" t="s">
        <v>390</v>
      </c>
      <c r="C62" s="65" t="s">
        <v>4076</v>
      </c>
      <c r="D62" s="66">
        <v>3</v>
      </c>
      <c r="E62" s="67" t="s">
        <v>132</v>
      </c>
      <c r="F62" s="68">
        <v>32</v>
      </c>
      <c r="G62" s="65"/>
      <c r="H62" s="69"/>
      <c r="I62" s="70"/>
      <c r="J62" s="70"/>
      <c r="K62" s="34" t="s">
        <v>65</v>
      </c>
      <c r="L62" s="77">
        <v>62</v>
      </c>
      <c r="M62" s="77"/>
      <c r="N62" s="72"/>
      <c r="O62" s="79" t="s">
        <v>432</v>
      </c>
      <c r="P62" s="81">
        <v>43486.23452546296</v>
      </c>
      <c r="Q62" s="79" t="s">
        <v>451</v>
      </c>
      <c r="R62" s="83" t="s">
        <v>591</v>
      </c>
      <c r="S62" s="79" t="s">
        <v>651</v>
      </c>
      <c r="T62" s="79" t="s">
        <v>707</v>
      </c>
      <c r="U62" s="79"/>
      <c r="V62" s="83" t="s">
        <v>865</v>
      </c>
      <c r="W62" s="81">
        <v>43486.23452546296</v>
      </c>
      <c r="X62" s="83" t="s">
        <v>971</v>
      </c>
      <c r="Y62" s="79"/>
      <c r="Z62" s="79"/>
      <c r="AA62" s="85" t="s">
        <v>1130</v>
      </c>
      <c r="AB62" s="79"/>
      <c r="AC62" s="79" t="b">
        <v>0</v>
      </c>
      <c r="AD62" s="79">
        <v>0</v>
      </c>
      <c r="AE62" s="85" t="s">
        <v>1273</v>
      </c>
      <c r="AF62" s="79" t="b">
        <v>0</v>
      </c>
      <c r="AG62" s="79" t="s">
        <v>1276</v>
      </c>
      <c r="AH62" s="79"/>
      <c r="AI62" s="85" t="s">
        <v>1273</v>
      </c>
      <c r="AJ62" s="79" t="b">
        <v>0</v>
      </c>
      <c r="AK62" s="79">
        <v>0</v>
      </c>
      <c r="AL62" s="85" t="s">
        <v>1273</v>
      </c>
      <c r="AM62" s="79" t="s">
        <v>1283</v>
      </c>
      <c r="AN62" s="79" t="b">
        <v>0</v>
      </c>
      <c r="AO62" s="85" t="s">
        <v>1130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224</v>
      </c>
      <c r="B63" s="64" t="s">
        <v>391</v>
      </c>
      <c r="C63" s="65" t="s">
        <v>4076</v>
      </c>
      <c r="D63" s="66">
        <v>3</v>
      </c>
      <c r="E63" s="67" t="s">
        <v>132</v>
      </c>
      <c r="F63" s="68">
        <v>32</v>
      </c>
      <c r="G63" s="65"/>
      <c r="H63" s="69"/>
      <c r="I63" s="70"/>
      <c r="J63" s="70"/>
      <c r="K63" s="34" t="s">
        <v>65</v>
      </c>
      <c r="L63" s="77">
        <v>63</v>
      </c>
      <c r="M63" s="77"/>
      <c r="N63" s="72"/>
      <c r="O63" s="79" t="s">
        <v>432</v>
      </c>
      <c r="P63" s="81">
        <v>43486.23452546296</v>
      </c>
      <c r="Q63" s="79" t="s">
        <v>451</v>
      </c>
      <c r="R63" s="83" t="s">
        <v>591</v>
      </c>
      <c r="S63" s="79" t="s">
        <v>651</v>
      </c>
      <c r="T63" s="79" t="s">
        <v>707</v>
      </c>
      <c r="U63" s="79"/>
      <c r="V63" s="83" t="s">
        <v>865</v>
      </c>
      <c r="W63" s="81">
        <v>43486.23452546296</v>
      </c>
      <c r="X63" s="83" t="s">
        <v>971</v>
      </c>
      <c r="Y63" s="79"/>
      <c r="Z63" s="79"/>
      <c r="AA63" s="85" t="s">
        <v>1130</v>
      </c>
      <c r="AB63" s="79"/>
      <c r="AC63" s="79" t="b">
        <v>0</v>
      </c>
      <c r="AD63" s="79">
        <v>0</v>
      </c>
      <c r="AE63" s="85" t="s">
        <v>1273</v>
      </c>
      <c r="AF63" s="79" t="b">
        <v>0</v>
      </c>
      <c r="AG63" s="79" t="s">
        <v>1276</v>
      </c>
      <c r="AH63" s="79"/>
      <c r="AI63" s="85" t="s">
        <v>1273</v>
      </c>
      <c r="AJ63" s="79" t="b">
        <v>0</v>
      </c>
      <c r="AK63" s="79">
        <v>0</v>
      </c>
      <c r="AL63" s="85" t="s">
        <v>1273</v>
      </c>
      <c r="AM63" s="79" t="s">
        <v>1283</v>
      </c>
      <c r="AN63" s="79" t="b">
        <v>0</v>
      </c>
      <c r="AO63" s="85" t="s">
        <v>1130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224</v>
      </c>
      <c r="B64" s="64" t="s">
        <v>392</v>
      </c>
      <c r="C64" s="65" t="s">
        <v>4076</v>
      </c>
      <c r="D64" s="66">
        <v>3</v>
      </c>
      <c r="E64" s="67" t="s">
        <v>132</v>
      </c>
      <c r="F64" s="68">
        <v>32</v>
      </c>
      <c r="G64" s="65"/>
      <c r="H64" s="69"/>
      <c r="I64" s="70"/>
      <c r="J64" s="70"/>
      <c r="K64" s="34" t="s">
        <v>65</v>
      </c>
      <c r="L64" s="77">
        <v>64</v>
      </c>
      <c r="M64" s="77"/>
      <c r="N64" s="72"/>
      <c r="O64" s="79" t="s">
        <v>432</v>
      </c>
      <c r="P64" s="81">
        <v>43486.23452546296</v>
      </c>
      <c r="Q64" s="79" t="s">
        <v>451</v>
      </c>
      <c r="R64" s="83" t="s">
        <v>591</v>
      </c>
      <c r="S64" s="79" t="s">
        <v>651</v>
      </c>
      <c r="T64" s="79" t="s">
        <v>707</v>
      </c>
      <c r="U64" s="79"/>
      <c r="V64" s="83" t="s">
        <v>865</v>
      </c>
      <c r="W64" s="81">
        <v>43486.23452546296</v>
      </c>
      <c r="X64" s="83" t="s">
        <v>971</v>
      </c>
      <c r="Y64" s="79"/>
      <c r="Z64" s="79"/>
      <c r="AA64" s="85" t="s">
        <v>1130</v>
      </c>
      <c r="AB64" s="79"/>
      <c r="AC64" s="79" t="b">
        <v>0</v>
      </c>
      <c r="AD64" s="79">
        <v>0</v>
      </c>
      <c r="AE64" s="85" t="s">
        <v>1273</v>
      </c>
      <c r="AF64" s="79" t="b">
        <v>0</v>
      </c>
      <c r="AG64" s="79" t="s">
        <v>1276</v>
      </c>
      <c r="AH64" s="79"/>
      <c r="AI64" s="85" t="s">
        <v>1273</v>
      </c>
      <c r="AJ64" s="79" t="b">
        <v>0</v>
      </c>
      <c r="AK64" s="79">
        <v>0</v>
      </c>
      <c r="AL64" s="85" t="s">
        <v>1273</v>
      </c>
      <c r="AM64" s="79" t="s">
        <v>1283</v>
      </c>
      <c r="AN64" s="79" t="b">
        <v>0</v>
      </c>
      <c r="AO64" s="85" t="s">
        <v>1130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3</v>
      </c>
      <c r="BE64" s="49">
        <v>8.108108108108109</v>
      </c>
      <c r="BF64" s="48">
        <v>3</v>
      </c>
      <c r="BG64" s="49">
        <v>8.108108108108109</v>
      </c>
      <c r="BH64" s="48">
        <v>0</v>
      </c>
      <c r="BI64" s="49">
        <v>0</v>
      </c>
      <c r="BJ64" s="48">
        <v>31</v>
      </c>
      <c r="BK64" s="49">
        <v>83.78378378378379</v>
      </c>
      <c r="BL64" s="48">
        <v>37</v>
      </c>
    </row>
    <row r="65" spans="1:64" ht="15">
      <c r="A65" s="64" t="s">
        <v>225</v>
      </c>
      <c r="B65" s="64" t="s">
        <v>225</v>
      </c>
      <c r="C65" s="65" t="s">
        <v>4076</v>
      </c>
      <c r="D65" s="66">
        <v>3</v>
      </c>
      <c r="E65" s="67" t="s">
        <v>132</v>
      </c>
      <c r="F65" s="68">
        <v>32</v>
      </c>
      <c r="G65" s="65"/>
      <c r="H65" s="69"/>
      <c r="I65" s="70"/>
      <c r="J65" s="70"/>
      <c r="K65" s="34" t="s">
        <v>65</v>
      </c>
      <c r="L65" s="77">
        <v>65</v>
      </c>
      <c r="M65" s="77"/>
      <c r="N65" s="72"/>
      <c r="O65" s="79" t="s">
        <v>176</v>
      </c>
      <c r="P65" s="81">
        <v>43485.90319444444</v>
      </c>
      <c r="Q65" s="79" t="s">
        <v>452</v>
      </c>
      <c r="R65" s="83" t="s">
        <v>592</v>
      </c>
      <c r="S65" s="79" t="s">
        <v>652</v>
      </c>
      <c r="T65" s="79" t="s">
        <v>708</v>
      </c>
      <c r="U65" s="79"/>
      <c r="V65" s="83" t="s">
        <v>866</v>
      </c>
      <c r="W65" s="81">
        <v>43485.90319444444</v>
      </c>
      <c r="X65" s="83" t="s">
        <v>972</v>
      </c>
      <c r="Y65" s="79"/>
      <c r="Z65" s="79"/>
      <c r="AA65" s="85" t="s">
        <v>1131</v>
      </c>
      <c r="AB65" s="79"/>
      <c r="AC65" s="79" t="b">
        <v>0</v>
      </c>
      <c r="AD65" s="79">
        <v>18</v>
      </c>
      <c r="AE65" s="85" t="s">
        <v>1273</v>
      </c>
      <c r="AF65" s="79" t="b">
        <v>1</v>
      </c>
      <c r="AG65" s="79" t="s">
        <v>1277</v>
      </c>
      <c r="AH65" s="79"/>
      <c r="AI65" s="85" t="s">
        <v>1281</v>
      </c>
      <c r="AJ65" s="79" t="b">
        <v>0</v>
      </c>
      <c r="AK65" s="79">
        <v>4</v>
      </c>
      <c r="AL65" s="85" t="s">
        <v>1273</v>
      </c>
      <c r="AM65" s="79" t="s">
        <v>1283</v>
      </c>
      <c r="AN65" s="79" t="b">
        <v>0</v>
      </c>
      <c r="AO65" s="85" t="s">
        <v>1131</v>
      </c>
      <c r="AP65" s="79" t="s">
        <v>1316</v>
      </c>
      <c r="AQ65" s="79">
        <v>0</v>
      </c>
      <c r="AR65" s="79">
        <v>0</v>
      </c>
      <c r="AS65" s="79"/>
      <c r="AT65" s="79"/>
      <c r="AU65" s="79"/>
      <c r="AV65" s="79"/>
      <c r="AW65" s="79"/>
      <c r="AX65" s="79"/>
      <c r="AY65" s="79"/>
      <c r="AZ65" s="79"/>
      <c r="BA65">
        <v>1</v>
      </c>
      <c r="BB65" s="78" t="str">
        <f>REPLACE(INDEX(GroupVertices[Group],MATCH(Edges[[#This Row],[Vertex 1]],GroupVertices[Vertex],0)),1,1,"")</f>
        <v>38</v>
      </c>
      <c r="BC65" s="78" t="str">
        <f>REPLACE(INDEX(GroupVertices[Group],MATCH(Edges[[#This Row],[Vertex 2]],GroupVertices[Vertex],0)),1,1,"")</f>
        <v>38</v>
      </c>
      <c r="BD65" s="48">
        <v>0</v>
      </c>
      <c r="BE65" s="49">
        <v>0</v>
      </c>
      <c r="BF65" s="48">
        <v>0</v>
      </c>
      <c r="BG65" s="49">
        <v>0</v>
      </c>
      <c r="BH65" s="48">
        <v>0</v>
      </c>
      <c r="BI65" s="49">
        <v>0</v>
      </c>
      <c r="BJ65" s="48">
        <v>8</v>
      </c>
      <c r="BK65" s="49">
        <v>100</v>
      </c>
      <c r="BL65" s="48">
        <v>8</v>
      </c>
    </row>
    <row r="66" spans="1:64" ht="15">
      <c r="A66" s="64" t="s">
        <v>226</v>
      </c>
      <c r="B66" s="64" t="s">
        <v>225</v>
      </c>
      <c r="C66" s="65" t="s">
        <v>4076</v>
      </c>
      <c r="D66" s="66">
        <v>3</v>
      </c>
      <c r="E66" s="67" t="s">
        <v>132</v>
      </c>
      <c r="F66" s="68">
        <v>32</v>
      </c>
      <c r="G66" s="65"/>
      <c r="H66" s="69"/>
      <c r="I66" s="70"/>
      <c r="J66" s="70"/>
      <c r="K66" s="34" t="s">
        <v>65</v>
      </c>
      <c r="L66" s="77">
        <v>66</v>
      </c>
      <c r="M66" s="77"/>
      <c r="N66" s="72"/>
      <c r="O66" s="79" t="s">
        <v>432</v>
      </c>
      <c r="P66" s="81">
        <v>43486.234606481485</v>
      </c>
      <c r="Q66" s="79" t="s">
        <v>453</v>
      </c>
      <c r="R66" s="83" t="s">
        <v>592</v>
      </c>
      <c r="S66" s="79" t="s">
        <v>652</v>
      </c>
      <c r="T66" s="79" t="s">
        <v>708</v>
      </c>
      <c r="U66" s="79"/>
      <c r="V66" s="83" t="s">
        <v>867</v>
      </c>
      <c r="W66" s="81">
        <v>43486.234606481485</v>
      </c>
      <c r="X66" s="83" t="s">
        <v>973</v>
      </c>
      <c r="Y66" s="79"/>
      <c r="Z66" s="79"/>
      <c r="AA66" s="85" t="s">
        <v>1132</v>
      </c>
      <c r="AB66" s="79"/>
      <c r="AC66" s="79" t="b">
        <v>0</v>
      </c>
      <c r="AD66" s="79">
        <v>0</v>
      </c>
      <c r="AE66" s="85" t="s">
        <v>1273</v>
      </c>
      <c r="AF66" s="79" t="b">
        <v>1</v>
      </c>
      <c r="AG66" s="79" t="s">
        <v>1277</v>
      </c>
      <c r="AH66" s="79"/>
      <c r="AI66" s="85" t="s">
        <v>1281</v>
      </c>
      <c r="AJ66" s="79" t="b">
        <v>0</v>
      </c>
      <c r="AK66" s="79">
        <v>4</v>
      </c>
      <c r="AL66" s="85" t="s">
        <v>1131</v>
      </c>
      <c r="AM66" s="79" t="s">
        <v>1285</v>
      </c>
      <c r="AN66" s="79" t="b">
        <v>0</v>
      </c>
      <c r="AO66" s="85" t="s">
        <v>1131</v>
      </c>
      <c r="AP66" s="79" t="s">
        <v>176</v>
      </c>
      <c r="AQ66" s="79">
        <v>0</v>
      </c>
      <c r="AR66" s="79">
        <v>0</v>
      </c>
      <c r="AS66" s="79"/>
      <c r="AT66" s="79"/>
      <c r="AU66" s="79"/>
      <c r="AV66" s="79"/>
      <c r="AW66" s="79"/>
      <c r="AX66" s="79"/>
      <c r="AY66" s="79"/>
      <c r="AZ66" s="79"/>
      <c r="BA66">
        <v>1</v>
      </c>
      <c r="BB66" s="78" t="str">
        <f>REPLACE(INDEX(GroupVertices[Group],MATCH(Edges[[#This Row],[Vertex 1]],GroupVertices[Vertex],0)),1,1,"")</f>
        <v>38</v>
      </c>
      <c r="BC66" s="78" t="str">
        <f>REPLACE(INDEX(GroupVertices[Group],MATCH(Edges[[#This Row],[Vertex 2]],GroupVertices[Vertex],0)),1,1,"")</f>
        <v>38</v>
      </c>
      <c r="BD66" s="48">
        <v>0</v>
      </c>
      <c r="BE66" s="49">
        <v>0</v>
      </c>
      <c r="BF66" s="48">
        <v>0</v>
      </c>
      <c r="BG66" s="49">
        <v>0</v>
      </c>
      <c r="BH66" s="48">
        <v>0</v>
      </c>
      <c r="BI66" s="49">
        <v>0</v>
      </c>
      <c r="BJ66" s="48">
        <v>10</v>
      </c>
      <c r="BK66" s="49">
        <v>100</v>
      </c>
      <c r="BL66" s="48">
        <v>10</v>
      </c>
    </row>
    <row r="67" spans="1:64" ht="15">
      <c r="A67" s="64" t="s">
        <v>227</v>
      </c>
      <c r="B67" s="64" t="s">
        <v>393</v>
      </c>
      <c r="C67" s="65" t="s">
        <v>4076</v>
      </c>
      <c r="D67" s="66">
        <v>3</v>
      </c>
      <c r="E67" s="67" t="s">
        <v>132</v>
      </c>
      <c r="F67" s="68">
        <v>32</v>
      </c>
      <c r="G67" s="65"/>
      <c r="H67" s="69"/>
      <c r="I67" s="70"/>
      <c r="J67" s="70"/>
      <c r="K67" s="34" t="s">
        <v>65</v>
      </c>
      <c r="L67" s="77">
        <v>67</v>
      </c>
      <c r="M67" s="77"/>
      <c r="N67" s="72"/>
      <c r="O67" s="79" t="s">
        <v>432</v>
      </c>
      <c r="P67" s="81">
        <v>43486.23471064815</v>
      </c>
      <c r="Q67" s="79" t="s">
        <v>454</v>
      </c>
      <c r="R67" s="79"/>
      <c r="S67" s="79"/>
      <c r="T67" s="79" t="s">
        <v>709</v>
      </c>
      <c r="U67" s="79"/>
      <c r="V67" s="83" t="s">
        <v>868</v>
      </c>
      <c r="W67" s="81">
        <v>43486.23471064815</v>
      </c>
      <c r="X67" s="83" t="s">
        <v>974</v>
      </c>
      <c r="Y67" s="79"/>
      <c r="Z67" s="79"/>
      <c r="AA67" s="85" t="s">
        <v>1133</v>
      </c>
      <c r="AB67" s="79"/>
      <c r="AC67" s="79" t="b">
        <v>0</v>
      </c>
      <c r="AD67" s="79">
        <v>0</v>
      </c>
      <c r="AE67" s="85" t="s">
        <v>1273</v>
      </c>
      <c r="AF67" s="79" t="b">
        <v>0</v>
      </c>
      <c r="AG67" s="79" t="s">
        <v>1276</v>
      </c>
      <c r="AH67" s="79"/>
      <c r="AI67" s="85" t="s">
        <v>1273</v>
      </c>
      <c r="AJ67" s="79" t="b">
        <v>0</v>
      </c>
      <c r="AK67" s="79">
        <v>3</v>
      </c>
      <c r="AL67" s="85" t="s">
        <v>1144</v>
      </c>
      <c r="AM67" s="79" t="s">
        <v>1291</v>
      </c>
      <c r="AN67" s="79" t="b">
        <v>0</v>
      </c>
      <c r="AO67" s="85" t="s">
        <v>1144</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c r="BE67" s="49"/>
      <c r="BF67" s="48"/>
      <c r="BG67" s="49"/>
      <c r="BH67" s="48"/>
      <c r="BI67" s="49"/>
      <c r="BJ67" s="48"/>
      <c r="BK67" s="49"/>
      <c r="BL67" s="48"/>
    </row>
    <row r="68" spans="1:64" ht="15">
      <c r="A68" s="64" t="s">
        <v>227</v>
      </c>
      <c r="B68" s="64" t="s">
        <v>237</v>
      </c>
      <c r="C68" s="65" t="s">
        <v>4076</v>
      </c>
      <c r="D68" s="66">
        <v>3</v>
      </c>
      <c r="E68" s="67" t="s">
        <v>132</v>
      </c>
      <c r="F68" s="68">
        <v>32</v>
      </c>
      <c r="G68" s="65"/>
      <c r="H68" s="69"/>
      <c r="I68" s="70"/>
      <c r="J68" s="70"/>
      <c r="K68" s="34" t="s">
        <v>65</v>
      </c>
      <c r="L68" s="77">
        <v>68</v>
      </c>
      <c r="M68" s="77"/>
      <c r="N68" s="72"/>
      <c r="O68" s="79" t="s">
        <v>432</v>
      </c>
      <c r="P68" s="81">
        <v>43486.23471064815</v>
      </c>
      <c r="Q68" s="79" t="s">
        <v>454</v>
      </c>
      <c r="R68" s="79"/>
      <c r="S68" s="79"/>
      <c r="T68" s="79" t="s">
        <v>709</v>
      </c>
      <c r="U68" s="79"/>
      <c r="V68" s="83" t="s">
        <v>868</v>
      </c>
      <c r="W68" s="81">
        <v>43486.23471064815</v>
      </c>
      <c r="X68" s="83" t="s">
        <v>974</v>
      </c>
      <c r="Y68" s="79"/>
      <c r="Z68" s="79"/>
      <c r="AA68" s="85" t="s">
        <v>1133</v>
      </c>
      <c r="AB68" s="79"/>
      <c r="AC68" s="79" t="b">
        <v>0</v>
      </c>
      <c r="AD68" s="79">
        <v>0</v>
      </c>
      <c r="AE68" s="85" t="s">
        <v>1273</v>
      </c>
      <c r="AF68" s="79" t="b">
        <v>0</v>
      </c>
      <c r="AG68" s="79" t="s">
        <v>1276</v>
      </c>
      <c r="AH68" s="79"/>
      <c r="AI68" s="85" t="s">
        <v>1273</v>
      </c>
      <c r="AJ68" s="79" t="b">
        <v>0</v>
      </c>
      <c r="AK68" s="79">
        <v>3</v>
      </c>
      <c r="AL68" s="85" t="s">
        <v>1144</v>
      </c>
      <c r="AM68" s="79" t="s">
        <v>1291</v>
      </c>
      <c r="AN68" s="79" t="b">
        <v>0</v>
      </c>
      <c r="AO68" s="85" t="s">
        <v>1144</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v>1</v>
      </c>
      <c r="BE68" s="49">
        <v>5.2631578947368425</v>
      </c>
      <c r="BF68" s="48">
        <v>0</v>
      </c>
      <c r="BG68" s="49">
        <v>0</v>
      </c>
      <c r="BH68" s="48">
        <v>0</v>
      </c>
      <c r="BI68" s="49">
        <v>0</v>
      </c>
      <c r="BJ68" s="48">
        <v>18</v>
      </c>
      <c r="BK68" s="49">
        <v>94.73684210526316</v>
      </c>
      <c r="BL68" s="48">
        <v>19</v>
      </c>
    </row>
    <row r="69" spans="1:64" ht="15">
      <c r="A69" s="64" t="s">
        <v>228</v>
      </c>
      <c r="B69" s="64" t="s">
        <v>320</v>
      </c>
      <c r="C69" s="65" t="s">
        <v>4076</v>
      </c>
      <c r="D69" s="66">
        <v>3</v>
      </c>
      <c r="E69" s="67" t="s">
        <v>132</v>
      </c>
      <c r="F69" s="68">
        <v>32</v>
      </c>
      <c r="G69" s="65"/>
      <c r="H69" s="69"/>
      <c r="I69" s="70"/>
      <c r="J69" s="70"/>
      <c r="K69" s="34" t="s">
        <v>65</v>
      </c>
      <c r="L69" s="77">
        <v>69</v>
      </c>
      <c r="M69" s="77"/>
      <c r="N69" s="72"/>
      <c r="O69" s="79" t="s">
        <v>432</v>
      </c>
      <c r="P69" s="81">
        <v>43486.23451388889</v>
      </c>
      <c r="Q69" s="79" t="s">
        <v>455</v>
      </c>
      <c r="R69" s="79"/>
      <c r="S69" s="79"/>
      <c r="T69" s="79" t="s">
        <v>710</v>
      </c>
      <c r="U69" s="79"/>
      <c r="V69" s="83" t="s">
        <v>869</v>
      </c>
      <c r="W69" s="81">
        <v>43486.23451388889</v>
      </c>
      <c r="X69" s="83" t="s">
        <v>975</v>
      </c>
      <c r="Y69" s="79"/>
      <c r="Z69" s="79"/>
      <c r="AA69" s="85" t="s">
        <v>1134</v>
      </c>
      <c r="AB69" s="79"/>
      <c r="AC69" s="79" t="b">
        <v>0</v>
      </c>
      <c r="AD69" s="79">
        <v>0</v>
      </c>
      <c r="AE69" s="85" t="s">
        <v>1273</v>
      </c>
      <c r="AF69" s="79" t="b">
        <v>0</v>
      </c>
      <c r="AG69" s="79" t="s">
        <v>1276</v>
      </c>
      <c r="AH69" s="79"/>
      <c r="AI69" s="85" t="s">
        <v>1273</v>
      </c>
      <c r="AJ69" s="79" t="b">
        <v>0</v>
      </c>
      <c r="AK69" s="79">
        <v>2</v>
      </c>
      <c r="AL69" s="85" t="s">
        <v>1148</v>
      </c>
      <c r="AM69" s="79" t="s">
        <v>1283</v>
      </c>
      <c r="AN69" s="79" t="b">
        <v>0</v>
      </c>
      <c r="AO69" s="85" t="s">
        <v>1148</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2</v>
      </c>
      <c r="BD69" s="48">
        <v>0</v>
      </c>
      <c r="BE69" s="49">
        <v>0</v>
      </c>
      <c r="BF69" s="48">
        <v>0</v>
      </c>
      <c r="BG69" s="49">
        <v>0</v>
      </c>
      <c r="BH69" s="48">
        <v>0</v>
      </c>
      <c r="BI69" s="49">
        <v>0</v>
      </c>
      <c r="BJ69" s="48">
        <v>18</v>
      </c>
      <c r="BK69" s="49">
        <v>100</v>
      </c>
      <c r="BL69" s="48">
        <v>18</v>
      </c>
    </row>
    <row r="70" spans="1:64" ht="15">
      <c r="A70" s="64" t="s">
        <v>228</v>
      </c>
      <c r="B70" s="64" t="s">
        <v>237</v>
      </c>
      <c r="C70" s="65" t="s">
        <v>4077</v>
      </c>
      <c r="D70" s="66">
        <v>3</v>
      </c>
      <c r="E70" s="67" t="s">
        <v>136</v>
      </c>
      <c r="F70" s="68">
        <v>23.333333333333336</v>
      </c>
      <c r="G70" s="65"/>
      <c r="H70" s="69"/>
      <c r="I70" s="70"/>
      <c r="J70" s="70"/>
      <c r="K70" s="34" t="s">
        <v>65</v>
      </c>
      <c r="L70" s="77">
        <v>70</v>
      </c>
      <c r="M70" s="77"/>
      <c r="N70" s="72"/>
      <c r="O70" s="79" t="s">
        <v>432</v>
      </c>
      <c r="P70" s="81">
        <v>43486.23451388889</v>
      </c>
      <c r="Q70" s="79" t="s">
        <v>455</v>
      </c>
      <c r="R70" s="79"/>
      <c r="S70" s="79"/>
      <c r="T70" s="79" t="s">
        <v>710</v>
      </c>
      <c r="U70" s="79"/>
      <c r="V70" s="83" t="s">
        <v>869</v>
      </c>
      <c r="W70" s="81">
        <v>43486.23451388889</v>
      </c>
      <c r="X70" s="83" t="s">
        <v>975</v>
      </c>
      <c r="Y70" s="79"/>
      <c r="Z70" s="79"/>
      <c r="AA70" s="85" t="s">
        <v>1134</v>
      </c>
      <c r="AB70" s="79"/>
      <c r="AC70" s="79" t="b">
        <v>0</v>
      </c>
      <c r="AD70" s="79">
        <v>0</v>
      </c>
      <c r="AE70" s="85" t="s">
        <v>1273</v>
      </c>
      <c r="AF70" s="79" t="b">
        <v>0</v>
      </c>
      <c r="AG70" s="79" t="s">
        <v>1276</v>
      </c>
      <c r="AH70" s="79"/>
      <c r="AI70" s="85" t="s">
        <v>1273</v>
      </c>
      <c r="AJ70" s="79" t="b">
        <v>0</v>
      </c>
      <c r="AK70" s="79">
        <v>2</v>
      </c>
      <c r="AL70" s="85" t="s">
        <v>1148</v>
      </c>
      <c r="AM70" s="79" t="s">
        <v>1283</v>
      </c>
      <c r="AN70" s="79" t="b">
        <v>0</v>
      </c>
      <c r="AO70" s="85" t="s">
        <v>1148</v>
      </c>
      <c r="AP70" s="79" t="s">
        <v>176</v>
      </c>
      <c r="AQ70" s="79">
        <v>0</v>
      </c>
      <c r="AR70" s="79">
        <v>0</v>
      </c>
      <c r="AS70" s="79"/>
      <c r="AT70" s="79"/>
      <c r="AU70" s="79"/>
      <c r="AV70" s="79"/>
      <c r="AW70" s="79"/>
      <c r="AX70" s="79"/>
      <c r="AY70" s="79"/>
      <c r="AZ70" s="79"/>
      <c r="BA70">
        <v>2</v>
      </c>
      <c r="BB70" s="78" t="str">
        <f>REPLACE(INDEX(GroupVertices[Group],MATCH(Edges[[#This Row],[Vertex 1]],GroupVertices[Vertex],0)),1,1,"")</f>
        <v>10</v>
      </c>
      <c r="BC70" s="78" t="str">
        <f>REPLACE(INDEX(GroupVertices[Group],MATCH(Edges[[#This Row],[Vertex 2]],GroupVertices[Vertex],0)),1,1,"")</f>
        <v>10</v>
      </c>
      <c r="BD70" s="48"/>
      <c r="BE70" s="49"/>
      <c r="BF70" s="48"/>
      <c r="BG70" s="49"/>
      <c r="BH70" s="48"/>
      <c r="BI70" s="49"/>
      <c r="BJ70" s="48"/>
      <c r="BK70" s="49"/>
      <c r="BL70" s="48"/>
    </row>
    <row r="71" spans="1:64" ht="15">
      <c r="A71" s="64" t="s">
        <v>228</v>
      </c>
      <c r="B71" s="64" t="s">
        <v>393</v>
      </c>
      <c r="C71" s="65" t="s">
        <v>4076</v>
      </c>
      <c r="D71" s="66">
        <v>3</v>
      </c>
      <c r="E71" s="67" t="s">
        <v>132</v>
      </c>
      <c r="F71" s="68">
        <v>32</v>
      </c>
      <c r="G71" s="65"/>
      <c r="H71" s="69"/>
      <c r="I71" s="70"/>
      <c r="J71" s="70"/>
      <c r="K71" s="34" t="s">
        <v>65</v>
      </c>
      <c r="L71" s="77">
        <v>71</v>
      </c>
      <c r="M71" s="77"/>
      <c r="N71" s="72"/>
      <c r="O71" s="79" t="s">
        <v>432</v>
      </c>
      <c r="P71" s="81">
        <v>43486.23474537037</v>
      </c>
      <c r="Q71" s="79" t="s">
        <v>454</v>
      </c>
      <c r="R71" s="79"/>
      <c r="S71" s="79"/>
      <c r="T71" s="79" t="s">
        <v>709</v>
      </c>
      <c r="U71" s="79"/>
      <c r="V71" s="83" t="s">
        <v>869</v>
      </c>
      <c r="W71" s="81">
        <v>43486.23474537037</v>
      </c>
      <c r="X71" s="83" t="s">
        <v>976</v>
      </c>
      <c r="Y71" s="79"/>
      <c r="Z71" s="79"/>
      <c r="AA71" s="85" t="s">
        <v>1135</v>
      </c>
      <c r="AB71" s="79"/>
      <c r="AC71" s="79" t="b">
        <v>0</v>
      </c>
      <c r="AD71" s="79">
        <v>0</v>
      </c>
      <c r="AE71" s="85" t="s">
        <v>1273</v>
      </c>
      <c r="AF71" s="79" t="b">
        <v>0</v>
      </c>
      <c r="AG71" s="79" t="s">
        <v>1276</v>
      </c>
      <c r="AH71" s="79"/>
      <c r="AI71" s="85" t="s">
        <v>1273</v>
      </c>
      <c r="AJ71" s="79" t="b">
        <v>0</v>
      </c>
      <c r="AK71" s="79">
        <v>3</v>
      </c>
      <c r="AL71" s="85" t="s">
        <v>1144</v>
      </c>
      <c r="AM71" s="79" t="s">
        <v>1283</v>
      </c>
      <c r="AN71" s="79" t="b">
        <v>0</v>
      </c>
      <c r="AO71" s="85" t="s">
        <v>1144</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c r="BE71" s="49"/>
      <c r="BF71" s="48"/>
      <c r="BG71" s="49"/>
      <c r="BH71" s="48"/>
      <c r="BI71" s="49"/>
      <c r="BJ71" s="48"/>
      <c r="BK71" s="49"/>
      <c r="BL71" s="48"/>
    </row>
    <row r="72" spans="1:64" ht="15">
      <c r="A72" s="64" t="s">
        <v>228</v>
      </c>
      <c r="B72" s="64" t="s">
        <v>237</v>
      </c>
      <c r="C72" s="65" t="s">
        <v>4077</v>
      </c>
      <c r="D72" s="66">
        <v>3</v>
      </c>
      <c r="E72" s="67" t="s">
        <v>136</v>
      </c>
      <c r="F72" s="68">
        <v>23.333333333333336</v>
      </c>
      <c r="G72" s="65"/>
      <c r="H72" s="69"/>
      <c r="I72" s="70"/>
      <c r="J72" s="70"/>
      <c r="K72" s="34" t="s">
        <v>65</v>
      </c>
      <c r="L72" s="77">
        <v>72</v>
      </c>
      <c r="M72" s="77"/>
      <c r="N72" s="72"/>
      <c r="O72" s="79" t="s">
        <v>432</v>
      </c>
      <c r="P72" s="81">
        <v>43486.23474537037</v>
      </c>
      <c r="Q72" s="79" t="s">
        <v>454</v>
      </c>
      <c r="R72" s="79"/>
      <c r="S72" s="79"/>
      <c r="T72" s="79" t="s">
        <v>709</v>
      </c>
      <c r="U72" s="79"/>
      <c r="V72" s="83" t="s">
        <v>869</v>
      </c>
      <c r="W72" s="81">
        <v>43486.23474537037</v>
      </c>
      <c r="X72" s="83" t="s">
        <v>976</v>
      </c>
      <c r="Y72" s="79"/>
      <c r="Z72" s="79"/>
      <c r="AA72" s="85" t="s">
        <v>1135</v>
      </c>
      <c r="AB72" s="79"/>
      <c r="AC72" s="79" t="b">
        <v>0</v>
      </c>
      <c r="AD72" s="79">
        <v>0</v>
      </c>
      <c r="AE72" s="85" t="s">
        <v>1273</v>
      </c>
      <c r="AF72" s="79" t="b">
        <v>0</v>
      </c>
      <c r="AG72" s="79" t="s">
        <v>1276</v>
      </c>
      <c r="AH72" s="79"/>
      <c r="AI72" s="85" t="s">
        <v>1273</v>
      </c>
      <c r="AJ72" s="79" t="b">
        <v>0</v>
      </c>
      <c r="AK72" s="79">
        <v>3</v>
      </c>
      <c r="AL72" s="85" t="s">
        <v>1144</v>
      </c>
      <c r="AM72" s="79" t="s">
        <v>1283</v>
      </c>
      <c r="AN72" s="79" t="b">
        <v>0</v>
      </c>
      <c r="AO72" s="85" t="s">
        <v>1144</v>
      </c>
      <c r="AP72" s="79" t="s">
        <v>176</v>
      </c>
      <c r="AQ72" s="79">
        <v>0</v>
      </c>
      <c r="AR72" s="79">
        <v>0</v>
      </c>
      <c r="AS72" s="79"/>
      <c r="AT72" s="79"/>
      <c r="AU72" s="79"/>
      <c r="AV72" s="79"/>
      <c r="AW72" s="79"/>
      <c r="AX72" s="79"/>
      <c r="AY72" s="79"/>
      <c r="AZ72" s="79"/>
      <c r="BA72">
        <v>2</v>
      </c>
      <c r="BB72" s="78" t="str">
        <f>REPLACE(INDEX(GroupVertices[Group],MATCH(Edges[[#This Row],[Vertex 1]],GroupVertices[Vertex],0)),1,1,"")</f>
        <v>10</v>
      </c>
      <c r="BC72" s="78" t="str">
        <f>REPLACE(INDEX(GroupVertices[Group],MATCH(Edges[[#This Row],[Vertex 2]],GroupVertices[Vertex],0)),1,1,"")</f>
        <v>10</v>
      </c>
      <c r="BD72" s="48">
        <v>1</v>
      </c>
      <c r="BE72" s="49">
        <v>5.2631578947368425</v>
      </c>
      <c r="BF72" s="48">
        <v>0</v>
      </c>
      <c r="BG72" s="49">
        <v>0</v>
      </c>
      <c r="BH72" s="48">
        <v>0</v>
      </c>
      <c r="BI72" s="49">
        <v>0</v>
      </c>
      <c r="BJ72" s="48">
        <v>18</v>
      </c>
      <c r="BK72" s="49">
        <v>94.73684210526316</v>
      </c>
      <c r="BL72" s="48">
        <v>19</v>
      </c>
    </row>
    <row r="73" spans="1:64" ht="15">
      <c r="A73" s="64" t="s">
        <v>229</v>
      </c>
      <c r="B73" s="64" t="s">
        <v>229</v>
      </c>
      <c r="C73" s="65" t="s">
        <v>4076</v>
      </c>
      <c r="D73" s="66">
        <v>3</v>
      </c>
      <c r="E73" s="67" t="s">
        <v>132</v>
      </c>
      <c r="F73" s="68">
        <v>32</v>
      </c>
      <c r="G73" s="65"/>
      <c r="H73" s="69"/>
      <c r="I73" s="70"/>
      <c r="J73" s="70"/>
      <c r="K73" s="34" t="s">
        <v>65</v>
      </c>
      <c r="L73" s="77">
        <v>73</v>
      </c>
      <c r="M73" s="77"/>
      <c r="N73" s="72"/>
      <c r="O73" s="79" t="s">
        <v>176</v>
      </c>
      <c r="P73" s="81">
        <v>43485.82780092592</v>
      </c>
      <c r="Q73" s="79" t="s">
        <v>456</v>
      </c>
      <c r="R73" s="83" t="s">
        <v>593</v>
      </c>
      <c r="S73" s="79" t="s">
        <v>653</v>
      </c>
      <c r="T73" s="79" t="s">
        <v>711</v>
      </c>
      <c r="U73" s="83" t="s">
        <v>828</v>
      </c>
      <c r="V73" s="83" t="s">
        <v>828</v>
      </c>
      <c r="W73" s="81">
        <v>43485.82780092592</v>
      </c>
      <c r="X73" s="83" t="s">
        <v>977</v>
      </c>
      <c r="Y73" s="79"/>
      <c r="Z73" s="79"/>
      <c r="AA73" s="85" t="s">
        <v>1136</v>
      </c>
      <c r="AB73" s="79"/>
      <c r="AC73" s="79" t="b">
        <v>0</v>
      </c>
      <c r="AD73" s="79">
        <v>6</v>
      </c>
      <c r="AE73" s="85" t="s">
        <v>1273</v>
      </c>
      <c r="AF73" s="79" t="b">
        <v>0</v>
      </c>
      <c r="AG73" s="79" t="s">
        <v>1276</v>
      </c>
      <c r="AH73" s="79"/>
      <c r="AI73" s="85" t="s">
        <v>1273</v>
      </c>
      <c r="AJ73" s="79" t="b">
        <v>0</v>
      </c>
      <c r="AK73" s="79">
        <v>5</v>
      </c>
      <c r="AL73" s="85" t="s">
        <v>1273</v>
      </c>
      <c r="AM73" s="79" t="s">
        <v>1292</v>
      </c>
      <c r="AN73" s="79" t="b">
        <v>0</v>
      </c>
      <c r="AO73" s="85" t="s">
        <v>1136</v>
      </c>
      <c r="AP73" s="79" t="s">
        <v>1316</v>
      </c>
      <c r="AQ73" s="79">
        <v>0</v>
      </c>
      <c r="AR73" s="79">
        <v>0</v>
      </c>
      <c r="AS73" s="79"/>
      <c r="AT73" s="79"/>
      <c r="AU73" s="79"/>
      <c r="AV73" s="79"/>
      <c r="AW73" s="79"/>
      <c r="AX73" s="79"/>
      <c r="AY73" s="79"/>
      <c r="AZ73" s="79"/>
      <c r="BA73">
        <v>1</v>
      </c>
      <c r="BB73" s="78" t="str">
        <f>REPLACE(INDEX(GroupVertices[Group],MATCH(Edges[[#This Row],[Vertex 1]],GroupVertices[Vertex],0)),1,1,"")</f>
        <v>37</v>
      </c>
      <c r="BC73" s="78" t="str">
        <f>REPLACE(INDEX(GroupVertices[Group],MATCH(Edges[[#This Row],[Vertex 2]],GroupVertices[Vertex],0)),1,1,"")</f>
        <v>37</v>
      </c>
      <c r="BD73" s="48">
        <v>1</v>
      </c>
      <c r="BE73" s="49">
        <v>5</v>
      </c>
      <c r="BF73" s="48">
        <v>0</v>
      </c>
      <c r="BG73" s="49">
        <v>0</v>
      </c>
      <c r="BH73" s="48">
        <v>0</v>
      </c>
      <c r="BI73" s="49">
        <v>0</v>
      </c>
      <c r="BJ73" s="48">
        <v>19</v>
      </c>
      <c r="BK73" s="49">
        <v>95</v>
      </c>
      <c r="BL73" s="48">
        <v>20</v>
      </c>
    </row>
    <row r="74" spans="1:64" ht="15">
      <c r="A74" s="64" t="s">
        <v>230</v>
      </c>
      <c r="B74" s="64" t="s">
        <v>229</v>
      </c>
      <c r="C74" s="65" t="s">
        <v>4076</v>
      </c>
      <c r="D74" s="66">
        <v>3</v>
      </c>
      <c r="E74" s="67" t="s">
        <v>132</v>
      </c>
      <c r="F74" s="68">
        <v>32</v>
      </c>
      <c r="G74" s="65"/>
      <c r="H74" s="69"/>
      <c r="I74" s="70"/>
      <c r="J74" s="70"/>
      <c r="K74" s="34" t="s">
        <v>65</v>
      </c>
      <c r="L74" s="77">
        <v>74</v>
      </c>
      <c r="M74" s="77"/>
      <c r="N74" s="72"/>
      <c r="O74" s="79" t="s">
        <v>432</v>
      </c>
      <c r="P74" s="81">
        <v>43486.23479166667</v>
      </c>
      <c r="Q74" s="79" t="s">
        <v>457</v>
      </c>
      <c r="R74" s="79"/>
      <c r="S74" s="79"/>
      <c r="T74" s="79"/>
      <c r="U74" s="79"/>
      <c r="V74" s="83" t="s">
        <v>870</v>
      </c>
      <c r="W74" s="81">
        <v>43486.23479166667</v>
      </c>
      <c r="X74" s="83" t="s">
        <v>978</v>
      </c>
      <c r="Y74" s="79"/>
      <c r="Z74" s="79"/>
      <c r="AA74" s="85" t="s">
        <v>1137</v>
      </c>
      <c r="AB74" s="79"/>
      <c r="AC74" s="79" t="b">
        <v>0</v>
      </c>
      <c r="AD74" s="79">
        <v>0</v>
      </c>
      <c r="AE74" s="85" t="s">
        <v>1273</v>
      </c>
      <c r="AF74" s="79" t="b">
        <v>0</v>
      </c>
      <c r="AG74" s="79" t="s">
        <v>1276</v>
      </c>
      <c r="AH74" s="79"/>
      <c r="AI74" s="85" t="s">
        <v>1273</v>
      </c>
      <c r="AJ74" s="79" t="b">
        <v>0</v>
      </c>
      <c r="AK74" s="79">
        <v>5</v>
      </c>
      <c r="AL74" s="85" t="s">
        <v>1136</v>
      </c>
      <c r="AM74" s="79" t="s">
        <v>1287</v>
      </c>
      <c r="AN74" s="79" t="b">
        <v>0</v>
      </c>
      <c r="AO74" s="85" t="s">
        <v>1136</v>
      </c>
      <c r="AP74" s="79" t="s">
        <v>176</v>
      </c>
      <c r="AQ74" s="79">
        <v>0</v>
      </c>
      <c r="AR74" s="79">
        <v>0</v>
      </c>
      <c r="AS74" s="79"/>
      <c r="AT74" s="79"/>
      <c r="AU74" s="79"/>
      <c r="AV74" s="79"/>
      <c r="AW74" s="79"/>
      <c r="AX74" s="79"/>
      <c r="AY74" s="79"/>
      <c r="AZ74" s="79"/>
      <c r="BA74">
        <v>1</v>
      </c>
      <c r="BB74" s="78" t="str">
        <f>REPLACE(INDEX(GroupVertices[Group],MATCH(Edges[[#This Row],[Vertex 1]],GroupVertices[Vertex],0)),1,1,"")</f>
        <v>37</v>
      </c>
      <c r="BC74" s="78" t="str">
        <f>REPLACE(INDEX(GroupVertices[Group],MATCH(Edges[[#This Row],[Vertex 2]],GroupVertices[Vertex],0)),1,1,"")</f>
        <v>37</v>
      </c>
      <c r="BD74" s="48">
        <v>1</v>
      </c>
      <c r="BE74" s="49">
        <v>5.555555555555555</v>
      </c>
      <c r="BF74" s="48">
        <v>0</v>
      </c>
      <c r="BG74" s="49">
        <v>0</v>
      </c>
      <c r="BH74" s="48">
        <v>0</v>
      </c>
      <c r="BI74" s="49">
        <v>0</v>
      </c>
      <c r="BJ74" s="48">
        <v>17</v>
      </c>
      <c r="BK74" s="49">
        <v>94.44444444444444</v>
      </c>
      <c r="BL74" s="48">
        <v>18</v>
      </c>
    </row>
    <row r="75" spans="1:64" ht="15">
      <c r="A75" s="64" t="s">
        <v>231</v>
      </c>
      <c r="B75" s="64" t="s">
        <v>231</v>
      </c>
      <c r="C75" s="65" t="s">
        <v>4076</v>
      </c>
      <c r="D75" s="66">
        <v>3</v>
      </c>
      <c r="E75" s="67" t="s">
        <v>132</v>
      </c>
      <c r="F75" s="68">
        <v>32</v>
      </c>
      <c r="G75" s="65"/>
      <c r="H75" s="69"/>
      <c r="I75" s="70"/>
      <c r="J75" s="70"/>
      <c r="K75" s="34" t="s">
        <v>65</v>
      </c>
      <c r="L75" s="77">
        <v>75</v>
      </c>
      <c r="M75" s="77"/>
      <c r="N75" s="72"/>
      <c r="O75" s="79" t="s">
        <v>176</v>
      </c>
      <c r="P75" s="81">
        <v>43486.22607638889</v>
      </c>
      <c r="Q75" s="79" t="s">
        <v>458</v>
      </c>
      <c r="R75" s="83" t="s">
        <v>594</v>
      </c>
      <c r="S75" s="79" t="s">
        <v>654</v>
      </c>
      <c r="T75" s="79" t="s">
        <v>712</v>
      </c>
      <c r="U75" s="83" t="s">
        <v>829</v>
      </c>
      <c r="V75" s="83" t="s">
        <v>829</v>
      </c>
      <c r="W75" s="81">
        <v>43486.22607638889</v>
      </c>
      <c r="X75" s="83" t="s">
        <v>979</v>
      </c>
      <c r="Y75" s="79"/>
      <c r="Z75" s="79"/>
      <c r="AA75" s="85" t="s">
        <v>1138</v>
      </c>
      <c r="AB75" s="79"/>
      <c r="AC75" s="79" t="b">
        <v>0</v>
      </c>
      <c r="AD75" s="79">
        <v>0</v>
      </c>
      <c r="AE75" s="85" t="s">
        <v>1273</v>
      </c>
      <c r="AF75" s="79" t="b">
        <v>0</v>
      </c>
      <c r="AG75" s="79" t="s">
        <v>1276</v>
      </c>
      <c r="AH75" s="79"/>
      <c r="AI75" s="85" t="s">
        <v>1273</v>
      </c>
      <c r="AJ75" s="79" t="b">
        <v>0</v>
      </c>
      <c r="AK75" s="79">
        <v>2</v>
      </c>
      <c r="AL75" s="85" t="s">
        <v>1273</v>
      </c>
      <c r="AM75" s="79" t="s">
        <v>1287</v>
      </c>
      <c r="AN75" s="79" t="b">
        <v>0</v>
      </c>
      <c r="AO75" s="85" t="s">
        <v>1138</v>
      </c>
      <c r="AP75" s="79" t="s">
        <v>1316</v>
      </c>
      <c r="AQ75" s="79">
        <v>0</v>
      </c>
      <c r="AR75" s="79">
        <v>0</v>
      </c>
      <c r="AS75" s="79"/>
      <c r="AT75" s="79"/>
      <c r="AU75" s="79"/>
      <c r="AV75" s="79"/>
      <c r="AW75" s="79"/>
      <c r="AX75" s="79"/>
      <c r="AY75" s="79"/>
      <c r="AZ75" s="79"/>
      <c r="BA75">
        <v>1</v>
      </c>
      <c r="BB75" s="78" t="str">
        <f>REPLACE(INDEX(GroupVertices[Group],MATCH(Edges[[#This Row],[Vertex 1]],GroupVertices[Vertex],0)),1,1,"")</f>
        <v>36</v>
      </c>
      <c r="BC75" s="78" t="str">
        <f>REPLACE(INDEX(GroupVertices[Group],MATCH(Edges[[#This Row],[Vertex 2]],GroupVertices[Vertex],0)),1,1,"")</f>
        <v>36</v>
      </c>
      <c r="BD75" s="48">
        <v>0</v>
      </c>
      <c r="BE75" s="49">
        <v>0</v>
      </c>
      <c r="BF75" s="48">
        <v>0</v>
      </c>
      <c r="BG75" s="49">
        <v>0</v>
      </c>
      <c r="BH75" s="48">
        <v>0</v>
      </c>
      <c r="BI75" s="49">
        <v>0</v>
      </c>
      <c r="BJ75" s="48">
        <v>21</v>
      </c>
      <c r="BK75" s="49">
        <v>100</v>
      </c>
      <c r="BL75" s="48">
        <v>21</v>
      </c>
    </row>
    <row r="76" spans="1:64" ht="15">
      <c r="A76" s="64" t="s">
        <v>232</v>
      </c>
      <c r="B76" s="64" t="s">
        <v>231</v>
      </c>
      <c r="C76" s="65" t="s">
        <v>4076</v>
      </c>
      <c r="D76" s="66">
        <v>3</v>
      </c>
      <c r="E76" s="67" t="s">
        <v>132</v>
      </c>
      <c r="F76" s="68">
        <v>32</v>
      </c>
      <c r="G76" s="65"/>
      <c r="H76" s="69"/>
      <c r="I76" s="70"/>
      <c r="J76" s="70"/>
      <c r="K76" s="34" t="s">
        <v>65</v>
      </c>
      <c r="L76" s="77">
        <v>76</v>
      </c>
      <c r="M76" s="77"/>
      <c r="N76" s="72"/>
      <c r="O76" s="79" t="s">
        <v>432</v>
      </c>
      <c r="P76" s="81">
        <v>43486.23489583333</v>
      </c>
      <c r="Q76" s="79" t="s">
        <v>459</v>
      </c>
      <c r="R76" s="79"/>
      <c r="S76" s="79"/>
      <c r="T76" s="79" t="s">
        <v>713</v>
      </c>
      <c r="U76" s="79"/>
      <c r="V76" s="83" t="s">
        <v>871</v>
      </c>
      <c r="W76" s="81">
        <v>43486.23489583333</v>
      </c>
      <c r="X76" s="83" t="s">
        <v>980</v>
      </c>
      <c r="Y76" s="79"/>
      <c r="Z76" s="79"/>
      <c r="AA76" s="85" t="s">
        <v>1139</v>
      </c>
      <c r="AB76" s="79"/>
      <c r="AC76" s="79" t="b">
        <v>0</v>
      </c>
      <c r="AD76" s="79">
        <v>0</v>
      </c>
      <c r="AE76" s="85" t="s">
        <v>1273</v>
      </c>
      <c r="AF76" s="79" t="b">
        <v>0</v>
      </c>
      <c r="AG76" s="79" t="s">
        <v>1276</v>
      </c>
      <c r="AH76" s="79"/>
      <c r="AI76" s="85" t="s">
        <v>1273</v>
      </c>
      <c r="AJ76" s="79" t="b">
        <v>0</v>
      </c>
      <c r="AK76" s="79">
        <v>2</v>
      </c>
      <c r="AL76" s="85" t="s">
        <v>1138</v>
      </c>
      <c r="AM76" s="79" t="s">
        <v>1293</v>
      </c>
      <c r="AN76" s="79" t="b">
        <v>0</v>
      </c>
      <c r="AO76" s="85" t="s">
        <v>1138</v>
      </c>
      <c r="AP76" s="79" t="s">
        <v>176</v>
      </c>
      <c r="AQ76" s="79">
        <v>0</v>
      </c>
      <c r="AR76" s="79">
        <v>0</v>
      </c>
      <c r="AS76" s="79"/>
      <c r="AT76" s="79"/>
      <c r="AU76" s="79"/>
      <c r="AV76" s="79"/>
      <c r="AW76" s="79"/>
      <c r="AX76" s="79"/>
      <c r="AY76" s="79"/>
      <c r="AZ76" s="79"/>
      <c r="BA76">
        <v>1</v>
      </c>
      <c r="BB76" s="78" t="str">
        <f>REPLACE(INDEX(GroupVertices[Group],MATCH(Edges[[#This Row],[Vertex 1]],GroupVertices[Vertex],0)),1,1,"")</f>
        <v>36</v>
      </c>
      <c r="BC76" s="78" t="str">
        <f>REPLACE(INDEX(GroupVertices[Group],MATCH(Edges[[#This Row],[Vertex 2]],GroupVertices[Vertex],0)),1,1,"")</f>
        <v>36</v>
      </c>
      <c r="BD76" s="48">
        <v>0</v>
      </c>
      <c r="BE76" s="49">
        <v>0</v>
      </c>
      <c r="BF76" s="48">
        <v>0</v>
      </c>
      <c r="BG76" s="49">
        <v>0</v>
      </c>
      <c r="BH76" s="48">
        <v>0</v>
      </c>
      <c r="BI76" s="49">
        <v>0</v>
      </c>
      <c r="BJ76" s="48">
        <v>20</v>
      </c>
      <c r="BK76" s="49">
        <v>100</v>
      </c>
      <c r="BL76" s="48">
        <v>20</v>
      </c>
    </row>
    <row r="77" spans="1:64" ht="15">
      <c r="A77" s="64" t="s">
        <v>233</v>
      </c>
      <c r="B77" s="64" t="s">
        <v>233</v>
      </c>
      <c r="C77" s="65" t="s">
        <v>4076</v>
      </c>
      <c r="D77" s="66">
        <v>3</v>
      </c>
      <c r="E77" s="67" t="s">
        <v>132</v>
      </c>
      <c r="F77" s="68">
        <v>32</v>
      </c>
      <c r="G77" s="65"/>
      <c r="H77" s="69"/>
      <c r="I77" s="70"/>
      <c r="J77" s="70"/>
      <c r="K77" s="34" t="s">
        <v>65</v>
      </c>
      <c r="L77" s="77">
        <v>77</v>
      </c>
      <c r="M77" s="77"/>
      <c r="N77" s="72"/>
      <c r="O77" s="79" t="s">
        <v>176</v>
      </c>
      <c r="P77" s="81">
        <v>43486.22929398148</v>
      </c>
      <c r="Q77" s="79" t="s">
        <v>460</v>
      </c>
      <c r="R77" s="83" t="s">
        <v>595</v>
      </c>
      <c r="S77" s="79" t="s">
        <v>655</v>
      </c>
      <c r="T77" s="79" t="s">
        <v>714</v>
      </c>
      <c r="U77" s="79"/>
      <c r="V77" s="83" t="s">
        <v>872</v>
      </c>
      <c r="W77" s="81">
        <v>43486.22929398148</v>
      </c>
      <c r="X77" s="83" t="s">
        <v>981</v>
      </c>
      <c r="Y77" s="79"/>
      <c r="Z77" s="79"/>
      <c r="AA77" s="85" t="s">
        <v>1140</v>
      </c>
      <c r="AB77" s="79"/>
      <c r="AC77" s="79" t="b">
        <v>0</v>
      </c>
      <c r="AD77" s="79">
        <v>2</v>
      </c>
      <c r="AE77" s="85" t="s">
        <v>1273</v>
      </c>
      <c r="AF77" s="79" t="b">
        <v>0</v>
      </c>
      <c r="AG77" s="79" t="s">
        <v>1276</v>
      </c>
      <c r="AH77" s="79"/>
      <c r="AI77" s="85" t="s">
        <v>1273</v>
      </c>
      <c r="AJ77" s="79" t="b">
        <v>0</v>
      </c>
      <c r="AK77" s="79">
        <v>3</v>
      </c>
      <c r="AL77" s="85" t="s">
        <v>1273</v>
      </c>
      <c r="AM77" s="79" t="s">
        <v>1294</v>
      </c>
      <c r="AN77" s="79" t="b">
        <v>0</v>
      </c>
      <c r="AO77" s="85" t="s">
        <v>1140</v>
      </c>
      <c r="AP77" s="79" t="s">
        <v>1316</v>
      </c>
      <c r="AQ77" s="79">
        <v>0</v>
      </c>
      <c r="AR77" s="79">
        <v>0</v>
      </c>
      <c r="AS77" s="79"/>
      <c r="AT77" s="79"/>
      <c r="AU77" s="79"/>
      <c r="AV77" s="79"/>
      <c r="AW77" s="79"/>
      <c r="AX77" s="79"/>
      <c r="AY77" s="79"/>
      <c r="AZ77" s="79"/>
      <c r="BA77">
        <v>1</v>
      </c>
      <c r="BB77" s="78" t="str">
        <f>REPLACE(INDEX(GroupVertices[Group],MATCH(Edges[[#This Row],[Vertex 1]],GroupVertices[Vertex],0)),1,1,"")</f>
        <v>35</v>
      </c>
      <c r="BC77" s="78" t="str">
        <f>REPLACE(INDEX(GroupVertices[Group],MATCH(Edges[[#This Row],[Vertex 2]],GroupVertices[Vertex],0)),1,1,"")</f>
        <v>35</v>
      </c>
      <c r="BD77" s="48">
        <v>0</v>
      </c>
      <c r="BE77" s="49">
        <v>0</v>
      </c>
      <c r="BF77" s="48">
        <v>0</v>
      </c>
      <c r="BG77" s="49">
        <v>0</v>
      </c>
      <c r="BH77" s="48">
        <v>0</v>
      </c>
      <c r="BI77" s="49">
        <v>0</v>
      </c>
      <c r="BJ77" s="48">
        <v>27</v>
      </c>
      <c r="BK77" s="49">
        <v>100</v>
      </c>
      <c r="BL77" s="48">
        <v>27</v>
      </c>
    </row>
    <row r="78" spans="1:64" ht="15">
      <c r="A78" s="64" t="s">
        <v>234</v>
      </c>
      <c r="B78" s="64" t="s">
        <v>233</v>
      </c>
      <c r="C78" s="65" t="s">
        <v>4076</v>
      </c>
      <c r="D78" s="66">
        <v>3</v>
      </c>
      <c r="E78" s="67" t="s">
        <v>132</v>
      </c>
      <c r="F78" s="68">
        <v>32</v>
      </c>
      <c r="G78" s="65"/>
      <c r="H78" s="69"/>
      <c r="I78" s="70"/>
      <c r="J78" s="70"/>
      <c r="K78" s="34" t="s">
        <v>65</v>
      </c>
      <c r="L78" s="77">
        <v>78</v>
      </c>
      <c r="M78" s="77"/>
      <c r="N78" s="72"/>
      <c r="O78" s="79" t="s">
        <v>432</v>
      </c>
      <c r="P78" s="81">
        <v>43486.234918981485</v>
      </c>
      <c r="Q78" s="79" t="s">
        <v>461</v>
      </c>
      <c r="R78" s="79"/>
      <c r="S78" s="79"/>
      <c r="T78" s="79" t="s">
        <v>715</v>
      </c>
      <c r="U78" s="79"/>
      <c r="V78" s="83" t="s">
        <v>873</v>
      </c>
      <c r="W78" s="81">
        <v>43486.234918981485</v>
      </c>
      <c r="X78" s="83" t="s">
        <v>982</v>
      </c>
      <c r="Y78" s="79"/>
      <c r="Z78" s="79"/>
      <c r="AA78" s="85" t="s">
        <v>1141</v>
      </c>
      <c r="AB78" s="79"/>
      <c r="AC78" s="79" t="b">
        <v>0</v>
      </c>
      <c r="AD78" s="79">
        <v>0</v>
      </c>
      <c r="AE78" s="85" t="s">
        <v>1273</v>
      </c>
      <c r="AF78" s="79" t="b">
        <v>0</v>
      </c>
      <c r="AG78" s="79" t="s">
        <v>1276</v>
      </c>
      <c r="AH78" s="79"/>
      <c r="AI78" s="85" t="s">
        <v>1273</v>
      </c>
      <c r="AJ78" s="79" t="b">
        <v>0</v>
      </c>
      <c r="AK78" s="79">
        <v>3</v>
      </c>
      <c r="AL78" s="85" t="s">
        <v>1140</v>
      </c>
      <c r="AM78" s="79" t="s">
        <v>1287</v>
      </c>
      <c r="AN78" s="79" t="b">
        <v>0</v>
      </c>
      <c r="AO78" s="85" t="s">
        <v>1140</v>
      </c>
      <c r="AP78" s="79" t="s">
        <v>176</v>
      </c>
      <c r="AQ78" s="79">
        <v>0</v>
      </c>
      <c r="AR78" s="79">
        <v>0</v>
      </c>
      <c r="AS78" s="79"/>
      <c r="AT78" s="79"/>
      <c r="AU78" s="79"/>
      <c r="AV78" s="79"/>
      <c r="AW78" s="79"/>
      <c r="AX78" s="79"/>
      <c r="AY78" s="79"/>
      <c r="AZ78" s="79"/>
      <c r="BA78">
        <v>1</v>
      </c>
      <c r="BB78" s="78" t="str">
        <f>REPLACE(INDEX(GroupVertices[Group],MATCH(Edges[[#This Row],[Vertex 1]],GroupVertices[Vertex],0)),1,1,"")</f>
        <v>35</v>
      </c>
      <c r="BC78" s="78" t="str">
        <f>REPLACE(INDEX(GroupVertices[Group],MATCH(Edges[[#This Row],[Vertex 2]],GroupVertices[Vertex],0)),1,1,"")</f>
        <v>35</v>
      </c>
      <c r="BD78" s="48">
        <v>0</v>
      </c>
      <c r="BE78" s="49">
        <v>0</v>
      </c>
      <c r="BF78" s="48">
        <v>0</v>
      </c>
      <c r="BG78" s="49">
        <v>0</v>
      </c>
      <c r="BH78" s="48">
        <v>0</v>
      </c>
      <c r="BI78" s="49">
        <v>0</v>
      </c>
      <c r="BJ78" s="48">
        <v>18</v>
      </c>
      <c r="BK78" s="49">
        <v>100</v>
      </c>
      <c r="BL78" s="48">
        <v>18</v>
      </c>
    </row>
    <row r="79" spans="1:64" ht="15">
      <c r="A79" s="64" t="s">
        <v>212</v>
      </c>
      <c r="B79" s="64" t="s">
        <v>394</v>
      </c>
      <c r="C79" s="65" t="s">
        <v>4076</v>
      </c>
      <c r="D79" s="66">
        <v>3</v>
      </c>
      <c r="E79" s="67" t="s">
        <v>132</v>
      </c>
      <c r="F79" s="68">
        <v>32</v>
      </c>
      <c r="G79" s="65"/>
      <c r="H79" s="69"/>
      <c r="I79" s="70"/>
      <c r="J79" s="70"/>
      <c r="K79" s="34" t="s">
        <v>65</v>
      </c>
      <c r="L79" s="77">
        <v>79</v>
      </c>
      <c r="M79" s="77"/>
      <c r="N79" s="72"/>
      <c r="O79" s="79" t="s">
        <v>432</v>
      </c>
      <c r="P79" s="81">
        <v>43486.202893518515</v>
      </c>
      <c r="Q79" s="79" t="s">
        <v>433</v>
      </c>
      <c r="R79" s="83" t="s">
        <v>577</v>
      </c>
      <c r="S79" s="79" t="s">
        <v>640</v>
      </c>
      <c r="T79" s="79" t="s">
        <v>690</v>
      </c>
      <c r="U79" s="79"/>
      <c r="V79" s="83" t="s">
        <v>862</v>
      </c>
      <c r="W79" s="81">
        <v>43486.202893518515</v>
      </c>
      <c r="X79" s="83" t="s">
        <v>953</v>
      </c>
      <c r="Y79" s="79"/>
      <c r="Z79" s="79"/>
      <c r="AA79" s="85" t="s">
        <v>1112</v>
      </c>
      <c r="AB79" s="79"/>
      <c r="AC79" s="79" t="b">
        <v>0</v>
      </c>
      <c r="AD79" s="79">
        <v>7</v>
      </c>
      <c r="AE79" s="85" t="s">
        <v>1273</v>
      </c>
      <c r="AF79" s="79" t="b">
        <v>0</v>
      </c>
      <c r="AG79" s="79" t="s">
        <v>1276</v>
      </c>
      <c r="AH79" s="79"/>
      <c r="AI79" s="85" t="s">
        <v>1273</v>
      </c>
      <c r="AJ79" s="79" t="b">
        <v>0</v>
      </c>
      <c r="AK79" s="79">
        <v>5</v>
      </c>
      <c r="AL79" s="85" t="s">
        <v>1273</v>
      </c>
      <c r="AM79" s="79" t="s">
        <v>1283</v>
      </c>
      <c r="AN79" s="79" t="b">
        <v>0</v>
      </c>
      <c r="AO79" s="85" t="s">
        <v>1112</v>
      </c>
      <c r="AP79" s="79" t="s">
        <v>1316</v>
      </c>
      <c r="AQ79" s="79">
        <v>0</v>
      </c>
      <c r="AR79" s="79">
        <v>0</v>
      </c>
      <c r="AS79" s="79"/>
      <c r="AT79" s="79"/>
      <c r="AU79" s="79"/>
      <c r="AV79" s="79"/>
      <c r="AW79" s="79"/>
      <c r="AX79" s="79"/>
      <c r="AY79" s="79"/>
      <c r="AZ79" s="79"/>
      <c r="BA79">
        <v>1</v>
      </c>
      <c r="BB79" s="78" t="str">
        <f>REPLACE(INDEX(GroupVertices[Group],MATCH(Edges[[#This Row],[Vertex 1]],GroupVertices[Vertex],0)),1,1,"")</f>
        <v>15</v>
      </c>
      <c r="BC79" s="78" t="str">
        <f>REPLACE(INDEX(GroupVertices[Group],MATCH(Edges[[#This Row],[Vertex 2]],GroupVertices[Vertex],0)),1,1,"")</f>
        <v>15</v>
      </c>
      <c r="BD79" s="48"/>
      <c r="BE79" s="49"/>
      <c r="BF79" s="48"/>
      <c r="BG79" s="49"/>
      <c r="BH79" s="48"/>
      <c r="BI79" s="49"/>
      <c r="BJ79" s="48"/>
      <c r="BK79" s="49"/>
      <c r="BL79" s="48"/>
    </row>
    <row r="80" spans="1:64" ht="15">
      <c r="A80" s="64" t="s">
        <v>235</v>
      </c>
      <c r="B80" s="64" t="s">
        <v>394</v>
      </c>
      <c r="C80" s="65" t="s">
        <v>4076</v>
      </c>
      <c r="D80" s="66">
        <v>3</v>
      </c>
      <c r="E80" s="67" t="s">
        <v>132</v>
      </c>
      <c r="F80" s="68">
        <v>32</v>
      </c>
      <c r="G80" s="65"/>
      <c r="H80" s="69"/>
      <c r="I80" s="70"/>
      <c r="J80" s="70"/>
      <c r="K80" s="34" t="s">
        <v>65</v>
      </c>
      <c r="L80" s="77">
        <v>80</v>
      </c>
      <c r="M80" s="77"/>
      <c r="N80" s="72"/>
      <c r="O80" s="79" t="s">
        <v>432</v>
      </c>
      <c r="P80" s="81">
        <v>43486.234988425924</v>
      </c>
      <c r="Q80" s="79" t="s">
        <v>462</v>
      </c>
      <c r="R80" s="83" t="s">
        <v>577</v>
      </c>
      <c r="S80" s="79" t="s">
        <v>640</v>
      </c>
      <c r="T80" s="79" t="s">
        <v>716</v>
      </c>
      <c r="U80" s="79"/>
      <c r="V80" s="83" t="s">
        <v>874</v>
      </c>
      <c r="W80" s="81">
        <v>43486.234988425924</v>
      </c>
      <c r="X80" s="83" t="s">
        <v>983</v>
      </c>
      <c r="Y80" s="79"/>
      <c r="Z80" s="79"/>
      <c r="AA80" s="85" t="s">
        <v>1142</v>
      </c>
      <c r="AB80" s="79"/>
      <c r="AC80" s="79" t="b">
        <v>0</v>
      </c>
      <c r="AD80" s="79">
        <v>0</v>
      </c>
      <c r="AE80" s="85" t="s">
        <v>1273</v>
      </c>
      <c r="AF80" s="79" t="b">
        <v>0</v>
      </c>
      <c r="AG80" s="79" t="s">
        <v>1276</v>
      </c>
      <c r="AH80" s="79"/>
      <c r="AI80" s="85" t="s">
        <v>1273</v>
      </c>
      <c r="AJ80" s="79" t="b">
        <v>0</v>
      </c>
      <c r="AK80" s="79">
        <v>5</v>
      </c>
      <c r="AL80" s="85" t="s">
        <v>1112</v>
      </c>
      <c r="AM80" s="79" t="s">
        <v>1283</v>
      </c>
      <c r="AN80" s="79" t="b">
        <v>0</v>
      </c>
      <c r="AO80" s="85" t="s">
        <v>1112</v>
      </c>
      <c r="AP80" s="79" t="s">
        <v>176</v>
      </c>
      <c r="AQ80" s="79">
        <v>0</v>
      </c>
      <c r="AR80" s="79">
        <v>0</v>
      </c>
      <c r="AS80" s="79"/>
      <c r="AT80" s="79"/>
      <c r="AU80" s="79"/>
      <c r="AV80" s="79"/>
      <c r="AW80" s="79"/>
      <c r="AX80" s="79"/>
      <c r="AY80" s="79"/>
      <c r="AZ80" s="79"/>
      <c r="BA80">
        <v>1</v>
      </c>
      <c r="BB80" s="78" t="str">
        <f>REPLACE(INDEX(GroupVertices[Group],MATCH(Edges[[#This Row],[Vertex 1]],GroupVertices[Vertex],0)),1,1,"")</f>
        <v>15</v>
      </c>
      <c r="BC80" s="78" t="str">
        <f>REPLACE(INDEX(GroupVertices[Group],MATCH(Edges[[#This Row],[Vertex 2]],GroupVertices[Vertex],0)),1,1,"")</f>
        <v>15</v>
      </c>
      <c r="BD80" s="48"/>
      <c r="BE80" s="49"/>
      <c r="BF80" s="48"/>
      <c r="BG80" s="49"/>
      <c r="BH80" s="48"/>
      <c r="BI80" s="49"/>
      <c r="BJ80" s="48"/>
      <c r="BK80" s="49"/>
      <c r="BL80" s="48"/>
    </row>
    <row r="81" spans="1:64" ht="15">
      <c r="A81" s="64" t="s">
        <v>212</v>
      </c>
      <c r="B81" s="64" t="s">
        <v>235</v>
      </c>
      <c r="C81" s="65" t="s">
        <v>4076</v>
      </c>
      <c r="D81" s="66">
        <v>3</v>
      </c>
      <c r="E81" s="67" t="s">
        <v>132</v>
      </c>
      <c r="F81" s="68">
        <v>32</v>
      </c>
      <c r="G81" s="65"/>
      <c r="H81" s="69"/>
      <c r="I81" s="70"/>
      <c r="J81" s="70"/>
      <c r="K81" s="34" t="s">
        <v>66</v>
      </c>
      <c r="L81" s="77">
        <v>81</v>
      </c>
      <c r="M81" s="77"/>
      <c r="N81" s="72"/>
      <c r="O81" s="79" t="s">
        <v>432</v>
      </c>
      <c r="P81" s="81">
        <v>43486.202893518515</v>
      </c>
      <c r="Q81" s="79" t="s">
        <v>433</v>
      </c>
      <c r="R81" s="83" t="s">
        <v>577</v>
      </c>
      <c r="S81" s="79" t="s">
        <v>640</v>
      </c>
      <c r="T81" s="79" t="s">
        <v>690</v>
      </c>
      <c r="U81" s="79"/>
      <c r="V81" s="83" t="s">
        <v>862</v>
      </c>
      <c r="W81" s="81">
        <v>43486.202893518515</v>
      </c>
      <c r="X81" s="83" t="s">
        <v>953</v>
      </c>
      <c r="Y81" s="79"/>
      <c r="Z81" s="79"/>
      <c r="AA81" s="85" t="s">
        <v>1112</v>
      </c>
      <c r="AB81" s="79"/>
      <c r="AC81" s="79" t="b">
        <v>0</v>
      </c>
      <c r="AD81" s="79">
        <v>7</v>
      </c>
      <c r="AE81" s="85" t="s">
        <v>1273</v>
      </c>
      <c r="AF81" s="79" t="b">
        <v>0</v>
      </c>
      <c r="AG81" s="79" t="s">
        <v>1276</v>
      </c>
      <c r="AH81" s="79"/>
      <c r="AI81" s="85" t="s">
        <v>1273</v>
      </c>
      <c r="AJ81" s="79" t="b">
        <v>0</v>
      </c>
      <c r="AK81" s="79">
        <v>5</v>
      </c>
      <c r="AL81" s="85" t="s">
        <v>1273</v>
      </c>
      <c r="AM81" s="79" t="s">
        <v>1283</v>
      </c>
      <c r="AN81" s="79" t="b">
        <v>0</v>
      </c>
      <c r="AO81" s="85" t="s">
        <v>1112</v>
      </c>
      <c r="AP81" s="79" t="s">
        <v>1316</v>
      </c>
      <c r="AQ81" s="79">
        <v>0</v>
      </c>
      <c r="AR81" s="79">
        <v>0</v>
      </c>
      <c r="AS81" s="79"/>
      <c r="AT81" s="79"/>
      <c r="AU81" s="79"/>
      <c r="AV81" s="79"/>
      <c r="AW81" s="79"/>
      <c r="AX81" s="79"/>
      <c r="AY81" s="79"/>
      <c r="AZ81" s="79"/>
      <c r="BA81">
        <v>1</v>
      </c>
      <c r="BB81" s="78" t="str">
        <f>REPLACE(INDEX(GroupVertices[Group],MATCH(Edges[[#This Row],[Vertex 1]],GroupVertices[Vertex],0)),1,1,"")</f>
        <v>15</v>
      </c>
      <c r="BC81" s="78" t="str">
        <f>REPLACE(INDEX(GroupVertices[Group],MATCH(Edges[[#This Row],[Vertex 2]],GroupVertices[Vertex],0)),1,1,"")</f>
        <v>15</v>
      </c>
      <c r="BD81" s="48">
        <v>1</v>
      </c>
      <c r="BE81" s="49">
        <v>4.3478260869565215</v>
      </c>
      <c r="BF81" s="48">
        <v>0</v>
      </c>
      <c r="BG81" s="49">
        <v>0</v>
      </c>
      <c r="BH81" s="48">
        <v>0</v>
      </c>
      <c r="BI81" s="49">
        <v>0</v>
      </c>
      <c r="BJ81" s="48">
        <v>22</v>
      </c>
      <c r="BK81" s="49">
        <v>95.65217391304348</v>
      </c>
      <c r="BL81" s="48">
        <v>23</v>
      </c>
    </row>
    <row r="82" spans="1:64" ht="15">
      <c r="A82" s="64" t="s">
        <v>212</v>
      </c>
      <c r="B82" s="64" t="s">
        <v>223</v>
      </c>
      <c r="C82" s="65" t="s">
        <v>4076</v>
      </c>
      <c r="D82" s="66">
        <v>3</v>
      </c>
      <c r="E82" s="67" t="s">
        <v>132</v>
      </c>
      <c r="F82" s="68">
        <v>32</v>
      </c>
      <c r="G82" s="65"/>
      <c r="H82" s="69"/>
      <c r="I82" s="70"/>
      <c r="J82" s="70"/>
      <c r="K82" s="34" t="s">
        <v>65</v>
      </c>
      <c r="L82" s="77">
        <v>82</v>
      </c>
      <c r="M82" s="77"/>
      <c r="N82" s="72"/>
      <c r="O82" s="79" t="s">
        <v>432</v>
      </c>
      <c r="P82" s="81">
        <v>43486.202893518515</v>
      </c>
      <c r="Q82" s="79" t="s">
        <v>433</v>
      </c>
      <c r="R82" s="83" t="s">
        <v>577</v>
      </c>
      <c r="S82" s="79" t="s">
        <v>640</v>
      </c>
      <c r="T82" s="79" t="s">
        <v>690</v>
      </c>
      <c r="U82" s="79"/>
      <c r="V82" s="83" t="s">
        <v>862</v>
      </c>
      <c r="W82" s="81">
        <v>43486.202893518515</v>
      </c>
      <c r="X82" s="83" t="s">
        <v>953</v>
      </c>
      <c r="Y82" s="79"/>
      <c r="Z82" s="79"/>
      <c r="AA82" s="85" t="s">
        <v>1112</v>
      </c>
      <c r="AB82" s="79"/>
      <c r="AC82" s="79" t="b">
        <v>0</v>
      </c>
      <c r="AD82" s="79">
        <v>7</v>
      </c>
      <c r="AE82" s="85" t="s">
        <v>1273</v>
      </c>
      <c r="AF82" s="79" t="b">
        <v>0</v>
      </c>
      <c r="AG82" s="79" t="s">
        <v>1276</v>
      </c>
      <c r="AH82" s="79"/>
      <c r="AI82" s="85" t="s">
        <v>1273</v>
      </c>
      <c r="AJ82" s="79" t="b">
        <v>0</v>
      </c>
      <c r="AK82" s="79">
        <v>5</v>
      </c>
      <c r="AL82" s="85" t="s">
        <v>1273</v>
      </c>
      <c r="AM82" s="79" t="s">
        <v>1283</v>
      </c>
      <c r="AN82" s="79" t="b">
        <v>0</v>
      </c>
      <c r="AO82" s="85" t="s">
        <v>1112</v>
      </c>
      <c r="AP82" s="79" t="s">
        <v>1316</v>
      </c>
      <c r="AQ82" s="79">
        <v>0</v>
      </c>
      <c r="AR82" s="79">
        <v>0</v>
      </c>
      <c r="AS82" s="79"/>
      <c r="AT82" s="79"/>
      <c r="AU82" s="79"/>
      <c r="AV82" s="79"/>
      <c r="AW82" s="79"/>
      <c r="AX82" s="79"/>
      <c r="AY82" s="79"/>
      <c r="AZ82" s="79"/>
      <c r="BA82">
        <v>1</v>
      </c>
      <c r="BB82" s="78" t="str">
        <f>REPLACE(INDEX(GroupVertices[Group],MATCH(Edges[[#This Row],[Vertex 1]],GroupVertices[Vertex],0)),1,1,"")</f>
        <v>15</v>
      </c>
      <c r="BC82" s="78" t="str">
        <f>REPLACE(INDEX(GroupVertices[Group],MATCH(Edges[[#This Row],[Vertex 2]],GroupVertices[Vertex],0)),1,1,"")</f>
        <v>1</v>
      </c>
      <c r="BD82" s="48"/>
      <c r="BE82" s="49"/>
      <c r="BF82" s="48"/>
      <c r="BG82" s="49"/>
      <c r="BH82" s="48"/>
      <c r="BI82" s="49"/>
      <c r="BJ82" s="48"/>
      <c r="BK82" s="49"/>
      <c r="BL82" s="48"/>
    </row>
    <row r="83" spans="1:64" ht="15">
      <c r="A83" s="64" t="s">
        <v>235</v>
      </c>
      <c r="B83" s="64" t="s">
        <v>212</v>
      </c>
      <c r="C83" s="65" t="s">
        <v>4076</v>
      </c>
      <c r="D83" s="66">
        <v>3</v>
      </c>
      <c r="E83" s="67" t="s">
        <v>132</v>
      </c>
      <c r="F83" s="68">
        <v>32</v>
      </c>
      <c r="G83" s="65"/>
      <c r="H83" s="69"/>
      <c r="I83" s="70"/>
      <c r="J83" s="70"/>
      <c r="K83" s="34" t="s">
        <v>66</v>
      </c>
      <c r="L83" s="77">
        <v>83</v>
      </c>
      <c r="M83" s="77"/>
      <c r="N83" s="72"/>
      <c r="O83" s="79" t="s">
        <v>432</v>
      </c>
      <c r="P83" s="81">
        <v>43486.234988425924</v>
      </c>
      <c r="Q83" s="79" t="s">
        <v>462</v>
      </c>
      <c r="R83" s="83" t="s">
        <v>577</v>
      </c>
      <c r="S83" s="79" t="s">
        <v>640</v>
      </c>
      <c r="T83" s="79" t="s">
        <v>716</v>
      </c>
      <c r="U83" s="79"/>
      <c r="V83" s="83" t="s">
        <v>874</v>
      </c>
      <c r="W83" s="81">
        <v>43486.234988425924</v>
      </c>
      <c r="X83" s="83" t="s">
        <v>983</v>
      </c>
      <c r="Y83" s="79"/>
      <c r="Z83" s="79"/>
      <c r="AA83" s="85" t="s">
        <v>1142</v>
      </c>
      <c r="AB83" s="79"/>
      <c r="AC83" s="79" t="b">
        <v>0</v>
      </c>
      <c r="AD83" s="79">
        <v>0</v>
      </c>
      <c r="AE83" s="85" t="s">
        <v>1273</v>
      </c>
      <c r="AF83" s="79" t="b">
        <v>0</v>
      </c>
      <c r="AG83" s="79" t="s">
        <v>1276</v>
      </c>
      <c r="AH83" s="79"/>
      <c r="AI83" s="85" t="s">
        <v>1273</v>
      </c>
      <c r="AJ83" s="79" t="b">
        <v>0</v>
      </c>
      <c r="AK83" s="79">
        <v>5</v>
      </c>
      <c r="AL83" s="85" t="s">
        <v>1112</v>
      </c>
      <c r="AM83" s="79" t="s">
        <v>1283</v>
      </c>
      <c r="AN83" s="79" t="b">
        <v>0</v>
      </c>
      <c r="AO83" s="85" t="s">
        <v>1112</v>
      </c>
      <c r="AP83" s="79" t="s">
        <v>176</v>
      </c>
      <c r="AQ83" s="79">
        <v>0</v>
      </c>
      <c r="AR83" s="79">
        <v>0</v>
      </c>
      <c r="AS83" s="79"/>
      <c r="AT83" s="79"/>
      <c r="AU83" s="79"/>
      <c r="AV83" s="79"/>
      <c r="AW83" s="79"/>
      <c r="AX83" s="79"/>
      <c r="AY83" s="79"/>
      <c r="AZ83" s="79"/>
      <c r="BA83">
        <v>1</v>
      </c>
      <c r="BB83" s="78" t="str">
        <f>REPLACE(INDEX(GroupVertices[Group],MATCH(Edges[[#This Row],[Vertex 1]],GroupVertices[Vertex],0)),1,1,"")</f>
        <v>15</v>
      </c>
      <c r="BC83" s="78" t="str">
        <f>REPLACE(INDEX(GroupVertices[Group],MATCH(Edges[[#This Row],[Vertex 2]],GroupVertices[Vertex],0)),1,1,"")</f>
        <v>15</v>
      </c>
      <c r="BD83" s="48">
        <v>1</v>
      </c>
      <c r="BE83" s="49">
        <v>6.25</v>
      </c>
      <c r="BF83" s="48">
        <v>0</v>
      </c>
      <c r="BG83" s="49">
        <v>0</v>
      </c>
      <c r="BH83" s="48">
        <v>0</v>
      </c>
      <c r="BI83" s="49">
        <v>0</v>
      </c>
      <c r="BJ83" s="48">
        <v>15</v>
      </c>
      <c r="BK83" s="49">
        <v>93.75</v>
      </c>
      <c r="BL83" s="48">
        <v>16</v>
      </c>
    </row>
    <row r="84" spans="1:64" ht="15">
      <c r="A84" s="64" t="s">
        <v>223</v>
      </c>
      <c r="B84" s="64" t="s">
        <v>395</v>
      </c>
      <c r="C84" s="65" t="s">
        <v>4076</v>
      </c>
      <c r="D84" s="66">
        <v>3</v>
      </c>
      <c r="E84" s="67" t="s">
        <v>132</v>
      </c>
      <c r="F84" s="68">
        <v>32</v>
      </c>
      <c r="G84" s="65"/>
      <c r="H84" s="69"/>
      <c r="I84" s="70"/>
      <c r="J84" s="70"/>
      <c r="K84" s="34" t="s">
        <v>65</v>
      </c>
      <c r="L84" s="77">
        <v>84</v>
      </c>
      <c r="M84" s="77"/>
      <c r="N84" s="72"/>
      <c r="O84" s="79" t="s">
        <v>432</v>
      </c>
      <c r="P84" s="81">
        <v>43485.29653935185</v>
      </c>
      <c r="Q84" s="79" t="s">
        <v>446</v>
      </c>
      <c r="R84" s="83" t="s">
        <v>586</v>
      </c>
      <c r="S84" s="79" t="s">
        <v>642</v>
      </c>
      <c r="T84" s="79" t="s">
        <v>702</v>
      </c>
      <c r="U84" s="83" t="s">
        <v>823</v>
      </c>
      <c r="V84" s="83" t="s">
        <v>823</v>
      </c>
      <c r="W84" s="81">
        <v>43485.29653935185</v>
      </c>
      <c r="X84" s="83" t="s">
        <v>966</v>
      </c>
      <c r="Y84" s="79"/>
      <c r="Z84" s="79"/>
      <c r="AA84" s="85" t="s">
        <v>1125</v>
      </c>
      <c r="AB84" s="79"/>
      <c r="AC84" s="79" t="b">
        <v>0</v>
      </c>
      <c r="AD84" s="79">
        <v>78</v>
      </c>
      <c r="AE84" s="85" t="s">
        <v>1273</v>
      </c>
      <c r="AF84" s="79" t="b">
        <v>0</v>
      </c>
      <c r="AG84" s="79" t="s">
        <v>1276</v>
      </c>
      <c r="AH84" s="79"/>
      <c r="AI84" s="85" t="s">
        <v>1273</v>
      </c>
      <c r="AJ84" s="79" t="b">
        <v>0</v>
      </c>
      <c r="AK84" s="79">
        <v>65</v>
      </c>
      <c r="AL84" s="85" t="s">
        <v>1273</v>
      </c>
      <c r="AM84" s="79" t="s">
        <v>1283</v>
      </c>
      <c r="AN84" s="79" t="b">
        <v>0</v>
      </c>
      <c r="AO84" s="85" t="s">
        <v>1125</v>
      </c>
      <c r="AP84" s="79" t="s">
        <v>1316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10</v>
      </c>
      <c r="BD84" s="48"/>
      <c r="BE84" s="49"/>
      <c r="BF84" s="48"/>
      <c r="BG84" s="49"/>
      <c r="BH84" s="48"/>
      <c r="BI84" s="49"/>
      <c r="BJ84" s="48"/>
      <c r="BK84" s="49"/>
      <c r="BL84" s="48"/>
    </row>
    <row r="85" spans="1:64" ht="15">
      <c r="A85" s="64" t="s">
        <v>236</v>
      </c>
      <c r="B85" s="64" t="s">
        <v>395</v>
      </c>
      <c r="C85" s="65" t="s">
        <v>4076</v>
      </c>
      <c r="D85" s="66">
        <v>3</v>
      </c>
      <c r="E85" s="67" t="s">
        <v>132</v>
      </c>
      <c r="F85" s="68">
        <v>32</v>
      </c>
      <c r="G85" s="65"/>
      <c r="H85" s="69"/>
      <c r="I85" s="70"/>
      <c r="J85" s="70"/>
      <c r="K85" s="34" t="s">
        <v>65</v>
      </c>
      <c r="L85" s="77">
        <v>85</v>
      </c>
      <c r="M85" s="77"/>
      <c r="N85" s="72"/>
      <c r="O85" s="79" t="s">
        <v>432</v>
      </c>
      <c r="P85" s="81">
        <v>43486.23520833333</v>
      </c>
      <c r="Q85" s="79" t="s">
        <v>463</v>
      </c>
      <c r="R85" s="83" t="s">
        <v>586</v>
      </c>
      <c r="S85" s="79" t="s">
        <v>642</v>
      </c>
      <c r="T85" s="79" t="s">
        <v>717</v>
      </c>
      <c r="U85" s="79"/>
      <c r="V85" s="83" t="s">
        <v>875</v>
      </c>
      <c r="W85" s="81">
        <v>43486.23520833333</v>
      </c>
      <c r="X85" s="83" t="s">
        <v>984</v>
      </c>
      <c r="Y85" s="79"/>
      <c r="Z85" s="79"/>
      <c r="AA85" s="85" t="s">
        <v>1143</v>
      </c>
      <c r="AB85" s="79"/>
      <c r="AC85" s="79" t="b">
        <v>0</v>
      </c>
      <c r="AD85" s="79">
        <v>0</v>
      </c>
      <c r="AE85" s="85" t="s">
        <v>1273</v>
      </c>
      <c r="AF85" s="79" t="b">
        <v>0</v>
      </c>
      <c r="AG85" s="79" t="s">
        <v>1276</v>
      </c>
      <c r="AH85" s="79"/>
      <c r="AI85" s="85" t="s">
        <v>1273</v>
      </c>
      <c r="AJ85" s="79" t="b">
        <v>0</v>
      </c>
      <c r="AK85" s="79">
        <v>65</v>
      </c>
      <c r="AL85" s="85" t="s">
        <v>1125</v>
      </c>
      <c r="AM85" s="79" t="s">
        <v>1288</v>
      </c>
      <c r="AN85" s="79" t="b">
        <v>0</v>
      </c>
      <c r="AO85" s="85" t="s">
        <v>1125</v>
      </c>
      <c r="AP85" s="79" t="s">
        <v>176</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c r="BE85" s="49"/>
      <c r="BF85" s="48"/>
      <c r="BG85" s="49"/>
      <c r="BH85" s="48"/>
      <c r="BI85" s="49"/>
      <c r="BJ85" s="48"/>
      <c r="BK85" s="49"/>
      <c r="BL85" s="48"/>
    </row>
    <row r="86" spans="1:64" ht="15">
      <c r="A86" s="64" t="s">
        <v>223</v>
      </c>
      <c r="B86" s="64" t="s">
        <v>396</v>
      </c>
      <c r="C86" s="65" t="s">
        <v>4076</v>
      </c>
      <c r="D86" s="66">
        <v>3</v>
      </c>
      <c r="E86" s="67" t="s">
        <v>132</v>
      </c>
      <c r="F86" s="68">
        <v>32</v>
      </c>
      <c r="G86" s="65"/>
      <c r="H86" s="69"/>
      <c r="I86" s="70"/>
      <c r="J86" s="70"/>
      <c r="K86" s="34" t="s">
        <v>65</v>
      </c>
      <c r="L86" s="77">
        <v>86</v>
      </c>
      <c r="M86" s="77"/>
      <c r="N86" s="72"/>
      <c r="O86" s="79" t="s">
        <v>432</v>
      </c>
      <c r="P86" s="81">
        <v>43485.29653935185</v>
      </c>
      <c r="Q86" s="79" t="s">
        <v>446</v>
      </c>
      <c r="R86" s="83" t="s">
        <v>586</v>
      </c>
      <c r="S86" s="79" t="s">
        <v>642</v>
      </c>
      <c r="T86" s="79" t="s">
        <v>702</v>
      </c>
      <c r="U86" s="83" t="s">
        <v>823</v>
      </c>
      <c r="V86" s="83" t="s">
        <v>823</v>
      </c>
      <c r="W86" s="81">
        <v>43485.29653935185</v>
      </c>
      <c r="X86" s="83" t="s">
        <v>966</v>
      </c>
      <c r="Y86" s="79"/>
      <c r="Z86" s="79"/>
      <c r="AA86" s="85" t="s">
        <v>1125</v>
      </c>
      <c r="AB86" s="79"/>
      <c r="AC86" s="79" t="b">
        <v>0</v>
      </c>
      <c r="AD86" s="79">
        <v>78</v>
      </c>
      <c r="AE86" s="85" t="s">
        <v>1273</v>
      </c>
      <c r="AF86" s="79" t="b">
        <v>0</v>
      </c>
      <c r="AG86" s="79" t="s">
        <v>1276</v>
      </c>
      <c r="AH86" s="79"/>
      <c r="AI86" s="85" t="s">
        <v>1273</v>
      </c>
      <c r="AJ86" s="79" t="b">
        <v>0</v>
      </c>
      <c r="AK86" s="79">
        <v>65</v>
      </c>
      <c r="AL86" s="85" t="s">
        <v>1273</v>
      </c>
      <c r="AM86" s="79" t="s">
        <v>1283</v>
      </c>
      <c r="AN86" s="79" t="b">
        <v>0</v>
      </c>
      <c r="AO86" s="85" t="s">
        <v>1125</v>
      </c>
      <c r="AP86" s="79" t="s">
        <v>1316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10</v>
      </c>
      <c r="BD86" s="48"/>
      <c r="BE86" s="49"/>
      <c r="BF86" s="48"/>
      <c r="BG86" s="49"/>
      <c r="BH86" s="48"/>
      <c r="BI86" s="49"/>
      <c r="BJ86" s="48"/>
      <c r="BK86" s="49"/>
      <c r="BL86" s="48"/>
    </row>
    <row r="87" spans="1:64" ht="15">
      <c r="A87" s="64" t="s">
        <v>236</v>
      </c>
      <c r="B87" s="64" t="s">
        <v>396</v>
      </c>
      <c r="C87" s="65" t="s">
        <v>4076</v>
      </c>
      <c r="D87" s="66">
        <v>3</v>
      </c>
      <c r="E87" s="67" t="s">
        <v>132</v>
      </c>
      <c r="F87" s="68">
        <v>32</v>
      </c>
      <c r="G87" s="65"/>
      <c r="H87" s="69"/>
      <c r="I87" s="70"/>
      <c r="J87" s="70"/>
      <c r="K87" s="34" t="s">
        <v>65</v>
      </c>
      <c r="L87" s="77">
        <v>87</v>
      </c>
      <c r="M87" s="77"/>
      <c r="N87" s="72"/>
      <c r="O87" s="79" t="s">
        <v>432</v>
      </c>
      <c r="P87" s="81">
        <v>43486.23520833333</v>
      </c>
      <c r="Q87" s="79" t="s">
        <v>463</v>
      </c>
      <c r="R87" s="83" t="s">
        <v>586</v>
      </c>
      <c r="S87" s="79" t="s">
        <v>642</v>
      </c>
      <c r="T87" s="79" t="s">
        <v>717</v>
      </c>
      <c r="U87" s="79"/>
      <c r="V87" s="83" t="s">
        <v>875</v>
      </c>
      <c r="W87" s="81">
        <v>43486.23520833333</v>
      </c>
      <c r="X87" s="83" t="s">
        <v>984</v>
      </c>
      <c r="Y87" s="79"/>
      <c r="Z87" s="79"/>
      <c r="AA87" s="85" t="s">
        <v>1143</v>
      </c>
      <c r="AB87" s="79"/>
      <c r="AC87" s="79" t="b">
        <v>0</v>
      </c>
      <c r="AD87" s="79">
        <v>0</v>
      </c>
      <c r="AE87" s="85" t="s">
        <v>1273</v>
      </c>
      <c r="AF87" s="79" t="b">
        <v>0</v>
      </c>
      <c r="AG87" s="79" t="s">
        <v>1276</v>
      </c>
      <c r="AH87" s="79"/>
      <c r="AI87" s="85" t="s">
        <v>1273</v>
      </c>
      <c r="AJ87" s="79" t="b">
        <v>0</v>
      </c>
      <c r="AK87" s="79">
        <v>65</v>
      </c>
      <c r="AL87" s="85" t="s">
        <v>1125</v>
      </c>
      <c r="AM87" s="79" t="s">
        <v>1288</v>
      </c>
      <c r="AN87" s="79" t="b">
        <v>0</v>
      </c>
      <c r="AO87" s="85" t="s">
        <v>1125</v>
      </c>
      <c r="AP87" s="79" t="s">
        <v>176</v>
      </c>
      <c r="AQ87" s="79">
        <v>0</v>
      </c>
      <c r="AR87" s="79">
        <v>0</v>
      </c>
      <c r="AS87" s="79"/>
      <c r="AT87" s="79"/>
      <c r="AU87" s="79"/>
      <c r="AV87" s="79"/>
      <c r="AW87" s="79"/>
      <c r="AX87" s="79"/>
      <c r="AY87" s="79"/>
      <c r="AZ87" s="79"/>
      <c r="BA87">
        <v>1</v>
      </c>
      <c r="BB87" s="78" t="str">
        <f>REPLACE(INDEX(GroupVertices[Group],MATCH(Edges[[#This Row],[Vertex 1]],GroupVertices[Vertex],0)),1,1,"")</f>
        <v>10</v>
      </c>
      <c r="BC87" s="78" t="str">
        <f>REPLACE(INDEX(GroupVertices[Group],MATCH(Edges[[#This Row],[Vertex 2]],GroupVertices[Vertex],0)),1,1,"")</f>
        <v>10</v>
      </c>
      <c r="BD87" s="48">
        <v>0</v>
      </c>
      <c r="BE87" s="49">
        <v>0</v>
      </c>
      <c r="BF87" s="48">
        <v>0</v>
      </c>
      <c r="BG87" s="49">
        <v>0</v>
      </c>
      <c r="BH87" s="48">
        <v>0</v>
      </c>
      <c r="BI87" s="49">
        <v>0</v>
      </c>
      <c r="BJ87" s="48">
        <v>14</v>
      </c>
      <c r="BK87" s="49">
        <v>100</v>
      </c>
      <c r="BL87" s="48">
        <v>14</v>
      </c>
    </row>
    <row r="88" spans="1:64" ht="15">
      <c r="A88" s="64" t="s">
        <v>237</v>
      </c>
      <c r="B88" s="64" t="s">
        <v>393</v>
      </c>
      <c r="C88" s="65" t="s">
        <v>4076</v>
      </c>
      <c r="D88" s="66">
        <v>3</v>
      </c>
      <c r="E88" s="67" t="s">
        <v>132</v>
      </c>
      <c r="F88" s="68">
        <v>32</v>
      </c>
      <c r="G88" s="65"/>
      <c r="H88" s="69"/>
      <c r="I88" s="70"/>
      <c r="J88" s="70"/>
      <c r="K88" s="34" t="s">
        <v>65</v>
      </c>
      <c r="L88" s="77">
        <v>88</v>
      </c>
      <c r="M88" s="77"/>
      <c r="N88" s="72"/>
      <c r="O88" s="79" t="s">
        <v>432</v>
      </c>
      <c r="P88" s="81">
        <v>43486.23451388889</v>
      </c>
      <c r="Q88" s="79" t="s">
        <v>464</v>
      </c>
      <c r="R88" s="83" t="s">
        <v>596</v>
      </c>
      <c r="S88" s="79" t="s">
        <v>656</v>
      </c>
      <c r="T88" s="79" t="s">
        <v>718</v>
      </c>
      <c r="U88" s="83" t="s">
        <v>830</v>
      </c>
      <c r="V88" s="83" t="s">
        <v>830</v>
      </c>
      <c r="W88" s="81">
        <v>43486.23451388889</v>
      </c>
      <c r="X88" s="83" t="s">
        <v>985</v>
      </c>
      <c r="Y88" s="79"/>
      <c r="Z88" s="79"/>
      <c r="AA88" s="85" t="s">
        <v>1144</v>
      </c>
      <c r="AB88" s="79"/>
      <c r="AC88" s="79" t="b">
        <v>0</v>
      </c>
      <c r="AD88" s="79">
        <v>1</v>
      </c>
      <c r="AE88" s="85" t="s">
        <v>1273</v>
      </c>
      <c r="AF88" s="79" t="b">
        <v>0</v>
      </c>
      <c r="AG88" s="79" t="s">
        <v>1276</v>
      </c>
      <c r="AH88" s="79"/>
      <c r="AI88" s="85" t="s">
        <v>1273</v>
      </c>
      <c r="AJ88" s="79" t="b">
        <v>0</v>
      </c>
      <c r="AK88" s="79">
        <v>3</v>
      </c>
      <c r="AL88" s="85" t="s">
        <v>1273</v>
      </c>
      <c r="AM88" s="79" t="s">
        <v>1283</v>
      </c>
      <c r="AN88" s="79" t="b">
        <v>0</v>
      </c>
      <c r="AO88" s="85" t="s">
        <v>1144</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v>1</v>
      </c>
      <c r="BE88" s="49">
        <v>3.5714285714285716</v>
      </c>
      <c r="BF88" s="48">
        <v>0</v>
      </c>
      <c r="BG88" s="49">
        <v>0</v>
      </c>
      <c r="BH88" s="48">
        <v>0</v>
      </c>
      <c r="BI88" s="49">
        <v>0</v>
      </c>
      <c r="BJ88" s="48">
        <v>27</v>
      </c>
      <c r="BK88" s="49">
        <v>96.42857142857143</v>
      </c>
      <c r="BL88" s="48">
        <v>28</v>
      </c>
    </row>
    <row r="89" spans="1:64" ht="15">
      <c r="A89" s="64" t="s">
        <v>236</v>
      </c>
      <c r="B89" s="64" t="s">
        <v>393</v>
      </c>
      <c r="C89" s="65" t="s">
        <v>4076</v>
      </c>
      <c r="D89" s="66">
        <v>3</v>
      </c>
      <c r="E89" s="67" t="s">
        <v>132</v>
      </c>
      <c r="F89" s="68">
        <v>32</v>
      </c>
      <c r="G89" s="65"/>
      <c r="H89" s="69"/>
      <c r="I89" s="70"/>
      <c r="J89" s="70"/>
      <c r="K89" s="34" t="s">
        <v>65</v>
      </c>
      <c r="L89" s="77">
        <v>89</v>
      </c>
      <c r="M89" s="77"/>
      <c r="N89" s="72"/>
      <c r="O89" s="79" t="s">
        <v>432</v>
      </c>
      <c r="P89" s="81">
        <v>43486.23556712963</v>
      </c>
      <c r="Q89" s="79" t="s">
        <v>454</v>
      </c>
      <c r="R89" s="79"/>
      <c r="S89" s="79"/>
      <c r="T89" s="79" t="s">
        <v>709</v>
      </c>
      <c r="U89" s="79"/>
      <c r="V89" s="83" t="s">
        <v>875</v>
      </c>
      <c r="W89" s="81">
        <v>43486.23556712963</v>
      </c>
      <c r="X89" s="83" t="s">
        <v>986</v>
      </c>
      <c r="Y89" s="79"/>
      <c r="Z89" s="79"/>
      <c r="AA89" s="85" t="s">
        <v>1145</v>
      </c>
      <c r="AB89" s="79"/>
      <c r="AC89" s="79" t="b">
        <v>0</v>
      </c>
      <c r="AD89" s="79">
        <v>0</v>
      </c>
      <c r="AE89" s="85" t="s">
        <v>1273</v>
      </c>
      <c r="AF89" s="79" t="b">
        <v>0</v>
      </c>
      <c r="AG89" s="79" t="s">
        <v>1276</v>
      </c>
      <c r="AH89" s="79"/>
      <c r="AI89" s="85" t="s">
        <v>1273</v>
      </c>
      <c r="AJ89" s="79" t="b">
        <v>0</v>
      </c>
      <c r="AK89" s="79">
        <v>3</v>
      </c>
      <c r="AL89" s="85" t="s">
        <v>1144</v>
      </c>
      <c r="AM89" s="79" t="s">
        <v>1288</v>
      </c>
      <c r="AN89" s="79" t="b">
        <v>0</v>
      </c>
      <c r="AO89" s="85" t="s">
        <v>1144</v>
      </c>
      <c r="AP89" s="79" t="s">
        <v>176</v>
      </c>
      <c r="AQ89" s="79">
        <v>0</v>
      </c>
      <c r="AR89" s="79">
        <v>0</v>
      </c>
      <c r="AS89" s="79"/>
      <c r="AT89" s="79"/>
      <c r="AU89" s="79"/>
      <c r="AV89" s="79"/>
      <c r="AW89" s="79"/>
      <c r="AX89" s="79"/>
      <c r="AY89" s="79"/>
      <c r="AZ89" s="79"/>
      <c r="BA89">
        <v>1</v>
      </c>
      <c r="BB89" s="78" t="str">
        <f>REPLACE(INDEX(GroupVertices[Group],MATCH(Edges[[#This Row],[Vertex 1]],GroupVertices[Vertex],0)),1,1,"")</f>
        <v>10</v>
      </c>
      <c r="BC89" s="78" t="str">
        <f>REPLACE(INDEX(GroupVertices[Group],MATCH(Edges[[#This Row],[Vertex 2]],GroupVertices[Vertex],0)),1,1,"")</f>
        <v>10</v>
      </c>
      <c r="BD89" s="48"/>
      <c r="BE89" s="49"/>
      <c r="BF89" s="48"/>
      <c r="BG89" s="49"/>
      <c r="BH89" s="48"/>
      <c r="BI89" s="49"/>
      <c r="BJ89" s="48"/>
      <c r="BK89" s="49"/>
      <c r="BL89" s="48"/>
    </row>
    <row r="90" spans="1:64" ht="15">
      <c r="A90" s="64" t="s">
        <v>236</v>
      </c>
      <c r="B90" s="64" t="s">
        <v>223</v>
      </c>
      <c r="C90" s="65" t="s">
        <v>4076</v>
      </c>
      <c r="D90" s="66">
        <v>3</v>
      </c>
      <c r="E90" s="67" t="s">
        <v>132</v>
      </c>
      <c r="F90" s="68">
        <v>32</v>
      </c>
      <c r="G90" s="65"/>
      <c r="H90" s="69"/>
      <c r="I90" s="70"/>
      <c r="J90" s="70"/>
      <c r="K90" s="34" t="s">
        <v>65</v>
      </c>
      <c r="L90" s="77">
        <v>90</v>
      </c>
      <c r="M90" s="77"/>
      <c r="N90" s="72"/>
      <c r="O90" s="79" t="s">
        <v>432</v>
      </c>
      <c r="P90" s="81">
        <v>43486.23520833333</v>
      </c>
      <c r="Q90" s="79" t="s">
        <v>463</v>
      </c>
      <c r="R90" s="83" t="s">
        <v>586</v>
      </c>
      <c r="S90" s="79" t="s">
        <v>642</v>
      </c>
      <c r="T90" s="79" t="s">
        <v>717</v>
      </c>
      <c r="U90" s="79"/>
      <c r="V90" s="83" t="s">
        <v>875</v>
      </c>
      <c r="W90" s="81">
        <v>43486.23520833333</v>
      </c>
      <c r="X90" s="83" t="s">
        <v>984</v>
      </c>
      <c r="Y90" s="79"/>
      <c r="Z90" s="79"/>
      <c r="AA90" s="85" t="s">
        <v>1143</v>
      </c>
      <c r="AB90" s="79"/>
      <c r="AC90" s="79" t="b">
        <v>0</v>
      </c>
      <c r="AD90" s="79">
        <v>0</v>
      </c>
      <c r="AE90" s="85" t="s">
        <v>1273</v>
      </c>
      <c r="AF90" s="79" t="b">
        <v>0</v>
      </c>
      <c r="AG90" s="79" t="s">
        <v>1276</v>
      </c>
      <c r="AH90" s="79"/>
      <c r="AI90" s="85" t="s">
        <v>1273</v>
      </c>
      <c r="AJ90" s="79" t="b">
        <v>0</v>
      </c>
      <c r="AK90" s="79">
        <v>65</v>
      </c>
      <c r="AL90" s="85" t="s">
        <v>1125</v>
      </c>
      <c r="AM90" s="79" t="s">
        <v>1288</v>
      </c>
      <c r="AN90" s="79" t="b">
        <v>0</v>
      </c>
      <c r="AO90" s="85" t="s">
        <v>1125</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v>
      </c>
      <c r="BD90" s="48"/>
      <c r="BE90" s="49"/>
      <c r="BF90" s="48"/>
      <c r="BG90" s="49"/>
      <c r="BH90" s="48"/>
      <c r="BI90" s="49"/>
      <c r="BJ90" s="48"/>
      <c r="BK90" s="49"/>
      <c r="BL90" s="48"/>
    </row>
    <row r="91" spans="1:64" ht="15">
      <c r="A91" s="64" t="s">
        <v>236</v>
      </c>
      <c r="B91" s="64" t="s">
        <v>237</v>
      </c>
      <c r="C91" s="65" t="s">
        <v>4076</v>
      </c>
      <c r="D91" s="66">
        <v>3</v>
      </c>
      <c r="E91" s="67" t="s">
        <v>132</v>
      </c>
      <c r="F91" s="68">
        <v>32</v>
      </c>
      <c r="G91" s="65"/>
      <c r="H91" s="69"/>
      <c r="I91" s="70"/>
      <c r="J91" s="70"/>
      <c r="K91" s="34" t="s">
        <v>65</v>
      </c>
      <c r="L91" s="77">
        <v>91</v>
      </c>
      <c r="M91" s="77"/>
      <c r="N91" s="72"/>
      <c r="O91" s="79" t="s">
        <v>432</v>
      </c>
      <c r="P91" s="81">
        <v>43486.23556712963</v>
      </c>
      <c r="Q91" s="79" t="s">
        <v>454</v>
      </c>
      <c r="R91" s="79"/>
      <c r="S91" s="79"/>
      <c r="T91" s="79" t="s">
        <v>709</v>
      </c>
      <c r="U91" s="79"/>
      <c r="V91" s="83" t="s">
        <v>875</v>
      </c>
      <c r="W91" s="81">
        <v>43486.23556712963</v>
      </c>
      <c r="X91" s="83" t="s">
        <v>986</v>
      </c>
      <c r="Y91" s="79"/>
      <c r="Z91" s="79"/>
      <c r="AA91" s="85" t="s">
        <v>1145</v>
      </c>
      <c r="AB91" s="79"/>
      <c r="AC91" s="79" t="b">
        <v>0</v>
      </c>
      <c r="AD91" s="79">
        <v>0</v>
      </c>
      <c r="AE91" s="85" t="s">
        <v>1273</v>
      </c>
      <c r="AF91" s="79" t="b">
        <v>0</v>
      </c>
      <c r="AG91" s="79" t="s">
        <v>1276</v>
      </c>
      <c r="AH91" s="79"/>
      <c r="AI91" s="85" t="s">
        <v>1273</v>
      </c>
      <c r="AJ91" s="79" t="b">
        <v>0</v>
      </c>
      <c r="AK91" s="79">
        <v>3</v>
      </c>
      <c r="AL91" s="85" t="s">
        <v>1144</v>
      </c>
      <c r="AM91" s="79" t="s">
        <v>1288</v>
      </c>
      <c r="AN91" s="79" t="b">
        <v>0</v>
      </c>
      <c r="AO91" s="85" t="s">
        <v>1144</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1</v>
      </c>
      <c r="BE91" s="49">
        <v>5.2631578947368425</v>
      </c>
      <c r="BF91" s="48">
        <v>0</v>
      </c>
      <c r="BG91" s="49">
        <v>0</v>
      </c>
      <c r="BH91" s="48">
        <v>0</v>
      </c>
      <c r="BI91" s="49">
        <v>0</v>
      </c>
      <c r="BJ91" s="48">
        <v>18</v>
      </c>
      <c r="BK91" s="49">
        <v>94.73684210526316</v>
      </c>
      <c r="BL91" s="48">
        <v>19</v>
      </c>
    </row>
    <row r="92" spans="1:64" ht="15">
      <c r="A92" s="64" t="s">
        <v>238</v>
      </c>
      <c r="B92" s="64" t="s">
        <v>213</v>
      </c>
      <c r="C92" s="65" t="s">
        <v>4076</v>
      </c>
      <c r="D92" s="66">
        <v>3</v>
      </c>
      <c r="E92" s="67" t="s">
        <v>132</v>
      </c>
      <c r="F92" s="68">
        <v>32</v>
      </c>
      <c r="G92" s="65"/>
      <c r="H92" s="69"/>
      <c r="I92" s="70"/>
      <c r="J92" s="70"/>
      <c r="K92" s="34" t="s">
        <v>65</v>
      </c>
      <c r="L92" s="77">
        <v>92</v>
      </c>
      <c r="M92" s="77"/>
      <c r="N92" s="72"/>
      <c r="O92" s="79" t="s">
        <v>432</v>
      </c>
      <c r="P92" s="81">
        <v>43486.235671296294</v>
      </c>
      <c r="Q92" s="79" t="s">
        <v>465</v>
      </c>
      <c r="R92" s="83" t="s">
        <v>578</v>
      </c>
      <c r="S92" s="79" t="s">
        <v>641</v>
      </c>
      <c r="T92" s="79"/>
      <c r="U92" s="79"/>
      <c r="V92" s="83" t="s">
        <v>876</v>
      </c>
      <c r="W92" s="81">
        <v>43486.235671296294</v>
      </c>
      <c r="X92" s="83" t="s">
        <v>987</v>
      </c>
      <c r="Y92" s="79"/>
      <c r="Z92" s="79"/>
      <c r="AA92" s="85" t="s">
        <v>1146</v>
      </c>
      <c r="AB92" s="79"/>
      <c r="AC92" s="79" t="b">
        <v>0</v>
      </c>
      <c r="AD92" s="79">
        <v>0</v>
      </c>
      <c r="AE92" s="85" t="s">
        <v>1273</v>
      </c>
      <c r="AF92" s="79" t="b">
        <v>0</v>
      </c>
      <c r="AG92" s="79" t="s">
        <v>1277</v>
      </c>
      <c r="AH92" s="79"/>
      <c r="AI92" s="85" t="s">
        <v>1273</v>
      </c>
      <c r="AJ92" s="79" t="b">
        <v>0</v>
      </c>
      <c r="AK92" s="79">
        <v>50</v>
      </c>
      <c r="AL92" s="85" t="s">
        <v>1113</v>
      </c>
      <c r="AM92" s="79" t="s">
        <v>1285</v>
      </c>
      <c r="AN92" s="79" t="b">
        <v>0</v>
      </c>
      <c r="AO92" s="85" t="s">
        <v>1113</v>
      </c>
      <c r="AP92" s="79" t="s">
        <v>176</v>
      </c>
      <c r="AQ92" s="79">
        <v>0</v>
      </c>
      <c r="AR92" s="79">
        <v>0</v>
      </c>
      <c r="AS92" s="79"/>
      <c r="AT92" s="79"/>
      <c r="AU92" s="79"/>
      <c r="AV92" s="79"/>
      <c r="AW92" s="79"/>
      <c r="AX92" s="79"/>
      <c r="AY92" s="79"/>
      <c r="AZ92" s="79"/>
      <c r="BA92">
        <v>1</v>
      </c>
      <c r="BB92" s="78" t="str">
        <f>REPLACE(INDEX(GroupVertices[Group],MATCH(Edges[[#This Row],[Vertex 1]],GroupVertices[Vertex],0)),1,1,"")</f>
        <v>18</v>
      </c>
      <c r="BC92" s="78" t="str">
        <f>REPLACE(INDEX(GroupVertices[Group],MATCH(Edges[[#This Row],[Vertex 2]],GroupVertices[Vertex],0)),1,1,"")</f>
        <v>18</v>
      </c>
      <c r="BD92" s="48">
        <v>0</v>
      </c>
      <c r="BE92" s="49">
        <v>0</v>
      </c>
      <c r="BF92" s="48">
        <v>0</v>
      </c>
      <c r="BG92" s="49">
        <v>0</v>
      </c>
      <c r="BH92" s="48">
        <v>0</v>
      </c>
      <c r="BI92" s="49">
        <v>0</v>
      </c>
      <c r="BJ92" s="48">
        <v>15</v>
      </c>
      <c r="BK92" s="49">
        <v>100</v>
      </c>
      <c r="BL92" s="48">
        <v>15</v>
      </c>
    </row>
    <row r="93" spans="1:64" ht="15">
      <c r="A93" s="64" t="s">
        <v>239</v>
      </c>
      <c r="B93" s="64" t="s">
        <v>315</v>
      </c>
      <c r="C93" s="65" t="s">
        <v>4076</v>
      </c>
      <c r="D93" s="66">
        <v>3</v>
      </c>
      <c r="E93" s="67" t="s">
        <v>132</v>
      </c>
      <c r="F93" s="68">
        <v>32</v>
      </c>
      <c r="G93" s="65"/>
      <c r="H93" s="69"/>
      <c r="I93" s="70"/>
      <c r="J93" s="70"/>
      <c r="K93" s="34" t="s">
        <v>65</v>
      </c>
      <c r="L93" s="77">
        <v>93</v>
      </c>
      <c r="M93" s="77"/>
      <c r="N93" s="72"/>
      <c r="O93" s="79" t="s">
        <v>432</v>
      </c>
      <c r="P93" s="81">
        <v>43486.23585648148</v>
      </c>
      <c r="Q93" s="79" t="s">
        <v>466</v>
      </c>
      <c r="R93" s="79"/>
      <c r="S93" s="79"/>
      <c r="T93" s="79" t="s">
        <v>719</v>
      </c>
      <c r="U93" s="79"/>
      <c r="V93" s="83" t="s">
        <v>877</v>
      </c>
      <c r="W93" s="81">
        <v>43486.23585648148</v>
      </c>
      <c r="X93" s="83" t="s">
        <v>988</v>
      </c>
      <c r="Y93" s="79"/>
      <c r="Z93" s="79"/>
      <c r="AA93" s="85" t="s">
        <v>1147</v>
      </c>
      <c r="AB93" s="79"/>
      <c r="AC93" s="79" t="b">
        <v>0</v>
      </c>
      <c r="AD93" s="79">
        <v>0</v>
      </c>
      <c r="AE93" s="85" t="s">
        <v>1273</v>
      </c>
      <c r="AF93" s="79" t="b">
        <v>0</v>
      </c>
      <c r="AG93" s="79" t="s">
        <v>1276</v>
      </c>
      <c r="AH93" s="79"/>
      <c r="AI93" s="85" t="s">
        <v>1273</v>
      </c>
      <c r="AJ93" s="79" t="b">
        <v>0</v>
      </c>
      <c r="AK93" s="79">
        <v>6</v>
      </c>
      <c r="AL93" s="85" t="s">
        <v>1236</v>
      </c>
      <c r="AM93" s="79" t="s">
        <v>1295</v>
      </c>
      <c r="AN93" s="79" t="b">
        <v>0</v>
      </c>
      <c r="AO93" s="85" t="s">
        <v>1236</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0</v>
      </c>
      <c r="BG93" s="49">
        <v>0</v>
      </c>
      <c r="BH93" s="48">
        <v>0</v>
      </c>
      <c r="BI93" s="49">
        <v>0</v>
      </c>
      <c r="BJ93" s="48">
        <v>16</v>
      </c>
      <c r="BK93" s="49">
        <v>100</v>
      </c>
      <c r="BL93" s="48">
        <v>16</v>
      </c>
    </row>
    <row r="94" spans="1:64" ht="15">
      <c r="A94" s="64" t="s">
        <v>237</v>
      </c>
      <c r="B94" s="64" t="s">
        <v>320</v>
      </c>
      <c r="C94" s="65" t="s">
        <v>4076</v>
      </c>
      <c r="D94" s="66">
        <v>3</v>
      </c>
      <c r="E94" s="67" t="s">
        <v>132</v>
      </c>
      <c r="F94" s="68">
        <v>32</v>
      </c>
      <c r="G94" s="65"/>
      <c r="H94" s="69"/>
      <c r="I94" s="70"/>
      <c r="J94" s="70"/>
      <c r="K94" s="34" t="s">
        <v>65</v>
      </c>
      <c r="L94" s="77">
        <v>94</v>
      </c>
      <c r="M94" s="77"/>
      <c r="N94" s="72"/>
      <c r="O94" s="79" t="s">
        <v>432</v>
      </c>
      <c r="P94" s="81">
        <v>43486.23394675926</v>
      </c>
      <c r="Q94" s="79" t="s">
        <v>467</v>
      </c>
      <c r="R94" s="79"/>
      <c r="S94" s="79"/>
      <c r="T94" s="79" t="s">
        <v>720</v>
      </c>
      <c r="U94" s="83" t="s">
        <v>831</v>
      </c>
      <c r="V94" s="83" t="s">
        <v>831</v>
      </c>
      <c r="W94" s="81">
        <v>43486.23394675926</v>
      </c>
      <c r="X94" s="83" t="s">
        <v>989</v>
      </c>
      <c r="Y94" s="79"/>
      <c r="Z94" s="79"/>
      <c r="AA94" s="85" t="s">
        <v>1148</v>
      </c>
      <c r="AB94" s="79"/>
      <c r="AC94" s="79" t="b">
        <v>0</v>
      </c>
      <c r="AD94" s="79">
        <v>1</v>
      </c>
      <c r="AE94" s="85" t="s">
        <v>1273</v>
      </c>
      <c r="AF94" s="79" t="b">
        <v>0</v>
      </c>
      <c r="AG94" s="79" t="s">
        <v>1276</v>
      </c>
      <c r="AH94" s="79"/>
      <c r="AI94" s="85" t="s">
        <v>1273</v>
      </c>
      <c r="AJ94" s="79" t="b">
        <v>0</v>
      </c>
      <c r="AK94" s="79">
        <v>2</v>
      </c>
      <c r="AL94" s="85" t="s">
        <v>1273</v>
      </c>
      <c r="AM94" s="79" t="s">
        <v>1283</v>
      </c>
      <c r="AN94" s="79" t="b">
        <v>0</v>
      </c>
      <c r="AO94" s="85" t="s">
        <v>1148</v>
      </c>
      <c r="AP94" s="79" t="s">
        <v>1316</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2</v>
      </c>
      <c r="BD94" s="48">
        <v>0</v>
      </c>
      <c r="BE94" s="49">
        <v>0</v>
      </c>
      <c r="BF94" s="48">
        <v>1</v>
      </c>
      <c r="BG94" s="49">
        <v>3.225806451612903</v>
      </c>
      <c r="BH94" s="48">
        <v>0</v>
      </c>
      <c r="BI94" s="49">
        <v>0</v>
      </c>
      <c r="BJ94" s="48">
        <v>30</v>
      </c>
      <c r="BK94" s="49">
        <v>96.7741935483871</v>
      </c>
      <c r="BL94" s="48">
        <v>31</v>
      </c>
    </row>
    <row r="95" spans="1:64" ht="15">
      <c r="A95" s="64" t="s">
        <v>240</v>
      </c>
      <c r="B95" s="64" t="s">
        <v>237</v>
      </c>
      <c r="C95" s="65" t="s">
        <v>4076</v>
      </c>
      <c r="D95" s="66">
        <v>3</v>
      </c>
      <c r="E95" s="67" t="s">
        <v>132</v>
      </c>
      <c r="F95" s="68">
        <v>32</v>
      </c>
      <c r="G95" s="65"/>
      <c r="H95" s="69"/>
      <c r="I95" s="70"/>
      <c r="J95" s="70"/>
      <c r="K95" s="34" t="s">
        <v>65</v>
      </c>
      <c r="L95" s="77">
        <v>95</v>
      </c>
      <c r="M95" s="77"/>
      <c r="N95" s="72"/>
      <c r="O95" s="79" t="s">
        <v>432</v>
      </c>
      <c r="P95" s="81">
        <v>43486.23607638889</v>
      </c>
      <c r="Q95" s="79" t="s">
        <v>455</v>
      </c>
      <c r="R95" s="79"/>
      <c r="S95" s="79"/>
      <c r="T95" s="79" t="s">
        <v>710</v>
      </c>
      <c r="U95" s="79"/>
      <c r="V95" s="83" t="s">
        <v>878</v>
      </c>
      <c r="W95" s="81">
        <v>43486.23607638889</v>
      </c>
      <c r="X95" s="83" t="s">
        <v>990</v>
      </c>
      <c r="Y95" s="79"/>
      <c r="Z95" s="79"/>
      <c r="AA95" s="85" t="s">
        <v>1149</v>
      </c>
      <c r="AB95" s="79"/>
      <c r="AC95" s="79" t="b">
        <v>0</v>
      </c>
      <c r="AD95" s="79">
        <v>0</v>
      </c>
      <c r="AE95" s="85" t="s">
        <v>1273</v>
      </c>
      <c r="AF95" s="79" t="b">
        <v>0</v>
      </c>
      <c r="AG95" s="79" t="s">
        <v>1276</v>
      </c>
      <c r="AH95" s="79"/>
      <c r="AI95" s="85" t="s">
        <v>1273</v>
      </c>
      <c r="AJ95" s="79" t="b">
        <v>0</v>
      </c>
      <c r="AK95" s="79">
        <v>2</v>
      </c>
      <c r="AL95" s="85" t="s">
        <v>1148</v>
      </c>
      <c r="AM95" s="79" t="s">
        <v>1283</v>
      </c>
      <c r="AN95" s="79" t="b">
        <v>0</v>
      </c>
      <c r="AO95" s="85" t="s">
        <v>1148</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c r="BE95" s="49"/>
      <c r="BF95" s="48"/>
      <c r="BG95" s="49"/>
      <c r="BH95" s="48"/>
      <c r="BI95" s="49"/>
      <c r="BJ95" s="48"/>
      <c r="BK95" s="49"/>
      <c r="BL95" s="48"/>
    </row>
    <row r="96" spans="1:64" ht="15">
      <c r="A96" s="64" t="s">
        <v>240</v>
      </c>
      <c r="B96" s="64" t="s">
        <v>320</v>
      </c>
      <c r="C96" s="65" t="s">
        <v>4076</v>
      </c>
      <c r="D96" s="66">
        <v>3</v>
      </c>
      <c r="E96" s="67" t="s">
        <v>132</v>
      </c>
      <c r="F96" s="68">
        <v>32</v>
      </c>
      <c r="G96" s="65"/>
      <c r="H96" s="69"/>
      <c r="I96" s="70"/>
      <c r="J96" s="70"/>
      <c r="K96" s="34" t="s">
        <v>65</v>
      </c>
      <c r="L96" s="77">
        <v>96</v>
      </c>
      <c r="M96" s="77"/>
      <c r="N96" s="72"/>
      <c r="O96" s="79" t="s">
        <v>432</v>
      </c>
      <c r="P96" s="81">
        <v>43486.23607638889</v>
      </c>
      <c r="Q96" s="79" t="s">
        <v>455</v>
      </c>
      <c r="R96" s="79"/>
      <c r="S96" s="79"/>
      <c r="T96" s="79" t="s">
        <v>710</v>
      </c>
      <c r="U96" s="79"/>
      <c r="V96" s="83" t="s">
        <v>878</v>
      </c>
      <c r="W96" s="81">
        <v>43486.23607638889</v>
      </c>
      <c r="X96" s="83" t="s">
        <v>990</v>
      </c>
      <c r="Y96" s="79"/>
      <c r="Z96" s="79"/>
      <c r="AA96" s="85" t="s">
        <v>1149</v>
      </c>
      <c r="AB96" s="79"/>
      <c r="AC96" s="79" t="b">
        <v>0</v>
      </c>
      <c r="AD96" s="79">
        <v>0</v>
      </c>
      <c r="AE96" s="85" t="s">
        <v>1273</v>
      </c>
      <c r="AF96" s="79" t="b">
        <v>0</v>
      </c>
      <c r="AG96" s="79" t="s">
        <v>1276</v>
      </c>
      <c r="AH96" s="79"/>
      <c r="AI96" s="85" t="s">
        <v>1273</v>
      </c>
      <c r="AJ96" s="79" t="b">
        <v>0</v>
      </c>
      <c r="AK96" s="79">
        <v>2</v>
      </c>
      <c r="AL96" s="85" t="s">
        <v>1148</v>
      </c>
      <c r="AM96" s="79" t="s">
        <v>1283</v>
      </c>
      <c r="AN96" s="79" t="b">
        <v>0</v>
      </c>
      <c r="AO96" s="85" t="s">
        <v>1148</v>
      </c>
      <c r="AP96" s="79" t="s">
        <v>176</v>
      </c>
      <c r="AQ96" s="79">
        <v>0</v>
      </c>
      <c r="AR96" s="79">
        <v>0</v>
      </c>
      <c r="AS96" s="79"/>
      <c r="AT96" s="79"/>
      <c r="AU96" s="79"/>
      <c r="AV96" s="79"/>
      <c r="AW96" s="79"/>
      <c r="AX96" s="79"/>
      <c r="AY96" s="79"/>
      <c r="AZ96" s="79"/>
      <c r="BA96">
        <v>1</v>
      </c>
      <c r="BB96" s="78" t="str">
        <f>REPLACE(INDEX(GroupVertices[Group],MATCH(Edges[[#This Row],[Vertex 1]],GroupVertices[Vertex],0)),1,1,"")</f>
        <v>10</v>
      </c>
      <c r="BC96" s="78" t="str">
        <f>REPLACE(INDEX(GroupVertices[Group],MATCH(Edges[[#This Row],[Vertex 2]],GroupVertices[Vertex],0)),1,1,"")</f>
        <v>2</v>
      </c>
      <c r="BD96" s="48">
        <v>0</v>
      </c>
      <c r="BE96" s="49">
        <v>0</v>
      </c>
      <c r="BF96" s="48">
        <v>0</v>
      </c>
      <c r="BG96" s="49">
        <v>0</v>
      </c>
      <c r="BH96" s="48">
        <v>0</v>
      </c>
      <c r="BI96" s="49">
        <v>0</v>
      </c>
      <c r="BJ96" s="48">
        <v>18</v>
      </c>
      <c r="BK96" s="49">
        <v>100</v>
      </c>
      <c r="BL96" s="48">
        <v>18</v>
      </c>
    </row>
    <row r="97" spans="1:64" ht="15">
      <c r="A97" s="64" t="s">
        <v>214</v>
      </c>
      <c r="B97" s="64" t="s">
        <v>223</v>
      </c>
      <c r="C97" s="65" t="s">
        <v>4076</v>
      </c>
      <c r="D97" s="66">
        <v>3</v>
      </c>
      <c r="E97" s="67" t="s">
        <v>132</v>
      </c>
      <c r="F97" s="68">
        <v>32</v>
      </c>
      <c r="G97" s="65"/>
      <c r="H97" s="69"/>
      <c r="I97" s="70"/>
      <c r="J97" s="70"/>
      <c r="K97" s="34" t="s">
        <v>65</v>
      </c>
      <c r="L97" s="77">
        <v>97</v>
      </c>
      <c r="M97" s="77"/>
      <c r="N97" s="72"/>
      <c r="O97" s="79" t="s">
        <v>432</v>
      </c>
      <c r="P97" s="81">
        <v>43484.635046296295</v>
      </c>
      <c r="Q97" s="79" t="s">
        <v>435</v>
      </c>
      <c r="R97" s="83" t="s">
        <v>579</v>
      </c>
      <c r="S97" s="79" t="s">
        <v>642</v>
      </c>
      <c r="T97" s="79" t="s">
        <v>692</v>
      </c>
      <c r="U97" s="79"/>
      <c r="V97" s="83" t="s">
        <v>864</v>
      </c>
      <c r="W97" s="81">
        <v>43484.635046296295</v>
      </c>
      <c r="X97" s="83" t="s">
        <v>955</v>
      </c>
      <c r="Y97" s="79"/>
      <c r="Z97" s="79"/>
      <c r="AA97" s="85" t="s">
        <v>1114</v>
      </c>
      <c r="AB97" s="79"/>
      <c r="AC97" s="79" t="b">
        <v>0</v>
      </c>
      <c r="AD97" s="79">
        <v>22</v>
      </c>
      <c r="AE97" s="85" t="s">
        <v>1273</v>
      </c>
      <c r="AF97" s="79" t="b">
        <v>0</v>
      </c>
      <c r="AG97" s="79" t="s">
        <v>1276</v>
      </c>
      <c r="AH97" s="79"/>
      <c r="AI97" s="85" t="s">
        <v>1273</v>
      </c>
      <c r="AJ97" s="79" t="b">
        <v>0</v>
      </c>
      <c r="AK97" s="79">
        <v>24</v>
      </c>
      <c r="AL97" s="85" t="s">
        <v>1273</v>
      </c>
      <c r="AM97" s="79" t="s">
        <v>1285</v>
      </c>
      <c r="AN97" s="79" t="b">
        <v>0</v>
      </c>
      <c r="AO97" s="85" t="s">
        <v>1114</v>
      </c>
      <c r="AP97" s="79" t="s">
        <v>1316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1</v>
      </c>
      <c r="BD97" s="48"/>
      <c r="BE97" s="49"/>
      <c r="BF97" s="48"/>
      <c r="BG97" s="49"/>
      <c r="BH97" s="48"/>
      <c r="BI97" s="49"/>
      <c r="BJ97" s="48"/>
      <c r="BK97" s="49"/>
      <c r="BL97" s="48"/>
    </row>
    <row r="98" spans="1:64" ht="15">
      <c r="A98" s="64" t="s">
        <v>214</v>
      </c>
      <c r="B98" s="64" t="s">
        <v>218</v>
      </c>
      <c r="C98" s="65" t="s">
        <v>4076</v>
      </c>
      <c r="D98" s="66">
        <v>3</v>
      </c>
      <c r="E98" s="67" t="s">
        <v>132</v>
      </c>
      <c r="F98" s="68">
        <v>32</v>
      </c>
      <c r="G98" s="65"/>
      <c r="H98" s="69"/>
      <c r="I98" s="70"/>
      <c r="J98" s="70"/>
      <c r="K98" s="34" t="s">
        <v>65</v>
      </c>
      <c r="L98" s="77">
        <v>98</v>
      </c>
      <c r="M98" s="77"/>
      <c r="N98" s="72"/>
      <c r="O98" s="79" t="s">
        <v>432</v>
      </c>
      <c r="P98" s="81">
        <v>43484.635046296295</v>
      </c>
      <c r="Q98" s="79" t="s">
        <v>435</v>
      </c>
      <c r="R98" s="83" t="s">
        <v>579</v>
      </c>
      <c r="S98" s="79" t="s">
        <v>642</v>
      </c>
      <c r="T98" s="79" t="s">
        <v>692</v>
      </c>
      <c r="U98" s="79"/>
      <c r="V98" s="83" t="s">
        <v>864</v>
      </c>
      <c r="W98" s="81">
        <v>43484.635046296295</v>
      </c>
      <c r="X98" s="83" t="s">
        <v>955</v>
      </c>
      <c r="Y98" s="79"/>
      <c r="Z98" s="79"/>
      <c r="AA98" s="85" t="s">
        <v>1114</v>
      </c>
      <c r="AB98" s="79"/>
      <c r="AC98" s="79" t="b">
        <v>0</v>
      </c>
      <c r="AD98" s="79">
        <v>22</v>
      </c>
      <c r="AE98" s="85" t="s">
        <v>1273</v>
      </c>
      <c r="AF98" s="79" t="b">
        <v>0</v>
      </c>
      <c r="AG98" s="79" t="s">
        <v>1276</v>
      </c>
      <c r="AH98" s="79"/>
      <c r="AI98" s="85" t="s">
        <v>1273</v>
      </c>
      <c r="AJ98" s="79" t="b">
        <v>0</v>
      </c>
      <c r="AK98" s="79">
        <v>24</v>
      </c>
      <c r="AL98" s="85" t="s">
        <v>1273</v>
      </c>
      <c r="AM98" s="79" t="s">
        <v>1285</v>
      </c>
      <c r="AN98" s="79" t="b">
        <v>0</v>
      </c>
      <c r="AO98" s="85" t="s">
        <v>1114</v>
      </c>
      <c r="AP98" s="79" t="s">
        <v>1316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214</v>
      </c>
      <c r="B99" s="64" t="s">
        <v>320</v>
      </c>
      <c r="C99" s="65" t="s">
        <v>4076</v>
      </c>
      <c r="D99" s="66">
        <v>3</v>
      </c>
      <c r="E99" s="67" t="s">
        <v>132</v>
      </c>
      <c r="F99" s="68">
        <v>32</v>
      </c>
      <c r="G99" s="65"/>
      <c r="H99" s="69"/>
      <c r="I99" s="70"/>
      <c r="J99" s="70"/>
      <c r="K99" s="34" t="s">
        <v>65</v>
      </c>
      <c r="L99" s="77">
        <v>99</v>
      </c>
      <c r="M99" s="77"/>
      <c r="N99" s="72"/>
      <c r="O99" s="79" t="s">
        <v>432</v>
      </c>
      <c r="P99" s="81">
        <v>43484.635046296295</v>
      </c>
      <c r="Q99" s="79" t="s">
        <v>435</v>
      </c>
      <c r="R99" s="83" t="s">
        <v>579</v>
      </c>
      <c r="S99" s="79" t="s">
        <v>642</v>
      </c>
      <c r="T99" s="79" t="s">
        <v>692</v>
      </c>
      <c r="U99" s="79"/>
      <c r="V99" s="83" t="s">
        <v>864</v>
      </c>
      <c r="W99" s="81">
        <v>43484.635046296295</v>
      </c>
      <c r="X99" s="83" t="s">
        <v>955</v>
      </c>
      <c r="Y99" s="79"/>
      <c r="Z99" s="79"/>
      <c r="AA99" s="85" t="s">
        <v>1114</v>
      </c>
      <c r="AB99" s="79"/>
      <c r="AC99" s="79" t="b">
        <v>0</v>
      </c>
      <c r="AD99" s="79">
        <v>22</v>
      </c>
      <c r="AE99" s="85" t="s">
        <v>1273</v>
      </c>
      <c r="AF99" s="79" t="b">
        <v>0</v>
      </c>
      <c r="AG99" s="79" t="s">
        <v>1276</v>
      </c>
      <c r="AH99" s="79"/>
      <c r="AI99" s="85" t="s">
        <v>1273</v>
      </c>
      <c r="AJ99" s="79" t="b">
        <v>0</v>
      </c>
      <c r="AK99" s="79">
        <v>24</v>
      </c>
      <c r="AL99" s="85" t="s">
        <v>1273</v>
      </c>
      <c r="AM99" s="79" t="s">
        <v>1285</v>
      </c>
      <c r="AN99" s="79" t="b">
        <v>0</v>
      </c>
      <c r="AO99" s="85" t="s">
        <v>1114</v>
      </c>
      <c r="AP99" s="79" t="s">
        <v>1316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2</v>
      </c>
      <c r="BD99" s="48"/>
      <c r="BE99" s="49"/>
      <c r="BF99" s="48"/>
      <c r="BG99" s="49"/>
      <c r="BH99" s="48"/>
      <c r="BI99" s="49"/>
      <c r="BJ99" s="48"/>
      <c r="BK99" s="49"/>
      <c r="BL99" s="48"/>
    </row>
    <row r="100" spans="1:64" ht="15">
      <c r="A100" s="64" t="s">
        <v>214</v>
      </c>
      <c r="B100" s="64" t="s">
        <v>397</v>
      </c>
      <c r="C100" s="65" t="s">
        <v>4076</v>
      </c>
      <c r="D100" s="66">
        <v>3</v>
      </c>
      <c r="E100" s="67" t="s">
        <v>132</v>
      </c>
      <c r="F100" s="68">
        <v>32</v>
      </c>
      <c r="G100" s="65"/>
      <c r="H100" s="69"/>
      <c r="I100" s="70"/>
      <c r="J100" s="70"/>
      <c r="K100" s="34" t="s">
        <v>65</v>
      </c>
      <c r="L100" s="77">
        <v>100</v>
      </c>
      <c r="M100" s="77"/>
      <c r="N100" s="72"/>
      <c r="O100" s="79" t="s">
        <v>432</v>
      </c>
      <c r="P100" s="81">
        <v>43484.635046296295</v>
      </c>
      <c r="Q100" s="79" t="s">
        <v>435</v>
      </c>
      <c r="R100" s="83" t="s">
        <v>579</v>
      </c>
      <c r="S100" s="79" t="s">
        <v>642</v>
      </c>
      <c r="T100" s="79" t="s">
        <v>692</v>
      </c>
      <c r="U100" s="79"/>
      <c r="V100" s="83" t="s">
        <v>864</v>
      </c>
      <c r="W100" s="81">
        <v>43484.635046296295</v>
      </c>
      <c r="X100" s="83" t="s">
        <v>955</v>
      </c>
      <c r="Y100" s="79"/>
      <c r="Z100" s="79"/>
      <c r="AA100" s="85" t="s">
        <v>1114</v>
      </c>
      <c r="AB100" s="79"/>
      <c r="AC100" s="79" t="b">
        <v>0</v>
      </c>
      <c r="AD100" s="79">
        <v>22</v>
      </c>
      <c r="AE100" s="85" t="s">
        <v>1273</v>
      </c>
      <c r="AF100" s="79" t="b">
        <v>0</v>
      </c>
      <c r="AG100" s="79" t="s">
        <v>1276</v>
      </c>
      <c r="AH100" s="79"/>
      <c r="AI100" s="85" t="s">
        <v>1273</v>
      </c>
      <c r="AJ100" s="79" t="b">
        <v>0</v>
      </c>
      <c r="AK100" s="79">
        <v>24</v>
      </c>
      <c r="AL100" s="85" t="s">
        <v>1273</v>
      </c>
      <c r="AM100" s="79" t="s">
        <v>1285</v>
      </c>
      <c r="AN100" s="79" t="b">
        <v>0</v>
      </c>
      <c r="AO100" s="85" t="s">
        <v>1114</v>
      </c>
      <c r="AP100" s="79" t="s">
        <v>1316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2</v>
      </c>
      <c r="BE100" s="49">
        <v>10</v>
      </c>
      <c r="BF100" s="48">
        <v>0</v>
      </c>
      <c r="BG100" s="49">
        <v>0</v>
      </c>
      <c r="BH100" s="48">
        <v>0</v>
      </c>
      <c r="BI100" s="49">
        <v>0</v>
      </c>
      <c r="BJ100" s="48">
        <v>18</v>
      </c>
      <c r="BK100" s="49">
        <v>90</v>
      </c>
      <c r="BL100" s="48">
        <v>20</v>
      </c>
    </row>
    <row r="101" spans="1:64" ht="15">
      <c r="A101" s="64" t="s">
        <v>241</v>
      </c>
      <c r="B101" s="64" t="s">
        <v>214</v>
      </c>
      <c r="C101" s="65" t="s">
        <v>4076</v>
      </c>
      <c r="D101" s="66">
        <v>3</v>
      </c>
      <c r="E101" s="67" t="s">
        <v>132</v>
      </c>
      <c r="F101" s="68">
        <v>32</v>
      </c>
      <c r="G101" s="65"/>
      <c r="H101" s="69"/>
      <c r="I101" s="70"/>
      <c r="J101" s="70"/>
      <c r="K101" s="34" t="s">
        <v>65</v>
      </c>
      <c r="L101" s="77">
        <v>101</v>
      </c>
      <c r="M101" s="77"/>
      <c r="N101" s="72"/>
      <c r="O101" s="79" t="s">
        <v>432</v>
      </c>
      <c r="P101" s="81">
        <v>43486.236180555556</v>
      </c>
      <c r="Q101" s="79" t="s">
        <v>468</v>
      </c>
      <c r="R101" s="83" t="s">
        <v>579</v>
      </c>
      <c r="S101" s="79" t="s">
        <v>642</v>
      </c>
      <c r="T101" s="79"/>
      <c r="U101" s="79"/>
      <c r="V101" s="83" t="s">
        <v>879</v>
      </c>
      <c r="W101" s="81">
        <v>43486.236180555556</v>
      </c>
      <c r="X101" s="83" t="s">
        <v>991</v>
      </c>
      <c r="Y101" s="79"/>
      <c r="Z101" s="79"/>
      <c r="AA101" s="85" t="s">
        <v>1150</v>
      </c>
      <c r="AB101" s="79"/>
      <c r="AC101" s="79" t="b">
        <v>0</v>
      </c>
      <c r="AD101" s="79">
        <v>0</v>
      </c>
      <c r="AE101" s="85" t="s">
        <v>1273</v>
      </c>
      <c r="AF101" s="79" t="b">
        <v>0</v>
      </c>
      <c r="AG101" s="79" t="s">
        <v>1276</v>
      </c>
      <c r="AH101" s="79"/>
      <c r="AI101" s="85" t="s">
        <v>1273</v>
      </c>
      <c r="AJ101" s="79" t="b">
        <v>0</v>
      </c>
      <c r="AK101" s="79">
        <v>24</v>
      </c>
      <c r="AL101" s="85" t="s">
        <v>1114</v>
      </c>
      <c r="AM101" s="79" t="s">
        <v>1288</v>
      </c>
      <c r="AN101" s="79" t="b">
        <v>0</v>
      </c>
      <c r="AO101" s="85" t="s">
        <v>1114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c r="BE101" s="49"/>
      <c r="BF101" s="48"/>
      <c r="BG101" s="49"/>
      <c r="BH101" s="48"/>
      <c r="BI101" s="49"/>
      <c r="BJ101" s="48"/>
      <c r="BK101" s="49"/>
      <c r="BL101" s="48"/>
    </row>
    <row r="102" spans="1:64" ht="15">
      <c r="A102" s="64" t="s">
        <v>241</v>
      </c>
      <c r="B102" s="64" t="s">
        <v>397</v>
      </c>
      <c r="C102" s="65" t="s">
        <v>4076</v>
      </c>
      <c r="D102" s="66">
        <v>3</v>
      </c>
      <c r="E102" s="67" t="s">
        <v>132</v>
      </c>
      <c r="F102" s="68">
        <v>32</v>
      </c>
      <c r="G102" s="65"/>
      <c r="H102" s="69"/>
      <c r="I102" s="70"/>
      <c r="J102" s="70"/>
      <c r="K102" s="34" t="s">
        <v>65</v>
      </c>
      <c r="L102" s="77">
        <v>102</v>
      </c>
      <c r="M102" s="77"/>
      <c r="N102" s="72"/>
      <c r="O102" s="79" t="s">
        <v>432</v>
      </c>
      <c r="P102" s="81">
        <v>43486.236180555556</v>
      </c>
      <c r="Q102" s="79" t="s">
        <v>468</v>
      </c>
      <c r="R102" s="83" t="s">
        <v>579</v>
      </c>
      <c r="S102" s="79" t="s">
        <v>642</v>
      </c>
      <c r="T102" s="79"/>
      <c r="U102" s="79"/>
      <c r="V102" s="83" t="s">
        <v>879</v>
      </c>
      <c r="W102" s="81">
        <v>43486.236180555556</v>
      </c>
      <c r="X102" s="83" t="s">
        <v>991</v>
      </c>
      <c r="Y102" s="79"/>
      <c r="Z102" s="79"/>
      <c r="AA102" s="85" t="s">
        <v>1150</v>
      </c>
      <c r="AB102" s="79"/>
      <c r="AC102" s="79" t="b">
        <v>0</v>
      </c>
      <c r="AD102" s="79">
        <v>0</v>
      </c>
      <c r="AE102" s="85" t="s">
        <v>1273</v>
      </c>
      <c r="AF102" s="79" t="b">
        <v>0</v>
      </c>
      <c r="AG102" s="79" t="s">
        <v>1276</v>
      </c>
      <c r="AH102" s="79"/>
      <c r="AI102" s="85" t="s">
        <v>1273</v>
      </c>
      <c r="AJ102" s="79" t="b">
        <v>0</v>
      </c>
      <c r="AK102" s="79">
        <v>24</v>
      </c>
      <c r="AL102" s="85" t="s">
        <v>1114</v>
      </c>
      <c r="AM102" s="79" t="s">
        <v>1288</v>
      </c>
      <c r="AN102" s="79" t="b">
        <v>0</v>
      </c>
      <c r="AO102" s="85" t="s">
        <v>1114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4</v>
      </c>
      <c r="BC102" s="78" t="str">
        <f>REPLACE(INDEX(GroupVertices[Group],MATCH(Edges[[#This Row],[Vertex 2]],GroupVertices[Vertex],0)),1,1,"")</f>
        <v>4</v>
      </c>
      <c r="BD102" s="48">
        <v>2</v>
      </c>
      <c r="BE102" s="49">
        <v>14.285714285714286</v>
      </c>
      <c r="BF102" s="48">
        <v>0</v>
      </c>
      <c r="BG102" s="49">
        <v>0</v>
      </c>
      <c r="BH102" s="48">
        <v>0</v>
      </c>
      <c r="BI102" s="49">
        <v>0</v>
      </c>
      <c r="BJ102" s="48">
        <v>12</v>
      </c>
      <c r="BK102" s="49">
        <v>85.71428571428571</v>
      </c>
      <c r="BL102" s="48">
        <v>14</v>
      </c>
    </row>
    <row r="103" spans="1:64" ht="15">
      <c r="A103" s="64" t="s">
        <v>242</v>
      </c>
      <c r="B103" s="64" t="s">
        <v>324</v>
      </c>
      <c r="C103" s="65" t="s">
        <v>4076</v>
      </c>
      <c r="D103" s="66">
        <v>3</v>
      </c>
      <c r="E103" s="67" t="s">
        <v>132</v>
      </c>
      <c r="F103" s="68">
        <v>32</v>
      </c>
      <c r="G103" s="65"/>
      <c r="H103" s="69"/>
      <c r="I103" s="70"/>
      <c r="J103" s="70"/>
      <c r="K103" s="34" t="s">
        <v>65</v>
      </c>
      <c r="L103" s="77">
        <v>103</v>
      </c>
      <c r="M103" s="77"/>
      <c r="N103" s="72"/>
      <c r="O103" s="79" t="s">
        <v>432</v>
      </c>
      <c r="P103" s="81">
        <v>43486.236354166664</v>
      </c>
      <c r="Q103" s="79" t="s">
        <v>469</v>
      </c>
      <c r="R103" s="79"/>
      <c r="S103" s="79"/>
      <c r="T103" s="79" t="s">
        <v>721</v>
      </c>
      <c r="U103" s="79"/>
      <c r="V103" s="83" t="s">
        <v>880</v>
      </c>
      <c r="W103" s="81">
        <v>43486.236354166664</v>
      </c>
      <c r="X103" s="83" t="s">
        <v>992</v>
      </c>
      <c r="Y103" s="79"/>
      <c r="Z103" s="79"/>
      <c r="AA103" s="85" t="s">
        <v>1151</v>
      </c>
      <c r="AB103" s="79"/>
      <c r="AC103" s="79" t="b">
        <v>0</v>
      </c>
      <c r="AD103" s="79">
        <v>0</v>
      </c>
      <c r="AE103" s="85" t="s">
        <v>1273</v>
      </c>
      <c r="AF103" s="79" t="b">
        <v>0</v>
      </c>
      <c r="AG103" s="79" t="s">
        <v>1276</v>
      </c>
      <c r="AH103" s="79"/>
      <c r="AI103" s="85" t="s">
        <v>1273</v>
      </c>
      <c r="AJ103" s="79" t="b">
        <v>0</v>
      </c>
      <c r="AK103" s="79">
        <v>3</v>
      </c>
      <c r="AL103" s="85" t="s">
        <v>1252</v>
      </c>
      <c r="AM103" s="79" t="s">
        <v>1288</v>
      </c>
      <c r="AN103" s="79" t="b">
        <v>0</v>
      </c>
      <c r="AO103" s="85" t="s">
        <v>1252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13</v>
      </c>
      <c r="BC103" s="78" t="str">
        <f>REPLACE(INDEX(GroupVertices[Group],MATCH(Edges[[#This Row],[Vertex 2]],GroupVertices[Vertex],0)),1,1,"")</f>
        <v>13</v>
      </c>
      <c r="BD103" s="48">
        <v>0</v>
      </c>
      <c r="BE103" s="49">
        <v>0</v>
      </c>
      <c r="BF103" s="48">
        <v>0</v>
      </c>
      <c r="BG103" s="49">
        <v>0</v>
      </c>
      <c r="BH103" s="48">
        <v>0</v>
      </c>
      <c r="BI103" s="49">
        <v>0</v>
      </c>
      <c r="BJ103" s="48">
        <v>17</v>
      </c>
      <c r="BK103" s="49">
        <v>100</v>
      </c>
      <c r="BL103" s="48">
        <v>17</v>
      </c>
    </row>
    <row r="104" spans="1:64" ht="15">
      <c r="A104" s="64" t="s">
        <v>243</v>
      </c>
      <c r="B104" s="64" t="s">
        <v>221</v>
      </c>
      <c r="C104" s="65" t="s">
        <v>4076</v>
      </c>
      <c r="D104" s="66">
        <v>3</v>
      </c>
      <c r="E104" s="67" t="s">
        <v>132</v>
      </c>
      <c r="F104" s="68">
        <v>32</v>
      </c>
      <c r="G104" s="65"/>
      <c r="H104" s="69"/>
      <c r="I104" s="70"/>
      <c r="J104" s="70"/>
      <c r="K104" s="34" t="s">
        <v>65</v>
      </c>
      <c r="L104" s="77">
        <v>104</v>
      </c>
      <c r="M104" s="77"/>
      <c r="N104" s="72"/>
      <c r="O104" s="79" t="s">
        <v>432</v>
      </c>
      <c r="P104" s="81">
        <v>43486.23663194444</v>
      </c>
      <c r="Q104" s="79" t="s">
        <v>470</v>
      </c>
      <c r="R104" s="79"/>
      <c r="S104" s="79"/>
      <c r="T104" s="79" t="s">
        <v>722</v>
      </c>
      <c r="U104" s="79"/>
      <c r="V104" s="83" t="s">
        <v>881</v>
      </c>
      <c r="W104" s="81">
        <v>43486.23663194444</v>
      </c>
      <c r="X104" s="83" t="s">
        <v>993</v>
      </c>
      <c r="Y104" s="79"/>
      <c r="Z104" s="79"/>
      <c r="AA104" s="85" t="s">
        <v>1152</v>
      </c>
      <c r="AB104" s="79"/>
      <c r="AC104" s="79" t="b">
        <v>0</v>
      </c>
      <c r="AD104" s="79">
        <v>0</v>
      </c>
      <c r="AE104" s="85" t="s">
        <v>1273</v>
      </c>
      <c r="AF104" s="79" t="b">
        <v>0</v>
      </c>
      <c r="AG104" s="79" t="s">
        <v>1276</v>
      </c>
      <c r="AH104" s="79"/>
      <c r="AI104" s="85" t="s">
        <v>1273</v>
      </c>
      <c r="AJ104" s="79" t="b">
        <v>0</v>
      </c>
      <c r="AK104" s="79">
        <v>3</v>
      </c>
      <c r="AL104" s="85" t="s">
        <v>1246</v>
      </c>
      <c r="AM104" s="79" t="s">
        <v>1288</v>
      </c>
      <c r="AN104" s="79" t="b">
        <v>0</v>
      </c>
      <c r="AO104" s="85" t="s">
        <v>1246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7</v>
      </c>
      <c r="BC104" s="78" t="str">
        <f>REPLACE(INDEX(GroupVertices[Group],MATCH(Edges[[#This Row],[Vertex 2]],GroupVertices[Vertex],0)),1,1,"")</f>
        <v>7</v>
      </c>
      <c r="BD104" s="48">
        <v>1</v>
      </c>
      <c r="BE104" s="49">
        <v>7.142857142857143</v>
      </c>
      <c r="BF104" s="48">
        <v>0</v>
      </c>
      <c r="BG104" s="49">
        <v>0</v>
      </c>
      <c r="BH104" s="48">
        <v>0</v>
      </c>
      <c r="BI104" s="49">
        <v>0</v>
      </c>
      <c r="BJ104" s="48">
        <v>13</v>
      </c>
      <c r="BK104" s="49">
        <v>92.85714285714286</v>
      </c>
      <c r="BL104" s="48">
        <v>14</v>
      </c>
    </row>
    <row r="105" spans="1:64" ht="15">
      <c r="A105" s="64" t="s">
        <v>244</v>
      </c>
      <c r="B105" s="64" t="s">
        <v>244</v>
      </c>
      <c r="C105" s="65" t="s">
        <v>4076</v>
      </c>
      <c r="D105" s="66">
        <v>3</v>
      </c>
      <c r="E105" s="67" t="s">
        <v>132</v>
      </c>
      <c r="F105" s="68">
        <v>32</v>
      </c>
      <c r="G105" s="65"/>
      <c r="H105" s="69"/>
      <c r="I105" s="70"/>
      <c r="J105" s="70"/>
      <c r="K105" s="34" t="s">
        <v>65</v>
      </c>
      <c r="L105" s="77">
        <v>105</v>
      </c>
      <c r="M105" s="77"/>
      <c r="N105" s="72"/>
      <c r="O105" s="79" t="s">
        <v>176</v>
      </c>
      <c r="P105" s="81">
        <v>43486.23664351852</v>
      </c>
      <c r="Q105" s="79" t="s">
        <v>471</v>
      </c>
      <c r="R105" s="83" t="s">
        <v>597</v>
      </c>
      <c r="S105" s="79" t="s">
        <v>657</v>
      </c>
      <c r="T105" s="79" t="s">
        <v>707</v>
      </c>
      <c r="U105" s="79"/>
      <c r="V105" s="83" t="s">
        <v>882</v>
      </c>
      <c r="W105" s="81">
        <v>43486.23664351852</v>
      </c>
      <c r="X105" s="83" t="s">
        <v>994</v>
      </c>
      <c r="Y105" s="79"/>
      <c r="Z105" s="79"/>
      <c r="AA105" s="85" t="s">
        <v>1153</v>
      </c>
      <c r="AB105" s="79"/>
      <c r="AC105" s="79" t="b">
        <v>0</v>
      </c>
      <c r="AD105" s="79">
        <v>0</v>
      </c>
      <c r="AE105" s="85" t="s">
        <v>1273</v>
      </c>
      <c r="AF105" s="79" t="b">
        <v>0</v>
      </c>
      <c r="AG105" s="79" t="s">
        <v>1276</v>
      </c>
      <c r="AH105" s="79"/>
      <c r="AI105" s="85" t="s">
        <v>1273</v>
      </c>
      <c r="AJ105" s="79" t="b">
        <v>0</v>
      </c>
      <c r="AK105" s="79">
        <v>0</v>
      </c>
      <c r="AL105" s="85" t="s">
        <v>1273</v>
      </c>
      <c r="AM105" s="79" t="s">
        <v>1296</v>
      </c>
      <c r="AN105" s="79" t="b">
        <v>0</v>
      </c>
      <c r="AO105" s="85" t="s">
        <v>1153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9</v>
      </c>
      <c r="BC105" s="78" t="str">
        <f>REPLACE(INDEX(GroupVertices[Group],MATCH(Edges[[#This Row],[Vertex 2]],GroupVertices[Vertex],0)),1,1,"")</f>
        <v>9</v>
      </c>
      <c r="BD105" s="48">
        <v>1</v>
      </c>
      <c r="BE105" s="49">
        <v>12.5</v>
      </c>
      <c r="BF105" s="48">
        <v>1</v>
      </c>
      <c r="BG105" s="49">
        <v>12.5</v>
      </c>
      <c r="BH105" s="48">
        <v>0</v>
      </c>
      <c r="BI105" s="49">
        <v>0</v>
      </c>
      <c r="BJ105" s="48">
        <v>6</v>
      </c>
      <c r="BK105" s="49">
        <v>75</v>
      </c>
      <c r="BL105" s="48">
        <v>8</v>
      </c>
    </row>
    <row r="106" spans="1:64" ht="15">
      <c r="A106" s="64" t="s">
        <v>245</v>
      </c>
      <c r="B106" s="64" t="s">
        <v>245</v>
      </c>
      <c r="C106" s="65" t="s">
        <v>4076</v>
      </c>
      <c r="D106" s="66">
        <v>3</v>
      </c>
      <c r="E106" s="67" t="s">
        <v>132</v>
      </c>
      <c r="F106" s="68">
        <v>32</v>
      </c>
      <c r="G106" s="65"/>
      <c r="H106" s="69"/>
      <c r="I106" s="70"/>
      <c r="J106" s="70"/>
      <c r="K106" s="34" t="s">
        <v>65</v>
      </c>
      <c r="L106" s="77">
        <v>106</v>
      </c>
      <c r="M106" s="77"/>
      <c r="N106" s="72"/>
      <c r="O106" s="79" t="s">
        <v>176</v>
      </c>
      <c r="P106" s="81">
        <v>43485.77143518518</v>
      </c>
      <c r="Q106" s="79" t="s">
        <v>472</v>
      </c>
      <c r="R106" s="83" t="s">
        <v>598</v>
      </c>
      <c r="S106" s="79" t="s">
        <v>658</v>
      </c>
      <c r="T106" s="79" t="s">
        <v>723</v>
      </c>
      <c r="U106" s="83" t="s">
        <v>832</v>
      </c>
      <c r="V106" s="83" t="s">
        <v>832</v>
      </c>
      <c r="W106" s="81">
        <v>43485.77143518518</v>
      </c>
      <c r="X106" s="83" t="s">
        <v>995</v>
      </c>
      <c r="Y106" s="79"/>
      <c r="Z106" s="79"/>
      <c r="AA106" s="85" t="s">
        <v>1154</v>
      </c>
      <c r="AB106" s="79"/>
      <c r="AC106" s="79" t="b">
        <v>0</v>
      </c>
      <c r="AD106" s="79">
        <v>8</v>
      </c>
      <c r="AE106" s="85" t="s">
        <v>1273</v>
      </c>
      <c r="AF106" s="79" t="b">
        <v>0</v>
      </c>
      <c r="AG106" s="79" t="s">
        <v>1276</v>
      </c>
      <c r="AH106" s="79"/>
      <c r="AI106" s="85" t="s">
        <v>1273</v>
      </c>
      <c r="AJ106" s="79" t="b">
        <v>0</v>
      </c>
      <c r="AK106" s="79">
        <v>24</v>
      </c>
      <c r="AL106" s="85" t="s">
        <v>1273</v>
      </c>
      <c r="AM106" s="79" t="s">
        <v>1288</v>
      </c>
      <c r="AN106" s="79" t="b">
        <v>0</v>
      </c>
      <c r="AO106" s="85" t="s">
        <v>1154</v>
      </c>
      <c r="AP106" s="79" t="s">
        <v>1316</v>
      </c>
      <c r="AQ106" s="79">
        <v>0</v>
      </c>
      <c r="AR106" s="79">
        <v>0</v>
      </c>
      <c r="AS106" s="79"/>
      <c r="AT106" s="79"/>
      <c r="AU106" s="79"/>
      <c r="AV106" s="79"/>
      <c r="AW106" s="79"/>
      <c r="AX106" s="79"/>
      <c r="AY106" s="79"/>
      <c r="AZ106" s="79"/>
      <c r="BA106">
        <v>1</v>
      </c>
      <c r="BB106" s="78" t="str">
        <f>REPLACE(INDEX(GroupVertices[Group],MATCH(Edges[[#This Row],[Vertex 1]],GroupVertices[Vertex],0)),1,1,"")</f>
        <v>34</v>
      </c>
      <c r="BC106" s="78" t="str">
        <f>REPLACE(INDEX(GroupVertices[Group],MATCH(Edges[[#This Row],[Vertex 2]],GroupVertices[Vertex],0)),1,1,"")</f>
        <v>34</v>
      </c>
      <c r="BD106" s="48">
        <v>0</v>
      </c>
      <c r="BE106" s="49">
        <v>0</v>
      </c>
      <c r="BF106" s="48">
        <v>1</v>
      </c>
      <c r="BG106" s="49">
        <v>3.8461538461538463</v>
      </c>
      <c r="BH106" s="48">
        <v>0</v>
      </c>
      <c r="BI106" s="49">
        <v>0</v>
      </c>
      <c r="BJ106" s="48">
        <v>25</v>
      </c>
      <c r="BK106" s="49">
        <v>96.15384615384616</v>
      </c>
      <c r="BL106" s="48">
        <v>26</v>
      </c>
    </row>
    <row r="107" spans="1:64" ht="15">
      <c r="A107" s="64" t="s">
        <v>246</v>
      </c>
      <c r="B107" s="64" t="s">
        <v>245</v>
      </c>
      <c r="C107" s="65" t="s">
        <v>4076</v>
      </c>
      <c r="D107" s="66">
        <v>3</v>
      </c>
      <c r="E107" s="67" t="s">
        <v>132</v>
      </c>
      <c r="F107" s="68">
        <v>32</v>
      </c>
      <c r="G107" s="65"/>
      <c r="H107" s="69"/>
      <c r="I107" s="70"/>
      <c r="J107" s="70"/>
      <c r="K107" s="34" t="s">
        <v>65</v>
      </c>
      <c r="L107" s="77">
        <v>107</v>
      </c>
      <c r="M107" s="77"/>
      <c r="N107" s="72"/>
      <c r="O107" s="79" t="s">
        <v>432</v>
      </c>
      <c r="P107" s="81">
        <v>43486.23685185185</v>
      </c>
      <c r="Q107" s="79" t="s">
        <v>473</v>
      </c>
      <c r="R107" s="79"/>
      <c r="S107" s="79"/>
      <c r="T107" s="79" t="s">
        <v>724</v>
      </c>
      <c r="U107" s="79"/>
      <c r="V107" s="83" t="s">
        <v>883</v>
      </c>
      <c r="W107" s="81">
        <v>43486.23685185185</v>
      </c>
      <c r="X107" s="83" t="s">
        <v>996</v>
      </c>
      <c r="Y107" s="79"/>
      <c r="Z107" s="79"/>
      <c r="AA107" s="85" t="s">
        <v>1155</v>
      </c>
      <c r="AB107" s="79"/>
      <c r="AC107" s="79" t="b">
        <v>0</v>
      </c>
      <c r="AD107" s="79">
        <v>0</v>
      </c>
      <c r="AE107" s="85" t="s">
        <v>1273</v>
      </c>
      <c r="AF107" s="79" t="b">
        <v>0</v>
      </c>
      <c r="AG107" s="79" t="s">
        <v>1276</v>
      </c>
      <c r="AH107" s="79"/>
      <c r="AI107" s="85" t="s">
        <v>1273</v>
      </c>
      <c r="AJ107" s="79" t="b">
        <v>0</v>
      </c>
      <c r="AK107" s="79">
        <v>24</v>
      </c>
      <c r="AL107" s="85" t="s">
        <v>1154</v>
      </c>
      <c r="AM107" s="79" t="s">
        <v>1285</v>
      </c>
      <c r="AN107" s="79" t="b">
        <v>0</v>
      </c>
      <c r="AO107" s="85" t="s">
        <v>1154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34</v>
      </c>
      <c r="BC107" s="78" t="str">
        <f>REPLACE(INDEX(GroupVertices[Group],MATCH(Edges[[#This Row],[Vertex 2]],GroupVertices[Vertex],0)),1,1,"")</f>
        <v>34</v>
      </c>
      <c r="BD107" s="48">
        <v>0</v>
      </c>
      <c r="BE107" s="49">
        <v>0</v>
      </c>
      <c r="BF107" s="48">
        <v>1</v>
      </c>
      <c r="BG107" s="49">
        <v>6.25</v>
      </c>
      <c r="BH107" s="48">
        <v>0</v>
      </c>
      <c r="BI107" s="49">
        <v>0</v>
      </c>
      <c r="BJ107" s="48">
        <v>15</v>
      </c>
      <c r="BK107" s="49">
        <v>93.75</v>
      </c>
      <c r="BL107" s="48">
        <v>16</v>
      </c>
    </row>
    <row r="108" spans="1:64" ht="15">
      <c r="A108" s="64" t="s">
        <v>219</v>
      </c>
      <c r="B108" s="64" t="s">
        <v>398</v>
      </c>
      <c r="C108" s="65" t="s">
        <v>4076</v>
      </c>
      <c r="D108" s="66">
        <v>3</v>
      </c>
      <c r="E108" s="67" t="s">
        <v>132</v>
      </c>
      <c r="F108" s="68">
        <v>32</v>
      </c>
      <c r="G108" s="65"/>
      <c r="H108" s="69"/>
      <c r="I108" s="70"/>
      <c r="J108" s="70"/>
      <c r="K108" s="34" t="s">
        <v>65</v>
      </c>
      <c r="L108" s="77">
        <v>108</v>
      </c>
      <c r="M108" s="77"/>
      <c r="N108" s="72"/>
      <c r="O108" s="79" t="s">
        <v>432</v>
      </c>
      <c r="P108" s="81">
        <v>43485.643055555556</v>
      </c>
      <c r="Q108" s="79" t="s">
        <v>444</v>
      </c>
      <c r="R108" s="79"/>
      <c r="S108" s="79"/>
      <c r="T108" s="79" t="s">
        <v>700</v>
      </c>
      <c r="U108" s="83" t="s">
        <v>821</v>
      </c>
      <c r="V108" s="83" t="s">
        <v>821</v>
      </c>
      <c r="W108" s="81">
        <v>43485.643055555556</v>
      </c>
      <c r="X108" s="83" t="s">
        <v>964</v>
      </c>
      <c r="Y108" s="79"/>
      <c r="Z108" s="79"/>
      <c r="AA108" s="85" t="s">
        <v>1123</v>
      </c>
      <c r="AB108" s="79"/>
      <c r="AC108" s="79" t="b">
        <v>0</v>
      </c>
      <c r="AD108" s="79">
        <v>70</v>
      </c>
      <c r="AE108" s="85" t="s">
        <v>1273</v>
      </c>
      <c r="AF108" s="79" t="b">
        <v>0</v>
      </c>
      <c r="AG108" s="79" t="s">
        <v>1276</v>
      </c>
      <c r="AH108" s="79"/>
      <c r="AI108" s="85" t="s">
        <v>1273</v>
      </c>
      <c r="AJ108" s="79" t="b">
        <v>0</v>
      </c>
      <c r="AK108" s="79">
        <v>59</v>
      </c>
      <c r="AL108" s="85" t="s">
        <v>1273</v>
      </c>
      <c r="AM108" s="79" t="s">
        <v>1290</v>
      </c>
      <c r="AN108" s="79" t="b">
        <v>0</v>
      </c>
      <c r="AO108" s="85" t="s">
        <v>1123</v>
      </c>
      <c r="AP108" s="79" t="s">
        <v>1316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v>1</v>
      </c>
      <c r="BE108" s="49">
        <v>4</v>
      </c>
      <c r="BF108" s="48">
        <v>0</v>
      </c>
      <c r="BG108" s="49">
        <v>0</v>
      </c>
      <c r="BH108" s="48">
        <v>0</v>
      </c>
      <c r="BI108" s="49">
        <v>0</v>
      </c>
      <c r="BJ108" s="48">
        <v>24</v>
      </c>
      <c r="BK108" s="49">
        <v>96</v>
      </c>
      <c r="BL108" s="48">
        <v>25</v>
      </c>
    </row>
    <row r="109" spans="1:64" ht="15">
      <c r="A109" s="64" t="s">
        <v>247</v>
      </c>
      <c r="B109" s="64" t="s">
        <v>398</v>
      </c>
      <c r="C109" s="65" t="s">
        <v>4076</v>
      </c>
      <c r="D109" s="66">
        <v>3</v>
      </c>
      <c r="E109" s="67" t="s">
        <v>132</v>
      </c>
      <c r="F109" s="68">
        <v>32</v>
      </c>
      <c r="G109" s="65"/>
      <c r="H109" s="69"/>
      <c r="I109" s="70"/>
      <c r="J109" s="70"/>
      <c r="K109" s="34" t="s">
        <v>65</v>
      </c>
      <c r="L109" s="77">
        <v>109</v>
      </c>
      <c r="M109" s="77"/>
      <c r="N109" s="72"/>
      <c r="O109" s="79" t="s">
        <v>432</v>
      </c>
      <c r="P109" s="81">
        <v>43486.23689814815</v>
      </c>
      <c r="Q109" s="79" t="s">
        <v>474</v>
      </c>
      <c r="R109" s="79"/>
      <c r="S109" s="79"/>
      <c r="T109" s="79" t="s">
        <v>725</v>
      </c>
      <c r="U109" s="79"/>
      <c r="V109" s="83" t="s">
        <v>884</v>
      </c>
      <c r="W109" s="81">
        <v>43486.23689814815</v>
      </c>
      <c r="X109" s="83" t="s">
        <v>997</v>
      </c>
      <c r="Y109" s="79"/>
      <c r="Z109" s="79"/>
      <c r="AA109" s="85" t="s">
        <v>1156</v>
      </c>
      <c r="AB109" s="79"/>
      <c r="AC109" s="79" t="b">
        <v>0</v>
      </c>
      <c r="AD109" s="79">
        <v>0</v>
      </c>
      <c r="AE109" s="85" t="s">
        <v>1273</v>
      </c>
      <c r="AF109" s="79" t="b">
        <v>0</v>
      </c>
      <c r="AG109" s="79" t="s">
        <v>1276</v>
      </c>
      <c r="AH109" s="79"/>
      <c r="AI109" s="85" t="s">
        <v>1273</v>
      </c>
      <c r="AJ109" s="79" t="b">
        <v>0</v>
      </c>
      <c r="AK109" s="79">
        <v>59</v>
      </c>
      <c r="AL109" s="85" t="s">
        <v>1123</v>
      </c>
      <c r="AM109" s="79" t="s">
        <v>1283</v>
      </c>
      <c r="AN109" s="79" t="b">
        <v>0</v>
      </c>
      <c r="AO109" s="85" t="s">
        <v>1123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c r="BE109" s="49"/>
      <c r="BF109" s="48"/>
      <c r="BG109" s="49"/>
      <c r="BH109" s="48"/>
      <c r="BI109" s="49"/>
      <c r="BJ109" s="48"/>
      <c r="BK109" s="49"/>
      <c r="BL109" s="48"/>
    </row>
    <row r="110" spans="1:64" ht="15">
      <c r="A110" s="64" t="s">
        <v>247</v>
      </c>
      <c r="B110" s="64" t="s">
        <v>219</v>
      </c>
      <c r="C110" s="65" t="s">
        <v>4076</v>
      </c>
      <c r="D110" s="66">
        <v>3</v>
      </c>
      <c r="E110" s="67" t="s">
        <v>132</v>
      </c>
      <c r="F110" s="68">
        <v>32</v>
      </c>
      <c r="G110" s="65"/>
      <c r="H110" s="69"/>
      <c r="I110" s="70"/>
      <c r="J110" s="70"/>
      <c r="K110" s="34" t="s">
        <v>65</v>
      </c>
      <c r="L110" s="77">
        <v>110</v>
      </c>
      <c r="M110" s="77"/>
      <c r="N110" s="72"/>
      <c r="O110" s="79" t="s">
        <v>432</v>
      </c>
      <c r="P110" s="81">
        <v>43486.23689814815</v>
      </c>
      <c r="Q110" s="79" t="s">
        <v>474</v>
      </c>
      <c r="R110" s="79"/>
      <c r="S110" s="79"/>
      <c r="T110" s="79" t="s">
        <v>725</v>
      </c>
      <c r="U110" s="79"/>
      <c r="V110" s="83" t="s">
        <v>884</v>
      </c>
      <c r="W110" s="81">
        <v>43486.23689814815</v>
      </c>
      <c r="X110" s="83" t="s">
        <v>997</v>
      </c>
      <c r="Y110" s="79"/>
      <c r="Z110" s="79"/>
      <c r="AA110" s="85" t="s">
        <v>1156</v>
      </c>
      <c r="AB110" s="79"/>
      <c r="AC110" s="79" t="b">
        <v>0</v>
      </c>
      <c r="AD110" s="79">
        <v>0</v>
      </c>
      <c r="AE110" s="85" t="s">
        <v>1273</v>
      </c>
      <c r="AF110" s="79" t="b">
        <v>0</v>
      </c>
      <c r="AG110" s="79" t="s">
        <v>1276</v>
      </c>
      <c r="AH110" s="79"/>
      <c r="AI110" s="85" t="s">
        <v>1273</v>
      </c>
      <c r="AJ110" s="79" t="b">
        <v>0</v>
      </c>
      <c r="AK110" s="79">
        <v>59</v>
      </c>
      <c r="AL110" s="85" t="s">
        <v>1123</v>
      </c>
      <c r="AM110" s="79" t="s">
        <v>1283</v>
      </c>
      <c r="AN110" s="79" t="b">
        <v>0</v>
      </c>
      <c r="AO110" s="85" t="s">
        <v>1123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0</v>
      </c>
      <c r="BE110" s="49">
        <v>0</v>
      </c>
      <c r="BF110" s="48">
        <v>0</v>
      </c>
      <c r="BG110" s="49">
        <v>0</v>
      </c>
      <c r="BH110" s="48">
        <v>0</v>
      </c>
      <c r="BI110" s="49">
        <v>0</v>
      </c>
      <c r="BJ110" s="48">
        <v>17</v>
      </c>
      <c r="BK110" s="49">
        <v>100</v>
      </c>
      <c r="BL110" s="48">
        <v>17</v>
      </c>
    </row>
    <row r="111" spans="1:64" ht="15">
      <c r="A111" s="64" t="s">
        <v>248</v>
      </c>
      <c r="B111" s="64" t="s">
        <v>248</v>
      </c>
      <c r="C111" s="65" t="s">
        <v>4076</v>
      </c>
      <c r="D111" s="66">
        <v>3</v>
      </c>
      <c r="E111" s="67" t="s">
        <v>132</v>
      </c>
      <c r="F111" s="68">
        <v>32</v>
      </c>
      <c r="G111" s="65"/>
      <c r="H111" s="69"/>
      <c r="I111" s="70"/>
      <c r="J111" s="70"/>
      <c r="K111" s="34" t="s">
        <v>65</v>
      </c>
      <c r="L111" s="77">
        <v>111</v>
      </c>
      <c r="M111" s="77"/>
      <c r="N111" s="72"/>
      <c r="O111" s="79" t="s">
        <v>176</v>
      </c>
      <c r="P111" s="81">
        <v>43486.23693287037</v>
      </c>
      <c r="Q111" s="79" t="s">
        <v>475</v>
      </c>
      <c r="R111" s="79" t="s">
        <v>599</v>
      </c>
      <c r="S111" s="79" t="s">
        <v>659</v>
      </c>
      <c r="T111" s="79"/>
      <c r="U111" s="79"/>
      <c r="V111" s="83" t="s">
        <v>885</v>
      </c>
      <c r="W111" s="81">
        <v>43486.23693287037</v>
      </c>
      <c r="X111" s="83" t="s">
        <v>998</v>
      </c>
      <c r="Y111" s="79"/>
      <c r="Z111" s="79"/>
      <c r="AA111" s="85" t="s">
        <v>1157</v>
      </c>
      <c r="AB111" s="79"/>
      <c r="AC111" s="79" t="b">
        <v>0</v>
      </c>
      <c r="AD111" s="79">
        <v>0</v>
      </c>
      <c r="AE111" s="85" t="s">
        <v>1273</v>
      </c>
      <c r="AF111" s="79" t="b">
        <v>0</v>
      </c>
      <c r="AG111" s="79" t="s">
        <v>1278</v>
      </c>
      <c r="AH111" s="79"/>
      <c r="AI111" s="85" t="s">
        <v>1273</v>
      </c>
      <c r="AJ111" s="79" t="b">
        <v>0</v>
      </c>
      <c r="AK111" s="79">
        <v>0</v>
      </c>
      <c r="AL111" s="85" t="s">
        <v>1273</v>
      </c>
      <c r="AM111" s="79" t="s">
        <v>1297</v>
      </c>
      <c r="AN111" s="79" t="b">
        <v>0</v>
      </c>
      <c r="AO111" s="85" t="s">
        <v>1157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9</v>
      </c>
      <c r="BC111" s="78" t="str">
        <f>REPLACE(INDEX(GroupVertices[Group],MATCH(Edges[[#This Row],[Vertex 2]],GroupVertices[Vertex],0)),1,1,"")</f>
        <v>9</v>
      </c>
      <c r="BD111" s="48">
        <v>0</v>
      </c>
      <c r="BE111" s="49">
        <v>0</v>
      </c>
      <c r="BF111" s="48">
        <v>0</v>
      </c>
      <c r="BG111" s="49">
        <v>0</v>
      </c>
      <c r="BH111" s="48">
        <v>0</v>
      </c>
      <c r="BI111" s="49">
        <v>0</v>
      </c>
      <c r="BJ111" s="48">
        <v>0</v>
      </c>
      <c r="BK111" s="49">
        <v>0</v>
      </c>
      <c r="BL111" s="48">
        <v>0</v>
      </c>
    </row>
    <row r="112" spans="1:64" ht="15">
      <c r="A112" s="64" t="s">
        <v>249</v>
      </c>
      <c r="B112" s="64" t="s">
        <v>392</v>
      </c>
      <c r="C112" s="65" t="s">
        <v>4076</v>
      </c>
      <c r="D112" s="66">
        <v>3</v>
      </c>
      <c r="E112" s="67" t="s">
        <v>132</v>
      </c>
      <c r="F112" s="68">
        <v>32</v>
      </c>
      <c r="G112" s="65"/>
      <c r="H112" s="69"/>
      <c r="I112" s="70"/>
      <c r="J112" s="70"/>
      <c r="K112" s="34" t="s">
        <v>65</v>
      </c>
      <c r="L112" s="77">
        <v>112</v>
      </c>
      <c r="M112" s="77"/>
      <c r="N112" s="72"/>
      <c r="O112" s="79" t="s">
        <v>432</v>
      </c>
      <c r="P112" s="81">
        <v>43485.59523148148</v>
      </c>
      <c r="Q112" s="79" t="s">
        <v>476</v>
      </c>
      <c r="R112" s="79"/>
      <c r="S112" s="79"/>
      <c r="T112" s="79" t="s">
        <v>726</v>
      </c>
      <c r="U112" s="83" t="s">
        <v>833</v>
      </c>
      <c r="V112" s="83" t="s">
        <v>833</v>
      </c>
      <c r="W112" s="81">
        <v>43485.59523148148</v>
      </c>
      <c r="X112" s="83" t="s">
        <v>999</v>
      </c>
      <c r="Y112" s="79"/>
      <c r="Z112" s="79"/>
      <c r="AA112" s="85" t="s">
        <v>1158</v>
      </c>
      <c r="AB112" s="79"/>
      <c r="AC112" s="79" t="b">
        <v>0</v>
      </c>
      <c r="AD112" s="79">
        <v>39</v>
      </c>
      <c r="AE112" s="85" t="s">
        <v>1273</v>
      </c>
      <c r="AF112" s="79" t="b">
        <v>0</v>
      </c>
      <c r="AG112" s="79" t="s">
        <v>1276</v>
      </c>
      <c r="AH112" s="79"/>
      <c r="AI112" s="85" t="s">
        <v>1273</v>
      </c>
      <c r="AJ112" s="79" t="b">
        <v>0</v>
      </c>
      <c r="AK112" s="79">
        <v>35</v>
      </c>
      <c r="AL112" s="85" t="s">
        <v>1273</v>
      </c>
      <c r="AM112" s="79" t="s">
        <v>1285</v>
      </c>
      <c r="AN112" s="79" t="b">
        <v>0</v>
      </c>
      <c r="AO112" s="85" t="s">
        <v>1158</v>
      </c>
      <c r="AP112" s="79" t="s">
        <v>1316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250</v>
      </c>
      <c r="B113" s="64" t="s">
        <v>392</v>
      </c>
      <c r="C113" s="65" t="s">
        <v>4076</v>
      </c>
      <c r="D113" s="66">
        <v>3</v>
      </c>
      <c r="E113" s="67" t="s">
        <v>132</v>
      </c>
      <c r="F113" s="68">
        <v>32</v>
      </c>
      <c r="G113" s="65"/>
      <c r="H113" s="69"/>
      <c r="I113" s="70"/>
      <c r="J113" s="70"/>
      <c r="K113" s="34" t="s">
        <v>65</v>
      </c>
      <c r="L113" s="77">
        <v>113</v>
      </c>
      <c r="M113" s="77"/>
      <c r="N113" s="72"/>
      <c r="O113" s="79" t="s">
        <v>432</v>
      </c>
      <c r="P113" s="81">
        <v>43486.236180555556</v>
      </c>
      <c r="Q113" s="79" t="s">
        <v>477</v>
      </c>
      <c r="R113" s="79"/>
      <c r="S113" s="79"/>
      <c r="T113" s="79" t="s">
        <v>727</v>
      </c>
      <c r="U113" s="79"/>
      <c r="V113" s="83" t="s">
        <v>886</v>
      </c>
      <c r="W113" s="81">
        <v>43486.236180555556</v>
      </c>
      <c r="X113" s="83" t="s">
        <v>1000</v>
      </c>
      <c r="Y113" s="79"/>
      <c r="Z113" s="79"/>
      <c r="AA113" s="85" t="s">
        <v>1159</v>
      </c>
      <c r="AB113" s="79"/>
      <c r="AC113" s="79" t="b">
        <v>0</v>
      </c>
      <c r="AD113" s="79">
        <v>0</v>
      </c>
      <c r="AE113" s="85" t="s">
        <v>1273</v>
      </c>
      <c r="AF113" s="79" t="b">
        <v>0</v>
      </c>
      <c r="AG113" s="79" t="s">
        <v>1276</v>
      </c>
      <c r="AH113" s="79"/>
      <c r="AI113" s="85" t="s">
        <v>1273</v>
      </c>
      <c r="AJ113" s="79" t="b">
        <v>0</v>
      </c>
      <c r="AK113" s="79">
        <v>35</v>
      </c>
      <c r="AL113" s="85" t="s">
        <v>1158</v>
      </c>
      <c r="AM113" s="79" t="s">
        <v>1285</v>
      </c>
      <c r="AN113" s="79" t="b">
        <v>0</v>
      </c>
      <c r="AO113" s="85" t="s">
        <v>1158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249</v>
      </c>
      <c r="B114" s="64" t="s">
        <v>320</v>
      </c>
      <c r="C114" s="65" t="s">
        <v>4076</v>
      </c>
      <c r="D114" s="66">
        <v>3</v>
      </c>
      <c r="E114" s="67" t="s">
        <v>132</v>
      </c>
      <c r="F114" s="68">
        <v>32</v>
      </c>
      <c r="G114" s="65"/>
      <c r="H114" s="69"/>
      <c r="I114" s="70"/>
      <c r="J114" s="70"/>
      <c r="K114" s="34" t="s">
        <v>65</v>
      </c>
      <c r="L114" s="77">
        <v>114</v>
      </c>
      <c r="M114" s="77"/>
      <c r="N114" s="72"/>
      <c r="O114" s="79" t="s">
        <v>432</v>
      </c>
      <c r="P114" s="81">
        <v>43485.59523148148</v>
      </c>
      <c r="Q114" s="79" t="s">
        <v>476</v>
      </c>
      <c r="R114" s="79"/>
      <c r="S114" s="79"/>
      <c r="T114" s="79" t="s">
        <v>726</v>
      </c>
      <c r="U114" s="83" t="s">
        <v>833</v>
      </c>
      <c r="V114" s="83" t="s">
        <v>833</v>
      </c>
      <c r="W114" s="81">
        <v>43485.59523148148</v>
      </c>
      <c r="X114" s="83" t="s">
        <v>999</v>
      </c>
      <c r="Y114" s="79"/>
      <c r="Z114" s="79"/>
      <c r="AA114" s="85" t="s">
        <v>1158</v>
      </c>
      <c r="AB114" s="79"/>
      <c r="AC114" s="79" t="b">
        <v>0</v>
      </c>
      <c r="AD114" s="79">
        <v>39</v>
      </c>
      <c r="AE114" s="85" t="s">
        <v>1273</v>
      </c>
      <c r="AF114" s="79" t="b">
        <v>0</v>
      </c>
      <c r="AG114" s="79" t="s">
        <v>1276</v>
      </c>
      <c r="AH114" s="79"/>
      <c r="AI114" s="85" t="s">
        <v>1273</v>
      </c>
      <c r="AJ114" s="79" t="b">
        <v>0</v>
      </c>
      <c r="AK114" s="79">
        <v>35</v>
      </c>
      <c r="AL114" s="85" t="s">
        <v>1273</v>
      </c>
      <c r="AM114" s="79" t="s">
        <v>1285</v>
      </c>
      <c r="AN114" s="79" t="b">
        <v>0</v>
      </c>
      <c r="AO114" s="85" t="s">
        <v>1158</v>
      </c>
      <c r="AP114" s="79" t="s">
        <v>1316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1</v>
      </c>
      <c r="BG114" s="49">
        <v>4</v>
      </c>
      <c r="BH114" s="48">
        <v>0</v>
      </c>
      <c r="BI114" s="49">
        <v>0</v>
      </c>
      <c r="BJ114" s="48">
        <v>24</v>
      </c>
      <c r="BK114" s="49">
        <v>96</v>
      </c>
      <c r="BL114" s="48">
        <v>25</v>
      </c>
    </row>
    <row r="115" spans="1:64" ht="15">
      <c r="A115" s="64" t="s">
        <v>250</v>
      </c>
      <c r="B115" s="64" t="s">
        <v>249</v>
      </c>
      <c r="C115" s="65" t="s">
        <v>4076</v>
      </c>
      <c r="D115" s="66">
        <v>3</v>
      </c>
      <c r="E115" s="67" t="s">
        <v>132</v>
      </c>
      <c r="F115" s="68">
        <v>32</v>
      </c>
      <c r="G115" s="65"/>
      <c r="H115" s="69"/>
      <c r="I115" s="70"/>
      <c r="J115" s="70"/>
      <c r="K115" s="34" t="s">
        <v>65</v>
      </c>
      <c r="L115" s="77">
        <v>115</v>
      </c>
      <c r="M115" s="77"/>
      <c r="N115" s="72"/>
      <c r="O115" s="79" t="s">
        <v>432</v>
      </c>
      <c r="P115" s="81">
        <v>43486.236180555556</v>
      </c>
      <c r="Q115" s="79" t="s">
        <v>477</v>
      </c>
      <c r="R115" s="79"/>
      <c r="S115" s="79"/>
      <c r="T115" s="79" t="s">
        <v>727</v>
      </c>
      <c r="U115" s="79"/>
      <c r="V115" s="83" t="s">
        <v>886</v>
      </c>
      <c r="W115" s="81">
        <v>43486.236180555556</v>
      </c>
      <c r="X115" s="83" t="s">
        <v>1000</v>
      </c>
      <c r="Y115" s="79"/>
      <c r="Z115" s="79"/>
      <c r="AA115" s="85" t="s">
        <v>1159</v>
      </c>
      <c r="AB115" s="79"/>
      <c r="AC115" s="79" t="b">
        <v>0</v>
      </c>
      <c r="AD115" s="79">
        <v>0</v>
      </c>
      <c r="AE115" s="85" t="s">
        <v>1273</v>
      </c>
      <c r="AF115" s="79" t="b">
        <v>0</v>
      </c>
      <c r="AG115" s="79" t="s">
        <v>1276</v>
      </c>
      <c r="AH115" s="79"/>
      <c r="AI115" s="85" t="s">
        <v>1273</v>
      </c>
      <c r="AJ115" s="79" t="b">
        <v>0</v>
      </c>
      <c r="AK115" s="79">
        <v>35</v>
      </c>
      <c r="AL115" s="85" t="s">
        <v>1158</v>
      </c>
      <c r="AM115" s="79" t="s">
        <v>1285</v>
      </c>
      <c r="AN115" s="79" t="b">
        <v>0</v>
      </c>
      <c r="AO115" s="85" t="s">
        <v>1158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251</v>
      </c>
      <c r="B116" s="64" t="s">
        <v>251</v>
      </c>
      <c r="C116" s="65" t="s">
        <v>4076</v>
      </c>
      <c r="D116" s="66">
        <v>3</v>
      </c>
      <c r="E116" s="67" t="s">
        <v>132</v>
      </c>
      <c r="F116" s="68">
        <v>32</v>
      </c>
      <c r="G116" s="65"/>
      <c r="H116" s="69"/>
      <c r="I116" s="70"/>
      <c r="J116" s="70"/>
      <c r="K116" s="34" t="s">
        <v>65</v>
      </c>
      <c r="L116" s="77">
        <v>116</v>
      </c>
      <c r="M116" s="77"/>
      <c r="N116" s="72"/>
      <c r="O116" s="79" t="s">
        <v>176</v>
      </c>
      <c r="P116" s="81">
        <v>43485.443391203706</v>
      </c>
      <c r="Q116" s="79" t="s">
        <v>478</v>
      </c>
      <c r="R116" s="79"/>
      <c r="S116" s="79"/>
      <c r="T116" s="79" t="s">
        <v>728</v>
      </c>
      <c r="U116" s="83" t="s">
        <v>834</v>
      </c>
      <c r="V116" s="83" t="s">
        <v>834</v>
      </c>
      <c r="W116" s="81">
        <v>43485.443391203706</v>
      </c>
      <c r="X116" s="83" t="s">
        <v>1001</v>
      </c>
      <c r="Y116" s="79"/>
      <c r="Z116" s="79"/>
      <c r="AA116" s="85" t="s">
        <v>1160</v>
      </c>
      <c r="AB116" s="79"/>
      <c r="AC116" s="79" t="b">
        <v>0</v>
      </c>
      <c r="AD116" s="79">
        <v>9</v>
      </c>
      <c r="AE116" s="85" t="s">
        <v>1273</v>
      </c>
      <c r="AF116" s="79" t="b">
        <v>0</v>
      </c>
      <c r="AG116" s="79" t="s">
        <v>1276</v>
      </c>
      <c r="AH116" s="79"/>
      <c r="AI116" s="85" t="s">
        <v>1273</v>
      </c>
      <c r="AJ116" s="79" t="b">
        <v>0</v>
      </c>
      <c r="AK116" s="79">
        <v>11</v>
      </c>
      <c r="AL116" s="85" t="s">
        <v>1273</v>
      </c>
      <c r="AM116" s="79" t="s">
        <v>1283</v>
      </c>
      <c r="AN116" s="79" t="b">
        <v>0</v>
      </c>
      <c r="AO116" s="85" t="s">
        <v>1160</v>
      </c>
      <c r="AP116" s="79" t="s">
        <v>1316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1</v>
      </c>
      <c r="BG116" s="49">
        <v>4.166666666666667</v>
      </c>
      <c r="BH116" s="48">
        <v>0</v>
      </c>
      <c r="BI116" s="49">
        <v>0</v>
      </c>
      <c r="BJ116" s="48">
        <v>23</v>
      </c>
      <c r="BK116" s="49">
        <v>95.83333333333333</v>
      </c>
      <c r="BL116" s="48">
        <v>24</v>
      </c>
    </row>
    <row r="117" spans="1:64" ht="15">
      <c r="A117" s="64" t="s">
        <v>250</v>
      </c>
      <c r="B117" s="64" t="s">
        <v>251</v>
      </c>
      <c r="C117" s="65" t="s">
        <v>4076</v>
      </c>
      <c r="D117" s="66">
        <v>3</v>
      </c>
      <c r="E117" s="67" t="s">
        <v>132</v>
      </c>
      <c r="F117" s="68">
        <v>32</v>
      </c>
      <c r="G117" s="65"/>
      <c r="H117" s="69"/>
      <c r="I117" s="70"/>
      <c r="J117" s="70"/>
      <c r="K117" s="34" t="s">
        <v>65</v>
      </c>
      <c r="L117" s="77">
        <v>117</v>
      </c>
      <c r="M117" s="77"/>
      <c r="N117" s="72"/>
      <c r="O117" s="79" t="s">
        <v>432</v>
      </c>
      <c r="P117" s="81">
        <v>43486.23711805556</v>
      </c>
      <c r="Q117" s="79" t="s">
        <v>479</v>
      </c>
      <c r="R117" s="79"/>
      <c r="S117" s="79"/>
      <c r="T117" s="79" t="s">
        <v>729</v>
      </c>
      <c r="U117" s="79"/>
      <c r="V117" s="83" t="s">
        <v>886</v>
      </c>
      <c r="W117" s="81">
        <v>43486.23711805556</v>
      </c>
      <c r="X117" s="83" t="s">
        <v>1002</v>
      </c>
      <c r="Y117" s="79"/>
      <c r="Z117" s="79"/>
      <c r="AA117" s="85" t="s">
        <v>1161</v>
      </c>
      <c r="AB117" s="79"/>
      <c r="AC117" s="79" t="b">
        <v>0</v>
      </c>
      <c r="AD117" s="79">
        <v>0</v>
      </c>
      <c r="AE117" s="85" t="s">
        <v>1273</v>
      </c>
      <c r="AF117" s="79" t="b">
        <v>0</v>
      </c>
      <c r="AG117" s="79" t="s">
        <v>1276</v>
      </c>
      <c r="AH117" s="79"/>
      <c r="AI117" s="85" t="s">
        <v>1273</v>
      </c>
      <c r="AJ117" s="79" t="b">
        <v>0</v>
      </c>
      <c r="AK117" s="79">
        <v>11</v>
      </c>
      <c r="AL117" s="85" t="s">
        <v>1160</v>
      </c>
      <c r="AM117" s="79" t="s">
        <v>1285</v>
      </c>
      <c r="AN117" s="79" t="b">
        <v>0</v>
      </c>
      <c r="AO117" s="85" t="s">
        <v>1160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1</v>
      </c>
      <c r="BG117" s="49">
        <v>7.6923076923076925</v>
      </c>
      <c r="BH117" s="48">
        <v>0</v>
      </c>
      <c r="BI117" s="49">
        <v>0</v>
      </c>
      <c r="BJ117" s="48">
        <v>12</v>
      </c>
      <c r="BK117" s="49">
        <v>92.3076923076923</v>
      </c>
      <c r="BL117" s="48">
        <v>13</v>
      </c>
    </row>
    <row r="118" spans="1:64" ht="15">
      <c r="A118" s="64" t="s">
        <v>250</v>
      </c>
      <c r="B118" s="64" t="s">
        <v>320</v>
      </c>
      <c r="C118" s="65" t="s">
        <v>4076</v>
      </c>
      <c r="D118" s="66">
        <v>3</v>
      </c>
      <c r="E118" s="67" t="s">
        <v>132</v>
      </c>
      <c r="F118" s="68">
        <v>32</v>
      </c>
      <c r="G118" s="65"/>
      <c r="H118" s="69"/>
      <c r="I118" s="70"/>
      <c r="J118" s="70"/>
      <c r="K118" s="34" t="s">
        <v>65</v>
      </c>
      <c r="L118" s="77">
        <v>118</v>
      </c>
      <c r="M118" s="77"/>
      <c r="N118" s="72"/>
      <c r="O118" s="79" t="s">
        <v>432</v>
      </c>
      <c r="P118" s="81">
        <v>43486.236180555556</v>
      </c>
      <c r="Q118" s="79" t="s">
        <v>477</v>
      </c>
      <c r="R118" s="79"/>
      <c r="S118" s="79"/>
      <c r="T118" s="79" t="s">
        <v>727</v>
      </c>
      <c r="U118" s="79"/>
      <c r="V118" s="83" t="s">
        <v>886</v>
      </c>
      <c r="W118" s="81">
        <v>43486.236180555556</v>
      </c>
      <c r="X118" s="83" t="s">
        <v>1000</v>
      </c>
      <c r="Y118" s="79"/>
      <c r="Z118" s="79"/>
      <c r="AA118" s="85" t="s">
        <v>1159</v>
      </c>
      <c r="AB118" s="79"/>
      <c r="AC118" s="79" t="b">
        <v>0</v>
      </c>
      <c r="AD118" s="79">
        <v>0</v>
      </c>
      <c r="AE118" s="85" t="s">
        <v>1273</v>
      </c>
      <c r="AF118" s="79" t="b">
        <v>0</v>
      </c>
      <c r="AG118" s="79" t="s">
        <v>1276</v>
      </c>
      <c r="AH118" s="79"/>
      <c r="AI118" s="85" t="s">
        <v>1273</v>
      </c>
      <c r="AJ118" s="79" t="b">
        <v>0</v>
      </c>
      <c r="AK118" s="79">
        <v>35</v>
      </c>
      <c r="AL118" s="85" t="s">
        <v>1158</v>
      </c>
      <c r="AM118" s="79" t="s">
        <v>1285</v>
      </c>
      <c r="AN118" s="79" t="b">
        <v>0</v>
      </c>
      <c r="AO118" s="85" t="s">
        <v>1158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1</v>
      </c>
      <c r="BG118" s="49">
        <v>5.882352941176471</v>
      </c>
      <c r="BH118" s="48">
        <v>0</v>
      </c>
      <c r="BI118" s="49">
        <v>0</v>
      </c>
      <c r="BJ118" s="48">
        <v>16</v>
      </c>
      <c r="BK118" s="49">
        <v>94.11764705882354</v>
      </c>
      <c r="BL118" s="48">
        <v>17</v>
      </c>
    </row>
    <row r="119" spans="1:64" ht="15">
      <c r="A119" s="64" t="s">
        <v>252</v>
      </c>
      <c r="B119" s="64" t="s">
        <v>399</v>
      </c>
      <c r="C119" s="65" t="s">
        <v>4076</v>
      </c>
      <c r="D119" s="66">
        <v>3</v>
      </c>
      <c r="E119" s="67" t="s">
        <v>132</v>
      </c>
      <c r="F119" s="68">
        <v>32</v>
      </c>
      <c r="G119" s="65"/>
      <c r="H119" s="69"/>
      <c r="I119" s="70"/>
      <c r="J119" s="70"/>
      <c r="K119" s="34" t="s">
        <v>65</v>
      </c>
      <c r="L119" s="77">
        <v>119</v>
      </c>
      <c r="M119" s="77"/>
      <c r="N119" s="72"/>
      <c r="O119" s="79" t="s">
        <v>432</v>
      </c>
      <c r="P119" s="81">
        <v>43486.23711805556</v>
      </c>
      <c r="Q119" s="79" t="s">
        <v>480</v>
      </c>
      <c r="R119" s="83" t="s">
        <v>600</v>
      </c>
      <c r="S119" s="79" t="s">
        <v>658</v>
      </c>
      <c r="T119" s="79" t="s">
        <v>730</v>
      </c>
      <c r="U119" s="79"/>
      <c r="V119" s="83" t="s">
        <v>887</v>
      </c>
      <c r="W119" s="81">
        <v>43486.23711805556</v>
      </c>
      <c r="X119" s="83" t="s">
        <v>1003</v>
      </c>
      <c r="Y119" s="79"/>
      <c r="Z119" s="79"/>
      <c r="AA119" s="85" t="s">
        <v>1162</v>
      </c>
      <c r="AB119" s="79"/>
      <c r="AC119" s="79" t="b">
        <v>0</v>
      </c>
      <c r="AD119" s="79">
        <v>0</v>
      </c>
      <c r="AE119" s="85" t="s">
        <v>1273</v>
      </c>
      <c r="AF119" s="79" t="b">
        <v>0</v>
      </c>
      <c r="AG119" s="79" t="s">
        <v>1276</v>
      </c>
      <c r="AH119" s="79"/>
      <c r="AI119" s="85" t="s">
        <v>1273</v>
      </c>
      <c r="AJ119" s="79" t="b">
        <v>0</v>
      </c>
      <c r="AK119" s="79">
        <v>5</v>
      </c>
      <c r="AL119" s="85" t="s">
        <v>1179</v>
      </c>
      <c r="AM119" s="79" t="s">
        <v>1285</v>
      </c>
      <c r="AN119" s="79" t="b">
        <v>0</v>
      </c>
      <c r="AO119" s="85" t="s">
        <v>1179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252</v>
      </c>
      <c r="B120" s="64" t="s">
        <v>266</v>
      </c>
      <c r="C120" s="65" t="s">
        <v>4076</v>
      </c>
      <c r="D120" s="66">
        <v>3</v>
      </c>
      <c r="E120" s="67" t="s">
        <v>132</v>
      </c>
      <c r="F120" s="68">
        <v>32</v>
      </c>
      <c r="G120" s="65"/>
      <c r="H120" s="69"/>
      <c r="I120" s="70"/>
      <c r="J120" s="70"/>
      <c r="K120" s="34" t="s">
        <v>65</v>
      </c>
      <c r="L120" s="77">
        <v>120</v>
      </c>
      <c r="M120" s="77"/>
      <c r="N120" s="72"/>
      <c r="O120" s="79" t="s">
        <v>432</v>
      </c>
      <c r="P120" s="81">
        <v>43486.23711805556</v>
      </c>
      <c r="Q120" s="79" t="s">
        <v>480</v>
      </c>
      <c r="R120" s="83" t="s">
        <v>600</v>
      </c>
      <c r="S120" s="79" t="s">
        <v>658</v>
      </c>
      <c r="T120" s="79" t="s">
        <v>730</v>
      </c>
      <c r="U120" s="79"/>
      <c r="V120" s="83" t="s">
        <v>887</v>
      </c>
      <c r="W120" s="81">
        <v>43486.23711805556</v>
      </c>
      <c r="X120" s="83" t="s">
        <v>1003</v>
      </c>
      <c r="Y120" s="79"/>
      <c r="Z120" s="79"/>
      <c r="AA120" s="85" t="s">
        <v>1162</v>
      </c>
      <c r="AB120" s="79"/>
      <c r="AC120" s="79" t="b">
        <v>0</v>
      </c>
      <c r="AD120" s="79">
        <v>0</v>
      </c>
      <c r="AE120" s="85" t="s">
        <v>1273</v>
      </c>
      <c r="AF120" s="79" t="b">
        <v>0</v>
      </c>
      <c r="AG120" s="79" t="s">
        <v>1276</v>
      </c>
      <c r="AH120" s="79"/>
      <c r="AI120" s="85" t="s">
        <v>1273</v>
      </c>
      <c r="AJ120" s="79" t="b">
        <v>0</v>
      </c>
      <c r="AK120" s="79">
        <v>5</v>
      </c>
      <c r="AL120" s="85" t="s">
        <v>1179</v>
      </c>
      <c r="AM120" s="79" t="s">
        <v>1285</v>
      </c>
      <c r="AN120" s="79" t="b">
        <v>0</v>
      </c>
      <c r="AO120" s="85" t="s">
        <v>1179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0</v>
      </c>
      <c r="BE120" s="49">
        <v>0</v>
      </c>
      <c r="BF120" s="48">
        <v>0</v>
      </c>
      <c r="BG120" s="49">
        <v>0</v>
      </c>
      <c r="BH120" s="48">
        <v>0</v>
      </c>
      <c r="BI120" s="49">
        <v>0</v>
      </c>
      <c r="BJ120" s="48">
        <v>13</v>
      </c>
      <c r="BK120" s="49">
        <v>100</v>
      </c>
      <c r="BL120" s="48">
        <v>13</v>
      </c>
    </row>
    <row r="121" spans="1:64" ht="15">
      <c r="A121" s="64" t="s">
        <v>253</v>
      </c>
      <c r="B121" s="64" t="s">
        <v>253</v>
      </c>
      <c r="C121" s="65" t="s">
        <v>4076</v>
      </c>
      <c r="D121" s="66">
        <v>3</v>
      </c>
      <c r="E121" s="67" t="s">
        <v>132</v>
      </c>
      <c r="F121" s="68">
        <v>32</v>
      </c>
      <c r="G121" s="65"/>
      <c r="H121" s="69"/>
      <c r="I121" s="70"/>
      <c r="J121" s="70"/>
      <c r="K121" s="34" t="s">
        <v>65</v>
      </c>
      <c r="L121" s="77">
        <v>121</v>
      </c>
      <c r="M121" s="77"/>
      <c r="N121" s="72"/>
      <c r="O121" s="79" t="s">
        <v>176</v>
      </c>
      <c r="P121" s="81">
        <v>43484.499548611115</v>
      </c>
      <c r="Q121" s="79" t="s">
        <v>481</v>
      </c>
      <c r="R121" s="83" t="s">
        <v>601</v>
      </c>
      <c r="S121" s="79" t="s">
        <v>660</v>
      </c>
      <c r="T121" s="79" t="s">
        <v>731</v>
      </c>
      <c r="U121" s="79"/>
      <c r="V121" s="83" t="s">
        <v>888</v>
      </c>
      <c r="W121" s="81">
        <v>43484.499548611115</v>
      </c>
      <c r="X121" s="83" t="s">
        <v>1004</v>
      </c>
      <c r="Y121" s="79"/>
      <c r="Z121" s="79"/>
      <c r="AA121" s="85" t="s">
        <v>1163</v>
      </c>
      <c r="AB121" s="79"/>
      <c r="AC121" s="79" t="b">
        <v>0</v>
      </c>
      <c r="AD121" s="79">
        <v>4</v>
      </c>
      <c r="AE121" s="85" t="s">
        <v>1273</v>
      </c>
      <c r="AF121" s="79" t="b">
        <v>0</v>
      </c>
      <c r="AG121" s="79" t="s">
        <v>1276</v>
      </c>
      <c r="AH121" s="79"/>
      <c r="AI121" s="85" t="s">
        <v>1273</v>
      </c>
      <c r="AJ121" s="79" t="b">
        <v>0</v>
      </c>
      <c r="AK121" s="79">
        <v>5</v>
      </c>
      <c r="AL121" s="85" t="s">
        <v>1273</v>
      </c>
      <c r="AM121" s="79" t="s">
        <v>1283</v>
      </c>
      <c r="AN121" s="79" t="b">
        <v>0</v>
      </c>
      <c r="AO121" s="85" t="s">
        <v>1163</v>
      </c>
      <c r="AP121" s="79" t="s">
        <v>1316</v>
      </c>
      <c r="AQ121" s="79">
        <v>0</v>
      </c>
      <c r="AR121" s="79">
        <v>0</v>
      </c>
      <c r="AS121" s="79"/>
      <c r="AT121" s="79"/>
      <c r="AU121" s="79"/>
      <c r="AV121" s="79"/>
      <c r="AW121" s="79"/>
      <c r="AX121" s="79"/>
      <c r="AY121" s="79"/>
      <c r="AZ121" s="79"/>
      <c r="BA121">
        <v>1</v>
      </c>
      <c r="BB121" s="78" t="str">
        <f>REPLACE(INDEX(GroupVertices[Group],MATCH(Edges[[#This Row],[Vertex 1]],GroupVertices[Vertex],0)),1,1,"")</f>
        <v>33</v>
      </c>
      <c r="BC121" s="78" t="str">
        <f>REPLACE(INDEX(GroupVertices[Group],MATCH(Edges[[#This Row],[Vertex 2]],GroupVertices[Vertex],0)),1,1,"")</f>
        <v>33</v>
      </c>
      <c r="BD121" s="48">
        <v>0</v>
      </c>
      <c r="BE121" s="49">
        <v>0</v>
      </c>
      <c r="BF121" s="48">
        <v>0</v>
      </c>
      <c r="BG121" s="49">
        <v>0</v>
      </c>
      <c r="BH121" s="48">
        <v>0</v>
      </c>
      <c r="BI121" s="49">
        <v>0</v>
      </c>
      <c r="BJ121" s="48">
        <v>18</v>
      </c>
      <c r="BK121" s="49">
        <v>100</v>
      </c>
      <c r="BL121" s="48">
        <v>18</v>
      </c>
    </row>
    <row r="122" spans="1:64" ht="15">
      <c r="A122" s="64" t="s">
        <v>254</v>
      </c>
      <c r="B122" s="64" t="s">
        <v>253</v>
      </c>
      <c r="C122" s="65" t="s">
        <v>4076</v>
      </c>
      <c r="D122" s="66">
        <v>3</v>
      </c>
      <c r="E122" s="67" t="s">
        <v>132</v>
      </c>
      <c r="F122" s="68">
        <v>32</v>
      </c>
      <c r="G122" s="65"/>
      <c r="H122" s="69"/>
      <c r="I122" s="70"/>
      <c r="J122" s="70"/>
      <c r="K122" s="34" t="s">
        <v>65</v>
      </c>
      <c r="L122" s="77">
        <v>122</v>
      </c>
      <c r="M122" s="77"/>
      <c r="N122" s="72"/>
      <c r="O122" s="79" t="s">
        <v>432</v>
      </c>
      <c r="P122" s="81">
        <v>43486.237708333334</v>
      </c>
      <c r="Q122" s="79" t="s">
        <v>482</v>
      </c>
      <c r="R122" s="79"/>
      <c r="S122" s="79"/>
      <c r="T122" s="79" t="s">
        <v>732</v>
      </c>
      <c r="U122" s="79"/>
      <c r="V122" s="83" t="s">
        <v>889</v>
      </c>
      <c r="W122" s="81">
        <v>43486.237708333334</v>
      </c>
      <c r="X122" s="83" t="s">
        <v>1005</v>
      </c>
      <c r="Y122" s="79"/>
      <c r="Z122" s="79"/>
      <c r="AA122" s="85" t="s">
        <v>1164</v>
      </c>
      <c r="AB122" s="79"/>
      <c r="AC122" s="79" t="b">
        <v>0</v>
      </c>
      <c r="AD122" s="79">
        <v>0</v>
      </c>
      <c r="AE122" s="85" t="s">
        <v>1273</v>
      </c>
      <c r="AF122" s="79" t="b">
        <v>0</v>
      </c>
      <c r="AG122" s="79" t="s">
        <v>1276</v>
      </c>
      <c r="AH122" s="79"/>
      <c r="AI122" s="85" t="s">
        <v>1273</v>
      </c>
      <c r="AJ122" s="79" t="b">
        <v>0</v>
      </c>
      <c r="AK122" s="79">
        <v>5</v>
      </c>
      <c r="AL122" s="85" t="s">
        <v>1163</v>
      </c>
      <c r="AM122" s="79" t="s">
        <v>1285</v>
      </c>
      <c r="AN122" s="79" t="b">
        <v>0</v>
      </c>
      <c r="AO122" s="85" t="s">
        <v>1163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33</v>
      </c>
      <c r="BC122" s="78" t="str">
        <f>REPLACE(INDEX(GroupVertices[Group],MATCH(Edges[[#This Row],[Vertex 2]],GroupVertices[Vertex],0)),1,1,"")</f>
        <v>33</v>
      </c>
      <c r="BD122" s="48">
        <v>0</v>
      </c>
      <c r="BE122" s="49">
        <v>0</v>
      </c>
      <c r="BF122" s="48">
        <v>0</v>
      </c>
      <c r="BG122" s="49">
        <v>0</v>
      </c>
      <c r="BH122" s="48">
        <v>0</v>
      </c>
      <c r="BI122" s="49">
        <v>0</v>
      </c>
      <c r="BJ122" s="48">
        <v>18</v>
      </c>
      <c r="BK122" s="49">
        <v>100</v>
      </c>
      <c r="BL122" s="48">
        <v>18</v>
      </c>
    </row>
    <row r="123" spans="1:64" ht="15">
      <c r="A123" s="64" t="s">
        <v>255</v>
      </c>
      <c r="B123" s="64" t="s">
        <v>397</v>
      </c>
      <c r="C123" s="65" t="s">
        <v>4076</v>
      </c>
      <c r="D123" s="66">
        <v>3</v>
      </c>
      <c r="E123" s="67" t="s">
        <v>132</v>
      </c>
      <c r="F123" s="68">
        <v>32</v>
      </c>
      <c r="G123" s="65"/>
      <c r="H123" s="69"/>
      <c r="I123" s="70"/>
      <c r="J123" s="70"/>
      <c r="K123" s="34" t="s">
        <v>65</v>
      </c>
      <c r="L123" s="77">
        <v>123</v>
      </c>
      <c r="M123" s="77"/>
      <c r="N123" s="72"/>
      <c r="O123" s="79" t="s">
        <v>432</v>
      </c>
      <c r="P123" s="81">
        <v>43486.14587962963</v>
      </c>
      <c r="Q123" s="79" t="s">
        <v>483</v>
      </c>
      <c r="R123" s="83" t="s">
        <v>602</v>
      </c>
      <c r="S123" s="79" t="s">
        <v>642</v>
      </c>
      <c r="T123" s="79" t="s">
        <v>733</v>
      </c>
      <c r="U123" s="83" t="s">
        <v>835</v>
      </c>
      <c r="V123" s="83" t="s">
        <v>835</v>
      </c>
      <c r="W123" s="81">
        <v>43486.14587962963</v>
      </c>
      <c r="X123" s="83" t="s">
        <v>1006</v>
      </c>
      <c r="Y123" s="79"/>
      <c r="Z123" s="79"/>
      <c r="AA123" s="85" t="s">
        <v>1165</v>
      </c>
      <c r="AB123" s="79"/>
      <c r="AC123" s="79" t="b">
        <v>0</v>
      </c>
      <c r="AD123" s="79">
        <v>5</v>
      </c>
      <c r="AE123" s="85" t="s">
        <v>1273</v>
      </c>
      <c r="AF123" s="79" t="b">
        <v>0</v>
      </c>
      <c r="AG123" s="79" t="s">
        <v>1276</v>
      </c>
      <c r="AH123" s="79"/>
      <c r="AI123" s="85" t="s">
        <v>1273</v>
      </c>
      <c r="AJ123" s="79" t="b">
        <v>0</v>
      </c>
      <c r="AK123" s="79">
        <v>5</v>
      </c>
      <c r="AL123" s="85" t="s">
        <v>1273</v>
      </c>
      <c r="AM123" s="79" t="s">
        <v>1298</v>
      </c>
      <c r="AN123" s="79" t="b">
        <v>0</v>
      </c>
      <c r="AO123" s="85" t="s">
        <v>1165</v>
      </c>
      <c r="AP123" s="79" t="s">
        <v>1316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256</v>
      </c>
      <c r="B124" s="64" t="s">
        <v>397</v>
      </c>
      <c r="C124" s="65" t="s">
        <v>4076</v>
      </c>
      <c r="D124" s="66">
        <v>3</v>
      </c>
      <c r="E124" s="67" t="s">
        <v>132</v>
      </c>
      <c r="F124" s="68">
        <v>32</v>
      </c>
      <c r="G124" s="65"/>
      <c r="H124" s="69"/>
      <c r="I124" s="70"/>
      <c r="J124" s="70"/>
      <c r="K124" s="34" t="s">
        <v>65</v>
      </c>
      <c r="L124" s="77">
        <v>124</v>
      </c>
      <c r="M124" s="77"/>
      <c r="N124" s="72"/>
      <c r="O124" s="79" t="s">
        <v>432</v>
      </c>
      <c r="P124" s="81">
        <v>43486.23788194444</v>
      </c>
      <c r="Q124" s="79" t="s">
        <v>484</v>
      </c>
      <c r="R124" s="83" t="s">
        <v>602</v>
      </c>
      <c r="S124" s="79" t="s">
        <v>642</v>
      </c>
      <c r="T124" s="79" t="s">
        <v>734</v>
      </c>
      <c r="U124" s="79"/>
      <c r="V124" s="83" t="s">
        <v>890</v>
      </c>
      <c r="W124" s="81">
        <v>43486.23788194444</v>
      </c>
      <c r="X124" s="83" t="s">
        <v>1007</v>
      </c>
      <c r="Y124" s="79"/>
      <c r="Z124" s="79"/>
      <c r="AA124" s="85" t="s">
        <v>1166</v>
      </c>
      <c r="AB124" s="79"/>
      <c r="AC124" s="79" t="b">
        <v>0</v>
      </c>
      <c r="AD124" s="79">
        <v>0</v>
      </c>
      <c r="AE124" s="85" t="s">
        <v>1273</v>
      </c>
      <c r="AF124" s="79" t="b">
        <v>0</v>
      </c>
      <c r="AG124" s="79" t="s">
        <v>1276</v>
      </c>
      <c r="AH124" s="79"/>
      <c r="AI124" s="85" t="s">
        <v>1273</v>
      </c>
      <c r="AJ124" s="79" t="b">
        <v>0</v>
      </c>
      <c r="AK124" s="79">
        <v>5</v>
      </c>
      <c r="AL124" s="85" t="s">
        <v>1165</v>
      </c>
      <c r="AM124" s="79" t="s">
        <v>1283</v>
      </c>
      <c r="AN124" s="79" t="b">
        <v>0</v>
      </c>
      <c r="AO124" s="85" t="s">
        <v>1165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255</v>
      </c>
      <c r="B125" s="64" t="s">
        <v>400</v>
      </c>
      <c r="C125" s="65" t="s">
        <v>4076</v>
      </c>
      <c r="D125" s="66">
        <v>3</v>
      </c>
      <c r="E125" s="67" t="s">
        <v>132</v>
      </c>
      <c r="F125" s="68">
        <v>32</v>
      </c>
      <c r="G125" s="65"/>
      <c r="H125" s="69"/>
      <c r="I125" s="70"/>
      <c r="J125" s="70"/>
      <c r="K125" s="34" t="s">
        <v>65</v>
      </c>
      <c r="L125" s="77">
        <v>125</v>
      </c>
      <c r="M125" s="77"/>
      <c r="N125" s="72"/>
      <c r="O125" s="79" t="s">
        <v>432</v>
      </c>
      <c r="P125" s="81">
        <v>43486.14587962963</v>
      </c>
      <c r="Q125" s="79" t="s">
        <v>483</v>
      </c>
      <c r="R125" s="83" t="s">
        <v>602</v>
      </c>
      <c r="S125" s="79" t="s">
        <v>642</v>
      </c>
      <c r="T125" s="79" t="s">
        <v>733</v>
      </c>
      <c r="U125" s="83" t="s">
        <v>835</v>
      </c>
      <c r="V125" s="83" t="s">
        <v>835</v>
      </c>
      <c r="W125" s="81">
        <v>43486.14587962963</v>
      </c>
      <c r="X125" s="83" t="s">
        <v>1006</v>
      </c>
      <c r="Y125" s="79"/>
      <c r="Z125" s="79"/>
      <c r="AA125" s="85" t="s">
        <v>1165</v>
      </c>
      <c r="AB125" s="79"/>
      <c r="AC125" s="79" t="b">
        <v>0</v>
      </c>
      <c r="AD125" s="79">
        <v>5</v>
      </c>
      <c r="AE125" s="85" t="s">
        <v>1273</v>
      </c>
      <c r="AF125" s="79" t="b">
        <v>0</v>
      </c>
      <c r="AG125" s="79" t="s">
        <v>1276</v>
      </c>
      <c r="AH125" s="79"/>
      <c r="AI125" s="85" t="s">
        <v>1273</v>
      </c>
      <c r="AJ125" s="79" t="b">
        <v>0</v>
      </c>
      <c r="AK125" s="79">
        <v>5</v>
      </c>
      <c r="AL125" s="85" t="s">
        <v>1273</v>
      </c>
      <c r="AM125" s="79" t="s">
        <v>1298</v>
      </c>
      <c r="AN125" s="79" t="b">
        <v>0</v>
      </c>
      <c r="AO125" s="85" t="s">
        <v>1165</v>
      </c>
      <c r="AP125" s="79" t="s">
        <v>1316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256</v>
      </c>
      <c r="B126" s="64" t="s">
        <v>400</v>
      </c>
      <c r="C126" s="65" t="s">
        <v>4076</v>
      </c>
      <c r="D126" s="66">
        <v>3</v>
      </c>
      <c r="E126" s="67" t="s">
        <v>132</v>
      </c>
      <c r="F126" s="68">
        <v>32</v>
      </c>
      <c r="G126" s="65"/>
      <c r="H126" s="69"/>
      <c r="I126" s="70"/>
      <c r="J126" s="70"/>
      <c r="K126" s="34" t="s">
        <v>65</v>
      </c>
      <c r="L126" s="77">
        <v>126</v>
      </c>
      <c r="M126" s="77"/>
      <c r="N126" s="72"/>
      <c r="O126" s="79" t="s">
        <v>432</v>
      </c>
      <c r="P126" s="81">
        <v>43486.23788194444</v>
      </c>
      <c r="Q126" s="79" t="s">
        <v>484</v>
      </c>
      <c r="R126" s="83" t="s">
        <v>602</v>
      </c>
      <c r="S126" s="79" t="s">
        <v>642</v>
      </c>
      <c r="T126" s="79" t="s">
        <v>734</v>
      </c>
      <c r="U126" s="79"/>
      <c r="V126" s="83" t="s">
        <v>890</v>
      </c>
      <c r="W126" s="81">
        <v>43486.23788194444</v>
      </c>
      <c r="X126" s="83" t="s">
        <v>1007</v>
      </c>
      <c r="Y126" s="79"/>
      <c r="Z126" s="79"/>
      <c r="AA126" s="85" t="s">
        <v>1166</v>
      </c>
      <c r="AB126" s="79"/>
      <c r="AC126" s="79" t="b">
        <v>0</v>
      </c>
      <c r="AD126" s="79">
        <v>0</v>
      </c>
      <c r="AE126" s="85" t="s">
        <v>1273</v>
      </c>
      <c r="AF126" s="79" t="b">
        <v>0</v>
      </c>
      <c r="AG126" s="79" t="s">
        <v>1276</v>
      </c>
      <c r="AH126" s="79"/>
      <c r="AI126" s="85" t="s">
        <v>1273</v>
      </c>
      <c r="AJ126" s="79" t="b">
        <v>0</v>
      </c>
      <c r="AK126" s="79">
        <v>5</v>
      </c>
      <c r="AL126" s="85" t="s">
        <v>1165</v>
      </c>
      <c r="AM126" s="79" t="s">
        <v>1283</v>
      </c>
      <c r="AN126" s="79" t="b">
        <v>0</v>
      </c>
      <c r="AO126" s="85" t="s">
        <v>1165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v>0</v>
      </c>
      <c r="BE126" s="49">
        <v>0</v>
      </c>
      <c r="BF126" s="48">
        <v>0</v>
      </c>
      <c r="BG126" s="49">
        <v>0</v>
      </c>
      <c r="BH126" s="48">
        <v>0</v>
      </c>
      <c r="BI126" s="49">
        <v>0</v>
      </c>
      <c r="BJ126" s="48">
        <v>14</v>
      </c>
      <c r="BK126" s="49">
        <v>100</v>
      </c>
      <c r="BL126" s="48">
        <v>14</v>
      </c>
    </row>
    <row r="127" spans="1:64" ht="15">
      <c r="A127" s="64" t="s">
        <v>255</v>
      </c>
      <c r="B127" s="64" t="s">
        <v>256</v>
      </c>
      <c r="C127" s="65" t="s">
        <v>4076</v>
      </c>
      <c r="D127" s="66">
        <v>3</v>
      </c>
      <c r="E127" s="67" t="s">
        <v>132</v>
      </c>
      <c r="F127" s="68">
        <v>32</v>
      </c>
      <c r="G127" s="65"/>
      <c r="H127" s="69"/>
      <c r="I127" s="70"/>
      <c r="J127" s="70"/>
      <c r="K127" s="34" t="s">
        <v>66</v>
      </c>
      <c r="L127" s="77">
        <v>127</v>
      </c>
      <c r="M127" s="77"/>
      <c r="N127" s="72"/>
      <c r="O127" s="79" t="s">
        <v>432</v>
      </c>
      <c r="P127" s="81">
        <v>43486.14587962963</v>
      </c>
      <c r="Q127" s="79" t="s">
        <v>483</v>
      </c>
      <c r="R127" s="83" t="s">
        <v>602</v>
      </c>
      <c r="S127" s="79" t="s">
        <v>642</v>
      </c>
      <c r="T127" s="79" t="s">
        <v>733</v>
      </c>
      <c r="U127" s="83" t="s">
        <v>835</v>
      </c>
      <c r="V127" s="83" t="s">
        <v>835</v>
      </c>
      <c r="W127" s="81">
        <v>43486.14587962963</v>
      </c>
      <c r="X127" s="83" t="s">
        <v>1006</v>
      </c>
      <c r="Y127" s="79"/>
      <c r="Z127" s="79"/>
      <c r="AA127" s="85" t="s">
        <v>1165</v>
      </c>
      <c r="AB127" s="79"/>
      <c r="AC127" s="79" t="b">
        <v>0</v>
      </c>
      <c r="AD127" s="79">
        <v>5</v>
      </c>
      <c r="AE127" s="85" t="s">
        <v>1273</v>
      </c>
      <c r="AF127" s="79" t="b">
        <v>0</v>
      </c>
      <c r="AG127" s="79" t="s">
        <v>1276</v>
      </c>
      <c r="AH127" s="79"/>
      <c r="AI127" s="85" t="s">
        <v>1273</v>
      </c>
      <c r="AJ127" s="79" t="b">
        <v>0</v>
      </c>
      <c r="AK127" s="79">
        <v>5</v>
      </c>
      <c r="AL127" s="85" t="s">
        <v>1273</v>
      </c>
      <c r="AM127" s="79" t="s">
        <v>1298</v>
      </c>
      <c r="AN127" s="79" t="b">
        <v>0</v>
      </c>
      <c r="AO127" s="85" t="s">
        <v>1165</v>
      </c>
      <c r="AP127" s="79" t="s">
        <v>1316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223</v>
      </c>
      <c r="B128" s="64" t="s">
        <v>256</v>
      </c>
      <c r="C128" s="65" t="s">
        <v>4076</v>
      </c>
      <c r="D128" s="66">
        <v>3</v>
      </c>
      <c r="E128" s="67" t="s">
        <v>132</v>
      </c>
      <c r="F128" s="68">
        <v>32</v>
      </c>
      <c r="G128" s="65"/>
      <c r="H128" s="69"/>
      <c r="I128" s="70"/>
      <c r="J128" s="70"/>
      <c r="K128" s="34" t="s">
        <v>65</v>
      </c>
      <c r="L128" s="77">
        <v>128</v>
      </c>
      <c r="M128" s="77"/>
      <c r="N128" s="72"/>
      <c r="O128" s="79" t="s">
        <v>432</v>
      </c>
      <c r="P128" s="81">
        <v>43486.06321759259</v>
      </c>
      <c r="Q128" s="79" t="s">
        <v>449</v>
      </c>
      <c r="R128" s="83" t="s">
        <v>589</v>
      </c>
      <c r="S128" s="79" t="s">
        <v>649</v>
      </c>
      <c r="T128" s="79" t="s">
        <v>705</v>
      </c>
      <c r="U128" s="83" t="s">
        <v>826</v>
      </c>
      <c r="V128" s="83" t="s">
        <v>826</v>
      </c>
      <c r="W128" s="81">
        <v>43486.06321759259</v>
      </c>
      <c r="X128" s="83" t="s">
        <v>969</v>
      </c>
      <c r="Y128" s="79"/>
      <c r="Z128" s="79"/>
      <c r="AA128" s="85" t="s">
        <v>1128</v>
      </c>
      <c r="AB128" s="79"/>
      <c r="AC128" s="79" t="b">
        <v>0</v>
      </c>
      <c r="AD128" s="79">
        <v>6</v>
      </c>
      <c r="AE128" s="85" t="s">
        <v>1273</v>
      </c>
      <c r="AF128" s="79" t="b">
        <v>0</v>
      </c>
      <c r="AG128" s="79" t="s">
        <v>1276</v>
      </c>
      <c r="AH128" s="79"/>
      <c r="AI128" s="85" t="s">
        <v>1273</v>
      </c>
      <c r="AJ128" s="79" t="b">
        <v>0</v>
      </c>
      <c r="AK128" s="79">
        <v>4</v>
      </c>
      <c r="AL128" s="85" t="s">
        <v>1273</v>
      </c>
      <c r="AM128" s="79" t="s">
        <v>1284</v>
      </c>
      <c r="AN128" s="79" t="b">
        <v>0</v>
      </c>
      <c r="AO128" s="85" t="s">
        <v>1128</v>
      </c>
      <c r="AP128" s="79" t="s">
        <v>1316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4</v>
      </c>
      <c r="BD128" s="48"/>
      <c r="BE128" s="49"/>
      <c r="BF128" s="48"/>
      <c r="BG128" s="49"/>
      <c r="BH128" s="48"/>
      <c r="BI128" s="49"/>
      <c r="BJ128" s="48"/>
      <c r="BK128" s="49"/>
      <c r="BL128" s="48"/>
    </row>
    <row r="129" spans="1:64" ht="15">
      <c r="A129" s="64" t="s">
        <v>256</v>
      </c>
      <c r="B129" s="64" t="s">
        <v>255</v>
      </c>
      <c r="C129" s="65" t="s">
        <v>4076</v>
      </c>
      <c r="D129" s="66">
        <v>3</v>
      </c>
      <c r="E129" s="67" t="s">
        <v>132</v>
      </c>
      <c r="F129" s="68">
        <v>32</v>
      </c>
      <c r="G129" s="65"/>
      <c r="H129" s="69"/>
      <c r="I129" s="70"/>
      <c r="J129" s="70"/>
      <c r="K129" s="34" t="s">
        <v>66</v>
      </c>
      <c r="L129" s="77">
        <v>129</v>
      </c>
      <c r="M129" s="77"/>
      <c r="N129" s="72"/>
      <c r="O129" s="79" t="s">
        <v>432</v>
      </c>
      <c r="P129" s="81">
        <v>43486.23788194444</v>
      </c>
      <c r="Q129" s="79" t="s">
        <v>484</v>
      </c>
      <c r="R129" s="83" t="s">
        <v>602</v>
      </c>
      <c r="S129" s="79" t="s">
        <v>642</v>
      </c>
      <c r="T129" s="79" t="s">
        <v>734</v>
      </c>
      <c r="U129" s="79"/>
      <c r="V129" s="83" t="s">
        <v>890</v>
      </c>
      <c r="W129" s="81">
        <v>43486.23788194444</v>
      </c>
      <c r="X129" s="83" t="s">
        <v>1007</v>
      </c>
      <c r="Y129" s="79"/>
      <c r="Z129" s="79"/>
      <c r="AA129" s="85" t="s">
        <v>1166</v>
      </c>
      <c r="AB129" s="79"/>
      <c r="AC129" s="79" t="b">
        <v>0</v>
      </c>
      <c r="AD129" s="79">
        <v>0</v>
      </c>
      <c r="AE129" s="85" t="s">
        <v>1273</v>
      </c>
      <c r="AF129" s="79" t="b">
        <v>0</v>
      </c>
      <c r="AG129" s="79" t="s">
        <v>1276</v>
      </c>
      <c r="AH129" s="79"/>
      <c r="AI129" s="85" t="s">
        <v>1273</v>
      </c>
      <c r="AJ129" s="79" t="b">
        <v>0</v>
      </c>
      <c r="AK129" s="79">
        <v>5</v>
      </c>
      <c r="AL129" s="85" t="s">
        <v>1165</v>
      </c>
      <c r="AM129" s="79" t="s">
        <v>1283</v>
      </c>
      <c r="AN129" s="79" t="b">
        <v>0</v>
      </c>
      <c r="AO129" s="85" t="s">
        <v>1165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218</v>
      </c>
      <c r="B130" s="64" t="s">
        <v>401</v>
      </c>
      <c r="C130" s="65" t="s">
        <v>4076</v>
      </c>
      <c r="D130" s="66">
        <v>3</v>
      </c>
      <c r="E130" s="67" t="s">
        <v>132</v>
      </c>
      <c r="F130" s="68">
        <v>32</v>
      </c>
      <c r="G130" s="65"/>
      <c r="H130" s="69"/>
      <c r="I130" s="70"/>
      <c r="J130" s="70"/>
      <c r="K130" s="34" t="s">
        <v>65</v>
      </c>
      <c r="L130" s="77">
        <v>130</v>
      </c>
      <c r="M130" s="77"/>
      <c r="N130" s="72"/>
      <c r="O130" s="79" t="s">
        <v>432</v>
      </c>
      <c r="P130" s="81">
        <v>43485.21891203704</v>
      </c>
      <c r="Q130" s="79" t="s">
        <v>485</v>
      </c>
      <c r="R130" s="83" t="s">
        <v>603</v>
      </c>
      <c r="S130" s="79" t="s">
        <v>661</v>
      </c>
      <c r="T130" s="79" t="s">
        <v>735</v>
      </c>
      <c r="U130" s="83" t="s">
        <v>836</v>
      </c>
      <c r="V130" s="83" t="s">
        <v>836</v>
      </c>
      <c r="W130" s="81">
        <v>43485.21891203704</v>
      </c>
      <c r="X130" s="83" t="s">
        <v>1008</v>
      </c>
      <c r="Y130" s="79"/>
      <c r="Z130" s="79"/>
      <c r="AA130" s="85" t="s">
        <v>1167</v>
      </c>
      <c r="AB130" s="79"/>
      <c r="AC130" s="79" t="b">
        <v>0</v>
      </c>
      <c r="AD130" s="79">
        <v>125</v>
      </c>
      <c r="AE130" s="85" t="s">
        <v>1273</v>
      </c>
      <c r="AF130" s="79" t="b">
        <v>0</v>
      </c>
      <c r="AG130" s="79" t="s">
        <v>1276</v>
      </c>
      <c r="AH130" s="79"/>
      <c r="AI130" s="85" t="s">
        <v>1273</v>
      </c>
      <c r="AJ130" s="79" t="b">
        <v>0</v>
      </c>
      <c r="AK130" s="79">
        <v>53</v>
      </c>
      <c r="AL130" s="85" t="s">
        <v>1273</v>
      </c>
      <c r="AM130" s="79" t="s">
        <v>1288</v>
      </c>
      <c r="AN130" s="79" t="b">
        <v>0</v>
      </c>
      <c r="AO130" s="85" t="s">
        <v>1167</v>
      </c>
      <c r="AP130" s="79" t="s">
        <v>1316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19</v>
      </c>
      <c r="BK130" s="49">
        <v>100</v>
      </c>
      <c r="BL130" s="48">
        <v>19</v>
      </c>
    </row>
    <row r="131" spans="1:64" ht="15">
      <c r="A131" s="64" t="s">
        <v>257</v>
      </c>
      <c r="B131" s="64" t="s">
        <v>401</v>
      </c>
      <c r="C131" s="65" t="s">
        <v>4076</v>
      </c>
      <c r="D131" s="66">
        <v>3</v>
      </c>
      <c r="E131" s="67" t="s">
        <v>132</v>
      </c>
      <c r="F131" s="68">
        <v>32</v>
      </c>
      <c r="G131" s="65"/>
      <c r="H131" s="69"/>
      <c r="I131" s="70"/>
      <c r="J131" s="70"/>
      <c r="K131" s="34" t="s">
        <v>65</v>
      </c>
      <c r="L131" s="77">
        <v>131</v>
      </c>
      <c r="M131" s="77"/>
      <c r="N131" s="72"/>
      <c r="O131" s="79" t="s">
        <v>432</v>
      </c>
      <c r="P131" s="81">
        <v>43486.23811342593</v>
      </c>
      <c r="Q131" s="79" t="s">
        <v>486</v>
      </c>
      <c r="R131" s="83" t="s">
        <v>603</v>
      </c>
      <c r="S131" s="79" t="s">
        <v>661</v>
      </c>
      <c r="T131" s="79" t="s">
        <v>736</v>
      </c>
      <c r="U131" s="79"/>
      <c r="V131" s="83" t="s">
        <v>891</v>
      </c>
      <c r="W131" s="81">
        <v>43486.23811342593</v>
      </c>
      <c r="X131" s="83" t="s">
        <v>1009</v>
      </c>
      <c r="Y131" s="79"/>
      <c r="Z131" s="79"/>
      <c r="AA131" s="85" t="s">
        <v>1168</v>
      </c>
      <c r="AB131" s="79"/>
      <c r="AC131" s="79" t="b">
        <v>0</v>
      </c>
      <c r="AD131" s="79">
        <v>0</v>
      </c>
      <c r="AE131" s="85" t="s">
        <v>1273</v>
      </c>
      <c r="AF131" s="79" t="b">
        <v>0</v>
      </c>
      <c r="AG131" s="79" t="s">
        <v>1276</v>
      </c>
      <c r="AH131" s="79"/>
      <c r="AI131" s="85" t="s">
        <v>1273</v>
      </c>
      <c r="AJ131" s="79" t="b">
        <v>0</v>
      </c>
      <c r="AK131" s="79">
        <v>53</v>
      </c>
      <c r="AL131" s="85" t="s">
        <v>1167</v>
      </c>
      <c r="AM131" s="79" t="s">
        <v>1288</v>
      </c>
      <c r="AN131" s="79" t="b">
        <v>0</v>
      </c>
      <c r="AO131" s="85" t="s">
        <v>1167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257</v>
      </c>
      <c r="B132" s="64" t="s">
        <v>218</v>
      </c>
      <c r="C132" s="65" t="s">
        <v>4076</v>
      </c>
      <c r="D132" s="66">
        <v>3</v>
      </c>
      <c r="E132" s="67" t="s">
        <v>132</v>
      </c>
      <c r="F132" s="68">
        <v>32</v>
      </c>
      <c r="G132" s="65"/>
      <c r="H132" s="69"/>
      <c r="I132" s="70"/>
      <c r="J132" s="70"/>
      <c r="K132" s="34" t="s">
        <v>65</v>
      </c>
      <c r="L132" s="77">
        <v>132</v>
      </c>
      <c r="M132" s="77"/>
      <c r="N132" s="72"/>
      <c r="O132" s="79" t="s">
        <v>432</v>
      </c>
      <c r="P132" s="81">
        <v>43486.23811342593</v>
      </c>
      <c r="Q132" s="79" t="s">
        <v>486</v>
      </c>
      <c r="R132" s="83" t="s">
        <v>603</v>
      </c>
      <c r="S132" s="79" t="s">
        <v>661</v>
      </c>
      <c r="T132" s="79" t="s">
        <v>736</v>
      </c>
      <c r="U132" s="79"/>
      <c r="V132" s="83" t="s">
        <v>891</v>
      </c>
      <c r="W132" s="81">
        <v>43486.23811342593</v>
      </c>
      <c r="X132" s="83" t="s">
        <v>1009</v>
      </c>
      <c r="Y132" s="79"/>
      <c r="Z132" s="79"/>
      <c r="AA132" s="85" t="s">
        <v>1168</v>
      </c>
      <c r="AB132" s="79"/>
      <c r="AC132" s="79" t="b">
        <v>0</v>
      </c>
      <c r="AD132" s="79">
        <v>0</v>
      </c>
      <c r="AE132" s="85" t="s">
        <v>1273</v>
      </c>
      <c r="AF132" s="79" t="b">
        <v>0</v>
      </c>
      <c r="AG132" s="79" t="s">
        <v>1276</v>
      </c>
      <c r="AH132" s="79"/>
      <c r="AI132" s="85" t="s">
        <v>1273</v>
      </c>
      <c r="AJ132" s="79" t="b">
        <v>0</v>
      </c>
      <c r="AK132" s="79">
        <v>53</v>
      </c>
      <c r="AL132" s="85" t="s">
        <v>1167</v>
      </c>
      <c r="AM132" s="79" t="s">
        <v>1288</v>
      </c>
      <c r="AN132" s="79" t="b">
        <v>0</v>
      </c>
      <c r="AO132" s="85" t="s">
        <v>1167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0</v>
      </c>
      <c r="BE132" s="49">
        <v>0</v>
      </c>
      <c r="BF132" s="48">
        <v>0</v>
      </c>
      <c r="BG132" s="49">
        <v>0</v>
      </c>
      <c r="BH132" s="48">
        <v>0</v>
      </c>
      <c r="BI132" s="49">
        <v>0</v>
      </c>
      <c r="BJ132" s="48">
        <v>17</v>
      </c>
      <c r="BK132" s="49">
        <v>100</v>
      </c>
      <c r="BL132" s="48">
        <v>17</v>
      </c>
    </row>
    <row r="133" spans="1:64" ht="15">
      <c r="A133" s="64" t="s">
        <v>258</v>
      </c>
      <c r="B133" s="64" t="s">
        <v>402</v>
      </c>
      <c r="C133" s="65" t="s">
        <v>4076</v>
      </c>
      <c r="D133" s="66">
        <v>3</v>
      </c>
      <c r="E133" s="67" t="s">
        <v>132</v>
      </c>
      <c r="F133" s="68">
        <v>32</v>
      </c>
      <c r="G133" s="65"/>
      <c r="H133" s="69"/>
      <c r="I133" s="70"/>
      <c r="J133" s="70"/>
      <c r="K133" s="34" t="s">
        <v>65</v>
      </c>
      <c r="L133" s="77">
        <v>133</v>
      </c>
      <c r="M133" s="77"/>
      <c r="N133" s="72"/>
      <c r="O133" s="79" t="s">
        <v>432</v>
      </c>
      <c r="P133" s="81">
        <v>43486.23846064815</v>
      </c>
      <c r="Q133" s="79" t="s">
        <v>487</v>
      </c>
      <c r="R133" s="79"/>
      <c r="S133" s="79"/>
      <c r="T133" s="79" t="s">
        <v>737</v>
      </c>
      <c r="U133" s="83" t="s">
        <v>837</v>
      </c>
      <c r="V133" s="83" t="s">
        <v>837</v>
      </c>
      <c r="W133" s="81">
        <v>43486.23846064815</v>
      </c>
      <c r="X133" s="83" t="s">
        <v>1010</v>
      </c>
      <c r="Y133" s="79"/>
      <c r="Z133" s="79"/>
      <c r="AA133" s="85" t="s">
        <v>1169</v>
      </c>
      <c r="AB133" s="79"/>
      <c r="AC133" s="79" t="b">
        <v>0</v>
      </c>
      <c r="AD133" s="79">
        <v>0</v>
      </c>
      <c r="AE133" s="85" t="s">
        <v>1273</v>
      </c>
      <c r="AF133" s="79" t="b">
        <v>0</v>
      </c>
      <c r="AG133" s="79" t="s">
        <v>1276</v>
      </c>
      <c r="AH133" s="79"/>
      <c r="AI133" s="85" t="s">
        <v>1273</v>
      </c>
      <c r="AJ133" s="79" t="b">
        <v>0</v>
      </c>
      <c r="AK133" s="79">
        <v>0</v>
      </c>
      <c r="AL133" s="85" t="s">
        <v>1273</v>
      </c>
      <c r="AM133" s="79" t="s">
        <v>1288</v>
      </c>
      <c r="AN133" s="79" t="b">
        <v>0</v>
      </c>
      <c r="AO133" s="85" t="s">
        <v>1169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32</v>
      </c>
      <c r="BC133" s="78" t="str">
        <f>REPLACE(INDEX(GroupVertices[Group],MATCH(Edges[[#This Row],[Vertex 2]],GroupVertices[Vertex],0)),1,1,"")</f>
        <v>32</v>
      </c>
      <c r="BD133" s="48">
        <v>1</v>
      </c>
      <c r="BE133" s="49">
        <v>2.380952380952381</v>
      </c>
      <c r="BF133" s="48">
        <v>2</v>
      </c>
      <c r="BG133" s="49">
        <v>4.761904761904762</v>
      </c>
      <c r="BH133" s="48">
        <v>0</v>
      </c>
      <c r="BI133" s="49">
        <v>0</v>
      </c>
      <c r="BJ133" s="48">
        <v>39</v>
      </c>
      <c r="BK133" s="49">
        <v>92.85714285714286</v>
      </c>
      <c r="BL133" s="48">
        <v>42</v>
      </c>
    </row>
    <row r="134" spans="1:64" ht="15">
      <c r="A134" s="64" t="s">
        <v>259</v>
      </c>
      <c r="B134" s="64" t="s">
        <v>403</v>
      </c>
      <c r="C134" s="65" t="s">
        <v>4076</v>
      </c>
      <c r="D134" s="66">
        <v>3</v>
      </c>
      <c r="E134" s="67" t="s">
        <v>132</v>
      </c>
      <c r="F134" s="68">
        <v>32</v>
      </c>
      <c r="G134" s="65"/>
      <c r="H134" s="69"/>
      <c r="I134" s="70"/>
      <c r="J134" s="70"/>
      <c r="K134" s="34" t="s">
        <v>65</v>
      </c>
      <c r="L134" s="77">
        <v>134</v>
      </c>
      <c r="M134" s="77"/>
      <c r="N134" s="72"/>
      <c r="O134" s="79" t="s">
        <v>432</v>
      </c>
      <c r="P134" s="81">
        <v>43486.23863425926</v>
      </c>
      <c r="Q134" s="79" t="s">
        <v>488</v>
      </c>
      <c r="R134" s="83" t="s">
        <v>604</v>
      </c>
      <c r="S134" s="79" t="s">
        <v>662</v>
      </c>
      <c r="T134" s="79" t="s">
        <v>738</v>
      </c>
      <c r="U134" s="83" t="s">
        <v>838</v>
      </c>
      <c r="V134" s="83" t="s">
        <v>838</v>
      </c>
      <c r="W134" s="81">
        <v>43486.23863425926</v>
      </c>
      <c r="X134" s="83" t="s">
        <v>1011</v>
      </c>
      <c r="Y134" s="79"/>
      <c r="Z134" s="79"/>
      <c r="AA134" s="85" t="s">
        <v>1170</v>
      </c>
      <c r="AB134" s="79"/>
      <c r="AC134" s="79" t="b">
        <v>0</v>
      </c>
      <c r="AD134" s="79">
        <v>0</v>
      </c>
      <c r="AE134" s="85" t="s">
        <v>1273</v>
      </c>
      <c r="AF134" s="79" t="b">
        <v>0</v>
      </c>
      <c r="AG134" s="79" t="s">
        <v>1276</v>
      </c>
      <c r="AH134" s="79"/>
      <c r="AI134" s="85" t="s">
        <v>1273</v>
      </c>
      <c r="AJ134" s="79" t="b">
        <v>0</v>
      </c>
      <c r="AK134" s="79">
        <v>0</v>
      </c>
      <c r="AL134" s="85" t="s">
        <v>1273</v>
      </c>
      <c r="AM134" s="79" t="s">
        <v>1283</v>
      </c>
      <c r="AN134" s="79" t="b">
        <v>0</v>
      </c>
      <c r="AO134" s="85" t="s">
        <v>1170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11</v>
      </c>
      <c r="BK134" s="49">
        <v>100</v>
      </c>
      <c r="BL134" s="48">
        <v>11</v>
      </c>
    </row>
    <row r="135" spans="1:64" ht="15">
      <c r="A135" s="64" t="s">
        <v>259</v>
      </c>
      <c r="B135" s="64" t="s">
        <v>404</v>
      </c>
      <c r="C135" s="65" t="s">
        <v>4076</v>
      </c>
      <c r="D135" s="66">
        <v>3</v>
      </c>
      <c r="E135" s="67" t="s">
        <v>132</v>
      </c>
      <c r="F135" s="68">
        <v>32</v>
      </c>
      <c r="G135" s="65"/>
      <c r="H135" s="69"/>
      <c r="I135" s="70"/>
      <c r="J135" s="70"/>
      <c r="K135" s="34" t="s">
        <v>65</v>
      </c>
      <c r="L135" s="77">
        <v>135</v>
      </c>
      <c r="M135" s="77"/>
      <c r="N135" s="72"/>
      <c r="O135" s="79" t="s">
        <v>432</v>
      </c>
      <c r="P135" s="81">
        <v>43486.2374537037</v>
      </c>
      <c r="Q135" s="79" t="s">
        <v>489</v>
      </c>
      <c r="R135" s="79"/>
      <c r="S135" s="79"/>
      <c r="T135" s="79" t="s">
        <v>739</v>
      </c>
      <c r="U135" s="79"/>
      <c r="V135" s="83" t="s">
        <v>892</v>
      </c>
      <c r="W135" s="81">
        <v>43486.2374537037</v>
      </c>
      <c r="X135" s="83" t="s">
        <v>1012</v>
      </c>
      <c r="Y135" s="79"/>
      <c r="Z135" s="79"/>
      <c r="AA135" s="85" t="s">
        <v>1171</v>
      </c>
      <c r="AB135" s="79"/>
      <c r="AC135" s="79" t="b">
        <v>0</v>
      </c>
      <c r="AD135" s="79">
        <v>0</v>
      </c>
      <c r="AE135" s="85" t="s">
        <v>1273</v>
      </c>
      <c r="AF135" s="79" t="b">
        <v>0</v>
      </c>
      <c r="AG135" s="79" t="s">
        <v>1276</v>
      </c>
      <c r="AH135" s="79"/>
      <c r="AI135" s="85" t="s">
        <v>1273</v>
      </c>
      <c r="AJ135" s="79" t="b">
        <v>0</v>
      </c>
      <c r="AK135" s="79">
        <v>77</v>
      </c>
      <c r="AL135" s="85" t="s">
        <v>1243</v>
      </c>
      <c r="AM135" s="79" t="s">
        <v>1283</v>
      </c>
      <c r="AN135" s="79" t="b">
        <v>0</v>
      </c>
      <c r="AO135" s="85" t="s">
        <v>1243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18</v>
      </c>
      <c r="BK135" s="49">
        <v>100</v>
      </c>
      <c r="BL135" s="48">
        <v>18</v>
      </c>
    </row>
    <row r="136" spans="1:64" ht="15">
      <c r="A136" s="64" t="s">
        <v>259</v>
      </c>
      <c r="B136" s="64" t="s">
        <v>320</v>
      </c>
      <c r="C136" s="65" t="s">
        <v>4076</v>
      </c>
      <c r="D136" s="66">
        <v>3</v>
      </c>
      <c r="E136" s="67" t="s">
        <v>132</v>
      </c>
      <c r="F136" s="68">
        <v>32</v>
      </c>
      <c r="G136" s="65"/>
      <c r="H136" s="69"/>
      <c r="I136" s="70"/>
      <c r="J136" s="70"/>
      <c r="K136" s="34" t="s">
        <v>65</v>
      </c>
      <c r="L136" s="77">
        <v>136</v>
      </c>
      <c r="M136" s="77"/>
      <c r="N136" s="72"/>
      <c r="O136" s="79" t="s">
        <v>432</v>
      </c>
      <c r="P136" s="81">
        <v>43486.2374537037</v>
      </c>
      <c r="Q136" s="79" t="s">
        <v>489</v>
      </c>
      <c r="R136" s="79"/>
      <c r="S136" s="79"/>
      <c r="T136" s="79" t="s">
        <v>739</v>
      </c>
      <c r="U136" s="79"/>
      <c r="V136" s="83" t="s">
        <v>892</v>
      </c>
      <c r="W136" s="81">
        <v>43486.2374537037</v>
      </c>
      <c r="X136" s="83" t="s">
        <v>1012</v>
      </c>
      <c r="Y136" s="79"/>
      <c r="Z136" s="79"/>
      <c r="AA136" s="85" t="s">
        <v>1171</v>
      </c>
      <c r="AB136" s="79"/>
      <c r="AC136" s="79" t="b">
        <v>0</v>
      </c>
      <c r="AD136" s="79">
        <v>0</v>
      </c>
      <c r="AE136" s="85" t="s">
        <v>1273</v>
      </c>
      <c r="AF136" s="79" t="b">
        <v>0</v>
      </c>
      <c r="AG136" s="79" t="s">
        <v>1276</v>
      </c>
      <c r="AH136" s="79"/>
      <c r="AI136" s="85" t="s">
        <v>1273</v>
      </c>
      <c r="AJ136" s="79" t="b">
        <v>0</v>
      </c>
      <c r="AK136" s="79">
        <v>77</v>
      </c>
      <c r="AL136" s="85" t="s">
        <v>1243</v>
      </c>
      <c r="AM136" s="79" t="s">
        <v>1283</v>
      </c>
      <c r="AN136" s="79" t="b">
        <v>0</v>
      </c>
      <c r="AO136" s="85" t="s">
        <v>1243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260</v>
      </c>
      <c r="B137" s="64" t="s">
        <v>326</v>
      </c>
      <c r="C137" s="65" t="s">
        <v>4076</v>
      </c>
      <c r="D137" s="66">
        <v>3</v>
      </c>
      <c r="E137" s="67" t="s">
        <v>132</v>
      </c>
      <c r="F137" s="68">
        <v>32</v>
      </c>
      <c r="G137" s="65"/>
      <c r="H137" s="69"/>
      <c r="I137" s="70"/>
      <c r="J137" s="70"/>
      <c r="K137" s="34" t="s">
        <v>65</v>
      </c>
      <c r="L137" s="77">
        <v>137</v>
      </c>
      <c r="M137" s="77"/>
      <c r="N137" s="72"/>
      <c r="O137" s="79" t="s">
        <v>432</v>
      </c>
      <c r="P137" s="81">
        <v>43486.238703703704</v>
      </c>
      <c r="Q137" s="79" t="s">
        <v>490</v>
      </c>
      <c r="R137" s="79"/>
      <c r="S137" s="79"/>
      <c r="T137" s="79" t="s">
        <v>740</v>
      </c>
      <c r="U137" s="79"/>
      <c r="V137" s="83" t="s">
        <v>893</v>
      </c>
      <c r="W137" s="81">
        <v>43486.238703703704</v>
      </c>
      <c r="X137" s="83" t="s">
        <v>1013</v>
      </c>
      <c r="Y137" s="79"/>
      <c r="Z137" s="79"/>
      <c r="AA137" s="85" t="s">
        <v>1172</v>
      </c>
      <c r="AB137" s="79"/>
      <c r="AC137" s="79" t="b">
        <v>0</v>
      </c>
      <c r="AD137" s="79">
        <v>0</v>
      </c>
      <c r="AE137" s="85" t="s">
        <v>1273</v>
      </c>
      <c r="AF137" s="79" t="b">
        <v>0</v>
      </c>
      <c r="AG137" s="79" t="s">
        <v>1276</v>
      </c>
      <c r="AH137" s="79"/>
      <c r="AI137" s="85" t="s">
        <v>1273</v>
      </c>
      <c r="AJ137" s="79" t="b">
        <v>0</v>
      </c>
      <c r="AK137" s="79">
        <v>146</v>
      </c>
      <c r="AL137" s="85" t="s">
        <v>1255</v>
      </c>
      <c r="AM137" s="79" t="s">
        <v>1285</v>
      </c>
      <c r="AN137" s="79" t="b">
        <v>0</v>
      </c>
      <c r="AO137" s="85" t="s">
        <v>1255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v>0</v>
      </c>
      <c r="BE137" s="49">
        <v>0</v>
      </c>
      <c r="BF137" s="48">
        <v>0</v>
      </c>
      <c r="BG137" s="49">
        <v>0</v>
      </c>
      <c r="BH137" s="48">
        <v>0</v>
      </c>
      <c r="BI137" s="49">
        <v>0</v>
      </c>
      <c r="BJ137" s="48">
        <v>19</v>
      </c>
      <c r="BK137" s="49">
        <v>100</v>
      </c>
      <c r="BL137" s="48">
        <v>19</v>
      </c>
    </row>
    <row r="138" spans="1:64" ht="15">
      <c r="A138" s="64" t="s">
        <v>261</v>
      </c>
      <c r="B138" s="64" t="s">
        <v>405</v>
      </c>
      <c r="C138" s="65" t="s">
        <v>4076</v>
      </c>
      <c r="D138" s="66">
        <v>3</v>
      </c>
      <c r="E138" s="67" t="s">
        <v>132</v>
      </c>
      <c r="F138" s="68">
        <v>32</v>
      </c>
      <c r="G138" s="65"/>
      <c r="H138" s="69"/>
      <c r="I138" s="70"/>
      <c r="J138" s="70"/>
      <c r="K138" s="34" t="s">
        <v>65</v>
      </c>
      <c r="L138" s="77">
        <v>138</v>
      </c>
      <c r="M138" s="77"/>
      <c r="N138" s="72"/>
      <c r="O138" s="79" t="s">
        <v>432</v>
      </c>
      <c r="P138" s="81">
        <v>43486.23876157407</v>
      </c>
      <c r="Q138" s="79" t="s">
        <v>491</v>
      </c>
      <c r="R138" s="83" t="s">
        <v>605</v>
      </c>
      <c r="S138" s="79" t="s">
        <v>663</v>
      </c>
      <c r="T138" s="79" t="s">
        <v>741</v>
      </c>
      <c r="U138" s="83" t="s">
        <v>839</v>
      </c>
      <c r="V138" s="83" t="s">
        <v>839</v>
      </c>
      <c r="W138" s="81">
        <v>43486.23876157407</v>
      </c>
      <c r="X138" s="83" t="s">
        <v>1014</v>
      </c>
      <c r="Y138" s="79"/>
      <c r="Z138" s="79"/>
      <c r="AA138" s="85" t="s">
        <v>1173</v>
      </c>
      <c r="AB138" s="79"/>
      <c r="AC138" s="79" t="b">
        <v>0</v>
      </c>
      <c r="AD138" s="79">
        <v>2</v>
      </c>
      <c r="AE138" s="85" t="s">
        <v>1273</v>
      </c>
      <c r="AF138" s="79" t="b">
        <v>0</v>
      </c>
      <c r="AG138" s="79" t="s">
        <v>1276</v>
      </c>
      <c r="AH138" s="79"/>
      <c r="AI138" s="85" t="s">
        <v>1273</v>
      </c>
      <c r="AJ138" s="79" t="b">
        <v>0</v>
      </c>
      <c r="AK138" s="79">
        <v>0</v>
      </c>
      <c r="AL138" s="85" t="s">
        <v>1273</v>
      </c>
      <c r="AM138" s="79" t="s">
        <v>1283</v>
      </c>
      <c r="AN138" s="79" t="b">
        <v>0</v>
      </c>
      <c r="AO138" s="85" t="s">
        <v>1173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31</v>
      </c>
      <c r="BC138" s="78" t="str">
        <f>REPLACE(INDEX(GroupVertices[Group],MATCH(Edges[[#This Row],[Vertex 2]],GroupVertices[Vertex],0)),1,1,"")</f>
        <v>31</v>
      </c>
      <c r="BD138" s="48">
        <v>1</v>
      </c>
      <c r="BE138" s="49">
        <v>2.9411764705882355</v>
      </c>
      <c r="BF138" s="48">
        <v>0</v>
      </c>
      <c r="BG138" s="49">
        <v>0</v>
      </c>
      <c r="BH138" s="48">
        <v>0</v>
      </c>
      <c r="BI138" s="49">
        <v>0</v>
      </c>
      <c r="BJ138" s="48">
        <v>33</v>
      </c>
      <c r="BK138" s="49">
        <v>97.05882352941177</v>
      </c>
      <c r="BL138" s="48">
        <v>34</v>
      </c>
    </row>
    <row r="139" spans="1:64" ht="15">
      <c r="A139" s="64" t="s">
        <v>262</v>
      </c>
      <c r="B139" s="64" t="s">
        <v>262</v>
      </c>
      <c r="C139" s="65" t="s">
        <v>4076</v>
      </c>
      <c r="D139" s="66">
        <v>3</v>
      </c>
      <c r="E139" s="67" t="s">
        <v>132</v>
      </c>
      <c r="F139" s="68">
        <v>32</v>
      </c>
      <c r="G139" s="65"/>
      <c r="H139" s="69"/>
      <c r="I139" s="70"/>
      <c r="J139" s="70"/>
      <c r="K139" s="34" t="s">
        <v>65</v>
      </c>
      <c r="L139" s="77">
        <v>139</v>
      </c>
      <c r="M139" s="77"/>
      <c r="N139" s="72"/>
      <c r="O139" s="79" t="s">
        <v>176</v>
      </c>
      <c r="P139" s="81">
        <v>43486.2293287037</v>
      </c>
      <c r="Q139" s="79" t="s">
        <v>492</v>
      </c>
      <c r="R139" s="83" t="s">
        <v>606</v>
      </c>
      <c r="S139" s="79" t="s">
        <v>652</v>
      </c>
      <c r="T139" s="79" t="s">
        <v>742</v>
      </c>
      <c r="U139" s="83" t="s">
        <v>840</v>
      </c>
      <c r="V139" s="83" t="s">
        <v>840</v>
      </c>
      <c r="W139" s="81">
        <v>43486.2293287037</v>
      </c>
      <c r="X139" s="83" t="s">
        <v>1015</v>
      </c>
      <c r="Y139" s="79"/>
      <c r="Z139" s="79"/>
      <c r="AA139" s="85" t="s">
        <v>1174</v>
      </c>
      <c r="AB139" s="79"/>
      <c r="AC139" s="79" t="b">
        <v>0</v>
      </c>
      <c r="AD139" s="79">
        <v>0</v>
      </c>
      <c r="AE139" s="85" t="s">
        <v>1273</v>
      </c>
      <c r="AF139" s="79" t="b">
        <v>0</v>
      </c>
      <c r="AG139" s="79" t="s">
        <v>1276</v>
      </c>
      <c r="AH139" s="79"/>
      <c r="AI139" s="85" t="s">
        <v>1273</v>
      </c>
      <c r="AJ139" s="79" t="b">
        <v>0</v>
      </c>
      <c r="AK139" s="79">
        <v>1</v>
      </c>
      <c r="AL139" s="85" t="s">
        <v>1273</v>
      </c>
      <c r="AM139" s="79" t="s">
        <v>1299</v>
      </c>
      <c r="AN139" s="79" t="b">
        <v>0</v>
      </c>
      <c r="AO139" s="85" t="s">
        <v>1174</v>
      </c>
      <c r="AP139" s="79" t="s">
        <v>1316</v>
      </c>
      <c r="AQ139" s="79">
        <v>0</v>
      </c>
      <c r="AR139" s="79">
        <v>0</v>
      </c>
      <c r="AS139" s="79"/>
      <c r="AT139" s="79"/>
      <c r="AU139" s="79"/>
      <c r="AV139" s="79"/>
      <c r="AW139" s="79"/>
      <c r="AX139" s="79"/>
      <c r="AY139" s="79"/>
      <c r="AZ139" s="79"/>
      <c r="BA139">
        <v>1</v>
      </c>
      <c r="BB139" s="78" t="str">
        <f>REPLACE(INDEX(GroupVertices[Group],MATCH(Edges[[#This Row],[Vertex 1]],GroupVertices[Vertex],0)),1,1,"")</f>
        <v>30</v>
      </c>
      <c r="BC139" s="78" t="str">
        <f>REPLACE(INDEX(GroupVertices[Group],MATCH(Edges[[#This Row],[Vertex 2]],GroupVertices[Vertex],0)),1,1,"")</f>
        <v>30</v>
      </c>
      <c r="BD139" s="48">
        <v>0</v>
      </c>
      <c r="BE139" s="49">
        <v>0</v>
      </c>
      <c r="BF139" s="48">
        <v>1</v>
      </c>
      <c r="BG139" s="49">
        <v>4.166666666666667</v>
      </c>
      <c r="BH139" s="48">
        <v>0</v>
      </c>
      <c r="BI139" s="49">
        <v>0</v>
      </c>
      <c r="BJ139" s="48">
        <v>23</v>
      </c>
      <c r="BK139" s="49">
        <v>95.83333333333333</v>
      </c>
      <c r="BL139" s="48">
        <v>24</v>
      </c>
    </row>
    <row r="140" spans="1:64" ht="15">
      <c r="A140" s="64" t="s">
        <v>263</v>
      </c>
      <c r="B140" s="64" t="s">
        <v>262</v>
      </c>
      <c r="C140" s="65" t="s">
        <v>4076</v>
      </c>
      <c r="D140" s="66">
        <v>3</v>
      </c>
      <c r="E140" s="67" t="s">
        <v>132</v>
      </c>
      <c r="F140" s="68">
        <v>32</v>
      </c>
      <c r="G140" s="65"/>
      <c r="H140" s="69"/>
      <c r="I140" s="70"/>
      <c r="J140" s="70"/>
      <c r="K140" s="34" t="s">
        <v>65</v>
      </c>
      <c r="L140" s="77">
        <v>140</v>
      </c>
      <c r="M140" s="77"/>
      <c r="N140" s="72"/>
      <c r="O140" s="79" t="s">
        <v>432</v>
      </c>
      <c r="P140" s="81">
        <v>43486.23898148148</v>
      </c>
      <c r="Q140" s="79" t="s">
        <v>493</v>
      </c>
      <c r="R140" s="83" t="s">
        <v>606</v>
      </c>
      <c r="S140" s="79" t="s">
        <v>652</v>
      </c>
      <c r="T140" s="79" t="s">
        <v>743</v>
      </c>
      <c r="U140" s="79"/>
      <c r="V140" s="83" t="s">
        <v>894</v>
      </c>
      <c r="W140" s="81">
        <v>43486.23898148148</v>
      </c>
      <c r="X140" s="83" t="s">
        <v>1016</v>
      </c>
      <c r="Y140" s="79"/>
      <c r="Z140" s="79"/>
      <c r="AA140" s="85" t="s">
        <v>1175</v>
      </c>
      <c r="AB140" s="79"/>
      <c r="AC140" s="79" t="b">
        <v>0</v>
      </c>
      <c r="AD140" s="79">
        <v>0</v>
      </c>
      <c r="AE140" s="85" t="s">
        <v>1273</v>
      </c>
      <c r="AF140" s="79" t="b">
        <v>0</v>
      </c>
      <c r="AG140" s="79" t="s">
        <v>1276</v>
      </c>
      <c r="AH140" s="79"/>
      <c r="AI140" s="85" t="s">
        <v>1273</v>
      </c>
      <c r="AJ140" s="79" t="b">
        <v>0</v>
      </c>
      <c r="AK140" s="79">
        <v>1</v>
      </c>
      <c r="AL140" s="85" t="s">
        <v>1174</v>
      </c>
      <c r="AM140" s="79" t="s">
        <v>1300</v>
      </c>
      <c r="AN140" s="79" t="b">
        <v>0</v>
      </c>
      <c r="AO140" s="85" t="s">
        <v>1174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30</v>
      </c>
      <c r="BC140" s="78" t="str">
        <f>REPLACE(INDEX(GroupVertices[Group],MATCH(Edges[[#This Row],[Vertex 2]],GroupVertices[Vertex],0)),1,1,"")</f>
        <v>30</v>
      </c>
      <c r="BD140" s="48">
        <v>0</v>
      </c>
      <c r="BE140" s="49">
        <v>0</v>
      </c>
      <c r="BF140" s="48">
        <v>0</v>
      </c>
      <c r="BG140" s="49">
        <v>0</v>
      </c>
      <c r="BH140" s="48">
        <v>0</v>
      </c>
      <c r="BI140" s="49">
        <v>0</v>
      </c>
      <c r="BJ140" s="48">
        <v>15</v>
      </c>
      <c r="BK140" s="49">
        <v>100</v>
      </c>
      <c r="BL140" s="48">
        <v>15</v>
      </c>
    </row>
    <row r="141" spans="1:64" ht="15">
      <c r="A141" s="64" t="s">
        <v>264</v>
      </c>
      <c r="B141" s="64" t="s">
        <v>320</v>
      </c>
      <c r="C141" s="65" t="s">
        <v>4076</v>
      </c>
      <c r="D141" s="66">
        <v>3</v>
      </c>
      <c r="E141" s="67" t="s">
        <v>132</v>
      </c>
      <c r="F141" s="68">
        <v>32</v>
      </c>
      <c r="G141" s="65"/>
      <c r="H141" s="69"/>
      <c r="I141" s="70"/>
      <c r="J141" s="70"/>
      <c r="K141" s="34" t="s">
        <v>65</v>
      </c>
      <c r="L141" s="77">
        <v>141</v>
      </c>
      <c r="M141" s="77"/>
      <c r="N141" s="72"/>
      <c r="O141" s="79" t="s">
        <v>432</v>
      </c>
      <c r="P141" s="81">
        <v>43486.239224537036</v>
      </c>
      <c r="Q141" s="79" t="s">
        <v>494</v>
      </c>
      <c r="R141" s="79"/>
      <c r="S141" s="79"/>
      <c r="T141" s="79" t="s">
        <v>744</v>
      </c>
      <c r="U141" s="79"/>
      <c r="V141" s="83" t="s">
        <v>895</v>
      </c>
      <c r="W141" s="81">
        <v>43486.239224537036</v>
      </c>
      <c r="X141" s="83" t="s">
        <v>1017</v>
      </c>
      <c r="Y141" s="79"/>
      <c r="Z141" s="79"/>
      <c r="AA141" s="85" t="s">
        <v>1176</v>
      </c>
      <c r="AB141" s="79"/>
      <c r="AC141" s="79" t="b">
        <v>0</v>
      </c>
      <c r="AD141" s="79">
        <v>0</v>
      </c>
      <c r="AE141" s="85" t="s">
        <v>1273</v>
      </c>
      <c r="AF141" s="79" t="b">
        <v>0</v>
      </c>
      <c r="AG141" s="79" t="s">
        <v>1276</v>
      </c>
      <c r="AH141" s="79"/>
      <c r="AI141" s="85" t="s">
        <v>1273</v>
      </c>
      <c r="AJ141" s="79" t="b">
        <v>0</v>
      </c>
      <c r="AK141" s="79">
        <v>74</v>
      </c>
      <c r="AL141" s="85" t="s">
        <v>1223</v>
      </c>
      <c r="AM141" s="79" t="s">
        <v>1285</v>
      </c>
      <c r="AN141" s="79" t="b">
        <v>0</v>
      </c>
      <c r="AO141" s="85" t="s">
        <v>1223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264</v>
      </c>
      <c r="B142" s="64" t="s">
        <v>255</v>
      </c>
      <c r="C142" s="65" t="s">
        <v>4076</v>
      </c>
      <c r="D142" s="66">
        <v>3</v>
      </c>
      <c r="E142" s="67" t="s">
        <v>132</v>
      </c>
      <c r="F142" s="68">
        <v>32</v>
      </c>
      <c r="G142" s="65"/>
      <c r="H142" s="69"/>
      <c r="I142" s="70"/>
      <c r="J142" s="70"/>
      <c r="K142" s="34" t="s">
        <v>65</v>
      </c>
      <c r="L142" s="77">
        <v>142</v>
      </c>
      <c r="M142" s="77"/>
      <c r="N142" s="72"/>
      <c r="O142" s="79" t="s">
        <v>432</v>
      </c>
      <c r="P142" s="81">
        <v>43486.239224537036</v>
      </c>
      <c r="Q142" s="79" t="s">
        <v>494</v>
      </c>
      <c r="R142" s="79"/>
      <c r="S142" s="79"/>
      <c r="T142" s="79" t="s">
        <v>744</v>
      </c>
      <c r="U142" s="79"/>
      <c r="V142" s="83" t="s">
        <v>895</v>
      </c>
      <c r="W142" s="81">
        <v>43486.239224537036</v>
      </c>
      <c r="X142" s="83" t="s">
        <v>1017</v>
      </c>
      <c r="Y142" s="79"/>
      <c r="Z142" s="79"/>
      <c r="AA142" s="85" t="s">
        <v>1176</v>
      </c>
      <c r="AB142" s="79"/>
      <c r="AC142" s="79" t="b">
        <v>0</v>
      </c>
      <c r="AD142" s="79">
        <v>0</v>
      </c>
      <c r="AE142" s="85" t="s">
        <v>1273</v>
      </c>
      <c r="AF142" s="79" t="b">
        <v>0</v>
      </c>
      <c r="AG142" s="79" t="s">
        <v>1276</v>
      </c>
      <c r="AH142" s="79"/>
      <c r="AI142" s="85" t="s">
        <v>1273</v>
      </c>
      <c r="AJ142" s="79" t="b">
        <v>0</v>
      </c>
      <c r="AK142" s="79">
        <v>74</v>
      </c>
      <c r="AL142" s="85" t="s">
        <v>1223</v>
      </c>
      <c r="AM142" s="79" t="s">
        <v>1285</v>
      </c>
      <c r="AN142" s="79" t="b">
        <v>0</v>
      </c>
      <c r="AO142" s="85" t="s">
        <v>1223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4</v>
      </c>
      <c r="BD142" s="48">
        <v>2</v>
      </c>
      <c r="BE142" s="49">
        <v>14.285714285714286</v>
      </c>
      <c r="BF142" s="48">
        <v>1</v>
      </c>
      <c r="BG142" s="49">
        <v>7.142857142857143</v>
      </c>
      <c r="BH142" s="48">
        <v>0</v>
      </c>
      <c r="BI142" s="49">
        <v>0</v>
      </c>
      <c r="BJ142" s="48">
        <v>11</v>
      </c>
      <c r="BK142" s="49">
        <v>78.57142857142857</v>
      </c>
      <c r="BL142" s="48">
        <v>14</v>
      </c>
    </row>
    <row r="143" spans="1:64" ht="15">
      <c r="A143" s="64" t="s">
        <v>219</v>
      </c>
      <c r="B143" s="64" t="s">
        <v>406</v>
      </c>
      <c r="C143" s="65" t="s">
        <v>4076</v>
      </c>
      <c r="D143" s="66">
        <v>3</v>
      </c>
      <c r="E143" s="67" t="s">
        <v>132</v>
      </c>
      <c r="F143" s="68">
        <v>32</v>
      </c>
      <c r="G143" s="65"/>
      <c r="H143" s="69"/>
      <c r="I143" s="70"/>
      <c r="J143" s="70"/>
      <c r="K143" s="34" t="s">
        <v>65</v>
      </c>
      <c r="L143" s="77">
        <v>143</v>
      </c>
      <c r="M143" s="77"/>
      <c r="N143" s="72"/>
      <c r="O143" s="79" t="s">
        <v>432</v>
      </c>
      <c r="P143" s="81">
        <v>43486.21503472222</v>
      </c>
      <c r="Q143" s="79" t="s">
        <v>441</v>
      </c>
      <c r="R143" s="83" t="s">
        <v>583</v>
      </c>
      <c r="S143" s="79" t="s">
        <v>646</v>
      </c>
      <c r="T143" s="79" t="s">
        <v>697</v>
      </c>
      <c r="U143" s="79" t="s">
        <v>818</v>
      </c>
      <c r="V143" s="79" t="s">
        <v>818</v>
      </c>
      <c r="W143" s="81">
        <v>43486.21503472222</v>
      </c>
      <c r="X143" s="83" t="s">
        <v>961</v>
      </c>
      <c r="Y143" s="79"/>
      <c r="Z143" s="79"/>
      <c r="AA143" s="85" t="s">
        <v>1120</v>
      </c>
      <c r="AB143" s="79"/>
      <c r="AC143" s="79" t="b">
        <v>0</v>
      </c>
      <c r="AD143" s="79">
        <v>3</v>
      </c>
      <c r="AE143" s="85" t="s">
        <v>1273</v>
      </c>
      <c r="AF143" s="79" t="b">
        <v>0</v>
      </c>
      <c r="AG143" s="79" t="s">
        <v>1276</v>
      </c>
      <c r="AH143" s="79"/>
      <c r="AI143" s="85" t="s">
        <v>1273</v>
      </c>
      <c r="AJ143" s="79" t="b">
        <v>0</v>
      </c>
      <c r="AK143" s="79">
        <v>7</v>
      </c>
      <c r="AL143" s="85" t="s">
        <v>1273</v>
      </c>
      <c r="AM143" s="79" t="s">
        <v>1289</v>
      </c>
      <c r="AN143" s="79" t="b">
        <v>0</v>
      </c>
      <c r="AO143" s="85" t="s">
        <v>1120</v>
      </c>
      <c r="AP143" s="79" t="s">
        <v>1316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8</v>
      </c>
      <c r="BD143" s="48">
        <v>1</v>
      </c>
      <c r="BE143" s="49">
        <v>4</v>
      </c>
      <c r="BF143" s="48">
        <v>1</v>
      </c>
      <c r="BG143" s="49">
        <v>4</v>
      </c>
      <c r="BH143" s="48">
        <v>0</v>
      </c>
      <c r="BI143" s="49">
        <v>0</v>
      </c>
      <c r="BJ143" s="48">
        <v>23</v>
      </c>
      <c r="BK143" s="49">
        <v>92</v>
      </c>
      <c r="BL143" s="48">
        <v>25</v>
      </c>
    </row>
    <row r="144" spans="1:64" ht="15">
      <c r="A144" s="64" t="s">
        <v>220</v>
      </c>
      <c r="B144" s="64" t="s">
        <v>406</v>
      </c>
      <c r="C144" s="65" t="s">
        <v>4076</v>
      </c>
      <c r="D144" s="66">
        <v>3</v>
      </c>
      <c r="E144" s="67" t="s">
        <v>132</v>
      </c>
      <c r="F144" s="68">
        <v>32</v>
      </c>
      <c r="G144" s="65"/>
      <c r="H144" s="69"/>
      <c r="I144" s="70"/>
      <c r="J144" s="70"/>
      <c r="K144" s="34" t="s">
        <v>65</v>
      </c>
      <c r="L144" s="77">
        <v>144</v>
      </c>
      <c r="M144" s="77"/>
      <c r="N144" s="72"/>
      <c r="O144" s="79" t="s">
        <v>432</v>
      </c>
      <c r="P144" s="81">
        <v>43486.20444444445</v>
      </c>
      <c r="Q144" s="79" t="s">
        <v>442</v>
      </c>
      <c r="R144" s="79"/>
      <c r="S144" s="79"/>
      <c r="T144" s="79" t="s">
        <v>698</v>
      </c>
      <c r="U144" s="83" t="s">
        <v>819</v>
      </c>
      <c r="V144" s="83" t="s">
        <v>819</v>
      </c>
      <c r="W144" s="81">
        <v>43486.20444444445</v>
      </c>
      <c r="X144" s="83" t="s">
        <v>962</v>
      </c>
      <c r="Y144" s="79"/>
      <c r="Z144" s="79"/>
      <c r="AA144" s="85" t="s">
        <v>1121</v>
      </c>
      <c r="AB144" s="79"/>
      <c r="AC144" s="79" t="b">
        <v>0</v>
      </c>
      <c r="AD144" s="79">
        <v>4</v>
      </c>
      <c r="AE144" s="85" t="s">
        <v>1273</v>
      </c>
      <c r="AF144" s="79" t="b">
        <v>0</v>
      </c>
      <c r="AG144" s="79" t="s">
        <v>1276</v>
      </c>
      <c r="AH144" s="79"/>
      <c r="AI144" s="85" t="s">
        <v>1273</v>
      </c>
      <c r="AJ144" s="79" t="b">
        <v>0</v>
      </c>
      <c r="AK144" s="79">
        <v>4</v>
      </c>
      <c r="AL144" s="85" t="s">
        <v>1273</v>
      </c>
      <c r="AM144" s="79" t="s">
        <v>1284</v>
      </c>
      <c r="AN144" s="79" t="b">
        <v>0</v>
      </c>
      <c r="AO144" s="85" t="s">
        <v>1121</v>
      </c>
      <c r="AP144" s="79" t="s">
        <v>1316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8</v>
      </c>
      <c r="BD144" s="48"/>
      <c r="BE144" s="49"/>
      <c r="BF144" s="48"/>
      <c r="BG144" s="49"/>
      <c r="BH144" s="48"/>
      <c r="BI144" s="49"/>
      <c r="BJ144" s="48"/>
      <c r="BK144" s="49"/>
      <c r="BL144" s="48"/>
    </row>
    <row r="145" spans="1:64" ht="15">
      <c r="A145" s="64" t="s">
        <v>265</v>
      </c>
      <c r="B145" s="64" t="s">
        <v>406</v>
      </c>
      <c r="C145" s="65" t="s">
        <v>4076</v>
      </c>
      <c r="D145" s="66">
        <v>3</v>
      </c>
      <c r="E145" s="67" t="s">
        <v>132</v>
      </c>
      <c r="F145" s="68">
        <v>32</v>
      </c>
      <c r="G145" s="65"/>
      <c r="H145" s="69"/>
      <c r="I145" s="70"/>
      <c r="J145" s="70"/>
      <c r="K145" s="34" t="s">
        <v>65</v>
      </c>
      <c r="L145" s="77">
        <v>145</v>
      </c>
      <c r="M145" s="77"/>
      <c r="N145" s="72"/>
      <c r="O145" s="79" t="s">
        <v>432</v>
      </c>
      <c r="P145" s="81">
        <v>43486.23872685185</v>
      </c>
      <c r="Q145" s="79" t="s">
        <v>495</v>
      </c>
      <c r="R145" s="83" t="s">
        <v>583</v>
      </c>
      <c r="S145" s="79" t="s">
        <v>646</v>
      </c>
      <c r="T145" s="79" t="s">
        <v>745</v>
      </c>
      <c r="U145" s="79"/>
      <c r="V145" s="83" t="s">
        <v>896</v>
      </c>
      <c r="W145" s="81">
        <v>43486.23872685185</v>
      </c>
      <c r="X145" s="83" t="s">
        <v>1018</v>
      </c>
      <c r="Y145" s="79"/>
      <c r="Z145" s="79"/>
      <c r="AA145" s="85" t="s">
        <v>1177</v>
      </c>
      <c r="AB145" s="79"/>
      <c r="AC145" s="79" t="b">
        <v>0</v>
      </c>
      <c r="AD145" s="79">
        <v>0</v>
      </c>
      <c r="AE145" s="85" t="s">
        <v>1273</v>
      </c>
      <c r="AF145" s="79" t="b">
        <v>0</v>
      </c>
      <c r="AG145" s="79" t="s">
        <v>1276</v>
      </c>
      <c r="AH145" s="79"/>
      <c r="AI145" s="85" t="s">
        <v>1273</v>
      </c>
      <c r="AJ145" s="79" t="b">
        <v>0</v>
      </c>
      <c r="AK145" s="79">
        <v>7</v>
      </c>
      <c r="AL145" s="85" t="s">
        <v>1120</v>
      </c>
      <c r="AM145" s="79" t="s">
        <v>1285</v>
      </c>
      <c r="AN145" s="79" t="b">
        <v>0</v>
      </c>
      <c r="AO145" s="85" t="s">
        <v>1120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c r="BE145" s="49"/>
      <c r="BF145" s="48"/>
      <c r="BG145" s="49"/>
      <c r="BH145" s="48"/>
      <c r="BI145" s="49"/>
      <c r="BJ145" s="48"/>
      <c r="BK145" s="49"/>
      <c r="BL145" s="48"/>
    </row>
    <row r="146" spans="1:64" ht="15">
      <c r="A146" s="64" t="s">
        <v>265</v>
      </c>
      <c r="B146" s="64" t="s">
        <v>219</v>
      </c>
      <c r="C146" s="65" t="s">
        <v>4076</v>
      </c>
      <c r="D146" s="66">
        <v>3</v>
      </c>
      <c r="E146" s="67" t="s">
        <v>132</v>
      </c>
      <c r="F146" s="68">
        <v>32</v>
      </c>
      <c r="G146" s="65"/>
      <c r="H146" s="69"/>
      <c r="I146" s="70"/>
      <c r="J146" s="70"/>
      <c r="K146" s="34" t="s">
        <v>65</v>
      </c>
      <c r="L146" s="77">
        <v>146</v>
      </c>
      <c r="M146" s="77"/>
      <c r="N146" s="72"/>
      <c r="O146" s="79" t="s">
        <v>432</v>
      </c>
      <c r="P146" s="81">
        <v>43486.23872685185</v>
      </c>
      <c r="Q146" s="79" t="s">
        <v>495</v>
      </c>
      <c r="R146" s="83" t="s">
        <v>583</v>
      </c>
      <c r="S146" s="79" t="s">
        <v>646</v>
      </c>
      <c r="T146" s="79" t="s">
        <v>745</v>
      </c>
      <c r="U146" s="79"/>
      <c r="V146" s="83" t="s">
        <v>896</v>
      </c>
      <c r="W146" s="81">
        <v>43486.23872685185</v>
      </c>
      <c r="X146" s="83" t="s">
        <v>1018</v>
      </c>
      <c r="Y146" s="79"/>
      <c r="Z146" s="79"/>
      <c r="AA146" s="85" t="s">
        <v>1177</v>
      </c>
      <c r="AB146" s="79"/>
      <c r="AC146" s="79" t="b">
        <v>0</v>
      </c>
      <c r="AD146" s="79">
        <v>0</v>
      </c>
      <c r="AE146" s="85" t="s">
        <v>1273</v>
      </c>
      <c r="AF146" s="79" t="b">
        <v>0</v>
      </c>
      <c r="AG146" s="79" t="s">
        <v>1276</v>
      </c>
      <c r="AH146" s="79"/>
      <c r="AI146" s="85" t="s">
        <v>1273</v>
      </c>
      <c r="AJ146" s="79" t="b">
        <v>0</v>
      </c>
      <c r="AK146" s="79">
        <v>7</v>
      </c>
      <c r="AL146" s="85" t="s">
        <v>1120</v>
      </c>
      <c r="AM146" s="79" t="s">
        <v>1285</v>
      </c>
      <c r="AN146" s="79" t="b">
        <v>0</v>
      </c>
      <c r="AO146" s="85" t="s">
        <v>1120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8</v>
      </c>
      <c r="BC146" s="78" t="str">
        <f>REPLACE(INDEX(GroupVertices[Group],MATCH(Edges[[#This Row],[Vertex 2]],GroupVertices[Vertex],0)),1,1,"")</f>
        <v>8</v>
      </c>
      <c r="BD146" s="48">
        <v>1</v>
      </c>
      <c r="BE146" s="49">
        <v>6.666666666666667</v>
      </c>
      <c r="BF146" s="48">
        <v>0</v>
      </c>
      <c r="BG146" s="49">
        <v>0</v>
      </c>
      <c r="BH146" s="48">
        <v>0</v>
      </c>
      <c r="BI146" s="49">
        <v>0</v>
      </c>
      <c r="BJ146" s="48">
        <v>14</v>
      </c>
      <c r="BK146" s="49">
        <v>93.33333333333333</v>
      </c>
      <c r="BL146" s="48">
        <v>15</v>
      </c>
    </row>
    <row r="147" spans="1:64" ht="15">
      <c r="A147" s="64" t="s">
        <v>265</v>
      </c>
      <c r="B147" s="64" t="s">
        <v>407</v>
      </c>
      <c r="C147" s="65" t="s">
        <v>4076</v>
      </c>
      <c r="D147" s="66">
        <v>3</v>
      </c>
      <c r="E147" s="67" t="s">
        <v>132</v>
      </c>
      <c r="F147" s="68">
        <v>32</v>
      </c>
      <c r="G147" s="65"/>
      <c r="H147" s="69"/>
      <c r="I147" s="70"/>
      <c r="J147" s="70"/>
      <c r="K147" s="34" t="s">
        <v>65</v>
      </c>
      <c r="L147" s="77">
        <v>147</v>
      </c>
      <c r="M147" s="77"/>
      <c r="N147" s="72"/>
      <c r="O147" s="79" t="s">
        <v>432</v>
      </c>
      <c r="P147" s="81">
        <v>43486.23946759259</v>
      </c>
      <c r="Q147" s="79" t="s">
        <v>496</v>
      </c>
      <c r="R147" s="79"/>
      <c r="S147" s="79"/>
      <c r="T147" s="79" t="s">
        <v>746</v>
      </c>
      <c r="U147" s="79"/>
      <c r="V147" s="83" t="s">
        <v>896</v>
      </c>
      <c r="W147" s="81">
        <v>43486.23946759259</v>
      </c>
      <c r="X147" s="83" t="s">
        <v>1019</v>
      </c>
      <c r="Y147" s="79"/>
      <c r="Z147" s="79"/>
      <c r="AA147" s="85" t="s">
        <v>1178</v>
      </c>
      <c r="AB147" s="79"/>
      <c r="AC147" s="79" t="b">
        <v>0</v>
      </c>
      <c r="AD147" s="79">
        <v>0</v>
      </c>
      <c r="AE147" s="85" t="s">
        <v>1273</v>
      </c>
      <c r="AF147" s="79" t="b">
        <v>0</v>
      </c>
      <c r="AG147" s="79" t="s">
        <v>1276</v>
      </c>
      <c r="AH147" s="79"/>
      <c r="AI147" s="85" t="s">
        <v>1273</v>
      </c>
      <c r="AJ147" s="79" t="b">
        <v>0</v>
      </c>
      <c r="AK147" s="79">
        <v>5</v>
      </c>
      <c r="AL147" s="85" t="s">
        <v>1213</v>
      </c>
      <c r="AM147" s="79" t="s">
        <v>1285</v>
      </c>
      <c r="AN147" s="79" t="b">
        <v>0</v>
      </c>
      <c r="AO147" s="85" t="s">
        <v>1213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8</v>
      </c>
      <c r="BC147" s="78" t="str">
        <f>REPLACE(INDEX(GroupVertices[Group],MATCH(Edges[[#This Row],[Vertex 2]],GroupVertices[Vertex],0)),1,1,"")</f>
        <v>8</v>
      </c>
      <c r="BD147" s="48">
        <v>1</v>
      </c>
      <c r="BE147" s="49">
        <v>5.555555555555555</v>
      </c>
      <c r="BF147" s="48">
        <v>0</v>
      </c>
      <c r="BG147" s="49">
        <v>0</v>
      </c>
      <c r="BH147" s="48">
        <v>0</v>
      </c>
      <c r="BI147" s="49">
        <v>0</v>
      </c>
      <c r="BJ147" s="48">
        <v>17</v>
      </c>
      <c r="BK147" s="49">
        <v>94.44444444444444</v>
      </c>
      <c r="BL147" s="48">
        <v>18</v>
      </c>
    </row>
    <row r="148" spans="1:64" ht="15">
      <c r="A148" s="64" t="s">
        <v>265</v>
      </c>
      <c r="B148" s="64" t="s">
        <v>218</v>
      </c>
      <c r="C148" s="65" t="s">
        <v>4076</v>
      </c>
      <c r="D148" s="66">
        <v>3</v>
      </c>
      <c r="E148" s="67" t="s">
        <v>132</v>
      </c>
      <c r="F148" s="68">
        <v>32</v>
      </c>
      <c r="G148" s="65"/>
      <c r="H148" s="69"/>
      <c r="I148" s="70"/>
      <c r="J148" s="70"/>
      <c r="K148" s="34" t="s">
        <v>65</v>
      </c>
      <c r="L148" s="77">
        <v>148</v>
      </c>
      <c r="M148" s="77"/>
      <c r="N148" s="72"/>
      <c r="O148" s="79" t="s">
        <v>432</v>
      </c>
      <c r="P148" s="81">
        <v>43486.23946759259</v>
      </c>
      <c r="Q148" s="79" t="s">
        <v>496</v>
      </c>
      <c r="R148" s="79"/>
      <c r="S148" s="79"/>
      <c r="T148" s="79" t="s">
        <v>746</v>
      </c>
      <c r="U148" s="79"/>
      <c r="V148" s="83" t="s">
        <v>896</v>
      </c>
      <c r="W148" s="81">
        <v>43486.23946759259</v>
      </c>
      <c r="X148" s="83" t="s">
        <v>1019</v>
      </c>
      <c r="Y148" s="79"/>
      <c r="Z148" s="79"/>
      <c r="AA148" s="85" t="s">
        <v>1178</v>
      </c>
      <c r="AB148" s="79"/>
      <c r="AC148" s="79" t="b">
        <v>0</v>
      </c>
      <c r="AD148" s="79">
        <v>0</v>
      </c>
      <c r="AE148" s="85" t="s">
        <v>1273</v>
      </c>
      <c r="AF148" s="79" t="b">
        <v>0</v>
      </c>
      <c r="AG148" s="79" t="s">
        <v>1276</v>
      </c>
      <c r="AH148" s="79"/>
      <c r="AI148" s="85" t="s">
        <v>1273</v>
      </c>
      <c r="AJ148" s="79" t="b">
        <v>0</v>
      </c>
      <c r="AK148" s="79">
        <v>5</v>
      </c>
      <c r="AL148" s="85" t="s">
        <v>1213</v>
      </c>
      <c r="AM148" s="79" t="s">
        <v>1285</v>
      </c>
      <c r="AN148" s="79" t="b">
        <v>0</v>
      </c>
      <c r="AO148" s="85" t="s">
        <v>1213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8</v>
      </c>
      <c r="BC148" s="78" t="str">
        <f>REPLACE(INDEX(GroupVertices[Group],MATCH(Edges[[#This Row],[Vertex 2]],GroupVertices[Vertex],0)),1,1,"")</f>
        <v>4</v>
      </c>
      <c r="BD148" s="48"/>
      <c r="BE148" s="49"/>
      <c r="BF148" s="48"/>
      <c r="BG148" s="49"/>
      <c r="BH148" s="48"/>
      <c r="BI148" s="49"/>
      <c r="BJ148" s="48"/>
      <c r="BK148" s="49"/>
      <c r="BL148" s="48"/>
    </row>
    <row r="149" spans="1:64" ht="15">
      <c r="A149" s="64" t="s">
        <v>266</v>
      </c>
      <c r="B149" s="64" t="s">
        <v>399</v>
      </c>
      <c r="C149" s="65" t="s">
        <v>4076</v>
      </c>
      <c r="D149" s="66">
        <v>3</v>
      </c>
      <c r="E149" s="67" t="s">
        <v>132</v>
      </c>
      <c r="F149" s="68">
        <v>32</v>
      </c>
      <c r="G149" s="65"/>
      <c r="H149" s="69"/>
      <c r="I149" s="70"/>
      <c r="J149" s="70"/>
      <c r="K149" s="34" t="s">
        <v>65</v>
      </c>
      <c r="L149" s="77">
        <v>149</v>
      </c>
      <c r="M149" s="77"/>
      <c r="N149" s="72"/>
      <c r="O149" s="79" t="s">
        <v>432</v>
      </c>
      <c r="P149" s="81">
        <v>43486.20255787037</v>
      </c>
      <c r="Q149" s="79" t="s">
        <v>497</v>
      </c>
      <c r="R149" s="83" t="s">
        <v>600</v>
      </c>
      <c r="S149" s="79" t="s">
        <v>658</v>
      </c>
      <c r="T149" s="79" t="s">
        <v>747</v>
      </c>
      <c r="U149" s="79"/>
      <c r="V149" s="83" t="s">
        <v>897</v>
      </c>
      <c r="W149" s="81">
        <v>43486.20255787037</v>
      </c>
      <c r="X149" s="83" t="s">
        <v>1020</v>
      </c>
      <c r="Y149" s="79"/>
      <c r="Z149" s="79"/>
      <c r="AA149" s="85" t="s">
        <v>1179</v>
      </c>
      <c r="AB149" s="79"/>
      <c r="AC149" s="79" t="b">
        <v>0</v>
      </c>
      <c r="AD149" s="79">
        <v>7</v>
      </c>
      <c r="AE149" s="85" t="s">
        <v>1273</v>
      </c>
      <c r="AF149" s="79" t="b">
        <v>0</v>
      </c>
      <c r="AG149" s="79" t="s">
        <v>1276</v>
      </c>
      <c r="AH149" s="79"/>
      <c r="AI149" s="85" t="s">
        <v>1273</v>
      </c>
      <c r="AJ149" s="79" t="b">
        <v>0</v>
      </c>
      <c r="AK149" s="79">
        <v>5</v>
      </c>
      <c r="AL149" s="85" t="s">
        <v>1273</v>
      </c>
      <c r="AM149" s="79" t="s">
        <v>1283</v>
      </c>
      <c r="AN149" s="79" t="b">
        <v>0</v>
      </c>
      <c r="AO149" s="85" t="s">
        <v>1179</v>
      </c>
      <c r="AP149" s="79" t="s">
        <v>1316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12</v>
      </c>
      <c r="BK149" s="49">
        <v>100</v>
      </c>
      <c r="BL149" s="48">
        <v>12</v>
      </c>
    </row>
    <row r="150" spans="1:64" ht="15">
      <c r="A150" s="64" t="s">
        <v>267</v>
      </c>
      <c r="B150" s="64" t="s">
        <v>399</v>
      </c>
      <c r="C150" s="65" t="s">
        <v>4076</v>
      </c>
      <c r="D150" s="66">
        <v>3</v>
      </c>
      <c r="E150" s="67" t="s">
        <v>132</v>
      </c>
      <c r="F150" s="68">
        <v>32</v>
      </c>
      <c r="G150" s="65"/>
      <c r="H150" s="69"/>
      <c r="I150" s="70"/>
      <c r="J150" s="70"/>
      <c r="K150" s="34" t="s">
        <v>65</v>
      </c>
      <c r="L150" s="77">
        <v>150</v>
      </c>
      <c r="M150" s="77"/>
      <c r="N150" s="72"/>
      <c r="O150" s="79" t="s">
        <v>432</v>
      </c>
      <c r="P150" s="81">
        <v>43486.23950231481</v>
      </c>
      <c r="Q150" s="79" t="s">
        <v>480</v>
      </c>
      <c r="R150" s="83" t="s">
        <v>600</v>
      </c>
      <c r="S150" s="79" t="s">
        <v>658</v>
      </c>
      <c r="T150" s="79" t="s">
        <v>730</v>
      </c>
      <c r="U150" s="79"/>
      <c r="V150" s="83" t="s">
        <v>898</v>
      </c>
      <c r="W150" s="81">
        <v>43486.23950231481</v>
      </c>
      <c r="X150" s="83" t="s">
        <v>1021</v>
      </c>
      <c r="Y150" s="79"/>
      <c r="Z150" s="79"/>
      <c r="AA150" s="85" t="s">
        <v>1180</v>
      </c>
      <c r="AB150" s="79"/>
      <c r="AC150" s="79" t="b">
        <v>0</v>
      </c>
      <c r="AD150" s="79">
        <v>0</v>
      </c>
      <c r="AE150" s="85" t="s">
        <v>1273</v>
      </c>
      <c r="AF150" s="79" t="b">
        <v>0</v>
      </c>
      <c r="AG150" s="79" t="s">
        <v>1276</v>
      </c>
      <c r="AH150" s="79"/>
      <c r="AI150" s="85" t="s">
        <v>1273</v>
      </c>
      <c r="AJ150" s="79" t="b">
        <v>0</v>
      </c>
      <c r="AK150" s="79">
        <v>5</v>
      </c>
      <c r="AL150" s="85" t="s">
        <v>1179</v>
      </c>
      <c r="AM150" s="79" t="s">
        <v>1301</v>
      </c>
      <c r="AN150" s="79" t="b">
        <v>0</v>
      </c>
      <c r="AO150" s="85" t="s">
        <v>1179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c r="BE150" s="49"/>
      <c r="BF150" s="48"/>
      <c r="BG150" s="49"/>
      <c r="BH150" s="48"/>
      <c r="BI150" s="49"/>
      <c r="BJ150" s="48"/>
      <c r="BK150" s="49"/>
      <c r="BL150" s="48"/>
    </row>
    <row r="151" spans="1:64" ht="15">
      <c r="A151" s="64" t="s">
        <v>267</v>
      </c>
      <c r="B151" s="64" t="s">
        <v>266</v>
      </c>
      <c r="C151" s="65" t="s">
        <v>4076</v>
      </c>
      <c r="D151" s="66">
        <v>3</v>
      </c>
      <c r="E151" s="67" t="s">
        <v>132</v>
      </c>
      <c r="F151" s="68">
        <v>32</v>
      </c>
      <c r="G151" s="65"/>
      <c r="H151" s="69"/>
      <c r="I151" s="70"/>
      <c r="J151" s="70"/>
      <c r="K151" s="34" t="s">
        <v>65</v>
      </c>
      <c r="L151" s="77">
        <v>151</v>
      </c>
      <c r="M151" s="77"/>
      <c r="N151" s="72"/>
      <c r="O151" s="79" t="s">
        <v>432</v>
      </c>
      <c r="P151" s="81">
        <v>43486.23950231481</v>
      </c>
      <c r="Q151" s="79" t="s">
        <v>480</v>
      </c>
      <c r="R151" s="83" t="s">
        <v>600</v>
      </c>
      <c r="S151" s="79" t="s">
        <v>658</v>
      </c>
      <c r="T151" s="79" t="s">
        <v>730</v>
      </c>
      <c r="U151" s="79"/>
      <c r="V151" s="83" t="s">
        <v>898</v>
      </c>
      <c r="W151" s="81">
        <v>43486.23950231481</v>
      </c>
      <c r="X151" s="83" t="s">
        <v>1021</v>
      </c>
      <c r="Y151" s="79"/>
      <c r="Z151" s="79"/>
      <c r="AA151" s="85" t="s">
        <v>1180</v>
      </c>
      <c r="AB151" s="79"/>
      <c r="AC151" s="79" t="b">
        <v>0</v>
      </c>
      <c r="AD151" s="79">
        <v>0</v>
      </c>
      <c r="AE151" s="85" t="s">
        <v>1273</v>
      </c>
      <c r="AF151" s="79" t="b">
        <v>0</v>
      </c>
      <c r="AG151" s="79" t="s">
        <v>1276</v>
      </c>
      <c r="AH151" s="79"/>
      <c r="AI151" s="85" t="s">
        <v>1273</v>
      </c>
      <c r="AJ151" s="79" t="b">
        <v>0</v>
      </c>
      <c r="AK151" s="79">
        <v>5</v>
      </c>
      <c r="AL151" s="85" t="s">
        <v>1179</v>
      </c>
      <c r="AM151" s="79" t="s">
        <v>1301</v>
      </c>
      <c r="AN151" s="79" t="b">
        <v>0</v>
      </c>
      <c r="AO151" s="85" t="s">
        <v>1179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13</v>
      </c>
      <c r="BK151" s="49">
        <v>100</v>
      </c>
      <c r="BL151" s="48">
        <v>13</v>
      </c>
    </row>
    <row r="152" spans="1:64" ht="15">
      <c r="A152" s="64" t="s">
        <v>267</v>
      </c>
      <c r="B152" s="64" t="s">
        <v>315</v>
      </c>
      <c r="C152" s="65" t="s">
        <v>4076</v>
      </c>
      <c r="D152" s="66">
        <v>3</v>
      </c>
      <c r="E152" s="67" t="s">
        <v>132</v>
      </c>
      <c r="F152" s="68">
        <v>32</v>
      </c>
      <c r="G152" s="65"/>
      <c r="H152" s="69"/>
      <c r="I152" s="70"/>
      <c r="J152" s="70"/>
      <c r="K152" s="34" t="s">
        <v>65</v>
      </c>
      <c r="L152" s="77">
        <v>152</v>
      </c>
      <c r="M152" s="77"/>
      <c r="N152" s="72"/>
      <c r="O152" s="79" t="s">
        <v>432</v>
      </c>
      <c r="P152" s="81">
        <v>43486.23950231481</v>
      </c>
      <c r="Q152" s="79" t="s">
        <v>466</v>
      </c>
      <c r="R152" s="79"/>
      <c r="S152" s="79"/>
      <c r="T152" s="79" t="s">
        <v>719</v>
      </c>
      <c r="U152" s="79"/>
      <c r="V152" s="83" t="s">
        <v>898</v>
      </c>
      <c r="W152" s="81">
        <v>43486.23950231481</v>
      </c>
      <c r="X152" s="83" t="s">
        <v>1022</v>
      </c>
      <c r="Y152" s="79"/>
      <c r="Z152" s="79"/>
      <c r="AA152" s="85" t="s">
        <v>1181</v>
      </c>
      <c r="AB152" s="79"/>
      <c r="AC152" s="79" t="b">
        <v>0</v>
      </c>
      <c r="AD152" s="79">
        <v>0</v>
      </c>
      <c r="AE152" s="85" t="s">
        <v>1273</v>
      </c>
      <c r="AF152" s="79" t="b">
        <v>0</v>
      </c>
      <c r="AG152" s="79" t="s">
        <v>1276</v>
      </c>
      <c r="AH152" s="79"/>
      <c r="AI152" s="85" t="s">
        <v>1273</v>
      </c>
      <c r="AJ152" s="79" t="b">
        <v>0</v>
      </c>
      <c r="AK152" s="79">
        <v>6</v>
      </c>
      <c r="AL152" s="85" t="s">
        <v>1236</v>
      </c>
      <c r="AM152" s="79" t="s">
        <v>1301</v>
      </c>
      <c r="AN152" s="79" t="b">
        <v>0</v>
      </c>
      <c r="AO152" s="85" t="s">
        <v>1236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16</v>
      </c>
      <c r="BK152" s="49">
        <v>100</v>
      </c>
      <c r="BL152" s="48">
        <v>16</v>
      </c>
    </row>
    <row r="153" spans="1:64" ht="15">
      <c r="A153" s="64" t="s">
        <v>268</v>
      </c>
      <c r="B153" s="64" t="s">
        <v>408</v>
      </c>
      <c r="C153" s="65" t="s">
        <v>4076</v>
      </c>
      <c r="D153" s="66">
        <v>3</v>
      </c>
      <c r="E153" s="67" t="s">
        <v>132</v>
      </c>
      <c r="F153" s="68">
        <v>32</v>
      </c>
      <c r="G153" s="65"/>
      <c r="H153" s="69"/>
      <c r="I153" s="70"/>
      <c r="J153" s="70"/>
      <c r="K153" s="34" t="s">
        <v>65</v>
      </c>
      <c r="L153" s="77">
        <v>153</v>
      </c>
      <c r="M153" s="77"/>
      <c r="N153" s="72"/>
      <c r="O153" s="79" t="s">
        <v>432</v>
      </c>
      <c r="P153" s="81">
        <v>43486.239652777775</v>
      </c>
      <c r="Q153" s="79" t="s">
        <v>498</v>
      </c>
      <c r="R153" s="83" t="s">
        <v>607</v>
      </c>
      <c r="S153" s="79" t="s">
        <v>664</v>
      </c>
      <c r="T153" s="79" t="s">
        <v>748</v>
      </c>
      <c r="U153" s="83" t="s">
        <v>841</v>
      </c>
      <c r="V153" s="83" t="s">
        <v>841</v>
      </c>
      <c r="W153" s="81">
        <v>43486.239652777775</v>
      </c>
      <c r="X153" s="83" t="s">
        <v>1023</v>
      </c>
      <c r="Y153" s="79"/>
      <c r="Z153" s="79"/>
      <c r="AA153" s="85" t="s">
        <v>1182</v>
      </c>
      <c r="AB153" s="79"/>
      <c r="AC153" s="79" t="b">
        <v>0</v>
      </c>
      <c r="AD153" s="79">
        <v>0</v>
      </c>
      <c r="AE153" s="85" t="s">
        <v>1273</v>
      </c>
      <c r="AF153" s="79" t="b">
        <v>0</v>
      </c>
      <c r="AG153" s="79" t="s">
        <v>1276</v>
      </c>
      <c r="AH153" s="79"/>
      <c r="AI153" s="85" t="s">
        <v>1273</v>
      </c>
      <c r="AJ153" s="79" t="b">
        <v>0</v>
      </c>
      <c r="AK153" s="79">
        <v>0</v>
      </c>
      <c r="AL153" s="85" t="s">
        <v>1273</v>
      </c>
      <c r="AM153" s="79" t="s">
        <v>1283</v>
      </c>
      <c r="AN153" s="79" t="b">
        <v>0</v>
      </c>
      <c r="AO153" s="85" t="s">
        <v>1182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29</v>
      </c>
      <c r="BC153" s="78" t="str">
        <f>REPLACE(INDEX(GroupVertices[Group],MATCH(Edges[[#This Row],[Vertex 2]],GroupVertices[Vertex],0)),1,1,"")</f>
        <v>29</v>
      </c>
      <c r="BD153" s="48">
        <v>0</v>
      </c>
      <c r="BE153" s="49">
        <v>0</v>
      </c>
      <c r="BF153" s="48">
        <v>1</v>
      </c>
      <c r="BG153" s="49">
        <v>4.545454545454546</v>
      </c>
      <c r="BH153" s="48">
        <v>0</v>
      </c>
      <c r="BI153" s="49">
        <v>0</v>
      </c>
      <c r="BJ153" s="48">
        <v>21</v>
      </c>
      <c r="BK153" s="49">
        <v>95.45454545454545</v>
      </c>
      <c r="BL153" s="48">
        <v>22</v>
      </c>
    </row>
    <row r="154" spans="1:64" ht="15">
      <c r="A154" s="64" t="s">
        <v>269</v>
      </c>
      <c r="B154" s="64" t="s">
        <v>409</v>
      </c>
      <c r="C154" s="65" t="s">
        <v>4076</v>
      </c>
      <c r="D154" s="66">
        <v>3</v>
      </c>
      <c r="E154" s="67" t="s">
        <v>132</v>
      </c>
      <c r="F154" s="68">
        <v>32</v>
      </c>
      <c r="G154" s="65"/>
      <c r="H154" s="69"/>
      <c r="I154" s="70"/>
      <c r="J154" s="70"/>
      <c r="K154" s="34" t="s">
        <v>65</v>
      </c>
      <c r="L154" s="77">
        <v>154</v>
      </c>
      <c r="M154" s="77"/>
      <c r="N154" s="72"/>
      <c r="O154" s="79" t="s">
        <v>432</v>
      </c>
      <c r="P154" s="81">
        <v>43485.23263888889</v>
      </c>
      <c r="Q154" s="79" t="s">
        <v>499</v>
      </c>
      <c r="R154" s="83" t="s">
        <v>608</v>
      </c>
      <c r="S154" s="79" t="s">
        <v>665</v>
      </c>
      <c r="T154" s="79" t="s">
        <v>749</v>
      </c>
      <c r="U154" s="79"/>
      <c r="V154" s="83" t="s">
        <v>899</v>
      </c>
      <c r="W154" s="81">
        <v>43485.23263888889</v>
      </c>
      <c r="X154" s="83" t="s">
        <v>1024</v>
      </c>
      <c r="Y154" s="79"/>
      <c r="Z154" s="79"/>
      <c r="AA154" s="85" t="s">
        <v>1183</v>
      </c>
      <c r="AB154" s="79"/>
      <c r="AC154" s="79" t="b">
        <v>0</v>
      </c>
      <c r="AD154" s="79">
        <v>248</v>
      </c>
      <c r="AE154" s="85" t="s">
        <v>1273</v>
      </c>
      <c r="AF154" s="79" t="b">
        <v>0</v>
      </c>
      <c r="AG154" s="79" t="s">
        <v>1276</v>
      </c>
      <c r="AH154" s="79"/>
      <c r="AI154" s="85" t="s">
        <v>1273</v>
      </c>
      <c r="AJ154" s="79" t="b">
        <v>0</v>
      </c>
      <c r="AK154" s="79">
        <v>101</v>
      </c>
      <c r="AL154" s="85" t="s">
        <v>1273</v>
      </c>
      <c r="AM154" s="79" t="s">
        <v>1302</v>
      </c>
      <c r="AN154" s="79" t="b">
        <v>0</v>
      </c>
      <c r="AO154" s="85" t="s">
        <v>1183</v>
      </c>
      <c r="AP154" s="79" t="s">
        <v>1316</v>
      </c>
      <c r="AQ154" s="79">
        <v>0</v>
      </c>
      <c r="AR154" s="79">
        <v>0</v>
      </c>
      <c r="AS154" s="79"/>
      <c r="AT154" s="79"/>
      <c r="AU154" s="79"/>
      <c r="AV154" s="79"/>
      <c r="AW154" s="79"/>
      <c r="AX154" s="79"/>
      <c r="AY154" s="79"/>
      <c r="AZ154" s="79"/>
      <c r="BA154">
        <v>1</v>
      </c>
      <c r="BB154" s="78" t="str">
        <f>REPLACE(INDEX(GroupVertices[Group],MATCH(Edges[[#This Row],[Vertex 1]],GroupVertices[Vertex],0)),1,1,"")</f>
        <v>14</v>
      </c>
      <c r="BC154" s="78" t="str">
        <f>REPLACE(INDEX(GroupVertices[Group],MATCH(Edges[[#This Row],[Vertex 2]],GroupVertices[Vertex],0)),1,1,"")</f>
        <v>14</v>
      </c>
      <c r="BD154" s="48"/>
      <c r="BE154" s="49"/>
      <c r="BF154" s="48"/>
      <c r="BG154" s="49"/>
      <c r="BH154" s="48"/>
      <c r="BI154" s="49"/>
      <c r="BJ154" s="48"/>
      <c r="BK154" s="49"/>
      <c r="BL154" s="48"/>
    </row>
    <row r="155" spans="1:64" ht="15">
      <c r="A155" s="64" t="s">
        <v>270</v>
      </c>
      <c r="B155" s="64" t="s">
        <v>409</v>
      </c>
      <c r="C155" s="65" t="s">
        <v>4076</v>
      </c>
      <c r="D155" s="66">
        <v>3</v>
      </c>
      <c r="E155" s="67" t="s">
        <v>132</v>
      </c>
      <c r="F155" s="68">
        <v>32</v>
      </c>
      <c r="G155" s="65"/>
      <c r="H155" s="69"/>
      <c r="I155" s="70"/>
      <c r="J155" s="70"/>
      <c r="K155" s="34" t="s">
        <v>65</v>
      </c>
      <c r="L155" s="77">
        <v>155</v>
      </c>
      <c r="M155" s="77"/>
      <c r="N155" s="72"/>
      <c r="O155" s="79" t="s">
        <v>432</v>
      </c>
      <c r="P155" s="81">
        <v>43486.239803240744</v>
      </c>
      <c r="Q155" s="79" t="s">
        <v>500</v>
      </c>
      <c r="R155" s="79"/>
      <c r="S155" s="79"/>
      <c r="T155" s="79" t="s">
        <v>750</v>
      </c>
      <c r="U155" s="79"/>
      <c r="V155" s="83" t="s">
        <v>900</v>
      </c>
      <c r="W155" s="81">
        <v>43486.239803240744</v>
      </c>
      <c r="X155" s="83" t="s">
        <v>1025</v>
      </c>
      <c r="Y155" s="79"/>
      <c r="Z155" s="79"/>
      <c r="AA155" s="85" t="s">
        <v>1184</v>
      </c>
      <c r="AB155" s="79"/>
      <c r="AC155" s="79" t="b">
        <v>0</v>
      </c>
      <c r="AD155" s="79">
        <v>0</v>
      </c>
      <c r="AE155" s="85" t="s">
        <v>1273</v>
      </c>
      <c r="AF155" s="79" t="b">
        <v>0</v>
      </c>
      <c r="AG155" s="79" t="s">
        <v>1276</v>
      </c>
      <c r="AH155" s="79"/>
      <c r="AI155" s="85" t="s">
        <v>1273</v>
      </c>
      <c r="AJ155" s="79" t="b">
        <v>0</v>
      </c>
      <c r="AK155" s="79">
        <v>101</v>
      </c>
      <c r="AL155" s="85" t="s">
        <v>1183</v>
      </c>
      <c r="AM155" s="79" t="s">
        <v>1285</v>
      </c>
      <c r="AN155" s="79" t="b">
        <v>0</v>
      </c>
      <c r="AO155" s="85" t="s">
        <v>1183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14</v>
      </c>
      <c r="BC155" s="78" t="str">
        <f>REPLACE(INDEX(GroupVertices[Group],MATCH(Edges[[#This Row],[Vertex 2]],GroupVertices[Vertex],0)),1,1,"")</f>
        <v>14</v>
      </c>
      <c r="BD155" s="48"/>
      <c r="BE155" s="49"/>
      <c r="BF155" s="48"/>
      <c r="BG155" s="49"/>
      <c r="BH155" s="48"/>
      <c r="BI155" s="49"/>
      <c r="BJ155" s="48"/>
      <c r="BK155" s="49"/>
      <c r="BL155" s="48"/>
    </row>
    <row r="156" spans="1:64" ht="15">
      <c r="A156" s="64" t="s">
        <v>269</v>
      </c>
      <c r="B156" s="64" t="s">
        <v>410</v>
      </c>
      <c r="C156" s="65" t="s">
        <v>4076</v>
      </c>
      <c r="D156" s="66">
        <v>3</v>
      </c>
      <c r="E156" s="67" t="s">
        <v>132</v>
      </c>
      <c r="F156" s="68">
        <v>32</v>
      </c>
      <c r="G156" s="65"/>
      <c r="H156" s="69"/>
      <c r="I156" s="70"/>
      <c r="J156" s="70"/>
      <c r="K156" s="34" t="s">
        <v>65</v>
      </c>
      <c r="L156" s="77">
        <v>156</v>
      </c>
      <c r="M156" s="77"/>
      <c r="N156" s="72"/>
      <c r="O156" s="79" t="s">
        <v>432</v>
      </c>
      <c r="P156" s="81">
        <v>43485.23263888889</v>
      </c>
      <c r="Q156" s="79" t="s">
        <v>499</v>
      </c>
      <c r="R156" s="83" t="s">
        <v>608</v>
      </c>
      <c r="S156" s="79" t="s">
        <v>665</v>
      </c>
      <c r="T156" s="79" t="s">
        <v>749</v>
      </c>
      <c r="U156" s="79"/>
      <c r="V156" s="83" t="s">
        <v>899</v>
      </c>
      <c r="W156" s="81">
        <v>43485.23263888889</v>
      </c>
      <c r="X156" s="83" t="s">
        <v>1024</v>
      </c>
      <c r="Y156" s="79"/>
      <c r="Z156" s="79"/>
      <c r="AA156" s="85" t="s">
        <v>1183</v>
      </c>
      <c r="AB156" s="79"/>
      <c r="AC156" s="79" t="b">
        <v>0</v>
      </c>
      <c r="AD156" s="79">
        <v>248</v>
      </c>
      <c r="AE156" s="85" t="s">
        <v>1273</v>
      </c>
      <c r="AF156" s="79" t="b">
        <v>0</v>
      </c>
      <c r="AG156" s="79" t="s">
        <v>1276</v>
      </c>
      <c r="AH156" s="79"/>
      <c r="AI156" s="85" t="s">
        <v>1273</v>
      </c>
      <c r="AJ156" s="79" t="b">
        <v>0</v>
      </c>
      <c r="AK156" s="79">
        <v>101</v>
      </c>
      <c r="AL156" s="85" t="s">
        <v>1273</v>
      </c>
      <c r="AM156" s="79" t="s">
        <v>1302</v>
      </c>
      <c r="AN156" s="79" t="b">
        <v>0</v>
      </c>
      <c r="AO156" s="85" t="s">
        <v>1183</v>
      </c>
      <c r="AP156" s="79" t="s">
        <v>1316</v>
      </c>
      <c r="AQ156" s="79">
        <v>0</v>
      </c>
      <c r="AR156" s="79">
        <v>0</v>
      </c>
      <c r="AS156" s="79"/>
      <c r="AT156" s="79"/>
      <c r="AU156" s="79"/>
      <c r="AV156" s="79"/>
      <c r="AW156" s="79"/>
      <c r="AX156" s="79"/>
      <c r="AY156" s="79"/>
      <c r="AZ156" s="79"/>
      <c r="BA156">
        <v>1</v>
      </c>
      <c r="BB156" s="78" t="str">
        <f>REPLACE(INDEX(GroupVertices[Group],MATCH(Edges[[#This Row],[Vertex 1]],GroupVertices[Vertex],0)),1,1,"")</f>
        <v>14</v>
      </c>
      <c r="BC156" s="78" t="str">
        <f>REPLACE(INDEX(GroupVertices[Group],MATCH(Edges[[#This Row],[Vertex 2]],GroupVertices[Vertex],0)),1,1,"")</f>
        <v>14</v>
      </c>
      <c r="BD156" s="48">
        <v>1</v>
      </c>
      <c r="BE156" s="49">
        <v>5.555555555555555</v>
      </c>
      <c r="BF156" s="48">
        <v>0</v>
      </c>
      <c r="BG156" s="49">
        <v>0</v>
      </c>
      <c r="BH156" s="48">
        <v>0</v>
      </c>
      <c r="BI156" s="49">
        <v>0</v>
      </c>
      <c r="BJ156" s="48">
        <v>17</v>
      </c>
      <c r="BK156" s="49">
        <v>94.44444444444444</v>
      </c>
      <c r="BL156" s="48">
        <v>18</v>
      </c>
    </row>
    <row r="157" spans="1:64" ht="15">
      <c r="A157" s="64" t="s">
        <v>270</v>
      </c>
      <c r="B157" s="64" t="s">
        <v>410</v>
      </c>
      <c r="C157" s="65" t="s">
        <v>4076</v>
      </c>
      <c r="D157" s="66">
        <v>3</v>
      </c>
      <c r="E157" s="67" t="s">
        <v>132</v>
      </c>
      <c r="F157" s="68">
        <v>32</v>
      </c>
      <c r="G157" s="65"/>
      <c r="H157" s="69"/>
      <c r="I157" s="70"/>
      <c r="J157" s="70"/>
      <c r="K157" s="34" t="s">
        <v>65</v>
      </c>
      <c r="L157" s="77">
        <v>157</v>
      </c>
      <c r="M157" s="77"/>
      <c r="N157" s="72"/>
      <c r="O157" s="79" t="s">
        <v>432</v>
      </c>
      <c r="P157" s="81">
        <v>43486.239803240744</v>
      </c>
      <c r="Q157" s="79" t="s">
        <v>500</v>
      </c>
      <c r="R157" s="79"/>
      <c r="S157" s="79"/>
      <c r="T157" s="79" t="s">
        <v>750</v>
      </c>
      <c r="U157" s="79"/>
      <c r="V157" s="83" t="s">
        <v>900</v>
      </c>
      <c r="W157" s="81">
        <v>43486.239803240744</v>
      </c>
      <c r="X157" s="83" t="s">
        <v>1025</v>
      </c>
      <c r="Y157" s="79"/>
      <c r="Z157" s="79"/>
      <c r="AA157" s="85" t="s">
        <v>1184</v>
      </c>
      <c r="AB157" s="79"/>
      <c r="AC157" s="79" t="b">
        <v>0</v>
      </c>
      <c r="AD157" s="79">
        <v>0</v>
      </c>
      <c r="AE157" s="85" t="s">
        <v>1273</v>
      </c>
      <c r="AF157" s="79" t="b">
        <v>0</v>
      </c>
      <c r="AG157" s="79" t="s">
        <v>1276</v>
      </c>
      <c r="AH157" s="79"/>
      <c r="AI157" s="85" t="s">
        <v>1273</v>
      </c>
      <c r="AJ157" s="79" t="b">
        <v>0</v>
      </c>
      <c r="AK157" s="79">
        <v>101</v>
      </c>
      <c r="AL157" s="85" t="s">
        <v>1183</v>
      </c>
      <c r="AM157" s="79" t="s">
        <v>1285</v>
      </c>
      <c r="AN157" s="79" t="b">
        <v>0</v>
      </c>
      <c r="AO157" s="85" t="s">
        <v>1183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14</v>
      </c>
      <c r="BC157" s="78" t="str">
        <f>REPLACE(INDEX(GroupVertices[Group],MATCH(Edges[[#This Row],[Vertex 2]],GroupVertices[Vertex],0)),1,1,"")</f>
        <v>14</v>
      </c>
      <c r="BD157" s="48">
        <v>1</v>
      </c>
      <c r="BE157" s="49">
        <v>5.2631578947368425</v>
      </c>
      <c r="BF157" s="48">
        <v>0</v>
      </c>
      <c r="BG157" s="49">
        <v>0</v>
      </c>
      <c r="BH157" s="48">
        <v>0</v>
      </c>
      <c r="BI157" s="49">
        <v>0</v>
      </c>
      <c r="BJ157" s="48">
        <v>18</v>
      </c>
      <c r="BK157" s="49">
        <v>94.73684210526316</v>
      </c>
      <c r="BL157" s="48">
        <v>19</v>
      </c>
    </row>
    <row r="158" spans="1:64" ht="15">
      <c r="A158" s="64" t="s">
        <v>270</v>
      </c>
      <c r="B158" s="64" t="s">
        <v>269</v>
      </c>
      <c r="C158" s="65" t="s">
        <v>4076</v>
      </c>
      <c r="D158" s="66">
        <v>3</v>
      </c>
      <c r="E158" s="67" t="s">
        <v>132</v>
      </c>
      <c r="F158" s="68">
        <v>32</v>
      </c>
      <c r="G158" s="65"/>
      <c r="H158" s="69"/>
      <c r="I158" s="70"/>
      <c r="J158" s="70"/>
      <c r="K158" s="34" t="s">
        <v>65</v>
      </c>
      <c r="L158" s="77">
        <v>158</v>
      </c>
      <c r="M158" s="77"/>
      <c r="N158" s="72"/>
      <c r="O158" s="79" t="s">
        <v>432</v>
      </c>
      <c r="P158" s="81">
        <v>43486.239803240744</v>
      </c>
      <c r="Q158" s="79" t="s">
        <v>500</v>
      </c>
      <c r="R158" s="79"/>
      <c r="S158" s="79"/>
      <c r="T158" s="79" t="s">
        <v>750</v>
      </c>
      <c r="U158" s="79"/>
      <c r="V158" s="83" t="s">
        <v>900</v>
      </c>
      <c r="W158" s="81">
        <v>43486.239803240744</v>
      </c>
      <c r="X158" s="83" t="s">
        <v>1025</v>
      </c>
      <c r="Y158" s="79"/>
      <c r="Z158" s="79"/>
      <c r="AA158" s="85" t="s">
        <v>1184</v>
      </c>
      <c r="AB158" s="79"/>
      <c r="AC158" s="79" t="b">
        <v>0</v>
      </c>
      <c r="AD158" s="79">
        <v>0</v>
      </c>
      <c r="AE158" s="85" t="s">
        <v>1273</v>
      </c>
      <c r="AF158" s="79" t="b">
        <v>0</v>
      </c>
      <c r="AG158" s="79" t="s">
        <v>1276</v>
      </c>
      <c r="AH158" s="79"/>
      <c r="AI158" s="85" t="s">
        <v>1273</v>
      </c>
      <c r="AJ158" s="79" t="b">
        <v>0</v>
      </c>
      <c r="AK158" s="79">
        <v>101</v>
      </c>
      <c r="AL158" s="85" t="s">
        <v>1183</v>
      </c>
      <c r="AM158" s="79" t="s">
        <v>1285</v>
      </c>
      <c r="AN158" s="79" t="b">
        <v>0</v>
      </c>
      <c r="AO158" s="85" t="s">
        <v>1183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14</v>
      </c>
      <c r="BC158" s="78" t="str">
        <f>REPLACE(INDEX(GroupVertices[Group],MATCH(Edges[[#This Row],[Vertex 2]],GroupVertices[Vertex],0)),1,1,"")</f>
        <v>14</v>
      </c>
      <c r="BD158" s="48"/>
      <c r="BE158" s="49"/>
      <c r="BF158" s="48"/>
      <c r="BG158" s="49"/>
      <c r="BH158" s="48"/>
      <c r="BI158" s="49"/>
      <c r="BJ158" s="48"/>
      <c r="BK158" s="49"/>
      <c r="BL158" s="48"/>
    </row>
    <row r="159" spans="1:64" ht="15">
      <c r="A159" s="64" t="s">
        <v>271</v>
      </c>
      <c r="B159" s="64" t="s">
        <v>407</v>
      </c>
      <c r="C159" s="65" t="s">
        <v>4076</v>
      </c>
      <c r="D159" s="66">
        <v>3</v>
      </c>
      <c r="E159" s="67" t="s">
        <v>132</v>
      </c>
      <c r="F159" s="68">
        <v>32</v>
      </c>
      <c r="G159" s="65"/>
      <c r="H159" s="69"/>
      <c r="I159" s="70"/>
      <c r="J159" s="70"/>
      <c r="K159" s="34" t="s">
        <v>65</v>
      </c>
      <c r="L159" s="77">
        <v>159</v>
      </c>
      <c r="M159" s="77"/>
      <c r="N159" s="72"/>
      <c r="O159" s="79" t="s">
        <v>432</v>
      </c>
      <c r="P159" s="81">
        <v>43486.239803240744</v>
      </c>
      <c r="Q159" s="79" t="s">
        <v>496</v>
      </c>
      <c r="R159" s="79"/>
      <c r="S159" s="79"/>
      <c r="T159" s="79" t="s">
        <v>746</v>
      </c>
      <c r="U159" s="79"/>
      <c r="V159" s="83" t="s">
        <v>901</v>
      </c>
      <c r="W159" s="81">
        <v>43486.239803240744</v>
      </c>
      <c r="X159" s="83" t="s">
        <v>1026</v>
      </c>
      <c r="Y159" s="79"/>
      <c r="Z159" s="79"/>
      <c r="AA159" s="85" t="s">
        <v>1185</v>
      </c>
      <c r="AB159" s="79"/>
      <c r="AC159" s="79" t="b">
        <v>0</v>
      </c>
      <c r="AD159" s="79">
        <v>0</v>
      </c>
      <c r="AE159" s="85" t="s">
        <v>1273</v>
      </c>
      <c r="AF159" s="79" t="b">
        <v>0</v>
      </c>
      <c r="AG159" s="79" t="s">
        <v>1276</v>
      </c>
      <c r="AH159" s="79"/>
      <c r="AI159" s="85" t="s">
        <v>1273</v>
      </c>
      <c r="AJ159" s="79" t="b">
        <v>0</v>
      </c>
      <c r="AK159" s="79">
        <v>5</v>
      </c>
      <c r="AL159" s="85" t="s">
        <v>1213</v>
      </c>
      <c r="AM159" s="79" t="s">
        <v>1303</v>
      </c>
      <c r="AN159" s="79" t="b">
        <v>0</v>
      </c>
      <c r="AO159" s="85" t="s">
        <v>1213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8</v>
      </c>
      <c r="BC159" s="78" t="str">
        <f>REPLACE(INDEX(GroupVertices[Group],MATCH(Edges[[#This Row],[Vertex 2]],GroupVertices[Vertex],0)),1,1,"")</f>
        <v>8</v>
      </c>
      <c r="BD159" s="48"/>
      <c r="BE159" s="49"/>
      <c r="BF159" s="48"/>
      <c r="BG159" s="49"/>
      <c r="BH159" s="48"/>
      <c r="BI159" s="49"/>
      <c r="BJ159" s="48"/>
      <c r="BK159" s="49"/>
      <c r="BL159" s="48"/>
    </row>
    <row r="160" spans="1:64" ht="15">
      <c r="A160" s="64" t="s">
        <v>271</v>
      </c>
      <c r="B160" s="64" t="s">
        <v>218</v>
      </c>
      <c r="C160" s="65" t="s">
        <v>4076</v>
      </c>
      <c r="D160" s="66">
        <v>3</v>
      </c>
      <c r="E160" s="67" t="s">
        <v>132</v>
      </c>
      <c r="F160" s="68">
        <v>32</v>
      </c>
      <c r="G160" s="65"/>
      <c r="H160" s="69"/>
      <c r="I160" s="70"/>
      <c r="J160" s="70"/>
      <c r="K160" s="34" t="s">
        <v>65</v>
      </c>
      <c r="L160" s="77">
        <v>160</v>
      </c>
      <c r="M160" s="77"/>
      <c r="N160" s="72"/>
      <c r="O160" s="79" t="s">
        <v>432</v>
      </c>
      <c r="P160" s="81">
        <v>43486.239803240744</v>
      </c>
      <c r="Q160" s="79" t="s">
        <v>496</v>
      </c>
      <c r="R160" s="79"/>
      <c r="S160" s="79"/>
      <c r="T160" s="79" t="s">
        <v>746</v>
      </c>
      <c r="U160" s="79"/>
      <c r="V160" s="83" t="s">
        <v>901</v>
      </c>
      <c r="W160" s="81">
        <v>43486.239803240744</v>
      </c>
      <c r="X160" s="83" t="s">
        <v>1026</v>
      </c>
      <c r="Y160" s="79"/>
      <c r="Z160" s="79"/>
      <c r="AA160" s="85" t="s">
        <v>1185</v>
      </c>
      <c r="AB160" s="79"/>
      <c r="AC160" s="79" t="b">
        <v>0</v>
      </c>
      <c r="AD160" s="79">
        <v>0</v>
      </c>
      <c r="AE160" s="85" t="s">
        <v>1273</v>
      </c>
      <c r="AF160" s="79" t="b">
        <v>0</v>
      </c>
      <c r="AG160" s="79" t="s">
        <v>1276</v>
      </c>
      <c r="AH160" s="79"/>
      <c r="AI160" s="85" t="s">
        <v>1273</v>
      </c>
      <c r="AJ160" s="79" t="b">
        <v>0</v>
      </c>
      <c r="AK160" s="79">
        <v>5</v>
      </c>
      <c r="AL160" s="85" t="s">
        <v>1213</v>
      </c>
      <c r="AM160" s="79" t="s">
        <v>1303</v>
      </c>
      <c r="AN160" s="79" t="b">
        <v>0</v>
      </c>
      <c r="AO160" s="85" t="s">
        <v>1213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4</v>
      </c>
      <c r="BD160" s="48">
        <v>1</v>
      </c>
      <c r="BE160" s="49">
        <v>5.555555555555555</v>
      </c>
      <c r="BF160" s="48">
        <v>0</v>
      </c>
      <c r="BG160" s="49">
        <v>0</v>
      </c>
      <c r="BH160" s="48">
        <v>0</v>
      </c>
      <c r="BI160" s="49">
        <v>0</v>
      </c>
      <c r="BJ160" s="48">
        <v>17</v>
      </c>
      <c r="BK160" s="49">
        <v>94.44444444444444</v>
      </c>
      <c r="BL160" s="48">
        <v>18</v>
      </c>
    </row>
    <row r="161" spans="1:64" ht="15">
      <c r="A161" s="64" t="s">
        <v>272</v>
      </c>
      <c r="B161" s="64" t="s">
        <v>272</v>
      </c>
      <c r="C161" s="65" t="s">
        <v>4076</v>
      </c>
      <c r="D161" s="66">
        <v>3</v>
      </c>
      <c r="E161" s="67" t="s">
        <v>132</v>
      </c>
      <c r="F161" s="68">
        <v>32</v>
      </c>
      <c r="G161" s="65"/>
      <c r="H161" s="69"/>
      <c r="I161" s="70"/>
      <c r="J161" s="70"/>
      <c r="K161" s="34" t="s">
        <v>65</v>
      </c>
      <c r="L161" s="77">
        <v>161</v>
      </c>
      <c r="M161" s="77"/>
      <c r="N161" s="72"/>
      <c r="O161" s="79" t="s">
        <v>176</v>
      </c>
      <c r="P161" s="81">
        <v>43486.239895833336</v>
      </c>
      <c r="Q161" s="79" t="s">
        <v>501</v>
      </c>
      <c r="R161" s="83" t="s">
        <v>609</v>
      </c>
      <c r="S161" s="79" t="s">
        <v>666</v>
      </c>
      <c r="T161" s="79" t="s">
        <v>751</v>
      </c>
      <c r="U161" s="79"/>
      <c r="V161" s="83" t="s">
        <v>902</v>
      </c>
      <c r="W161" s="81">
        <v>43486.239895833336</v>
      </c>
      <c r="X161" s="83" t="s">
        <v>1027</v>
      </c>
      <c r="Y161" s="79"/>
      <c r="Z161" s="79"/>
      <c r="AA161" s="85" t="s">
        <v>1186</v>
      </c>
      <c r="AB161" s="79"/>
      <c r="AC161" s="79" t="b">
        <v>0</v>
      </c>
      <c r="AD161" s="79">
        <v>0</v>
      </c>
      <c r="AE161" s="85" t="s">
        <v>1273</v>
      </c>
      <c r="AF161" s="79" t="b">
        <v>0</v>
      </c>
      <c r="AG161" s="79" t="s">
        <v>1276</v>
      </c>
      <c r="AH161" s="79"/>
      <c r="AI161" s="85" t="s">
        <v>1273</v>
      </c>
      <c r="AJ161" s="79" t="b">
        <v>0</v>
      </c>
      <c r="AK161" s="79">
        <v>0</v>
      </c>
      <c r="AL161" s="85" t="s">
        <v>1273</v>
      </c>
      <c r="AM161" s="79" t="s">
        <v>1299</v>
      </c>
      <c r="AN161" s="79" t="b">
        <v>0</v>
      </c>
      <c r="AO161" s="85" t="s">
        <v>1186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v>0</v>
      </c>
      <c r="BE161" s="49">
        <v>0</v>
      </c>
      <c r="BF161" s="48">
        <v>0</v>
      </c>
      <c r="BG161" s="49">
        <v>0</v>
      </c>
      <c r="BH161" s="48">
        <v>0</v>
      </c>
      <c r="BI161" s="49">
        <v>0</v>
      </c>
      <c r="BJ161" s="48">
        <v>24</v>
      </c>
      <c r="BK161" s="49">
        <v>100</v>
      </c>
      <c r="BL161" s="48">
        <v>24</v>
      </c>
    </row>
    <row r="162" spans="1:64" ht="15">
      <c r="A162" s="64" t="s">
        <v>255</v>
      </c>
      <c r="B162" s="64" t="s">
        <v>273</v>
      </c>
      <c r="C162" s="65" t="s">
        <v>4076</v>
      </c>
      <c r="D162" s="66">
        <v>3</v>
      </c>
      <c r="E162" s="67" t="s">
        <v>132</v>
      </c>
      <c r="F162" s="68">
        <v>32</v>
      </c>
      <c r="G162" s="65"/>
      <c r="H162" s="69"/>
      <c r="I162" s="70"/>
      <c r="J162" s="70"/>
      <c r="K162" s="34" t="s">
        <v>65</v>
      </c>
      <c r="L162" s="77">
        <v>162</v>
      </c>
      <c r="M162" s="77"/>
      <c r="N162" s="72"/>
      <c r="O162" s="79" t="s">
        <v>432</v>
      </c>
      <c r="P162" s="81">
        <v>43486.14587962963</v>
      </c>
      <c r="Q162" s="79" t="s">
        <v>483</v>
      </c>
      <c r="R162" s="83" t="s">
        <v>602</v>
      </c>
      <c r="S162" s="79" t="s">
        <v>642</v>
      </c>
      <c r="T162" s="79" t="s">
        <v>733</v>
      </c>
      <c r="U162" s="83" t="s">
        <v>835</v>
      </c>
      <c r="V162" s="83" t="s">
        <v>835</v>
      </c>
      <c r="W162" s="81">
        <v>43486.14587962963</v>
      </c>
      <c r="X162" s="83" t="s">
        <v>1006</v>
      </c>
      <c r="Y162" s="79"/>
      <c r="Z162" s="79"/>
      <c r="AA162" s="85" t="s">
        <v>1165</v>
      </c>
      <c r="AB162" s="79"/>
      <c r="AC162" s="79" t="b">
        <v>0</v>
      </c>
      <c r="AD162" s="79">
        <v>5</v>
      </c>
      <c r="AE162" s="85" t="s">
        <v>1273</v>
      </c>
      <c r="AF162" s="79" t="b">
        <v>0</v>
      </c>
      <c r="AG162" s="79" t="s">
        <v>1276</v>
      </c>
      <c r="AH162" s="79"/>
      <c r="AI162" s="85" t="s">
        <v>1273</v>
      </c>
      <c r="AJ162" s="79" t="b">
        <v>0</v>
      </c>
      <c r="AK162" s="79">
        <v>5</v>
      </c>
      <c r="AL162" s="85" t="s">
        <v>1273</v>
      </c>
      <c r="AM162" s="79" t="s">
        <v>1298</v>
      </c>
      <c r="AN162" s="79" t="b">
        <v>0</v>
      </c>
      <c r="AO162" s="85" t="s">
        <v>1165</v>
      </c>
      <c r="AP162" s="79" t="s">
        <v>1316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223</v>
      </c>
      <c r="B163" s="64" t="s">
        <v>273</v>
      </c>
      <c r="C163" s="65" t="s">
        <v>4076</v>
      </c>
      <c r="D163" s="66">
        <v>3</v>
      </c>
      <c r="E163" s="67" t="s">
        <v>132</v>
      </c>
      <c r="F163" s="68">
        <v>32</v>
      </c>
      <c r="G163" s="65"/>
      <c r="H163" s="69"/>
      <c r="I163" s="70"/>
      <c r="J163" s="70"/>
      <c r="K163" s="34" t="s">
        <v>66</v>
      </c>
      <c r="L163" s="77">
        <v>163</v>
      </c>
      <c r="M163" s="77"/>
      <c r="N163" s="72"/>
      <c r="O163" s="79" t="s">
        <v>432</v>
      </c>
      <c r="P163" s="81">
        <v>43486.14655092593</v>
      </c>
      <c r="Q163" s="79" t="s">
        <v>447</v>
      </c>
      <c r="R163" s="83" t="s">
        <v>587</v>
      </c>
      <c r="S163" s="79" t="s">
        <v>647</v>
      </c>
      <c r="T163" s="79" t="s">
        <v>703</v>
      </c>
      <c r="U163" s="83" t="s">
        <v>824</v>
      </c>
      <c r="V163" s="83" t="s">
        <v>824</v>
      </c>
      <c r="W163" s="81">
        <v>43486.14655092593</v>
      </c>
      <c r="X163" s="83" t="s">
        <v>967</v>
      </c>
      <c r="Y163" s="79"/>
      <c r="Z163" s="79"/>
      <c r="AA163" s="85" t="s">
        <v>1126</v>
      </c>
      <c r="AB163" s="79"/>
      <c r="AC163" s="79" t="b">
        <v>0</v>
      </c>
      <c r="AD163" s="79">
        <v>6</v>
      </c>
      <c r="AE163" s="85" t="s">
        <v>1273</v>
      </c>
      <c r="AF163" s="79" t="b">
        <v>0</v>
      </c>
      <c r="AG163" s="79" t="s">
        <v>1276</v>
      </c>
      <c r="AH163" s="79"/>
      <c r="AI163" s="85" t="s">
        <v>1273</v>
      </c>
      <c r="AJ163" s="79" t="b">
        <v>0</v>
      </c>
      <c r="AK163" s="79">
        <v>8</v>
      </c>
      <c r="AL163" s="85" t="s">
        <v>1273</v>
      </c>
      <c r="AM163" s="79" t="s">
        <v>1284</v>
      </c>
      <c r="AN163" s="79" t="b">
        <v>0</v>
      </c>
      <c r="AO163" s="85" t="s">
        <v>1126</v>
      </c>
      <c r="AP163" s="79" t="s">
        <v>1316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23</v>
      </c>
      <c r="BK163" s="49">
        <v>100</v>
      </c>
      <c r="BL163" s="48">
        <v>23</v>
      </c>
    </row>
    <row r="164" spans="1:64" ht="15">
      <c r="A164" s="64" t="s">
        <v>273</v>
      </c>
      <c r="B164" s="64" t="s">
        <v>223</v>
      </c>
      <c r="C164" s="65" t="s">
        <v>4076</v>
      </c>
      <c r="D164" s="66">
        <v>3</v>
      </c>
      <c r="E164" s="67" t="s">
        <v>132</v>
      </c>
      <c r="F164" s="68">
        <v>32</v>
      </c>
      <c r="G164" s="65"/>
      <c r="H164" s="69"/>
      <c r="I164" s="70"/>
      <c r="J164" s="70"/>
      <c r="K164" s="34" t="s">
        <v>66</v>
      </c>
      <c r="L164" s="77">
        <v>164</v>
      </c>
      <c r="M164" s="77"/>
      <c r="N164" s="72"/>
      <c r="O164" s="79" t="s">
        <v>432</v>
      </c>
      <c r="P164" s="81">
        <v>43486.23994212963</v>
      </c>
      <c r="Q164" s="79" t="s">
        <v>502</v>
      </c>
      <c r="R164" s="83" t="s">
        <v>587</v>
      </c>
      <c r="S164" s="79" t="s">
        <v>647</v>
      </c>
      <c r="T164" s="79" t="s">
        <v>752</v>
      </c>
      <c r="U164" s="79"/>
      <c r="V164" s="83" t="s">
        <v>903</v>
      </c>
      <c r="W164" s="81">
        <v>43486.23994212963</v>
      </c>
      <c r="X164" s="83" t="s">
        <v>1028</v>
      </c>
      <c r="Y164" s="79"/>
      <c r="Z164" s="79"/>
      <c r="AA164" s="85" t="s">
        <v>1187</v>
      </c>
      <c r="AB164" s="79"/>
      <c r="AC164" s="79" t="b">
        <v>0</v>
      </c>
      <c r="AD164" s="79">
        <v>0</v>
      </c>
      <c r="AE164" s="85" t="s">
        <v>1273</v>
      </c>
      <c r="AF164" s="79" t="b">
        <v>0</v>
      </c>
      <c r="AG164" s="79" t="s">
        <v>1276</v>
      </c>
      <c r="AH164" s="79"/>
      <c r="AI164" s="85" t="s">
        <v>1273</v>
      </c>
      <c r="AJ164" s="79" t="b">
        <v>0</v>
      </c>
      <c r="AK164" s="79">
        <v>8</v>
      </c>
      <c r="AL164" s="85" t="s">
        <v>1126</v>
      </c>
      <c r="AM164" s="79" t="s">
        <v>1288</v>
      </c>
      <c r="AN164" s="79" t="b">
        <v>0</v>
      </c>
      <c r="AO164" s="85" t="s">
        <v>1126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274</v>
      </c>
      <c r="B165" s="64" t="s">
        <v>411</v>
      </c>
      <c r="C165" s="65" t="s">
        <v>4076</v>
      </c>
      <c r="D165" s="66">
        <v>3</v>
      </c>
      <c r="E165" s="67" t="s">
        <v>132</v>
      </c>
      <c r="F165" s="68">
        <v>32</v>
      </c>
      <c r="G165" s="65"/>
      <c r="H165" s="69"/>
      <c r="I165" s="70"/>
      <c r="J165" s="70"/>
      <c r="K165" s="34" t="s">
        <v>65</v>
      </c>
      <c r="L165" s="77">
        <v>165</v>
      </c>
      <c r="M165" s="77"/>
      <c r="N165" s="72"/>
      <c r="O165" s="79" t="s">
        <v>432</v>
      </c>
      <c r="P165" s="81">
        <v>43486.24</v>
      </c>
      <c r="Q165" s="79" t="s">
        <v>503</v>
      </c>
      <c r="R165" s="83" t="s">
        <v>580</v>
      </c>
      <c r="S165" s="79" t="s">
        <v>643</v>
      </c>
      <c r="T165" s="79" t="s">
        <v>753</v>
      </c>
      <c r="U165" s="79"/>
      <c r="V165" s="83" t="s">
        <v>904</v>
      </c>
      <c r="W165" s="81">
        <v>43486.24</v>
      </c>
      <c r="X165" s="83" t="s">
        <v>1029</v>
      </c>
      <c r="Y165" s="79"/>
      <c r="Z165" s="79"/>
      <c r="AA165" s="85" t="s">
        <v>1188</v>
      </c>
      <c r="AB165" s="79"/>
      <c r="AC165" s="79" t="b">
        <v>0</v>
      </c>
      <c r="AD165" s="79">
        <v>0</v>
      </c>
      <c r="AE165" s="85" t="s">
        <v>1273</v>
      </c>
      <c r="AF165" s="79" t="b">
        <v>0</v>
      </c>
      <c r="AG165" s="79" t="s">
        <v>1276</v>
      </c>
      <c r="AH165" s="79"/>
      <c r="AI165" s="85" t="s">
        <v>1273</v>
      </c>
      <c r="AJ165" s="79" t="b">
        <v>0</v>
      </c>
      <c r="AK165" s="79">
        <v>9</v>
      </c>
      <c r="AL165" s="85" t="s">
        <v>1115</v>
      </c>
      <c r="AM165" s="79" t="s">
        <v>1283</v>
      </c>
      <c r="AN165" s="79" t="b">
        <v>0</v>
      </c>
      <c r="AO165" s="85" t="s">
        <v>1115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1</v>
      </c>
      <c r="BE165" s="49">
        <v>6.25</v>
      </c>
      <c r="BF165" s="48">
        <v>0</v>
      </c>
      <c r="BG165" s="49">
        <v>0</v>
      </c>
      <c r="BH165" s="48">
        <v>0</v>
      </c>
      <c r="BI165" s="49">
        <v>0</v>
      </c>
      <c r="BJ165" s="48">
        <v>15</v>
      </c>
      <c r="BK165" s="49">
        <v>93.75</v>
      </c>
      <c r="BL165" s="48">
        <v>16</v>
      </c>
    </row>
    <row r="166" spans="1:64" ht="15">
      <c r="A166" s="64" t="s">
        <v>215</v>
      </c>
      <c r="B166" s="64" t="s">
        <v>412</v>
      </c>
      <c r="C166" s="65" t="s">
        <v>4076</v>
      </c>
      <c r="D166" s="66">
        <v>3</v>
      </c>
      <c r="E166" s="67" t="s">
        <v>132</v>
      </c>
      <c r="F166" s="68">
        <v>32</v>
      </c>
      <c r="G166" s="65"/>
      <c r="H166" s="69"/>
      <c r="I166" s="70"/>
      <c r="J166" s="70"/>
      <c r="K166" s="34" t="s">
        <v>65</v>
      </c>
      <c r="L166" s="77">
        <v>166</v>
      </c>
      <c r="M166" s="77"/>
      <c r="N166" s="72"/>
      <c r="O166" s="79" t="s">
        <v>432</v>
      </c>
      <c r="P166" s="81">
        <v>43485.856944444444</v>
      </c>
      <c r="Q166" s="79" t="s">
        <v>436</v>
      </c>
      <c r="R166" s="83" t="s">
        <v>580</v>
      </c>
      <c r="S166" s="79" t="s">
        <v>643</v>
      </c>
      <c r="T166" s="79" t="s">
        <v>693</v>
      </c>
      <c r="U166" s="83" t="s">
        <v>813</v>
      </c>
      <c r="V166" s="83" t="s">
        <v>813</v>
      </c>
      <c r="W166" s="81">
        <v>43485.856944444444</v>
      </c>
      <c r="X166" s="83" t="s">
        <v>956</v>
      </c>
      <c r="Y166" s="79"/>
      <c r="Z166" s="79"/>
      <c r="AA166" s="85" t="s">
        <v>1115</v>
      </c>
      <c r="AB166" s="79"/>
      <c r="AC166" s="79" t="b">
        <v>0</v>
      </c>
      <c r="AD166" s="79">
        <v>13</v>
      </c>
      <c r="AE166" s="85" t="s">
        <v>1273</v>
      </c>
      <c r="AF166" s="79" t="b">
        <v>0</v>
      </c>
      <c r="AG166" s="79" t="s">
        <v>1276</v>
      </c>
      <c r="AH166" s="79"/>
      <c r="AI166" s="85" t="s">
        <v>1273</v>
      </c>
      <c r="AJ166" s="79" t="b">
        <v>0</v>
      </c>
      <c r="AK166" s="79">
        <v>9</v>
      </c>
      <c r="AL166" s="85" t="s">
        <v>1273</v>
      </c>
      <c r="AM166" s="79" t="s">
        <v>1283</v>
      </c>
      <c r="AN166" s="79" t="b">
        <v>0</v>
      </c>
      <c r="AO166" s="85" t="s">
        <v>1115</v>
      </c>
      <c r="AP166" s="79" t="s">
        <v>1316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2</v>
      </c>
      <c r="BE166" s="49">
        <v>8.695652173913043</v>
      </c>
      <c r="BF166" s="48">
        <v>0</v>
      </c>
      <c r="BG166" s="49">
        <v>0</v>
      </c>
      <c r="BH166" s="48">
        <v>0</v>
      </c>
      <c r="BI166" s="49">
        <v>0</v>
      </c>
      <c r="BJ166" s="48">
        <v>21</v>
      </c>
      <c r="BK166" s="49">
        <v>91.30434782608695</v>
      </c>
      <c r="BL166" s="48">
        <v>23</v>
      </c>
    </row>
    <row r="167" spans="1:64" ht="15">
      <c r="A167" s="64" t="s">
        <v>274</v>
      </c>
      <c r="B167" s="64" t="s">
        <v>215</v>
      </c>
      <c r="C167" s="65" t="s">
        <v>4076</v>
      </c>
      <c r="D167" s="66">
        <v>3</v>
      </c>
      <c r="E167" s="67" t="s">
        <v>132</v>
      </c>
      <c r="F167" s="68">
        <v>32</v>
      </c>
      <c r="G167" s="65"/>
      <c r="H167" s="69"/>
      <c r="I167" s="70"/>
      <c r="J167" s="70"/>
      <c r="K167" s="34" t="s">
        <v>65</v>
      </c>
      <c r="L167" s="77">
        <v>167</v>
      </c>
      <c r="M167" s="77"/>
      <c r="N167" s="72"/>
      <c r="O167" s="79" t="s">
        <v>432</v>
      </c>
      <c r="P167" s="81">
        <v>43486.24</v>
      </c>
      <c r="Q167" s="79" t="s">
        <v>503</v>
      </c>
      <c r="R167" s="83" t="s">
        <v>580</v>
      </c>
      <c r="S167" s="79" t="s">
        <v>643</v>
      </c>
      <c r="T167" s="79" t="s">
        <v>753</v>
      </c>
      <c r="U167" s="79"/>
      <c r="V167" s="83" t="s">
        <v>904</v>
      </c>
      <c r="W167" s="81">
        <v>43486.24</v>
      </c>
      <c r="X167" s="83" t="s">
        <v>1029</v>
      </c>
      <c r="Y167" s="79"/>
      <c r="Z167" s="79"/>
      <c r="AA167" s="85" t="s">
        <v>1188</v>
      </c>
      <c r="AB167" s="79"/>
      <c r="AC167" s="79" t="b">
        <v>0</v>
      </c>
      <c r="AD167" s="79">
        <v>0</v>
      </c>
      <c r="AE167" s="85" t="s">
        <v>1273</v>
      </c>
      <c r="AF167" s="79" t="b">
        <v>0</v>
      </c>
      <c r="AG167" s="79" t="s">
        <v>1276</v>
      </c>
      <c r="AH167" s="79"/>
      <c r="AI167" s="85" t="s">
        <v>1273</v>
      </c>
      <c r="AJ167" s="79" t="b">
        <v>0</v>
      </c>
      <c r="AK167" s="79">
        <v>9</v>
      </c>
      <c r="AL167" s="85" t="s">
        <v>1115</v>
      </c>
      <c r="AM167" s="79" t="s">
        <v>1283</v>
      </c>
      <c r="AN167" s="79" t="b">
        <v>0</v>
      </c>
      <c r="AO167" s="85" t="s">
        <v>1115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275</v>
      </c>
      <c r="B168" s="64" t="s">
        <v>275</v>
      </c>
      <c r="C168" s="65" t="s">
        <v>4076</v>
      </c>
      <c r="D168" s="66">
        <v>3</v>
      </c>
      <c r="E168" s="67" t="s">
        <v>132</v>
      </c>
      <c r="F168" s="68">
        <v>32</v>
      </c>
      <c r="G168" s="65"/>
      <c r="H168" s="69"/>
      <c r="I168" s="70"/>
      <c r="J168" s="70"/>
      <c r="K168" s="34" t="s">
        <v>65</v>
      </c>
      <c r="L168" s="77">
        <v>168</v>
      </c>
      <c r="M168" s="77"/>
      <c r="N168" s="72"/>
      <c r="O168" s="79" t="s">
        <v>176</v>
      </c>
      <c r="P168" s="81">
        <v>43462.17219907408</v>
      </c>
      <c r="Q168" s="79" t="s">
        <v>504</v>
      </c>
      <c r="R168" s="83" t="s">
        <v>610</v>
      </c>
      <c r="S168" s="79" t="s">
        <v>667</v>
      </c>
      <c r="T168" s="79" t="s">
        <v>754</v>
      </c>
      <c r="U168" s="79"/>
      <c r="V168" s="83" t="s">
        <v>905</v>
      </c>
      <c r="W168" s="81">
        <v>43462.17219907408</v>
      </c>
      <c r="X168" s="83" t="s">
        <v>1030</v>
      </c>
      <c r="Y168" s="79"/>
      <c r="Z168" s="79"/>
      <c r="AA168" s="85" t="s">
        <v>1189</v>
      </c>
      <c r="AB168" s="79"/>
      <c r="AC168" s="79" t="b">
        <v>0</v>
      </c>
      <c r="AD168" s="79">
        <v>18</v>
      </c>
      <c r="AE168" s="85" t="s">
        <v>1273</v>
      </c>
      <c r="AF168" s="79" t="b">
        <v>0</v>
      </c>
      <c r="AG168" s="79" t="s">
        <v>1276</v>
      </c>
      <c r="AH168" s="79"/>
      <c r="AI168" s="85" t="s">
        <v>1273</v>
      </c>
      <c r="AJ168" s="79" t="b">
        <v>0</v>
      </c>
      <c r="AK168" s="79">
        <v>65</v>
      </c>
      <c r="AL168" s="85" t="s">
        <v>1273</v>
      </c>
      <c r="AM168" s="79" t="s">
        <v>1283</v>
      </c>
      <c r="AN168" s="79" t="b">
        <v>0</v>
      </c>
      <c r="AO168" s="85" t="s">
        <v>1189</v>
      </c>
      <c r="AP168" s="79" t="s">
        <v>1316</v>
      </c>
      <c r="AQ168" s="79">
        <v>0</v>
      </c>
      <c r="AR168" s="79">
        <v>0</v>
      </c>
      <c r="AS168" s="79"/>
      <c r="AT168" s="79"/>
      <c r="AU168" s="79"/>
      <c r="AV168" s="79"/>
      <c r="AW168" s="79"/>
      <c r="AX168" s="79"/>
      <c r="AY168" s="79"/>
      <c r="AZ168" s="79"/>
      <c r="BA168">
        <v>1</v>
      </c>
      <c r="BB168" s="78" t="str">
        <f>REPLACE(INDEX(GroupVertices[Group],MATCH(Edges[[#This Row],[Vertex 1]],GroupVertices[Vertex],0)),1,1,"")</f>
        <v>28</v>
      </c>
      <c r="BC168" s="78" t="str">
        <f>REPLACE(INDEX(GroupVertices[Group],MATCH(Edges[[#This Row],[Vertex 2]],GroupVertices[Vertex],0)),1,1,"")</f>
        <v>28</v>
      </c>
      <c r="BD168" s="48">
        <v>0</v>
      </c>
      <c r="BE168" s="49">
        <v>0</v>
      </c>
      <c r="BF168" s="48">
        <v>0</v>
      </c>
      <c r="BG168" s="49">
        <v>0</v>
      </c>
      <c r="BH168" s="48">
        <v>0</v>
      </c>
      <c r="BI168" s="49">
        <v>0</v>
      </c>
      <c r="BJ168" s="48">
        <v>14</v>
      </c>
      <c r="BK168" s="49">
        <v>100</v>
      </c>
      <c r="BL168" s="48">
        <v>14</v>
      </c>
    </row>
    <row r="169" spans="1:64" ht="15">
      <c r="A169" s="64" t="s">
        <v>276</v>
      </c>
      <c r="B169" s="64" t="s">
        <v>275</v>
      </c>
      <c r="C169" s="65" t="s">
        <v>4076</v>
      </c>
      <c r="D169" s="66">
        <v>3</v>
      </c>
      <c r="E169" s="67" t="s">
        <v>132</v>
      </c>
      <c r="F169" s="68">
        <v>32</v>
      </c>
      <c r="G169" s="65"/>
      <c r="H169" s="69"/>
      <c r="I169" s="70"/>
      <c r="J169" s="70"/>
      <c r="K169" s="34" t="s">
        <v>65</v>
      </c>
      <c r="L169" s="77">
        <v>169</v>
      </c>
      <c r="M169" s="77"/>
      <c r="N169" s="72"/>
      <c r="O169" s="79" t="s">
        <v>432</v>
      </c>
      <c r="P169" s="81">
        <v>43486.24005787037</v>
      </c>
      <c r="Q169" s="79" t="s">
        <v>505</v>
      </c>
      <c r="R169" s="83" t="s">
        <v>610</v>
      </c>
      <c r="S169" s="79" t="s">
        <v>667</v>
      </c>
      <c r="T169" s="79" t="s">
        <v>755</v>
      </c>
      <c r="U169" s="79"/>
      <c r="V169" s="83" t="s">
        <v>906</v>
      </c>
      <c r="W169" s="81">
        <v>43486.24005787037</v>
      </c>
      <c r="X169" s="83" t="s">
        <v>1031</v>
      </c>
      <c r="Y169" s="79"/>
      <c r="Z169" s="79"/>
      <c r="AA169" s="85" t="s">
        <v>1190</v>
      </c>
      <c r="AB169" s="79"/>
      <c r="AC169" s="79" t="b">
        <v>0</v>
      </c>
      <c r="AD169" s="79">
        <v>0</v>
      </c>
      <c r="AE169" s="85" t="s">
        <v>1273</v>
      </c>
      <c r="AF169" s="79" t="b">
        <v>0</v>
      </c>
      <c r="AG169" s="79" t="s">
        <v>1276</v>
      </c>
      <c r="AH169" s="79"/>
      <c r="AI169" s="85" t="s">
        <v>1273</v>
      </c>
      <c r="AJ169" s="79" t="b">
        <v>0</v>
      </c>
      <c r="AK169" s="79">
        <v>65</v>
      </c>
      <c r="AL169" s="85" t="s">
        <v>1189</v>
      </c>
      <c r="AM169" s="79" t="s">
        <v>1304</v>
      </c>
      <c r="AN169" s="79" t="b">
        <v>0</v>
      </c>
      <c r="AO169" s="85" t="s">
        <v>1189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28</v>
      </c>
      <c r="BC169" s="78" t="str">
        <f>REPLACE(INDEX(GroupVertices[Group],MATCH(Edges[[#This Row],[Vertex 2]],GroupVertices[Vertex],0)),1,1,"")</f>
        <v>28</v>
      </c>
      <c r="BD169" s="48">
        <v>0</v>
      </c>
      <c r="BE169" s="49">
        <v>0</v>
      </c>
      <c r="BF169" s="48">
        <v>0</v>
      </c>
      <c r="BG169" s="49">
        <v>0</v>
      </c>
      <c r="BH169" s="48">
        <v>0</v>
      </c>
      <c r="BI169" s="49">
        <v>0</v>
      </c>
      <c r="BJ169" s="48">
        <v>14</v>
      </c>
      <c r="BK169" s="49">
        <v>100</v>
      </c>
      <c r="BL169" s="48">
        <v>14</v>
      </c>
    </row>
    <row r="170" spans="1:64" ht="15">
      <c r="A170" s="64" t="s">
        <v>277</v>
      </c>
      <c r="B170" s="64" t="s">
        <v>223</v>
      </c>
      <c r="C170" s="65" t="s">
        <v>4076</v>
      </c>
      <c r="D170" s="66">
        <v>3</v>
      </c>
      <c r="E170" s="67" t="s">
        <v>132</v>
      </c>
      <c r="F170" s="68">
        <v>32</v>
      </c>
      <c r="G170" s="65"/>
      <c r="H170" s="69"/>
      <c r="I170" s="70"/>
      <c r="J170" s="70"/>
      <c r="K170" s="34" t="s">
        <v>65</v>
      </c>
      <c r="L170" s="77">
        <v>170</v>
      </c>
      <c r="M170" s="77"/>
      <c r="N170" s="72"/>
      <c r="O170" s="79" t="s">
        <v>432</v>
      </c>
      <c r="P170" s="81">
        <v>43486.24015046296</v>
      </c>
      <c r="Q170" s="79" t="s">
        <v>502</v>
      </c>
      <c r="R170" s="83" t="s">
        <v>587</v>
      </c>
      <c r="S170" s="79" t="s">
        <v>647</v>
      </c>
      <c r="T170" s="79" t="s">
        <v>752</v>
      </c>
      <c r="U170" s="79"/>
      <c r="V170" s="83" t="s">
        <v>907</v>
      </c>
      <c r="W170" s="81">
        <v>43486.24015046296</v>
      </c>
      <c r="X170" s="83" t="s">
        <v>1032</v>
      </c>
      <c r="Y170" s="79"/>
      <c r="Z170" s="79"/>
      <c r="AA170" s="85" t="s">
        <v>1191</v>
      </c>
      <c r="AB170" s="79"/>
      <c r="AC170" s="79" t="b">
        <v>0</v>
      </c>
      <c r="AD170" s="79">
        <v>0</v>
      </c>
      <c r="AE170" s="85" t="s">
        <v>1273</v>
      </c>
      <c r="AF170" s="79" t="b">
        <v>0</v>
      </c>
      <c r="AG170" s="79" t="s">
        <v>1276</v>
      </c>
      <c r="AH170" s="79"/>
      <c r="AI170" s="85" t="s">
        <v>1273</v>
      </c>
      <c r="AJ170" s="79" t="b">
        <v>0</v>
      </c>
      <c r="AK170" s="79">
        <v>8</v>
      </c>
      <c r="AL170" s="85" t="s">
        <v>1126</v>
      </c>
      <c r="AM170" s="79" t="s">
        <v>1305</v>
      </c>
      <c r="AN170" s="79" t="b">
        <v>0</v>
      </c>
      <c r="AO170" s="85" t="s">
        <v>1126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15</v>
      </c>
      <c r="BK170" s="49">
        <v>100</v>
      </c>
      <c r="BL170" s="48">
        <v>15</v>
      </c>
    </row>
    <row r="171" spans="1:64" ht="15">
      <c r="A171" s="64" t="s">
        <v>278</v>
      </c>
      <c r="B171" s="64" t="s">
        <v>278</v>
      </c>
      <c r="C171" s="65" t="s">
        <v>4076</v>
      </c>
      <c r="D171" s="66">
        <v>3</v>
      </c>
      <c r="E171" s="67" t="s">
        <v>132</v>
      </c>
      <c r="F171" s="68">
        <v>32</v>
      </c>
      <c r="G171" s="65"/>
      <c r="H171" s="69"/>
      <c r="I171" s="70"/>
      <c r="J171" s="70"/>
      <c r="K171" s="34" t="s">
        <v>65</v>
      </c>
      <c r="L171" s="77">
        <v>171</v>
      </c>
      <c r="M171" s="77"/>
      <c r="N171" s="72"/>
      <c r="O171" s="79" t="s">
        <v>176</v>
      </c>
      <c r="P171" s="81">
        <v>43483.6609837963</v>
      </c>
      <c r="Q171" s="79" t="s">
        <v>506</v>
      </c>
      <c r="R171" s="83" t="s">
        <v>611</v>
      </c>
      <c r="S171" s="79" t="s">
        <v>668</v>
      </c>
      <c r="T171" s="79" t="s">
        <v>756</v>
      </c>
      <c r="U171" s="79"/>
      <c r="V171" s="83" t="s">
        <v>908</v>
      </c>
      <c r="W171" s="81">
        <v>43483.6609837963</v>
      </c>
      <c r="X171" s="83" t="s">
        <v>1033</v>
      </c>
      <c r="Y171" s="79"/>
      <c r="Z171" s="79"/>
      <c r="AA171" s="85" t="s">
        <v>1192</v>
      </c>
      <c r="AB171" s="79"/>
      <c r="AC171" s="79" t="b">
        <v>0</v>
      </c>
      <c r="AD171" s="79">
        <v>21</v>
      </c>
      <c r="AE171" s="85" t="s">
        <v>1273</v>
      </c>
      <c r="AF171" s="79" t="b">
        <v>0</v>
      </c>
      <c r="AG171" s="79" t="s">
        <v>1276</v>
      </c>
      <c r="AH171" s="79"/>
      <c r="AI171" s="85" t="s">
        <v>1273</v>
      </c>
      <c r="AJ171" s="79" t="b">
        <v>0</v>
      </c>
      <c r="AK171" s="79">
        <v>24</v>
      </c>
      <c r="AL171" s="85" t="s">
        <v>1273</v>
      </c>
      <c r="AM171" s="79" t="s">
        <v>1298</v>
      </c>
      <c r="AN171" s="79" t="b">
        <v>0</v>
      </c>
      <c r="AO171" s="85" t="s">
        <v>1192</v>
      </c>
      <c r="AP171" s="79" t="s">
        <v>1316</v>
      </c>
      <c r="AQ171" s="79">
        <v>0</v>
      </c>
      <c r="AR171" s="79">
        <v>0</v>
      </c>
      <c r="AS171" s="79"/>
      <c r="AT171" s="79"/>
      <c r="AU171" s="79"/>
      <c r="AV171" s="79"/>
      <c r="AW171" s="79"/>
      <c r="AX171" s="79"/>
      <c r="AY171" s="79"/>
      <c r="AZ171" s="79"/>
      <c r="BA171">
        <v>1</v>
      </c>
      <c r="BB171" s="78" t="str">
        <f>REPLACE(INDEX(GroupVertices[Group],MATCH(Edges[[#This Row],[Vertex 1]],GroupVertices[Vertex],0)),1,1,"")</f>
        <v>27</v>
      </c>
      <c r="BC171" s="78" t="str">
        <f>REPLACE(INDEX(GroupVertices[Group],MATCH(Edges[[#This Row],[Vertex 2]],GroupVertices[Vertex],0)),1,1,"")</f>
        <v>27</v>
      </c>
      <c r="BD171" s="48">
        <v>0</v>
      </c>
      <c r="BE171" s="49">
        <v>0</v>
      </c>
      <c r="BF171" s="48">
        <v>1</v>
      </c>
      <c r="BG171" s="49">
        <v>4.3478260869565215</v>
      </c>
      <c r="BH171" s="48">
        <v>0</v>
      </c>
      <c r="BI171" s="49">
        <v>0</v>
      </c>
      <c r="BJ171" s="48">
        <v>22</v>
      </c>
      <c r="BK171" s="49">
        <v>95.65217391304348</v>
      </c>
      <c r="BL171" s="48">
        <v>23</v>
      </c>
    </row>
    <row r="172" spans="1:64" ht="15">
      <c r="A172" s="64" t="s">
        <v>279</v>
      </c>
      <c r="B172" s="64" t="s">
        <v>278</v>
      </c>
      <c r="C172" s="65" t="s">
        <v>4076</v>
      </c>
      <c r="D172" s="66">
        <v>3</v>
      </c>
      <c r="E172" s="67" t="s">
        <v>132</v>
      </c>
      <c r="F172" s="68">
        <v>32</v>
      </c>
      <c r="G172" s="65"/>
      <c r="H172" s="69"/>
      <c r="I172" s="70"/>
      <c r="J172" s="70"/>
      <c r="K172" s="34" t="s">
        <v>65</v>
      </c>
      <c r="L172" s="77">
        <v>172</v>
      </c>
      <c r="M172" s="77"/>
      <c r="N172" s="72"/>
      <c r="O172" s="79" t="s">
        <v>432</v>
      </c>
      <c r="P172" s="81">
        <v>43486.240219907406</v>
      </c>
      <c r="Q172" s="79" t="s">
        <v>507</v>
      </c>
      <c r="R172" s="79"/>
      <c r="S172" s="79"/>
      <c r="T172" s="79" t="s">
        <v>756</v>
      </c>
      <c r="U172" s="79"/>
      <c r="V172" s="83" t="s">
        <v>909</v>
      </c>
      <c r="W172" s="81">
        <v>43486.240219907406</v>
      </c>
      <c r="X172" s="83" t="s">
        <v>1034</v>
      </c>
      <c r="Y172" s="79"/>
      <c r="Z172" s="79"/>
      <c r="AA172" s="85" t="s">
        <v>1193</v>
      </c>
      <c r="AB172" s="79"/>
      <c r="AC172" s="79" t="b">
        <v>0</v>
      </c>
      <c r="AD172" s="79">
        <v>0</v>
      </c>
      <c r="AE172" s="85" t="s">
        <v>1273</v>
      </c>
      <c r="AF172" s="79" t="b">
        <v>0</v>
      </c>
      <c r="AG172" s="79" t="s">
        <v>1276</v>
      </c>
      <c r="AH172" s="79"/>
      <c r="AI172" s="85" t="s">
        <v>1273</v>
      </c>
      <c r="AJ172" s="79" t="b">
        <v>0</v>
      </c>
      <c r="AK172" s="79">
        <v>24</v>
      </c>
      <c r="AL172" s="85" t="s">
        <v>1192</v>
      </c>
      <c r="AM172" s="79" t="s">
        <v>1285</v>
      </c>
      <c r="AN172" s="79" t="b">
        <v>0</v>
      </c>
      <c r="AO172" s="85" t="s">
        <v>1192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27</v>
      </c>
      <c r="BC172" s="78" t="str">
        <f>REPLACE(INDEX(GroupVertices[Group],MATCH(Edges[[#This Row],[Vertex 2]],GroupVertices[Vertex],0)),1,1,"")</f>
        <v>27</v>
      </c>
      <c r="BD172" s="48">
        <v>0</v>
      </c>
      <c r="BE172" s="49">
        <v>0</v>
      </c>
      <c r="BF172" s="48">
        <v>1</v>
      </c>
      <c r="BG172" s="49">
        <v>5.2631578947368425</v>
      </c>
      <c r="BH172" s="48">
        <v>0</v>
      </c>
      <c r="BI172" s="49">
        <v>0</v>
      </c>
      <c r="BJ172" s="48">
        <v>18</v>
      </c>
      <c r="BK172" s="49">
        <v>94.73684210526316</v>
      </c>
      <c r="BL172" s="48">
        <v>19</v>
      </c>
    </row>
    <row r="173" spans="1:64" ht="15">
      <c r="A173" s="64" t="s">
        <v>280</v>
      </c>
      <c r="B173" s="64" t="s">
        <v>280</v>
      </c>
      <c r="C173" s="65" t="s">
        <v>4076</v>
      </c>
      <c r="D173" s="66">
        <v>3</v>
      </c>
      <c r="E173" s="67" t="s">
        <v>132</v>
      </c>
      <c r="F173" s="68">
        <v>32</v>
      </c>
      <c r="G173" s="65"/>
      <c r="H173" s="69"/>
      <c r="I173" s="70"/>
      <c r="J173" s="70"/>
      <c r="K173" s="34" t="s">
        <v>65</v>
      </c>
      <c r="L173" s="77">
        <v>173</v>
      </c>
      <c r="M173" s="77"/>
      <c r="N173" s="72"/>
      <c r="O173" s="79" t="s">
        <v>176</v>
      </c>
      <c r="P173" s="81">
        <v>43486.22284722222</v>
      </c>
      <c r="Q173" s="79" t="s">
        <v>508</v>
      </c>
      <c r="R173" s="83" t="s">
        <v>612</v>
      </c>
      <c r="S173" s="79" t="s">
        <v>669</v>
      </c>
      <c r="T173" s="79"/>
      <c r="U173" s="79"/>
      <c r="V173" s="83" t="s">
        <v>910</v>
      </c>
      <c r="W173" s="81">
        <v>43486.22284722222</v>
      </c>
      <c r="X173" s="83" t="s">
        <v>1035</v>
      </c>
      <c r="Y173" s="79"/>
      <c r="Z173" s="79"/>
      <c r="AA173" s="85" t="s">
        <v>1194</v>
      </c>
      <c r="AB173" s="79"/>
      <c r="AC173" s="79" t="b">
        <v>0</v>
      </c>
      <c r="AD173" s="79">
        <v>1</v>
      </c>
      <c r="AE173" s="85" t="s">
        <v>1273</v>
      </c>
      <c r="AF173" s="79" t="b">
        <v>0</v>
      </c>
      <c r="AG173" s="79" t="s">
        <v>1276</v>
      </c>
      <c r="AH173" s="79"/>
      <c r="AI173" s="85" t="s">
        <v>1273</v>
      </c>
      <c r="AJ173" s="79" t="b">
        <v>0</v>
      </c>
      <c r="AK173" s="79">
        <v>1</v>
      </c>
      <c r="AL173" s="85" t="s">
        <v>1273</v>
      </c>
      <c r="AM173" s="79" t="s">
        <v>1306</v>
      </c>
      <c r="AN173" s="79" t="b">
        <v>0</v>
      </c>
      <c r="AO173" s="85" t="s">
        <v>1194</v>
      </c>
      <c r="AP173" s="79" t="s">
        <v>1316</v>
      </c>
      <c r="AQ173" s="79">
        <v>0</v>
      </c>
      <c r="AR173" s="79">
        <v>0</v>
      </c>
      <c r="AS173" s="79"/>
      <c r="AT173" s="79"/>
      <c r="AU173" s="79"/>
      <c r="AV173" s="79"/>
      <c r="AW173" s="79"/>
      <c r="AX173" s="79"/>
      <c r="AY173" s="79"/>
      <c r="AZ173" s="79"/>
      <c r="BA173">
        <v>1</v>
      </c>
      <c r="BB173" s="78" t="str">
        <f>REPLACE(INDEX(GroupVertices[Group],MATCH(Edges[[#This Row],[Vertex 1]],GroupVertices[Vertex],0)),1,1,"")</f>
        <v>26</v>
      </c>
      <c r="BC173" s="78" t="str">
        <f>REPLACE(INDEX(GroupVertices[Group],MATCH(Edges[[#This Row],[Vertex 2]],GroupVertices[Vertex],0)),1,1,"")</f>
        <v>26</v>
      </c>
      <c r="BD173" s="48">
        <v>0</v>
      </c>
      <c r="BE173" s="49">
        <v>0</v>
      </c>
      <c r="BF173" s="48">
        <v>0</v>
      </c>
      <c r="BG173" s="49">
        <v>0</v>
      </c>
      <c r="BH173" s="48">
        <v>0</v>
      </c>
      <c r="BI173" s="49">
        <v>0</v>
      </c>
      <c r="BJ173" s="48">
        <v>10</v>
      </c>
      <c r="BK173" s="49">
        <v>100</v>
      </c>
      <c r="BL173" s="48">
        <v>10</v>
      </c>
    </row>
    <row r="174" spans="1:64" ht="15">
      <c r="A174" s="64" t="s">
        <v>281</v>
      </c>
      <c r="B174" s="64" t="s">
        <v>280</v>
      </c>
      <c r="C174" s="65" t="s">
        <v>4076</v>
      </c>
      <c r="D174" s="66">
        <v>3</v>
      </c>
      <c r="E174" s="67" t="s">
        <v>132</v>
      </c>
      <c r="F174" s="68">
        <v>32</v>
      </c>
      <c r="G174" s="65"/>
      <c r="H174" s="69"/>
      <c r="I174" s="70"/>
      <c r="J174" s="70"/>
      <c r="K174" s="34" t="s">
        <v>65</v>
      </c>
      <c r="L174" s="77">
        <v>174</v>
      </c>
      <c r="M174" s="77"/>
      <c r="N174" s="72"/>
      <c r="O174" s="79" t="s">
        <v>432</v>
      </c>
      <c r="P174" s="81">
        <v>43486.2403587963</v>
      </c>
      <c r="Q174" s="79" t="s">
        <v>509</v>
      </c>
      <c r="R174" s="83" t="s">
        <v>612</v>
      </c>
      <c r="S174" s="79" t="s">
        <v>669</v>
      </c>
      <c r="T174" s="79"/>
      <c r="U174" s="79"/>
      <c r="V174" s="83" t="s">
        <v>911</v>
      </c>
      <c r="W174" s="81">
        <v>43486.2403587963</v>
      </c>
      <c r="X174" s="83" t="s">
        <v>1036</v>
      </c>
      <c r="Y174" s="79"/>
      <c r="Z174" s="79"/>
      <c r="AA174" s="85" t="s">
        <v>1195</v>
      </c>
      <c r="AB174" s="79"/>
      <c r="AC174" s="79" t="b">
        <v>0</v>
      </c>
      <c r="AD174" s="79">
        <v>0</v>
      </c>
      <c r="AE174" s="85" t="s">
        <v>1273</v>
      </c>
      <c r="AF174" s="79" t="b">
        <v>0</v>
      </c>
      <c r="AG174" s="79" t="s">
        <v>1276</v>
      </c>
      <c r="AH174" s="79"/>
      <c r="AI174" s="85" t="s">
        <v>1273</v>
      </c>
      <c r="AJ174" s="79" t="b">
        <v>0</v>
      </c>
      <c r="AK174" s="79">
        <v>1</v>
      </c>
      <c r="AL174" s="85" t="s">
        <v>1194</v>
      </c>
      <c r="AM174" s="79" t="s">
        <v>1283</v>
      </c>
      <c r="AN174" s="79" t="b">
        <v>0</v>
      </c>
      <c r="AO174" s="85" t="s">
        <v>1194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26</v>
      </c>
      <c r="BC174" s="78" t="str">
        <f>REPLACE(INDEX(GroupVertices[Group],MATCH(Edges[[#This Row],[Vertex 2]],GroupVertices[Vertex],0)),1,1,"")</f>
        <v>26</v>
      </c>
      <c r="BD174" s="48">
        <v>0</v>
      </c>
      <c r="BE174" s="49">
        <v>0</v>
      </c>
      <c r="BF174" s="48">
        <v>0</v>
      </c>
      <c r="BG174" s="49">
        <v>0</v>
      </c>
      <c r="BH174" s="48">
        <v>0</v>
      </c>
      <c r="BI174" s="49">
        <v>0</v>
      </c>
      <c r="BJ174" s="48">
        <v>12</v>
      </c>
      <c r="BK174" s="49">
        <v>100</v>
      </c>
      <c r="BL174" s="48">
        <v>12</v>
      </c>
    </row>
    <row r="175" spans="1:64" ht="15">
      <c r="A175" s="64" t="s">
        <v>282</v>
      </c>
      <c r="B175" s="64" t="s">
        <v>282</v>
      </c>
      <c r="C175" s="65" t="s">
        <v>4076</v>
      </c>
      <c r="D175" s="66">
        <v>3</v>
      </c>
      <c r="E175" s="67" t="s">
        <v>132</v>
      </c>
      <c r="F175" s="68">
        <v>32</v>
      </c>
      <c r="G175" s="65"/>
      <c r="H175" s="69"/>
      <c r="I175" s="70"/>
      <c r="J175" s="70"/>
      <c r="K175" s="34" t="s">
        <v>65</v>
      </c>
      <c r="L175" s="77">
        <v>175</v>
      </c>
      <c r="M175" s="77"/>
      <c r="N175" s="72"/>
      <c r="O175" s="79" t="s">
        <v>176</v>
      </c>
      <c r="P175" s="81">
        <v>43484.60680555556</v>
      </c>
      <c r="Q175" s="79" t="s">
        <v>510</v>
      </c>
      <c r="R175" s="79"/>
      <c r="S175" s="79"/>
      <c r="T175" s="79" t="s">
        <v>757</v>
      </c>
      <c r="U175" s="83" t="s">
        <v>842</v>
      </c>
      <c r="V175" s="83" t="s">
        <v>842</v>
      </c>
      <c r="W175" s="81">
        <v>43484.60680555556</v>
      </c>
      <c r="X175" s="83" t="s">
        <v>1037</v>
      </c>
      <c r="Y175" s="79"/>
      <c r="Z175" s="79"/>
      <c r="AA175" s="85" t="s">
        <v>1196</v>
      </c>
      <c r="AB175" s="79"/>
      <c r="AC175" s="79" t="b">
        <v>0</v>
      </c>
      <c r="AD175" s="79">
        <v>18</v>
      </c>
      <c r="AE175" s="85" t="s">
        <v>1273</v>
      </c>
      <c r="AF175" s="79" t="b">
        <v>0</v>
      </c>
      <c r="AG175" s="79" t="s">
        <v>1279</v>
      </c>
      <c r="AH175" s="79"/>
      <c r="AI175" s="85" t="s">
        <v>1273</v>
      </c>
      <c r="AJ175" s="79" t="b">
        <v>0</v>
      </c>
      <c r="AK175" s="79">
        <v>15</v>
      </c>
      <c r="AL175" s="85" t="s">
        <v>1273</v>
      </c>
      <c r="AM175" s="79" t="s">
        <v>1283</v>
      </c>
      <c r="AN175" s="79" t="b">
        <v>0</v>
      </c>
      <c r="AO175" s="85" t="s">
        <v>1196</v>
      </c>
      <c r="AP175" s="79" t="s">
        <v>1316</v>
      </c>
      <c r="AQ175" s="79">
        <v>0</v>
      </c>
      <c r="AR175" s="79">
        <v>0</v>
      </c>
      <c r="AS175" s="79"/>
      <c r="AT175" s="79"/>
      <c r="AU175" s="79"/>
      <c r="AV175" s="79"/>
      <c r="AW175" s="79"/>
      <c r="AX175" s="79"/>
      <c r="AY175" s="79"/>
      <c r="AZ175" s="79"/>
      <c r="BA175">
        <v>1</v>
      </c>
      <c r="BB175" s="78" t="str">
        <f>REPLACE(INDEX(GroupVertices[Group],MATCH(Edges[[#This Row],[Vertex 1]],GroupVertices[Vertex],0)),1,1,"")</f>
        <v>25</v>
      </c>
      <c r="BC175" s="78" t="str">
        <f>REPLACE(INDEX(GroupVertices[Group],MATCH(Edges[[#This Row],[Vertex 2]],GroupVertices[Vertex],0)),1,1,"")</f>
        <v>25</v>
      </c>
      <c r="BD175" s="48">
        <v>0</v>
      </c>
      <c r="BE175" s="49">
        <v>0</v>
      </c>
      <c r="BF175" s="48">
        <v>0</v>
      </c>
      <c r="BG175" s="49">
        <v>0</v>
      </c>
      <c r="BH175" s="48">
        <v>0</v>
      </c>
      <c r="BI175" s="49">
        <v>0</v>
      </c>
      <c r="BJ175" s="48">
        <v>32</v>
      </c>
      <c r="BK175" s="49">
        <v>100</v>
      </c>
      <c r="BL175" s="48">
        <v>32</v>
      </c>
    </row>
    <row r="176" spans="1:64" ht="15">
      <c r="A176" s="64" t="s">
        <v>283</v>
      </c>
      <c r="B176" s="64" t="s">
        <v>282</v>
      </c>
      <c r="C176" s="65" t="s">
        <v>4076</v>
      </c>
      <c r="D176" s="66">
        <v>3</v>
      </c>
      <c r="E176" s="67" t="s">
        <v>132</v>
      </c>
      <c r="F176" s="68">
        <v>32</v>
      </c>
      <c r="G176" s="65"/>
      <c r="H176" s="69"/>
      <c r="I176" s="70"/>
      <c r="J176" s="70"/>
      <c r="K176" s="34" t="s">
        <v>65</v>
      </c>
      <c r="L176" s="77">
        <v>176</v>
      </c>
      <c r="M176" s="77"/>
      <c r="N176" s="72"/>
      <c r="O176" s="79" t="s">
        <v>432</v>
      </c>
      <c r="P176" s="81">
        <v>43486.240532407406</v>
      </c>
      <c r="Q176" s="79" t="s">
        <v>511</v>
      </c>
      <c r="R176" s="79"/>
      <c r="S176" s="79"/>
      <c r="T176" s="79" t="s">
        <v>758</v>
      </c>
      <c r="U176" s="79"/>
      <c r="V176" s="83" t="s">
        <v>912</v>
      </c>
      <c r="W176" s="81">
        <v>43486.240532407406</v>
      </c>
      <c r="X176" s="83" t="s">
        <v>1038</v>
      </c>
      <c r="Y176" s="79"/>
      <c r="Z176" s="79"/>
      <c r="AA176" s="85" t="s">
        <v>1197</v>
      </c>
      <c r="AB176" s="79"/>
      <c r="AC176" s="79" t="b">
        <v>0</v>
      </c>
      <c r="AD176" s="79">
        <v>0</v>
      </c>
      <c r="AE176" s="85" t="s">
        <v>1273</v>
      </c>
      <c r="AF176" s="79" t="b">
        <v>0</v>
      </c>
      <c r="AG176" s="79" t="s">
        <v>1279</v>
      </c>
      <c r="AH176" s="79"/>
      <c r="AI176" s="85" t="s">
        <v>1273</v>
      </c>
      <c r="AJ176" s="79" t="b">
        <v>0</v>
      </c>
      <c r="AK176" s="79">
        <v>15</v>
      </c>
      <c r="AL176" s="85" t="s">
        <v>1196</v>
      </c>
      <c r="AM176" s="79" t="s">
        <v>1288</v>
      </c>
      <c r="AN176" s="79" t="b">
        <v>0</v>
      </c>
      <c r="AO176" s="85" t="s">
        <v>1196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25</v>
      </c>
      <c r="BC176" s="78" t="str">
        <f>REPLACE(INDEX(GroupVertices[Group],MATCH(Edges[[#This Row],[Vertex 2]],GroupVertices[Vertex],0)),1,1,"")</f>
        <v>25</v>
      </c>
      <c r="BD176" s="48">
        <v>0</v>
      </c>
      <c r="BE176" s="49">
        <v>0</v>
      </c>
      <c r="BF176" s="48">
        <v>0</v>
      </c>
      <c r="BG176" s="49">
        <v>0</v>
      </c>
      <c r="BH176" s="48">
        <v>0</v>
      </c>
      <c r="BI176" s="49">
        <v>0</v>
      </c>
      <c r="BJ176" s="48">
        <v>20</v>
      </c>
      <c r="BK176" s="49">
        <v>100</v>
      </c>
      <c r="BL176" s="48">
        <v>20</v>
      </c>
    </row>
    <row r="177" spans="1:64" ht="15">
      <c r="A177" s="64" t="s">
        <v>284</v>
      </c>
      <c r="B177" s="64" t="s">
        <v>412</v>
      </c>
      <c r="C177" s="65" t="s">
        <v>4076</v>
      </c>
      <c r="D177" s="66">
        <v>3</v>
      </c>
      <c r="E177" s="67" t="s">
        <v>132</v>
      </c>
      <c r="F177" s="68">
        <v>32</v>
      </c>
      <c r="G177" s="65"/>
      <c r="H177" s="69"/>
      <c r="I177" s="70"/>
      <c r="J177" s="70"/>
      <c r="K177" s="34" t="s">
        <v>65</v>
      </c>
      <c r="L177" s="77">
        <v>177</v>
      </c>
      <c r="M177" s="77"/>
      <c r="N177" s="72"/>
      <c r="O177" s="79" t="s">
        <v>432</v>
      </c>
      <c r="P177" s="81">
        <v>43483.68846064815</v>
      </c>
      <c r="Q177" s="79" t="s">
        <v>512</v>
      </c>
      <c r="R177" s="83" t="s">
        <v>613</v>
      </c>
      <c r="S177" s="79" t="s">
        <v>670</v>
      </c>
      <c r="T177" s="79" t="s">
        <v>759</v>
      </c>
      <c r="U177" s="83" t="s">
        <v>843</v>
      </c>
      <c r="V177" s="83" t="s">
        <v>843</v>
      </c>
      <c r="W177" s="81">
        <v>43483.68846064815</v>
      </c>
      <c r="X177" s="83" t="s">
        <v>1039</v>
      </c>
      <c r="Y177" s="79"/>
      <c r="Z177" s="79"/>
      <c r="AA177" s="85" t="s">
        <v>1198</v>
      </c>
      <c r="AB177" s="79"/>
      <c r="AC177" s="79" t="b">
        <v>0</v>
      </c>
      <c r="AD177" s="79">
        <v>13</v>
      </c>
      <c r="AE177" s="85" t="s">
        <v>1273</v>
      </c>
      <c r="AF177" s="79" t="b">
        <v>0</v>
      </c>
      <c r="AG177" s="79" t="s">
        <v>1276</v>
      </c>
      <c r="AH177" s="79"/>
      <c r="AI177" s="85" t="s">
        <v>1273</v>
      </c>
      <c r="AJ177" s="79" t="b">
        <v>0</v>
      </c>
      <c r="AK177" s="79">
        <v>21</v>
      </c>
      <c r="AL177" s="85" t="s">
        <v>1273</v>
      </c>
      <c r="AM177" s="79" t="s">
        <v>1283</v>
      </c>
      <c r="AN177" s="79" t="b">
        <v>0</v>
      </c>
      <c r="AO177" s="85" t="s">
        <v>1198</v>
      </c>
      <c r="AP177" s="79" t="s">
        <v>1316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216</v>
      </c>
      <c r="B178" s="64" t="s">
        <v>412</v>
      </c>
      <c r="C178" s="65" t="s">
        <v>4076</v>
      </c>
      <c r="D178" s="66">
        <v>3</v>
      </c>
      <c r="E178" s="67" t="s">
        <v>132</v>
      </c>
      <c r="F178" s="68">
        <v>32</v>
      </c>
      <c r="G178" s="65"/>
      <c r="H178" s="69"/>
      <c r="I178" s="70"/>
      <c r="J178" s="70"/>
      <c r="K178" s="34" t="s">
        <v>65</v>
      </c>
      <c r="L178" s="77">
        <v>178</v>
      </c>
      <c r="M178" s="77"/>
      <c r="N178" s="72"/>
      <c r="O178" s="79" t="s">
        <v>432</v>
      </c>
      <c r="P178" s="81">
        <v>43485.79520833334</v>
      </c>
      <c r="Q178" s="79" t="s">
        <v>437</v>
      </c>
      <c r="R178" s="83" t="s">
        <v>580</v>
      </c>
      <c r="S178" s="79" t="s">
        <v>643</v>
      </c>
      <c r="T178" s="79" t="s">
        <v>693</v>
      </c>
      <c r="U178" s="83" t="s">
        <v>814</v>
      </c>
      <c r="V178" s="83" t="s">
        <v>814</v>
      </c>
      <c r="W178" s="81">
        <v>43485.79520833334</v>
      </c>
      <c r="X178" s="83" t="s">
        <v>957</v>
      </c>
      <c r="Y178" s="79"/>
      <c r="Z178" s="79"/>
      <c r="AA178" s="85" t="s">
        <v>1116</v>
      </c>
      <c r="AB178" s="79"/>
      <c r="AC178" s="79" t="b">
        <v>0</v>
      </c>
      <c r="AD178" s="79">
        <v>48</v>
      </c>
      <c r="AE178" s="85" t="s">
        <v>1273</v>
      </c>
      <c r="AF178" s="79" t="b">
        <v>0</v>
      </c>
      <c r="AG178" s="79" t="s">
        <v>1276</v>
      </c>
      <c r="AH178" s="79"/>
      <c r="AI178" s="85" t="s">
        <v>1273</v>
      </c>
      <c r="AJ178" s="79" t="b">
        <v>0</v>
      </c>
      <c r="AK178" s="79">
        <v>30</v>
      </c>
      <c r="AL178" s="85" t="s">
        <v>1273</v>
      </c>
      <c r="AM178" s="79" t="s">
        <v>1286</v>
      </c>
      <c r="AN178" s="79" t="b">
        <v>0</v>
      </c>
      <c r="AO178" s="85" t="s">
        <v>1116</v>
      </c>
      <c r="AP178" s="79" t="s">
        <v>1316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2</v>
      </c>
      <c r="BE178" s="49">
        <v>8.695652173913043</v>
      </c>
      <c r="BF178" s="48">
        <v>0</v>
      </c>
      <c r="BG178" s="49">
        <v>0</v>
      </c>
      <c r="BH178" s="48">
        <v>0</v>
      </c>
      <c r="BI178" s="49">
        <v>0</v>
      </c>
      <c r="BJ178" s="48">
        <v>21</v>
      </c>
      <c r="BK178" s="49">
        <v>91.30434782608695</v>
      </c>
      <c r="BL178" s="48">
        <v>23</v>
      </c>
    </row>
    <row r="179" spans="1:64" ht="15">
      <c r="A179" s="64" t="s">
        <v>285</v>
      </c>
      <c r="B179" s="64" t="s">
        <v>412</v>
      </c>
      <c r="C179" s="65" t="s">
        <v>4076</v>
      </c>
      <c r="D179" s="66">
        <v>3</v>
      </c>
      <c r="E179" s="67" t="s">
        <v>132</v>
      </c>
      <c r="F179" s="68">
        <v>32</v>
      </c>
      <c r="G179" s="65"/>
      <c r="H179" s="69"/>
      <c r="I179" s="70"/>
      <c r="J179" s="70"/>
      <c r="K179" s="34" t="s">
        <v>65</v>
      </c>
      <c r="L179" s="77">
        <v>179</v>
      </c>
      <c r="M179" s="77"/>
      <c r="N179" s="72"/>
      <c r="O179" s="79" t="s">
        <v>432</v>
      </c>
      <c r="P179" s="81">
        <v>43486.24065972222</v>
      </c>
      <c r="Q179" s="79" t="s">
        <v>513</v>
      </c>
      <c r="R179" s="79"/>
      <c r="S179" s="79"/>
      <c r="T179" s="79" t="s">
        <v>760</v>
      </c>
      <c r="U179" s="79"/>
      <c r="V179" s="83" t="s">
        <v>913</v>
      </c>
      <c r="W179" s="81">
        <v>43486.24065972222</v>
      </c>
      <c r="X179" s="83" t="s">
        <v>1040</v>
      </c>
      <c r="Y179" s="79"/>
      <c r="Z179" s="79"/>
      <c r="AA179" s="85" t="s">
        <v>1199</v>
      </c>
      <c r="AB179" s="79"/>
      <c r="AC179" s="79" t="b">
        <v>0</v>
      </c>
      <c r="AD179" s="79">
        <v>0</v>
      </c>
      <c r="AE179" s="85" t="s">
        <v>1273</v>
      </c>
      <c r="AF179" s="79" t="b">
        <v>0</v>
      </c>
      <c r="AG179" s="79" t="s">
        <v>1276</v>
      </c>
      <c r="AH179" s="79"/>
      <c r="AI179" s="85" t="s">
        <v>1273</v>
      </c>
      <c r="AJ179" s="79" t="b">
        <v>0</v>
      </c>
      <c r="AK179" s="79">
        <v>21</v>
      </c>
      <c r="AL179" s="85" t="s">
        <v>1198</v>
      </c>
      <c r="AM179" s="79" t="s">
        <v>1283</v>
      </c>
      <c r="AN179" s="79" t="b">
        <v>0</v>
      </c>
      <c r="AO179" s="85" t="s">
        <v>1198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284</v>
      </c>
      <c r="B180" s="64" t="s">
        <v>413</v>
      </c>
      <c r="C180" s="65" t="s">
        <v>4076</v>
      </c>
      <c r="D180" s="66">
        <v>3</v>
      </c>
      <c r="E180" s="67" t="s">
        <v>132</v>
      </c>
      <c r="F180" s="68">
        <v>32</v>
      </c>
      <c r="G180" s="65"/>
      <c r="H180" s="69"/>
      <c r="I180" s="70"/>
      <c r="J180" s="70"/>
      <c r="K180" s="34" t="s">
        <v>65</v>
      </c>
      <c r="L180" s="77">
        <v>180</v>
      </c>
      <c r="M180" s="77"/>
      <c r="N180" s="72"/>
      <c r="O180" s="79" t="s">
        <v>432</v>
      </c>
      <c r="P180" s="81">
        <v>43483.68846064815</v>
      </c>
      <c r="Q180" s="79" t="s">
        <v>512</v>
      </c>
      <c r="R180" s="83" t="s">
        <v>613</v>
      </c>
      <c r="S180" s="79" t="s">
        <v>670</v>
      </c>
      <c r="T180" s="79" t="s">
        <v>759</v>
      </c>
      <c r="U180" s="83" t="s">
        <v>843</v>
      </c>
      <c r="V180" s="83" t="s">
        <v>843</v>
      </c>
      <c r="W180" s="81">
        <v>43483.68846064815</v>
      </c>
      <c r="X180" s="83" t="s">
        <v>1039</v>
      </c>
      <c r="Y180" s="79"/>
      <c r="Z180" s="79"/>
      <c r="AA180" s="85" t="s">
        <v>1198</v>
      </c>
      <c r="AB180" s="79"/>
      <c r="AC180" s="79" t="b">
        <v>0</v>
      </c>
      <c r="AD180" s="79">
        <v>13</v>
      </c>
      <c r="AE180" s="85" t="s">
        <v>1273</v>
      </c>
      <c r="AF180" s="79" t="b">
        <v>0</v>
      </c>
      <c r="AG180" s="79" t="s">
        <v>1276</v>
      </c>
      <c r="AH180" s="79"/>
      <c r="AI180" s="85" t="s">
        <v>1273</v>
      </c>
      <c r="AJ180" s="79" t="b">
        <v>0</v>
      </c>
      <c r="AK180" s="79">
        <v>21</v>
      </c>
      <c r="AL180" s="85" t="s">
        <v>1273</v>
      </c>
      <c r="AM180" s="79" t="s">
        <v>1283</v>
      </c>
      <c r="AN180" s="79" t="b">
        <v>0</v>
      </c>
      <c r="AO180" s="85" t="s">
        <v>1198</v>
      </c>
      <c r="AP180" s="79" t="s">
        <v>1316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32</v>
      </c>
      <c r="BK180" s="49">
        <v>100</v>
      </c>
      <c r="BL180" s="48">
        <v>32</v>
      </c>
    </row>
    <row r="181" spans="1:64" ht="15">
      <c r="A181" s="64" t="s">
        <v>285</v>
      </c>
      <c r="B181" s="64" t="s">
        <v>413</v>
      </c>
      <c r="C181" s="65" t="s">
        <v>4076</v>
      </c>
      <c r="D181" s="66">
        <v>3</v>
      </c>
      <c r="E181" s="67" t="s">
        <v>132</v>
      </c>
      <c r="F181" s="68">
        <v>32</v>
      </c>
      <c r="G181" s="65"/>
      <c r="H181" s="69"/>
      <c r="I181" s="70"/>
      <c r="J181" s="70"/>
      <c r="K181" s="34" t="s">
        <v>65</v>
      </c>
      <c r="L181" s="77">
        <v>181</v>
      </c>
      <c r="M181" s="77"/>
      <c r="N181" s="72"/>
      <c r="O181" s="79" t="s">
        <v>432</v>
      </c>
      <c r="P181" s="81">
        <v>43486.24065972222</v>
      </c>
      <c r="Q181" s="79" t="s">
        <v>513</v>
      </c>
      <c r="R181" s="79"/>
      <c r="S181" s="79"/>
      <c r="T181" s="79" t="s">
        <v>760</v>
      </c>
      <c r="U181" s="79"/>
      <c r="V181" s="83" t="s">
        <v>913</v>
      </c>
      <c r="W181" s="81">
        <v>43486.24065972222</v>
      </c>
      <c r="X181" s="83" t="s">
        <v>1040</v>
      </c>
      <c r="Y181" s="79"/>
      <c r="Z181" s="79"/>
      <c r="AA181" s="85" t="s">
        <v>1199</v>
      </c>
      <c r="AB181" s="79"/>
      <c r="AC181" s="79" t="b">
        <v>0</v>
      </c>
      <c r="AD181" s="79">
        <v>0</v>
      </c>
      <c r="AE181" s="85" t="s">
        <v>1273</v>
      </c>
      <c r="AF181" s="79" t="b">
        <v>0</v>
      </c>
      <c r="AG181" s="79" t="s">
        <v>1276</v>
      </c>
      <c r="AH181" s="79"/>
      <c r="AI181" s="85" t="s">
        <v>1273</v>
      </c>
      <c r="AJ181" s="79" t="b">
        <v>0</v>
      </c>
      <c r="AK181" s="79">
        <v>21</v>
      </c>
      <c r="AL181" s="85" t="s">
        <v>1198</v>
      </c>
      <c r="AM181" s="79" t="s">
        <v>1283</v>
      </c>
      <c r="AN181" s="79" t="b">
        <v>0</v>
      </c>
      <c r="AO181" s="85" t="s">
        <v>1198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22</v>
      </c>
      <c r="BK181" s="49">
        <v>100</v>
      </c>
      <c r="BL181" s="48">
        <v>22</v>
      </c>
    </row>
    <row r="182" spans="1:64" ht="15">
      <c r="A182" s="64" t="s">
        <v>284</v>
      </c>
      <c r="B182" s="64" t="s">
        <v>320</v>
      </c>
      <c r="C182" s="65" t="s">
        <v>4076</v>
      </c>
      <c r="D182" s="66">
        <v>3</v>
      </c>
      <c r="E182" s="67" t="s">
        <v>132</v>
      </c>
      <c r="F182" s="68">
        <v>32</v>
      </c>
      <c r="G182" s="65"/>
      <c r="H182" s="69"/>
      <c r="I182" s="70"/>
      <c r="J182" s="70"/>
      <c r="K182" s="34" t="s">
        <v>65</v>
      </c>
      <c r="L182" s="77">
        <v>182</v>
      </c>
      <c r="M182" s="77"/>
      <c r="N182" s="72"/>
      <c r="O182" s="79" t="s">
        <v>432</v>
      </c>
      <c r="P182" s="81">
        <v>43483.68846064815</v>
      </c>
      <c r="Q182" s="79" t="s">
        <v>512</v>
      </c>
      <c r="R182" s="83" t="s">
        <v>613</v>
      </c>
      <c r="S182" s="79" t="s">
        <v>670</v>
      </c>
      <c r="T182" s="79" t="s">
        <v>759</v>
      </c>
      <c r="U182" s="83" t="s">
        <v>843</v>
      </c>
      <c r="V182" s="83" t="s">
        <v>843</v>
      </c>
      <c r="W182" s="81">
        <v>43483.68846064815</v>
      </c>
      <c r="X182" s="83" t="s">
        <v>1039</v>
      </c>
      <c r="Y182" s="79"/>
      <c r="Z182" s="79"/>
      <c r="AA182" s="85" t="s">
        <v>1198</v>
      </c>
      <c r="AB182" s="79"/>
      <c r="AC182" s="79" t="b">
        <v>0</v>
      </c>
      <c r="AD182" s="79">
        <v>13</v>
      </c>
      <c r="AE182" s="85" t="s">
        <v>1273</v>
      </c>
      <c r="AF182" s="79" t="b">
        <v>0</v>
      </c>
      <c r="AG182" s="79" t="s">
        <v>1276</v>
      </c>
      <c r="AH182" s="79"/>
      <c r="AI182" s="85" t="s">
        <v>1273</v>
      </c>
      <c r="AJ182" s="79" t="b">
        <v>0</v>
      </c>
      <c r="AK182" s="79">
        <v>21</v>
      </c>
      <c r="AL182" s="85" t="s">
        <v>1273</v>
      </c>
      <c r="AM182" s="79" t="s">
        <v>1283</v>
      </c>
      <c r="AN182" s="79" t="b">
        <v>0</v>
      </c>
      <c r="AO182" s="85" t="s">
        <v>1198</v>
      </c>
      <c r="AP182" s="79" t="s">
        <v>1316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285</v>
      </c>
      <c r="B183" s="64" t="s">
        <v>284</v>
      </c>
      <c r="C183" s="65" t="s">
        <v>4076</v>
      </c>
      <c r="D183" s="66">
        <v>3</v>
      </c>
      <c r="E183" s="67" t="s">
        <v>132</v>
      </c>
      <c r="F183" s="68">
        <v>32</v>
      </c>
      <c r="G183" s="65"/>
      <c r="H183" s="69"/>
      <c r="I183" s="70"/>
      <c r="J183" s="70"/>
      <c r="K183" s="34" t="s">
        <v>65</v>
      </c>
      <c r="L183" s="77">
        <v>183</v>
      </c>
      <c r="M183" s="77"/>
      <c r="N183" s="72"/>
      <c r="O183" s="79" t="s">
        <v>432</v>
      </c>
      <c r="P183" s="81">
        <v>43486.24065972222</v>
      </c>
      <c r="Q183" s="79" t="s">
        <v>513</v>
      </c>
      <c r="R183" s="79"/>
      <c r="S183" s="79"/>
      <c r="T183" s="79" t="s">
        <v>760</v>
      </c>
      <c r="U183" s="79"/>
      <c r="V183" s="83" t="s">
        <v>913</v>
      </c>
      <c r="W183" s="81">
        <v>43486.24065972222</v>
      </c>
      <c r="X183" s="83" t="s">
        <v>1040</v>
      </c>
      <c r="Y183" s="79"/>
      <c r="Z183" s="79"/>
      <c r="AA183" s="85" t="s">
        <v>1199</v>
      </c>
      <c r="AB183" s="79"/>
      <c r="AC183" s="79" t="b">
        <v>0</v>
      </c>
      <c r="AD183" s="79">
        <v>0</v>
      </c>
      <c r="AE183" s="85" t="s">
        <v>1273</v>
      </c>
      <c r="AF183" s="79" t="b">
        <v>0</v>
      </c>
      <c r="AG183" s="79" t="s">
        <v>1276</v>
      </c>
      <c r="AH183" s="79"/>
      <c r="AI183" s="85" t="s">
        <v>1273</v>
      </c>
      <c r="AJ183" s="79" t="b">
        <v>0</v>
      </c>
      <c r="AK183" s="79">
        <v>21</v>
      </c>
      <c r="AL183" s="85" t="s">
        <v>1198</v>
      </c>
      <c r="AM183" s="79" t="s">
        <v>1283</v>
      </c>
      <c r="AN183" s="79" t="b">
        <v>0</v>
      </c>
      <c r="AO183" s="85" t="s">
        <v>1198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285</v>
      </c>
      <c r="B184" s="64" t="s">
        <v>320</v>
      </c>
      <c r="C184" s="65" t="s">
        <v>4076</v>
      </c>
      <c r="D184" s="66">
        <v>3</v>
      </c>
      <c r="E184" s="67" t="s">
        <v>132</v>
      </c>
      <c r="F184" s="68">
        <v>32</v>
      </c>
      <c r="G184" s="65"/>
      <c r="H184" s="69"/>
      <c r="I184" s="70"/>
      <c r="J184" s="70"/>
      <c r="K184" s="34" t="s">
        <v>65</v>
      </c>
      <c r="L184" s="77">
        <v>184</v>
      </c>
      <c r="M184" s="77"/>
      <c r="N184" s="72"/>
      <c r="O184" s="79" t="s">
        <v>432</v>
      </c>
      <c r="P184" s="81">
        <v>43486.24065972222</v>
      </c>
      <c r="Q184" s="79" t="s">
        <v>513</v>
      </c>
      <c r="R184" s="79"/>
      <c r="S184" s="79"/>
      <c r="T184" s="79" t="s">
        <v>760</v>
      </c>
      <c r="U184" s="79"/>
      <c r="V184" s="83" t="s">
        <v>913</v>
      </c>
      <c r="W184" s="81">
        <v>43486.24065972222</v>
      </c>
      <c r="X184" s="83" t="s">
        <v>1040</v>
      </c>
      <c r="Y184" s="79"/>
      <c r="Z184" s="79"/>
      <c r="AA184" s="85" t="s">
        <v>1199</v>
      </c>
      <c r="AB184" s="79"/>
      <c r="AC184" s="79" t="b">
        <v>0</v>
      </c>
      <c r="AD184" s="79">
        <v>0</v>
      </c>
      <c r="AE184" s="85" t="s">
        <v>1273</v>
      </c>
      <c r="AF184" s="79" t="b">
        <v>0</v>
      </c>
      <c r="AG184" s="79" t="s">
        <v>1276</v>
      </c>
      <c r="AH184" s="79"/>
      <c r="AI184" s="85" t="s">
        <v>1273</v>
      </c>
      <c r="AJ184" s="79" t="b">
        <v>0</v>
      </c>
      <c r="AK184" s="79">
        <v>21</v>
      </c>
      <c r="AL184" s="85" t="s">
        <v>1198</v>
      </c>
      <c r="AM184" s="79" t="s">
        <v>1283</v>
      </c>
      <c r="AN184" s="79" t="b">
        <v>0</v>
      </c>
      <c r="AO184" s="85" t="s">
        <v>1198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286</v>
      </c>
      <c r="B185" s="64" t="s">
        <v>255</v>
      </c>
      <c r="C185" s="65" t="s">
        <v>4076</v>
      </c>
      <c r="D185" s="66">
        <v>3</v>
      </c>
      <c r="E185" s="67" t="s">
        <v>132</v>
      </c>
      <c r="F185" s="68">
        <v>32</v>
      </c>
      <c r="G185" s="65"/>
      <c r="H185" s="69"/>
      <c r="I185" s="70"/>
      <c r="J185" s="70"/>
      <c r="K185" s="34" t="s">
        <v>65</v>
      </c>
      <c r="L185" s="77">
        <v>185</v>
      </c>
      <c r="M185" s="77"/>
      <c r="N185" s="72"/>
      <c r="O185" s="79" t="s">
        <v>432</v>
      </c>
      <c r="P185" s="81">
        <v>43486.24072916667</v>
      </c>
      <c r="Q185" s="79" t="s">
        <v>514</v>
      </c>
      <c r="R185" s="79"/>
      <c r="S185" s="79"/>
      <c r="T185" s="79" t="s">
        <v>761</v>
      </c>
      <c r="U185" s="79"/>
      <c r="V185" s="83" t="s">
        <v>914</v>
      </c>
      <c r="W185" s="81">
        <v>43486.24072916667</v>
      </c>
      <c r="X185" s="83" t="s">
        <v>1041</v>
      </c>
      <c r="Y185" s="79"/>
      <c r="Z185" s="79"/>
      <c r="AA185" s="85" t="s">
        <v>1200</v>
      </c>
      <c r="AB185" s="79"/>
      <c r="AC185" s="79" t="b">
        <v>0</v>
      </c>
      <c r="AD185" s="79">
        <v>0</v>
      </c>
      <c r="AE185" s="85" t="s">
        <v>1273</v>
      </c>
      <c r="AF185" s="79" t="b">
        <v>0</v>
      </c>
      <c r="AG185" s="79" t="s">
        <v>1276</v>
      </c>
      <c r="AH185" s="79"/>
      <c r="AI185" s="85" t="s">
        <v>1273</v>
      </c>
      <c r="AJ185" s="79" t="b">
        <v>0</v>
      </c>
      <c r="AK185" s="79">
        <v>136</v>
      </c>
      <c r="AL185" s="85" t="s">
        <v>1119</v>
      </c>
      <c r="AM185" s="79" t="s">
        <v>1307</v>
      </c>
      <c r="AN185" s="79" t="b">
        <v>0</v>
      </c>
      <c r="AO185" s="85" t="s">
        <v>1119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286</v>
      </c>
      <c r="B186" s="64" t="s">
        <v>218</v>
      </c>
      <c r="C186" s="65" t="s">
        <v>4076</v>
      </c>
      <c r="D186" s="66">
        <v>3</v>
      </c>
      <c r="E186" s="67" t="s">
        <v>132</v>
      </c>
      <c r="F186" s="68">
        <v>32</v>
      </c>
      <c r="G186" s="65"/>
      <c r="H186" s="69"/>
      <c r="I186" s="70"/>
      <c r="J186" s="70"/>
      <c r="K186" s="34" t="s">
        <v>65</v>
      </c>
      <c r="L186" s="77">
        <v>186</v>
      </c>
      <c r="M186" s="77"/>
      <c r="N186" s="72"/>
      <c r="O186" s="79" t="s">
        <v>432</v>
      </c>
      <c r="P186" s="81">
        <v>43486.24072916667</v>
      </c>
      <c r="Q186" s="79" t="s">
        <v>514</v>
      </c>
      <c r="R186" s="79"/>
      <c r="S186" s="79"/>
      <c r="T186" s="79" t="s">
        <v>761</v>
      </c>
      <c r="U186" s="79"/>
      <c r="V186" s="83" t="s">
        <v>914</v>
      </c>
      <c r="W186" s="81">
        <v>43486.24072916667</v>
      </c>
      <c r="X186" s="83" t="s">
        <v>1041</v>
      </c>
      <c r="Y186" s="79"/>
      <c r="Z186" s="79"/>
      <c r="AA186" s="85" t="s">
        <v>1200</v>
      </c>
      <c r="AB186" s="79"/>
      <c r="AC186" s="79" t="b">
        <v>0</v>
      </c>
      <c r="AD186" s="79">
        <v>0</v>
      </c>
      <c r="AE186" s="85" t="s">
        <v>1273</v>
      </c>
      <c r="AF186" s="79" t="b">
        <v>0</v>
      </c>
      <c r="AG186" s="79" t="s">
        <v>1276</v>
      </c>
      <c r="AH186" s="79"/>
      <c r="AI186" s="85" t="s">
        <v>1273</v>
      </c>
      <c r="AJ186" s="79" t="b">
        <v>0</v>
      </c>
      <c r="AK186" s="79">
        <v>136</v>
      </c>
      <c r="AL186" s="85" t="s">
        <v>1119</v>
      </c>
      <c r="AM186" s="79" t="s">
        <v>1307</v>
      </c>
      <c r="AN186" s="79" t="b">
        <v>0</v>
      </c>
      <c r="AO186" s="85" t="s">
        <v>1119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2</v>
      </c>
      <c r="BE186" s="49">
        <v>9.523809523809524</v>
      </c>
      <c r="BF186" s="48">
        <v>0</v>
      </c>
      <c r="BG186" s="49">
        <v>0</v>
      </c>
      <c r="BH186" s="48">
        <v>0</v>
      </c>
      <c r="BI186" s="49">
        <v>0</v>
      </c>
      <c r="BJ186" s="48">
        <v>19</v>
      </c>
      <c r="BK186" s="49">
        <v>90.47619047619048</v>
      </c>
      <c r="BL186" s="48">
        <v>21</v>
      </c>
    </row>
    <row r="187" spans="1:64" ht="15">
      <c r="A187" s="64" t="s">
        <v>287</v>
      </c>
      <c r="B187" s="64" t="s">
        <v>414</v>
      </c>
      <c r="C187" s="65" t="s">
        <v>4076</v>
      </c>
      <c r="D187" s="66">
        <v>3</v>
      </c>
      <c r="E187" s="67" t="s">
        <v>132</v>
      </c>
      <c r="F187" s="68">
        <v>32</v>
      </c>
      <c r="G187" s="65"/>
      <c r="H187" s="69"/>
      <c r="I187" s="70"/>
      <c r="J187" s="70"/>
      <c r="K187" s="34" t="s">
        <v>65</v>
      </c>
      <c r="L187" s="77">
        <v>187</v>
      </c>
      <c r="M187" s="77"/>
      <c r="N187" s="72"/>
      <c r="O187" s="79" t="s">
        <v>432</v>
      </c>
      <c r="P187" s="81">
        <v>43486.217986111114</v>
      </c>
      <c r="Q187" s="79" t="s">
        <v>515</v>
      </c>
      <c r="R187" s="79"/>
      <c r="S187" s="79"/>
      <c r="T187" s="79" t="s">
        <v>762</v>
      </c>
      <c r="U187" s="83" t="s">
        <v>844</v>
      </c>
      <c r="V187" s="83" t="s">
        <v>844</v>
      </c>
      <c r="W187" s="81">
        <v>43486.217986111114</v>
      </c>
      <c r="X187" s="83" t="s">
        <v>1042</v>
      </c>
      <c r="Y187" s="79"/>
      <c r="Z187" s="79"/>
      <c r="AA187" s="85" t="s">
        <v>1201</v>
      </c>
      <c r="AB187" s="79"/>
      <c r="AC187" s="79" t="b">
        <v>0</v>
      </c>
      <c r="AD187" s="79">
        <v>5</v>
      </c>
      <c r="AE187" s="85" t="s">
        <v>1273</v>
      </c>
      <c r="AF187" s="79" t="b">
        <v>0</v>
      </c>
      <c r="AG187" s="79" t="s">
        <v>1276</v>
      </c>
      <c r="AH187" s="79"/>
      <c r="AI187" s="85" t="s">
        <v>1273</v>
      </c>
      <c r="AJ187" s="79" t="b">
        <v>0</v>
      </c>
      <c r="AK187" s="79">
        <v>7</v>
      </c>
      <c r="AL187" s="85" t="s">
        <v>1273</v>
      </c>
      <c r="AM187" s="79" t="s">
        <v>1308</v>
      </c>
      <c r="AN187" s="79" t="b">
        <v>0</v>
      </c>
      <c r="AO187" s="85" t="s">
        <v>1201</v>
      </c>
      <c r="AP187" s="79" t="s">
        <v>1316</v>
      </c>
      <c r="AQ187" s="79">
        <v>0</v>
      </c>
      <c r="AR187" s="79">
        <v>0</v>
      </c>
      <c r="AS187" s="79"/>
      <c r="AT187" s="79"/>
      <c r="AU187" s="79"/>
      <c r="AV187" s="79"/>
      <c r="AW187" s="79"/>
      <c r="AX187" s="79"/>
      <c r="AY187" s="79"/>
      <c r="AZ187" s="79"/>
      <c r="BA187">
        <v>1</v>
      </c>
      <c r="BB187" s="78" t="str">
        <f>REPLACE(INDEX(GroupVertices[Group],MATCH(Edges[[#This Row],[Vertex 1]],GroupVertices[Vertex],0)),1,1,"")</f>
        <v>17</v>
      </c>
      <c r="BC187" s="78" t="str">
        <f>REPLACE(INDEX(GroupVertices[Group],MATCH(Edges[[#This Row],[Vertex 2]],GroupVertices[Vertex],0)),1,1,"")</f>
        <v>17</v>
      </c>
      <c r="BD187" s="48">
        <v>1</v>
      </c>
      <c r="BE187" s="49">
        <v>3.5714285714285716</v>
      </c>
      <c r="BF187" s="48">
        <v>0</v>
      </c>
      <c r="BG187" s="49">
        <v>0</v>
      </c>
      <c r="BH187" s="48">
        <v>0</v>
      </c>
      <c r="BI187" s="49">
        <v>0</v>
      </c>
      <c r="BJ187" s="48">
        <v>27</v>
      </c>
      <c r="BK187" s="49">
        <v>96.42857142857143</v>
      </c>
      <c r="BL187" s="48">
        <v>28</v>
      </c>
    </row>
    <row r="188" spans="1:64" ht="15">
      <c r="A188" s="64" t="s">
        <v>288</v>
      </c>
      <c r="B188" s="64" t="s">
        <v>414</v>
      </c>
      <c r="C188" s="65" t="s">
        <v>4076</v>
      </c>
      <c r="D188" s="66">
        <v>3</v>
      </c>
      <c r="E188" s="67" t="s">
        <v>132</v>
      </c>
      <c r="F188" s="68">
        <v>32</v>
      </c>
      <c r="G188" s="65"/>
      <c r="H188" s="69"/>
      <c r="I188" s="70"/>
      <c r="J188" s="70"/>
      <c r="K188" s="34" t="s">
        <v>65</v>
      </c>
      <c r="L188" s="77">
        <v>188</v>
      </c>
      <c r="M188" s="77"/>
      <c r="N188" s="72"/>
      <c r="O188" s="79" t="s">
        <v>432</v>
      </c>
      <c r="P188" s="81">
        <v>43486.240752314814</v>
      </c>
      <c r="Q188" s="79" t="s">
        <v>516</v>
      </c>
      <c r="R188" s="79"/>
      <c r="S188" s="79"/>
      <c r="T188" s="79" t="s">
        <v>763</v>
      </c>
      <c r="U188" s="79"/>
      <c r="V188" s="83" t="s">
        <v>915</v>
      </c>
      <c r="W188" s="81">
        <v>43486.240752314814</v>
      </c>
      <c r="X188" s="83" t="s">
        <v>1043</v>
      </c>
      <c r="Y188" s="79"/>
      <c r="Z188" s="79"/>
      <c r="AA188" s="85" t="s">
        <v>1202</v>
      </c>
      <c r="AB188" s="79"/>
      <c r="AC188" s="79" t="b">
        <v>0</v>
      </c>
      <c r="AD188" s="79">
        <v>0</v>
      </c>
      <c r="AE188" s="85" t="s">
        <v>1273</v>
      </c>
      <c r="AF188" s="79" t="b">
        <v>0</v>
      </c>
      <c r="AG188" s="79" t="s">
        <v>1276</v>
      </c>
      <c r="AH188" s="79"/>
      <c r="AI188" s="85" t="s">
        <v>1273</v>
      </c>
      <c r="AJ188" s="79" t="b">
        <v>0</v>
      </c>
      <c r="AK188" s="79">
        <v>7</v>
      </c>
      <c r="AL188" s="85" t="s">
        <v>1201</v>
      </c>
      <c r="AM188" s="79" t="s">
        <v>1285</v>
      </c>
      <c r="AN188" s="79" t="b">
        <v>0</v>
      </c>
      <c r="AO188" s="85" t="s">
        <v>1201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17</v>
      </c>
      <c r="BC188" s="78" t="str">
        <f>REPLACE(INDEX(GroupVertices[Group],MATCH(Edges[[#This Row],[Vertex 2]],GroupVertices[Vertex],0)),1,1,"")</f>
        <v>17</v>
      </c>
      <c r="BD188" s="48"/>
      <c r="BE188" s="49"/>
      <c r="BF188" s="48"/>
      <c r="BG188" s="49"/>
      <c r="BH188" s="48"/>
      <c r="BI188" s="49"/>
      <c r="BJ188" s="48"/>
      <c r="BK188" s="49"/>
      <c r="BL188" s="48"/>
    </row>
    <row r="189" spans="1:64" ht="15">
      <c r="A189" s="64" t="s">
        <v>288</v>
      </c>
      <c r="B189" s="64" t="s">
        <v>287</v>
      </c>
      <c r="C189" s="65" t="s">
        <v>4076</v>
      </c>
      <c r="D189" s="66">
        <v>3</v>
      </c>
      <c r="E189" s="67" t="s">
        <v>132</v>
      </c>
      <c r="F189" s="68">
        <v>32</v>
      </c>
      <c r="G189" s="65"/>
      <c r="H189" s="69"/>
      <c r="I189" s="70"/>
      <c r="J189" s="70"/>
      <c r="K189" s="34" t="s">
        <v>65</v>
      </c>
      <c r="L189" s="77">
        <v>189</v>
      </c>
      <c r="M189" s="77"/>
      <c r="N189" s="72"/>
      <c r="O189" s="79" t="s">
        <v>432</v>
      </c>
      <c r="P189" s="81">
        <v>43486.240752314814</v>
      </c>
      <c r="Q189" s="79" t="s">
        <v>516</v>
      </c>
      <c r="R189" s="79"/>
      <c r="S189" s="79"/>
      <c r="T189" s="79" t="s">
        <v>763</v>
      </c>
      <c r="U189" s="79"/>
      <c r="V189" s="83" t="s">
        <v>915</v>
      </c>
      <c r="W189" s="81">
        <v>43486.240752314814</v>
      </c>
      <c r="X189" s="83" t="s">
        <v>1043</v>
      </c>
      <c r="Y189" s="79"/>
      <c r="Z189" s="79"/>
      <c r="AA189" s="85" t="s">
        <v>1202</v>
      </c>
      <c r="AB189" s="79"/>
      <c r="AC189" s="79" t="b">
        <v>0</v>
      </c>
      <c r="AD189" s="79">
        <v>0</v>
      </c>
      <c r="AE189" s="85" t="s">
        <v>1273</v>
      </c>
      <c r="AF189" s="79" t="b">
        <v>0</v>
      </c>
      <c r="AG189" s="79" t="s">
        <v>1276</v>
      </c>
      <c r="AH189" s="79"/>
      <c r="AI189" s="85" t="s">
        <v>1273</v>
      </c>
      <c r="AJ189" s="79" t="b">
        <v>0</v>
      </c>
      <c r="AK189" s="79">
        <v>7</v>
      </c>
      <c r="AL189" s="85" t="s">
        <v>1201</v>
      </c>
      <c r="AM189" s="79" t="s">
        <v>1285</v>
      </c>
      <c r="AN189" s="79" t="b">
        <v>0</v>
      </c>
      <c r="AO189" s="85" t="s">
        <v>1201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17</v>
      </c>
      <c r="BC189" s="78" t="str">
        <f>REPLACE(INDEX(GroupVertices[Group],MATCH(Edges[[#This Row],[Vertex 2]],GroupVertices[Vertex],0)),1,1,"")</f>
        <v>17</v>
      </c>
      <c r="BD189" s="48">
        <v>1</v>
      </c>
      <c r="BE189" s="49">
        <v>5.882352941176471</v>
      </c>
      <c r="BF189" s="48">
        <v>0</v>
      </c>
      <c r="BG189" s="49">
        <v>0</v>
      </c>
      <c r="BH189" s="48">
        <v>0</v>
      </c>
      <c r="BI189" s="49">
        <v>0</v>
      </c>
      <c r="BJ189" s="48">
        <v>16</v>
      </c>
      <c r="BK189" s="49">
        <v>94.11764705882354</v>
      </c>
      <c r="BL189" s="48">
        <v>17</v>
      </c>
    </row>
    <row r="190" spans="1:64" ht="15">
      <c r="A190" s="64" t="s">
        <v>289</v>
      </c>
      <c r="B190" s="64" t="s">
        <v>415</v>
      </c>
      <c r="C190" s="65" t="s">
        <v>4076</v>
      </c>
      <c r="D190" s="66">
        <v>3</v>
      </c>
      <c r="E190" s="67" t="s">
        <v>132</v>
      </c>
      <c r="F190" s="68">
        <v>32</v>
      </c>
      <c r="G190" s="65"/>
      <c r="H190" s="69"/>
      <c r="I190" s="70"/>
      <c r="J190" s="70"/>
      <c r="K190" s="34" t="s">
        <v>65</v>
      </c>
      <c r="L190" s="77">
        <v>190</v>
      </c>
      <c r="M190" s="77"/>
      <c r="N190" s="72"/>
      <c r="O190" s="79" t="s">
        <v>432</v>
      </c>
      <c r="P190" s="81">
        <v>43486.24149305555</v>
      </c>
      <c r="Q190" s="79" t="s">
        <v>517</v>
      </c>
      <c r="R190" s="83" t="s">
        <v>580</v>
      </c>
      <c r="S190" s="79" t="s">
        <v>643</v>
      </c>
      <c r="T190" s="79" t="s">
        <v>753</v>
      </c>
      <c r="U190" s="79"/>
      <c r="V190" s="83" t="s">
        <v>916</v>
      </c>
      <c r="W190" s="81">
        <v>43486.24149305555</v>
      </c>
      <c r="X190" s="83" t="s">
        <v>1044</v>
      </c>
      <c r="Y190" s="79"/>
      <c r="Z190" s="79"/>
      <c r="AA190" s="85" t="s">
        <v>1203</v>
      </c>
      <c r="AB190" s="79"/>
      <c r="AC190" s="79" t="b">
        <v>0</v>
      </c>
      <c r="AD190" s="79">
        <v>0</v>
      </c>
      <c r="AE190" s="85" t="s">
        <v>1273</v>
      </c>
      <c r="AF190" s="79" t="b">
        <v>0</v>
      </c>
      <c r="AG190" s="79" t="s">
        <v>1276</v>
      </c>
      <c r="AH190" s="79"/>
      <c r="AI190" s="85" t="s">
        <v>1273</v>
      </c>
      <c r="AJ190" s="79" t="b">
        <v>0</v>
      </c>
      <c r="AK190" s="79">
        <v>30</v>
      </c>
      <c r="AL190" s="85" t="s">
        <v>1116</v>
      </c>
      <c r="AM190" s="79" t="s">
        <v>1285</v>
      </c>
      <c r="AN190" s="79" t="b">
        <v>0</v>
      </c>
      <c r="AO190" s="85" t="s">
        <v>1116</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6.25</v>
      </c>
      <c r="BF190" s="48">
        <v>0</v>
      </c>
      <c r="BG190" s="49">
        <v>0</v>
      </c>
      <c r="BH190" s="48">
        <v>0</v>
      </c>
      <c r="BI190" s="49">
        <v>0</v>
      </c>
      <c r="BJ190" s="48">
        <v>15</v>
      </c>
      <c r="BK190" s="49">
        <v>93.75</v>
      </c>
      <c r="BL190" s="48">
        <v>16</v>
      </c>
    </row>
    <row r="191" spans="1:64" ht="15">
      <c r="A191" s="64" t="s">
        <v>289</v>
      </c>
      <c r="B191" s="64" t="s">
        <v>216</v>
      </c>
      <c r="C191" s="65" t="s">
        <v>4076</v>
      </c>
      <c r="D191" s="66">
        <v>3</v>
      </c>
      <c r="E191" s="67" t="s">
        <v>132</v>
      </c>
      <c r="F191" s="68">
        <v>32</v>
      </c>
      <c r="G191" s="65"/>
      <c r="H191" s="69"/>
      <c r="I191" s="70"/>
      <c r="J191" s="70"/>
      <c r="K191" s="34" t="s">
        <v>65</v>
      </c>
      <c r="L191" s="77">
        <v>191</v>
      </c>
      <c r="M191" s="77"/>
      <c r="N191" s="72"/>
      <c r="O191" s="79" t="s">
        <v>432</v>
      </c>
      <c r="P191" s="81">
        <v>43486.24149305555</v>
      </c>
      <c r="Q191" s="79" t="s">
        <v>517</v>
      </c>
      <c r="R191" s="83" t="s">
        <v>580</v>
      </c>
      <c r="S191" s="79" t="s">
        <v>643</v>
      </c>
      <c r="T191" s="79" t="s">
        <v>753</v>
      </c>
      <c r="U191" s="79"/>
      <c r="V191" s="83" t="s">
        <v>916</v>
      </c>
      <c r="W191" s="81">
        <v>43486.24149305555</v>
      </c>
      <c r="X191" s="83" t="s">
        <v>1044</v>
      </c>
      <c r="Y191" s="79"/>
      <c r="Z191" s="79"/>
      <c r="AA191" s="85" t="s">
        <v>1203</v>
      </c>
      <c r="AB191" s="79"/>
      <c r="AC191" s="79" t="b">
        <v>0</v>
      </c>
      <c r="AD191" s="79">
        <v>0</v>
      </c>
      <c r="AE191" s="85" t="s">
        <v>1273</v>
      </c>
      <c r="AF191" s="79" t="b">
        <v>0</v>
      </c>
      <c r="AG191" s="79" t="s">
        <v>1276</v>
      </c>
      <c r="AH191" s="79"/>
      <c r="AI191" s="85" t="s">
        <v>1273</v>
      </c>
      <c r="AJ191" s="79" t="b">
        <v>0</v>
      </c>
      <c r="AK191" s="79">
        <v>30</v>
      </c>
      <c r="AL191" s="85" t="s">
        <v>1116</v>
      </c>
      <c r="AM191" s="79" t="s">
        <v>1285</v>
      </c>
      <c r="AN191" s="79" t="b">
        <v>0</v>
      </c>
      <c r="AO191" s="85" t="s">
        <v>1116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290</v>
      </c>
      <c r="B192" s="64" t="s">
        <v>290</v>
      </c>
      <c r="C192" s="65" t="s">
        <v>4076</v>
      </c>
      <c r="D192" s="66">
        <v>3</v>
      </c>
      <c r="E192" s="67" t="s">
        <v>132</v>
      </c>
      <c r="F192" s="68">
        <v>32</v>
      </c>
      <c r="G192" s="65"/>
      <c r="H192" s="69"/>
      <c r="I192" s="70"/>
      <c r="J192" s="70"/>
      <c r="K192" s="34" t="s">
        <v>65</v>
      </c>
      <c r="L192" s="77">
        <v>192</v>
      </c>
      <c r="M192" s="77"/>
      <c r="N192" s="72"/>
      <c r="O192" s="79" t="s">
        <v>176</v>
      </c>
      <c r="P192" s="81">
        <v>43484.669120370374</v>
      </c>
      <c r="Q192" s="79" t="s">
        <v>518</v>
      </c>
      <c r="R192" s="79"/>
      <c r="S192" s="79"/>
      <c r="T192" s="79" t="s">
        <v>764</v>
      </c>
      <c r="U192" s="79"/>
      <c r="V192" s="83" t="s">
        <v>917</v>
      </c>
      <c r="W192" s="81">
        <v>43484.669120370374</v>
      </c>
      <c r="X192" s="83" t="s">
        <v>1045</v>
      </c>
      <c r="Y192" s="79"/>
      <c r="Z192" s="79"/>
      <c r="AA192" s="85" t="s">
        <v>1204</v>
      </c>
      <c r="AB192" s="79"/>
      <c r="AC192" s="79" t="b">
        <v>0</v>
      </c>
      <c r="AD192" s="79">
        <v>1</v>
      </c>
      <c r="AE192" s="85" t="s">
        <v>1273</v>
      </c>
      <c r="AF192" s="79" t="b">
        <v>0</v>
      </c>
      <c r="AG192" s="79" t="s">
        <v>1276</v>
      </c>
      <c r="AH192" s="79"/>
      <c r="AI192" s="85" t="s">
        <v>1273</v>
      </c>
      <c r="AJ192" s="79" t="b">
        <v>0</v>
      </c>
      <c r="AK192" s="79">
        <v>3</v>
      </c>
      <c r="AL192" s="85" t="s">
        <v>1273</v>
      </c>
      <c r="AM192" s="79" t="s">
        <v>1288</v>
      </c>
      <c r="AN192" s="79" t="b">
        <v>0</v>
      </c>
      <c r="AO192" s="85" t="s">
        <v>1204</v>
      </c>
      <c r="AP192" s="79" t="s">
        <v>1316</v>
      </c>
      <c r="AQ192" s="79">
        <v>0</v>
      </c>
      <c r="AR192" s="79">
        <v>0</v>
      </c>
      <c r="AS192" s="79"/>
      <c r="AT192" s="79"/>
      <c r="AU192" s="79"/>
      <c r="AV192" s="79"/>
      <c r="AW192" s="79"/>
      <c r="AX192" s="79"/>
      <c r="AY192" s="79"/>
      <c r="AZ192" s="79"/>
      <c r="BA192">
        <v>1</v>
      </c>
      <c r="BB192" s="78" t="str">
        <f>REPLACE(INDEX(GroupVertices[Group],MATCH(Edges[[#This Row],[Vertex 1]],GroupVertices[Vertex],0)),1,1,"")</f>
        <v>24</v>
      </c>
      <c r="BC192" s="78" t="str">
        <f>REPLACE(INDEX(GroupVertices[Group],MATCH(Edges[[#This Row],[Vertex 2]],GroupVertices[Vertex],0)),1,1,"")</f>
        <v>24</v>
      </c>
      <c r="BD192" s="48">
        <v>1</v>
      </c>
      <c r="BE192" s="49">
        <v>3.8461538461538463</v>
      </c>
      <c r="BF192" s="48">
        <v>1</v>
      </c>
      <c r="BG192" s="49">
        <v>3.8461538461538463</v>
      </c>
      <c r="BH192" s="48">
        <v>0</v>
      </c>
      <c r="BI192" s="49">
        <v>0</v>
      </c>
      <c r="BJ192" s="48">
        <v>24</v>
      </c>
      <c r="BK192" s="49">
        <v>92.3076923076923</v>
      </c>
      <c r="BL192" s="48">
        <v>26</v>
      </c>
    </row>
    <row r="193" spans="1:64" ht="15">
      <c r="A193" s="64" t="s">
        <v>291</v>
      </c>
      <c r="B193" s="64" t="s">
        <v>290</v>
      </c>
      <c r="C193" s="65" t="s">
        <v>4076</v>
      </c>
      <c r="D193" s="66">
        <v>3</v>
      </c>
      <c r="E193" s="67" t="s">
        <v>132</v>
      </c>
      <c r="F193" s="68">
        <v>32</v>
      </c>
      <c r="G193" s="65"/>
      <c r="H193" s="69"/>
      <c r="I193" s="70"/>
      <c r="J193" s="70"/>
      <c r="K193" s="34" t="s">
        <v>65</v>
      </c>
      <c r="L193" s="77">
        <v>193</v>
      </c>
      <c r="M193" s="77"/>
      <c r="N193" s="72"/>
      <c r="O193" s="79" t="s">
        <v>432</v>
      </c>
      <c r="P193" s="81">
        <v>43486.24153935185</v>
      </c>
      <c r="Q193" s="79" t="s">
        <v>519</v>
      </c>
      <c r="R193" s="79"/>
      <c r="S193" s="79"/>
      <c r="T193" s="79"/>
      <c r="U193" s="79"/>
      <c r="V193" s="83" t="s">
        <v>918</v>
      </c>
      <c r="W193" s="81">
        <v>43486.24153935185</v>
      </c>
      <c r="X193" s="83" t="s">
        <v>1046</v>
      </c>
      <c r="Y193" s="79"/>
      <c r="Z193" s="79"/>
      <c r="AA193" s="85" t="s">
        <v>1205</v>
      </c>
      <c r="AB193" s="79"/>
      <c r="AC193" s="79" t="b">
        <v>0</v>
      </c>
      <c r="AD193" s="79">
        <v>0</v>
      </c>
      <c r="AE193" s="85" t="s">
        <v>1273</v>
      </c>
      <c r="AF193" s="79" t="b">
        <v>0</v>
      </c>
      <c r="AG193" s="79" t="s">
        <v>1276</v>
      </c>
      <c r="AH193" s="79"/>
      <c r="AI193" s="85" t="s">
        <v>1273</v>
      </c>
      <c r="AJ193" s="79" t="b">
        <v>0</v>
      </c>
      <c r="AK193" s="79">
        <v>3</v>
      </c>
      <c r="AL193" s="85" t="s">
        <v>1204</v>
      </c>
      <c r="AM193" s="79" t="s">
        <v>1283</v>
      </c>
      <c r="AN193" s="79" t="b">
        <v>0</v>
      </c>
      <c r="AO193" s="85" t="s">
        <v>1204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24</v>
      </c>
      <c r="BC193" s="78" t="str">
        <f>REPLACE(INDEX(GroupVertices[Group],MATCH(Edges[[#This Row],[Vertex 2]],GroupVertices[Vertex],0)),1,1,"")</f>
        <v>24</v>
      </c>
      <c r="BD193" s="48">
        <v>1</v>
      </c>
      <c r="BE193" s="49">
        <v>4.3478260869565215</v>
      </c>
      <c r="BF193" s="48">
        <v>1</v>
      </c>
      <c r="BG193" s="49">
        <v>4.3478260869565215</v>
      </c>
      <c r="BH193" s="48">
        <v>0</v>
      </c>
      <c r="BI193" s="49">
        <v>0</v>
      </c>
      <c r="BJ193" s="48">
        <v>21</v>
      </c>
      <c r="BK193" s="49">
        <v>91.30434782608695</v>
      </c>
      <c r="BL193" s="48">
        <v>23</v>
      </c>
    </row>
    <row r="194" spans="1:64" ht="15">
      <c r="A194" s="64" t="s">
        <v>292</v>
      </c>
      <c r="B194" s="64" t="s">
        <v>292</v>
      </c>
      <c r="C194" s="65" t="s">
        <v>4076</v>
      </c>
      <c r="D194" s="66">
        <v>3</v>
      </c>
      <c r="E194" s="67" t="s">
        <v>132</v>
      </c>
      <c r="F194" s="68">
        <v>32</v>
      </c>
      <c r="G194" s="65"/>
      <c r="H194" s="69"/>
      <c r="I194" s="70"/>
      <c r="J194" s="70"/>
      <c r="K194" s="34" t="s">
        <v>65</v>
      </c>
      <c r="L194" s="77">
        <v>194</v>
      </c>
      <c r="M194" s="77"/>
      <c r="N194" s="72"/>
      <c r="O194" s="79" t="s">
        <v>176</v>
      </c>
      <c r="P194" s="81">
        <v>43485.391018518516</v>
      </c>
      <c r="Q194" s="79" t="s">
        <v>520</v>
      </c>
      <c r="R194" s="83" t="s">
        <v>614</v>
      </c>
      <c r="S194" s="79" t="s">
        <v>671</v>
      </c>
      <c r="T194" s="79" t="s">
        <v>765</v>
      </c>
      <c r="U194" s="79"/>
      <c r="V194" s="83" t="s">
        <v>919</v>
      </c>
      <c r="W194" s="81">
        <v>43485.391018518516</v>
      </c>
      <c r="X194" s="83" t="s">
        <v>1047</v>
      </c>
      <c r="Y194" s="79"/>
      <c r="Z194" s="79"/>
      <c r="AA194" s="85" t="s">
        <v>1206</v>
      </c>
      <c r="AB194" s="79"/>
      <c r="AC194" s="79" t="b">
        <v>0</v>
      </c>
      <c r="AD194" s="79">
        <v>4</v>
      </c>
      <c r="AE194" s="85" t="s">
        <v>1273</v>
      </c>
      <c r="AF194" s="79" t="b">
        <v>0</v>
      </c>
      <c r="AG194" s="79" t="s">
        <v>1279</v>
      </c>
      <c r="AH194" s="79"/>
      <c r="AI194" s="85" t="s">
        <v>1273</v>
      </c>
      <c r="AJ194" s="79" t="b">
        <v>0</v>
      </c>
      <c r="AK194" s="79">
        <v>2</v>
      </c>
      <c r="AL194" s="85" t="s">
        <v>1273</v>
      </c>
      <c r="AM194" s="79" t="s">
        <v>1285</v>
      </c>
      <c r="AN194" s="79" t="b">
        <v>0</v>
      </c>
      <c r="AO194" s="85" t="s">
        <v>1206</v>
      </c>
      <c r="AP194" s="79" t="s">
        <v>1316</v>
      </c>
      <c r="AQ194" s="79">
        <v>0</v>
      </c>
      <c r="AR194" s="79">
        <v>0</v>
      </c>
      <c r="AS194" s="79"/>
      <c r="AT194" s="79"/>
      <c r="AU194" s="79"/>
      <c r="AV194" s="79"/>
      <c r="AW194" s="79"/>
      <c r="AX194" s="79"/>
      <c r="AY194" s="79"/>
      <c r="AZ194" s="79"/>
      <c r="BA194">
        <v>1</v>
      </c>
      <c r="BB194" s="78" t="str">
        <f>REPLACE(INDEX(GroupVertices[Group],MATCH(Edges[[#This Row],[Vertex 1]],GroupVertices[Vertex],0)),1,1,"")</f>
        <v>23</v>
      </c>
      <c r="BC194" s="78" t="str">
        <f>REPLACE(INDEX(GroupVertices[Group],MATCH(Edges[[#This Row],[Vertex 2]],GroupVertices[Vertex],0)),1,1,"")</f>
        <v>23</v>
      </c>
      <c r="BD194" s="48">
        <v>0</v>
      </c>
      <c r="BE194" s="49">
        <v>0</v>
      </c>
      <c r="BF194" s="48">
        <v>0</v>
      </c>
      <c r="BG194" s="49">
        <v>0</v>
      </c>
      <c r="BH194" s="48">
        <v>0</v>
      </c>
      <c r="BI194" s="49">
        <v>0</v>
      </c>
      <c r="BJ194" s="48">
        <v>8</v>
      </c>
      <c r="BK194" s="49">
        <v>100</v>
      </c>
      <c r="BL194" s="48">
        <v>8</v>
      </c>
    </row>
    <row r="195" spans="1:64" ht="15">
      <c r="A195" s="64" t="s">
        <v>293</v>
      </c>
      <c r="B195" s="64" t="s">
        <v>292</v>
      </c>
      <c r="C195" s="65" t="s">
        <v>4076</v>
      </c>
      <c r="D195" s="66">
        <v>3</v>
      </c>
      <c r="E195" s="67" t="s">
        <v>132</v>
      </c>
      <c r="F195" s="68">
        <v>32</v>
      </c>
      <c r="G195" s="65"/>
      <c r="H195" s="69"/>
      <c r="I195" s="70"/>
      <c r="J195" s="70"/>
      <c r="K195" s="34" t="s">
        <v>65</v>
      </c>
      <c r="L195" s="77">
        <v>195</v>
      </c>
      <c r="M195" s="77"/>
      <c r="N195" s="72"/>
      <c r="O195" s="79" t="s">
        <v>432</v>
      </c>
      <c r="P195" s="81">
        <v>43486.24184027778</v>
      </c>
      <c r="Q195" s="79" t="s">
        <v>521</v>
      </c>
      <c r="R195" s="83" t="s">
        <v>614</v>
      </c>
      <c r="S195" s="79" t="s">
        <v>671</v>
      </c>
      <c r="T195" s="79" t="s">
        <v>765</v>
      </c>
      <c r="U195" s="79"/>
      <c r="V195" s="83" t="s">
        <v>920</v>
      </c>
      <c r="W195" s="81">
        <v>43486.24184027778</v>
      </c>
      <c r="X195" s="83" t="s">
        <v>1048</v>
      </c>
      <c r="Y195" s="79"/>
      <c r="Z195" s="79"/>
      <c r="AA195" s="85" t="s">
        <v>1207</v>
      </c>
      <c r="AB195" s="79"/>
      <c r="AC195" s="79" t="b">
        <v>0</v>
      </c>
      <c r="AD195" s="79">
        <v>0</v>
      </c>
      <c r="AE195" s="85" t="s">
        <v>1273</v>
      </c>
      <c r="AF195" s="79" t="b">
        <v>0</v>
      </c>
      <c r="AG195" s="79" t="s">
        <v>1279</v>
      </c>
      <c r="AH195" s="79"/>
      <c r="AI195" s="85" t="s">
        <v>1273</v>
      </c>
      <c r="AJ195" s="79" t="b">
        <v>0</v>
      </c>
      <c r="AK195" s="79">
        <v>2</v>
      </c>
      <c r="AL195" s="85" t="s">
        <v>1206</v>
      </c>
      <c r="AM195" s="79" t="s">
        <v>1285</v>
      </c>
      <c r="AN195" s="79" t="b">
        <v>0</v>
      </c>
      <c r="AO195" s="85" t="s">
        <v>1206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23</v>
      </c>
      <c r="BC195" s="78" t="str">
        <f>REPLACE(INDEX(GroupVertices[Group],MATCH(Edges[[#This Row],[Vertex 2]],GroupVertices[Vertex],0)),1,1,"")</f>
        <v>23</v>
      </c>
      <c r="BD195" s="48">
        <v>0</v>
      </c>
      <c r="BE195" s="49">
        <v>0</v>
      </c>
      <c r="BF195" s="48">
        <v>0</v>
      </c>
      <c r="BG195" s="49">
        <v>0</v>
      </c>
      <c r="BH195" s="48">
        <v>0</v>
      </c>
      <c r="BI195" s="49">
        <v>0</v>
      </c>
      <c r="BJ195" s="48">
        <v>10</v>
      </c>
      <c r="BK195" s="49">
        <v>100</v>
      </c>
      <c r="BL195" s="48">
        <v>10</v>
      </c>
    </row>
    <row r="196" spans="1:64" ht="15">
      <c r="A196" s="64" t="s">
        <v>294</v>
      </c>
      <c r="B196" s="64" t="s">
        <v>223</v>
      </c>
      <c r="C196" s="65" t="s">
        <v>4076</v>
      </c>
      <c r="D196" s="66">
        <v>3</v>
      </c>
      <c r="E196" s="67" t="s">
        <v>132</v>
      </c>
      <c r="F196" s="68">
        <v>32</v>
      </c>
      <c r="G196" s="65"/>
      <c r="H196" s="69"/>
      <c r="I196" s="70"/>
      <c r="J196" s="70"/>
      <c r="K196" s="34" t="s">
        <v>65</v>
      </c>
      <c r="L196" s="77">
        <v>196</v>
      </c>
      <c r="M196" s="77"/>
      <c r="N196" s="72"/>
      <c r="O196" s="79" t="s">
        <v>432</v>
      </c>
      <c r="P196" s="81">
        <v>43486.2419212963</v>
      </c>
      <c r="Q196" s="79" t="s">
        <v>522</v>
      </c>
      <c r="R196" s="83" t="s">
        <v>615</v>
      </c>
      <c r="S196" s="79" t="s">
        <v>642</v>
      </c>
      <c r="T196" s="79" t="s">
        <v>766</v>
      </c>
      <c r="U196" s="79"/>
      <c r="V196" s="83" t="s">
        <v>921</v>
      </c>
      <c r="W196" s="81">
        <v>43486.2419212963</v>
      </c>
      <c r="X196" s="83" t="s">
        <v>1049</v>
      </c>
      <c r="Y196" s="79"/>
      <c r="Z196" s="79"/>
      <c r="AA196" s="85" t="s">
        <v>1208</v>
      </c>
      <c r="AB196" s="79"/>
      <c r="AC196" s="79" t="b">
        <v>0</v>
      </c>
      <c r="AD196" s="79">
        <v>0</v>
      </c>
      <c r="AE196" s="85" t="s">
        <v>1273</v>
      </c>
      <c r="AF196" s="79" t="b">
        <v>0</v>
      </c>
      <c r="AG196" s="79" t="s">
        <v>1276</v>
      </c>
      <c r="AH196" s="79"/>
      <c r="AI196" s="85" t="s">
        <v>1273</v>
      </c>
      <c r="AJ196" s="79" t="b">
        <v>0</v>
      </c>
      <c r="AK196" s="79">
        <v>11</v>
      </c>
      <c r="AL196" s="85" t="s">
        <v>1248</v>
      </c>
      <c r="AM196" s="79" t="s">
        <v>1288</v>
      </c>
      <c r="AN196" s="79" t="b">
        <v>0</v>
      </c>
      <c r="AO196" s="85" t="s">
        <v>1248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1</v>
      </c>
      <c r="BG196" s="49">
        <v>6.25</v>
      </c>
      <c r="BH196" s="48">
        <v>0</v>
      </c>
      <c r="BI196" s="49">
        <v>0</v>
      </c>
      <c r="BJ196" s="48">
        <v>15</v>
      </c>
      <c r="BK196" s="49">
        <v>93.75</v>
      </c>
      <c r="BL196" s="48">
        <v>16</v>
      </c>
    </row>
    <row r="197" spans="1:64" ht="15">
      <c r="A197" s="64" t="s">
        <v>295</v>
      </c>
      <c r="B197" s="64" t="s">
        <v>416</v>
      </c>
      <c r="C197" s="65" t="s">
        <v>4076</v>
      </c>
      <c r="D197" s="66">
        <v>3</v>
      </c>
      <c r="E197" s="67" t="s">
        <v>132</v>
      </c>
      <c r="F197" s="68">
        <v>32</v>
      </c>
      <c r="G197" s="65"/>
      <c r="H197" s="69"/>
      <c r="I197" s="70"/>
      <c r="J197" s="70"/>
      <c r="K197" s="34" t="s">
        <v>65</v>
      </c>
      <c r="L197" s="77">
        <v>197</v>
      </c>
      <c r="M197" s="77"/>
      <c r="N197" s="72"/>
      <c r="O197" s="79" t="s">
        <v>432</v>
      </c>
      <c r="P197" s="81">
        <v>43486.24193287037</v>
      </c>
      <c r="Q197" s="79" t="s">
        <v>523</v>
      </c>
      <c r="R197" s="83" t="s">
        <v>616</v>
      </c>
      <c r="S197" s="79" t="s">
        <v>672</v>
      </c>
      <c r="T197" s="79" t="s">
        <v>767</v>
      </c>
      <c r="U197" s="79"/>
      <c r="V197" s="83" t="s">
        <v>922</v>
      </c>
      <c r="W197" s="81">
        <v>43486.24193287037</v>
      </c>
      <c r="X197" s="83" t="s">
        <v>1050</v>
      </c>
      <c r="Y197" s="79"/>
      <c r="Z197" s="79"/>
      <c r="AA197" s="85" t="s">
        <v>1209</v>
      </c>
      <c r="AB197" s="79"/>
      <c r="AC197" s="79" t="b">
        <v>0</v>
      </c>
      <c r="AD197" s="79">
        <v>0</v>
      </c>
      <c r="AE197" s="85" t="s">
        <v>1273</v>
      </c>
      <c r="AF197" s="79" t="b">
        <v>0</v>
      </c>
      <c r="AG197" s="79" t="s">
        <v>1276</v>
      </c>
      <c r="AH197" s="79"/>
      <c r="AI197" s="85" t="s">
        <v>1273</v>
      </c>
      <c r="AJ197" s="79" t="b">
        <v>0</v>
      </c>
      <c r="AK197" s="79">
        <v>0</v>
      </c>
      <c r="AL197" s="85" t="s">
        <v>1273</v>
      </c>
      <c r="AM197" s="79" t="s">
        <v>1288</v>
      </c>
      <c r="AN197" s="79" t="b">
        <v>0</v>
      </c>
      <c r="AO197" s="85" t="s">
        <v>1209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16</v>
      </c>
      <c r="BC197" s="78" t="str">
        <f>REPLACE(INDEX(GroupVertices[Group],MATCH(Edges[[#This Row],[Vertex 2]],GroupVertices[Vertex],0)),1,1,"")</f>
        <v>16</v>
      </c>
      <c r="BD197" s="48"/>
      <c r="BE197" s="49"/>
      <c r="BF197" s="48"/>
      <c r="BG197" s="49"/>
      <c r="BH197" s="48"/>
      <c r="BI197" s="49"/>
      <c r="BJ197" s="48"/>
      <c r="BK197" s="49"/>
      <c r="BL197" s="48"/>
    </row>
    <row r="198" spans="1:64" ht="15">
      <c r="A198" s="64" t="s">
        <v>295</v>
      </c>
      <c r="B198" s="64" t="s">
        <v>417</v>
      </c>
      <c r="C198" s="65" t="s">
        <v>4076</v>
      </c>
      <c r="D198" s="66">
        <v>3</v>
      </c>
      <c r="E198" s="67" t="s">
        <v>132</v>
      </c>
      <c r="F198" s="68">
        <v>32</v>
      </c>
      <c r="G198" s="65"/>
      <c r="H198" s="69"/>
      <c r="I198" s="70"/>
      <c r="J198" s="70"/>
      <c r="K198" s="34" t="s">
        <v>65</v>
      </c>
      <c r="L198" s="77">
        <v>198</v>
      </c>
      <c r="M198" s="77"/>
      <c r="N198" s="72"/>
      <c r="O198" s="79" t="s">
        <v>432</v>
      </c>
      <c r="P198" s="81">
        <v>43486.24193287037</v>
      </c>
      <c r="Q198" s="79" t="s">
        <v>523</v>
      </c>
      <c r="R198" s="83" t="s">
        <v>616</v>
      </c>
      <c r="S198" s="79" t="s">
        <v>672</v>
      </c>
      <c r="T198" s="79" t="s">
        <v>767</v>
      </c>
      <c r="U198" s="79"/>
      <c r="V198" s="83" t="s">
        <v>922</v>
      </c>
      <c r="W198" s="81">
        <v>43486.24193287037</v>
      </c>
      <c r="X198" s="83" t="s">
        <v>1050</v>
      </c>
      <c r="Y198" s="79"/>
      <c r="Z198" s="79"/>
      <c r="AA198" s="85" t="s">
        <v>1209</v>
      </c>
      <c r="AB198" s="79"/>
      <c r="AC198" s="79" t="b">
        <v>0</v>
      </c>
      <c r="AD198" s="79">
        <v>0</v>
      </c>
      <c r="AE198" s="85" t="s">
        <v>1273</v>
      </c>
      <c r="AF198" s="79" t="b">
        <v>0</v>
      </c>
      <c r="AG198" s="79" t="s">
        <v>1276</v>
      </c>
      <c r="AH198" s="79"/>
      <c r="AI198" s="85" t="s">
        <v>1273</v>
      </c>
      <c r="AJ198" s="79" t="b">
        <v>0</v>
      </c>
      <c r="AK198" s="79">
        <v>0</v>
      </c>
      <c r="AL198" s="85" t="s">
        <v>1273</v>
      </c>
      <c r="AM198" s="79" t="s">
        <v>1288</v>
      </c>
      <c r="AN198" s="79" t="b">
        <v>0</v>
      </c>
      <c r="AO198" s="85" t="s">
        <v>1209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16</v>
      </c>
      <c r="BC198" s="78" t="str">
        <f>REPLACE(INDEX(GroupVertices[Group],MATCH(Edges[[#This Row],[Vertex 2]],GroupVertices[Vertex],0)),1,1,"")</f>
        <v>16</v>
      </c>
      <c r="BD198" s="48">
        <v>0</v>
      </c>
      <c r="BE198" s="49">
        <v>0</v>
      </c>
      <c r="BF198" s="48">
        <v>0</v>
      </c>
      <c r="BG198" s="49">
        <v>0</v>
      </c>
      <c r="BH198" s="48">
        <v>0</v>
      </c>
      <c r="BI198" s="49">
        <v>0</v>
      </c>
      <c r="BJ198" s="48">
        <v>11</v>
      </c>
      <c r="BK198" s="49">
        <v>100</v>
      </c>
      <c r="BL198" s="48">
        <v>11</v>
      </c>
    </row>
    <row r="199" spans="1:64" ht="15">
      <c r="A199" s="64" t="s">
        <v>217</v>
      </c>
      <c r="B199" s="64" t="s">
        <v>418</v>
      </c>
      <c r="C199" s="65" t="s">
        <v>4076</v>
      </c>
      <c r="D199" s="66">
        <v>3</v>
      </c>
      <c r="E199" s="67" t="s">
        <v>132</v>
      </c>
      <c r="F199" s="68">
        <v>32</v>
      </c>
      <c r="G199" s="65"/>
      <c r="H199" s="69"/>
      <c r="I199" s="70"/>
      <c r="J199" s="70"/>
      <c r="K199" s="34" t="s">
        <v>65</v>
      </c>
      <c r="L199" s="77">
        <v>199</v>
      </c>
      <c r="M199" s="77"/>
      <c r="N199" s="72"/>
      <c r="O199" s="79" t="s">
        <v>432</v>
      </c>
      <c r="P199" s="81">
        <v>43486.02413194445</v>
      </c>
      <c r="Q199" s="79" t="s">
        <v>438</v>
      </c>
      <c r="R199" s="79"/>
      <c r="S199" s="79"/>
      <c r="T199" s="79" t="s">
        <v>694</v>
      </c>
      <c r="U199" s="83" t="s">
        <v>815</v>
      </c>
      <c r="V199" s="83" t="s">
        <v>815</v>
      </c>
      <c r="W199" s="81">
        <v>43486.02413194445</v>
      </c>
      <c r="X199" s="83" t="s">
        <v>958</v>
      </c>
      <c r="Y199" s="79"/>
      <c r="Z199" s="79"/>
      <c r="AA199" s="85" t="s">
        <v>1117</v>
      </c>
      <c r="AB199" s="79"/>
      <c r="AC199" s="79" t="b">
        <v>0</v>
      </c>
      <c r="AD199" s="79">
        <v>3</v>
      </c>
      <c r="AE199" s="85" t="s">
        <v>1273</v>
      </c>
      <c r="AF199" s="79" t="b">
        <v>0</v>
      </c>
      <c r="AG199" s="79" t="s">
        <v>1276</v>
      </c>
      <c r="AH199" s="79"/>
      <c r="AI199" s="85" t="s">
        <v>1273</v>
      </c>
      <c r="AJ199" s="79" t="b">
        <v>0</v>
      </c>
      <c r="AK199" s="79">
        <v>3</v>
      </c>
      <c r="AL199" s="85" t="s">
        <v>1273</v>
      </c>
      <c r="AM199" s="79" t="s">
        <v>1287</v>
      </c>
      <c r="AN199" s="79" t="b">
        <v>0</v>
      </c>
      <c r="AO199" s="85" t="s">
        <v>1117</v>
      </c>
      <c r="AP199" s="79" t="s">
        <v>1316</v>
      </c>
      <c r="AQ199" s="79">
        <v>0</v>
      </c>
      <c r="AR199" s="79">
        <v>0</v>
      </c>
      <c r="AS199" s="79"/>
      <c r="AT199" s="79"/>
      <c r="AU199" s="79"/>
      <c r="AV199" s="79"/>
      <c r="AW199" s="79"/>
      <c r="AX199" s="79"/>
      <c r="AY199" s="79"/>
      <c r="AZ199" s="79"/>
      <c r="BA199">
        <v>1</v>
      </c>
      <c r="BB199" s="78" t="str">
        <f>REPLACE(INDEX(GroupVertices[Group],MATCH(Edges[[#This Row],[Vertex 1]],GroupVertices[Vertex],0)),1,1,"")</f>
        <v>12</v>
      </c>
      <c r="BC199" s="78" t="str">
        <f>REPLACE(INDEX(GroupVertices[Group],MATCH(Edges[[#This Row],[Vertex 2]],GroupVertices[Vertex],0)),1,1,"")</f>
        <v>12</v>
      </c>
      <c r="BD199" s="48"/>
      <c r="BE199" s="49"/>
      <c r="BF199" s="48"/>
      <c r="BG199" s="49"/>
      <c r="BH199" s="48"/>
      <c r="BI199" s="49"/>
      <c r="BJ199" s="48"/>
      <c r="BK199" s="49"/>
      <c r="BL199" s="48"/>
    </row>
    <row r="200" spans="1:64" ht="15">
      <c r="A200" s="64" t="s">
        <v>296</v>
      </c>
      <c r="B200" s="64" t="s">
        <v>418</v>
      </c>
      <c r="C200" s="65" t="s">
        <v>4076</v>
      </c>
      <c r="D200" s="66">
        <v>3</v>
      </c>
      <c r="E200" s="67" t="s">
        <v>132</v>
      </c>
      <c r="F200" s="68">
        <v>32</v>
      </c>
      <c r="G200" s="65"/>
      <c r="H200" s="69"/>
      <c r="I200" s="70"/>
      <c r="J200" s="70"/>
      <c r="K200" s="34" t="s">
        <v>65</v>
      </c>
      <c r="L200" s="77">
        <v>200</v>
      </c>
      <c r="M200" s="77"/>
      <c r="N200" s="72"/>
      <c r="O200" s="79" t="s">
        <v>432</v>
      </c>
      <c r="P200" s="81">
        <v>43486.24230324074</v>
      </c>
      <c r="Q200" s="79" t="s">
        <v>524</v>
      </c>
      <c r="R200" s="79"/>
      <c r="S200" s="79"/>
      <c r="T200" s="79" t="s">
        <v>768</v>
      </c>
      <c r="U200" s="79"/>
      <c r="V200" s="83" t="s">
        <v>923</v>
      </c>
      <c r="W200" s="81">
        <v>43486.24230324074</v>
      </c>
      <c r="X200" s="83" t="s">
        <v>1051</v>
      </c>
      <c r="Y200" s="79"/>
      <c r="Z200" s="79"/>
      <c r="AA200" s="85" t="s">
        <v>1210</v>
      </c>
      <c r="AB200" s="79"/>
      <c r="AC200" s="79" t="b">
        <v>0</v>
      </c>
      <c r="AD200" s="79">
        <v>0</v>
      </c>
      <c r="AE200" s="85" t="s">
        <v>1273</v>
      </c>
      <c r="AF200" s="79" t="b">
        <v>0</v>
      </c>
      <c r="AG200" s="79" t="s">
        <v>1276</v>
      </c>
      <c r="AH200" s="79"/>
      <c r="AI200" s="85" t="s">
        <v>1273</v>
      </c>
      <c r="AJ200" s="79" t="b">
        <v>0</v>
      </c>
      <c r="AK200" s="79">
        <v>3</v>
      </c>
      <c r="AL200" s="85" t="s">
        <v>1117</v>
      </c>
      <c r="AM200" s="79" t="s">
        <v>1285</v>
      </c>
      <c r="AN200" s="79" t="b">
        <v>0</v>
      </c>
      <c r="AO200" s="85" t="s">
        <v>1117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12</v>
      </c>
      <c r="BC200" s="78" t="str">
        <f>REPLACE(INDEX(GroupVertices[Group],MATCH(Edges[[#This Row],[Vertex 2]],GroupVertices[Vertex],0)),1,1,"")</f>
        <v>12</v>
      </c>
      <c r="BD200" s="48"/>
      <c r="BE200" s="49"/>
      <c r="BF200" s="48"/>
      <c r="BG200" s="49"/>
      <c r="BH200" s="48"/>
      <c r="BI200" s="49"/>
      <c r="BJ200" s="48"/>
      <c r="BK200" s="49"/>
      <c r="BL200" s="48"/>
    </row>
    <row r="201" spans="1:64" ht="15">
      <c r="A201" s="64" t="s">
        <v>217</v>
      </c>
      <c r="B201" s="64" t="s">
        <v>419</v>
      </c>
      <c r="C201" s="65" t="s">
        <v>4076</v>
      </c>
      <c r="D201" s="66">
        <v>3</v>
      </c>
      <c r="E201" s="67" t="s">
        <v>132</v>
      </c>
      <c r="F201" s="68">
        <v>32</v>
      </c>
      <c r="G201" s="65"/>
      <c r="H201" s="69"/>
      <c r="I201" s="70"/>
      <c r="J201" s="70"/>
      <c r="K201" s="34" t="s">
        <v>65</v>
      </c>
      <c r="L201" s="77">
        <v>201</v>
      </c>
      <c r="M201" s="77"/>
      <c r="N201" s="72"/>
      <c r="O201" s="79" t="s">
        <v>432</v>
      </c>
      <c r="P201" s="81">
        <v>43486.02413194445</v>
      </c>
      <c r="Q201" s="79" t="s">
        <v>438</v>
      </c>
      <c r="R201" s="79"/>
      <c r="S201" s="79"/>
      <c r="T201" s="79" t="s">
        <v>694</v>
      </c>
      <c r="U201" s="83" t="s">
        <v>815</v>
      </c>
      <c r="V201" s="83" t="s">
        <v>815</v>
      </c>
      <c r="W201" s="81">
        <v>43486.02413194445</v>
      </c>
      <c r="X201" s="83" t="s">
        <v>958</v>
      </c>
      <c r="Y201" s="79"/>
      <c r="Z201" s="79"/>
      <c r="AA201" s="85" t="s">
        <v>1117</v>
      </c>
      <c r="AB201" s="79"/>
      <c r="AC201" s="79" t="b">
        <v>0</v>
      </c>
      <c r="AD201" s="79">
        <v>3</v>
      </c>
      <c r="AE201" s="85" t="s">
        <v>1273</v>
      </c>
      <c r="AF201" s="79" t="b">
        <v>0</v>
      </c>
      <c r="AG201" s="79" t="s">
        <v>1276</v>
      </c>
      <c r="AH201" s="79"/>
      <c r="AI201" s="85" t="s">
        <v>1273</v>
      </c>
      <c r="AJ201" s="79" t="b">
        <v>0</v>
      </c>
      <c r="AK201" s="79">
        <v>3</v>
      </c>
      <c r="AL201" s="85" t="s">
        <v>1273</v>
      </c>
      <c r="AM201" s="79" t="s">
        <v>1287</v>
      </c>
      <c r="AN201" s="79" t="b">
        <v>0</v>
      </c>
      <c r="AO201" s="85" t="s">
        <v>1117</v>
      </c>
      <c r="AP201" s="79" t="s">
        <v>1316</v>
      </c>
      <c r="AQ201" s="79">
        <v>0</v>
      </c>
      <c r="AR201" s="79">
        <v>0</v>
      </c>
      <c r="AS201" s="79"/>
      <c r="AT201" s="79"/>
      <c r="AU201" s="79"/>
      <c r="AV201" s="79"/>
      <c r="AW201" s="79"/>
      <c r="AX201" s="79"/>
      <c r="AY201" s="79"/>
      <c r="AZ201" s="79"/>
      <c r="BA201">
        <v>1</v>
      </c>
      <c r="BB201" s="78" t="str">
        <f>REPLACE(INDEX(GroupVertices[Group],MATCH(Edges[[#This Row],[Vertex 1]],GroupVertices[Vertex],0)),1,1,"")</f>
        <v>12</v>
      </c>
      <c r="BC201" s="78" t="str">
        <f>REPLACE(INDEX(GroupVertices[Group],MATCH(Edges[[#This Row],[Vertex 2]],GroupVertices[Vertex],0)),1,1,"")</f>
        <v>12</v>
      </c>
      <c r="BD201" s="48">
        <v>0</v>
      </c>
      <c r="BE201" s="49">
        <v>0</v>
      </c>
      <c r="BF201" s="48">
        <v>0</v>
      </c>
      <c r="BG201" s="49">
        <v>0</v>
      </c>
      <c r="BH201" s="48">
        <v>0</v>
      </c>
      <c r="BI201" s="49">
        <v>0</v>
      </c>
      <c r="BJ201" s="48">
        <v>16</v>
      </c>
      <c r="BK201" s="49">
        <v>100</v>
      </c>
      <c r="BL201" s="48">
        <v>16</v>
      </c>
    </row>
    <row r="202" spans="1:64" ht="15">
      <c r="A202" s="64" t="s">
        <v>296</v>
      </c>
      <c r="B202" s="64" t="s">
        <v>419</v>
      </c>
      <c r="C202" s="65" t="s">
        <v>4076</v>
      </c>
      <c r="D202" s="66">
        <v>3</v>
      </c>
      <c r="E202" s="67" t="s">
        <v>132</v>
      </c>
      <c r="F202" s="68">
        <v>32</v>
      </c>
      <c r="G202" s="65"/>
      <c r="H202" s="69"/>
      <c r="I202" s="70"/>
      <c r="J202" s="70"/>
      <c r="K202" s="34" t="s">
        <v>65</v>
      </c>
      <c r="L202" s="77">
        <v>202</v>
      </c>
      <c r="M202" s="77"/>
      <c r="N202" s="72"/>
      <c r="O202" s="79" t="s">
        <v>432</v>
      </c>
      <c r="P202" s="81">
        <v>43486.24230324074</v>
      </c>
      <c r="Q202" s="79" t="s">
        <v>524</v>
      </c>
      <c r="R202" s="79"/>
      <c r="S202" s="79"/>
      <c r="T202" s="79" t="s">
        <v>768</v>
      </c>
      <c r="U202" s="79"/>
      <c r="V202" s="83" t="s">
        <v>923</v>
      </c>
      <c r="W202" s="81">
        <v>43486.24230324074</v>
      </c>
      <c r="X202" s="83" t="s">
        <v>1051</v>
      </c>
      <c r="Y202" s="79"/>
      <c r="Z202" s="79"/>
      <c r="AA202" s="85" t="s">
        <v>1210</v>
      </c>
      <c r="AB202" s="79"/>
      <c r="AC202" s="79" t="b">
        <v>0</v>
      </c>
      <c r="AD202" s="79">
        <v>0</v>
      </c>
      <c r="AE202" s="85" t="s">
        <v>1273</v>
      </c>
      <c r="AF202" s="79" t="b">
        <v>0</v>
      </c>
      <c r="AG202" s="79" t="s">
        <v>1276</v>
      </c>
      <c r="AH202" s="79"/>
      <c r="AI202" s="85" t="s">
        <v>1273</v>
      </c>
      <c r="AJ202" s="79" t="b">
        <v>0</v>
      </c>
      <c r="AK202" s="79">
        <v>3</v>
      </c>
      <c r="AL202" s="85" t="s">
        <v>1117</v>
      </c>
      <c r="AM202" s="79" t="s">
        <v>1285</v>
      </c>
      <c r="AN202" s="79" t="b">
        <v>0</v>
      </c>
      <c r="AO202" s="85" t="s">
        <v>1117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12</v>
      </c>
      <c r="BC202" s="78" t="str">
        <f>REPLACE(INDEX(GroupVertices[Group],MATCH(Edges[[#This Row],[Vertex 2]],GroupVertices[Vertex],0)),1,1,"")</f>
        <v>12</v>
      </c>
      <c r="BD202" s="48">
        <v>0</v>
      </c>
      <c r="BE202" s="49">
        <v>0</v>
      </c>
      <c r="BF202" s="48">
        <v>0</v>
      </c>
      <c r="BG202" s="49">
        <v>0</v>
      </c>
      <c r="BH202" s="48">
        <v>0</v>
      </c>
      <c r="BI202" s="49">
        <v>0</v>
      </c>
      <c r="BJ202" s="48">
        <v>17</v>
      </c>
      <c r="BK202" s="49">
        <v>100</v>
      </c>
      <c r="BL202" s="48">
        <v>17</v>
      </c>
    </row>
    <row r="203" spans="1:64" ht="15">
      <c r="A203" s="64" t="s">
        <v>296</v>
      </c>
      <c r="B203" s="64" t="s">
        <v>217</v>
      </c>
      <c r="C203" s="65" t="s">
        <v>4076</v>
      </c>
      <c r="D203" s="66">
        <v>3</v>
      </c>
      <c r="E203" s="67" t="s">
        <v>132</v>
      </c>
      <c r="F203" s="68">
        <v>32</v>
      </c>
      <c r="G203" s="65"/>
      <c r="H203" s="69"/>
      <c r="I203" s="70"/>
      <c r="J203" s="70"/>
      <c r="K203" s="34" t="s">
        <v>65</v>
      </c>
      <c r="L203" s="77">
        <v>203</v>
      </c>
      <c r="M203" s="77"/>
      <c r="N203" s="72"/>
      <c r="O203" s="79" t="s">
        <v>432</v>
      </c>
      <c r="P203" s="81">
        <v>43486.24230324074</v>
      </c>
      <c r="Q203" s="79" t="s">
        <v>524</v>
      </c>
      <c r="R203" s="79"/>
      <c r="S203" s="79"/>
      <c r="T203" s="79" t="s">
        <v>768</v>
      </c>
      <c r="U203" s="79"/>
      <c r="V203" s="83" t="s">
        <v>923</v>
      </c>
      <c r="W203" s="81">
        <v>43486.24230324074</v>
      </c>
      <c r="X203" s="83" t="s">
        <v>1051</v>
      </c>
      <c r="Y203" s="79"/>
      <c r="Z203" s="79"/>
      <c r="AA203" s="85" t="s">
        <v>1210</v>
      </c>
      <c r="AB203" s="79"/>
      <c r="AC203" s="79" t="b">
        <v>0</v>
      </c>
      <c r="AD203" s="79">
        <v>0</v>
      </c>
      <c r="AE203" s="85" t="s">
        <v>1273</v>
      </c>
      <c r="AF203" s="79" t="b">
        <v>0</v>
      </c>
      <c r="AG203" s="79" t="s">
        <v>1276</v>
      </c>
      <c r="AH203" s="79"/>
      <c r="AI203" s="85" t="s">
        <v>1273</v>
      </c>
      <c r="AJ203" s="79" t="b">
        <v>0</v>
      </c>
      <c r="AK203" s="79">
        <v>3</v>
      </c>
      <c r="AL203" s="85" t="s">
        <v>1117</v>
      </c>
      <c r="AM203" s="79" t="s">
        <v>1285</v>
      </c>
      <c r="AN203" s="79" t="b">
        <v>0</v>
      </c>
      <c r="AO203" s="85" t="s">
        <v>1117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12</v>
      </c>
      <c r="BC203" s="78" t="str">
        <f>REPLACE(INDEX(GroupVertices[Group],MATCH(Edges[[#This Row],[Vertex 2]],GroupVertices[Vertex],0)),1,1,"")</f>
        <v>12</v>
      </c>
      <c r="BD203" s="48"/>
      <c r="BE203" s="49"/>
      <c r="BF203" s="48"/>
      <c r="BG203" s="49"/>
      <c r="BH203" s="48"/>
      <c r="BI203" s="49"/>
      <c r="BJ203" s="48"/>
      <c r="BK203" s="49"/>
      <c r="BL203" s="48"/>
    </row>
    <row r="204" spans="1:64" ht="15">
      <c r="A204" s="64" t="s">
        <v>297</v>
      </c>
      <c r="B204" s="64" t="s">
        <v>218</v>
      </c>
      <c r="C204" s="65" t="s">
        <v>4077</v>
      </c>
      <c r="D204" s="66">
        <v>3</v>
      </c>
      <c r="E204" s="67" t="s">
        <v>136</v>
      </c>
      <c r="F204" s="68">
        <v>23.333333333333336</v>
      </c>
      <c r="G204" s="65"/>
      <c r="H204" s="69"/>
      <c r="I204" s="70"/>
      <c r="J204" s="70"/>
      <c r="K204" s="34" t="s">
        <v>65</v>
      </c>
      <c r="L204" s="77">
        <v>204</v>
      </c>
      <c r="M204" s="77"/>
      <c r="N204" s="72"/>
      <c r="O204" s="79" t="s">
        <v>432</v>
      </c>
      <c r="P204" s="81">
        <v>43486.23986111111</v>
      </c>
      <c r="Q204" s="79" t="s">
        <v>525</v>
      </c>
      <c r="R204" s="79"/>
      <c r="S204" s="79"/>
      <c r="T204" s="79" t="s">
        <v>769</v>
      </c>
      <c r="U204" s="79"/>
      <c r="V204" s="83" t="s">
        <v>924</v>
      </c>
      <c r="W204" s="81">
        <v>43486.23986111111</v>
      </c>
      <c r="X204" s="83" t="s">
        <v>1052</v>
      </c>
      <c r="Y204" s="79"/>
      <c r="Z204" s="79"/>
      <c r="AA204" s="85" t="s">
        <v>1211</v>
      </c>
      <c r="AB204" s="79"/>
      <c r="AC204" s="79" t="b">
        <v>0</v>
      </c>
      <c r="AD204" s="79">
        <v>0</v>
      </c>
      <c r="AE204" s="85" t="s">
        <v>1273</v>
      </c>
      <c r="AF204" s="79" t="b">
        <v>0</v>
      </c>
      <c r="AG204" s="79" t="s">
        <v>1276</v>
      </c>
      <c r="AH204" s="79"/>
      <c r="AI204" s="85" t="s">
        <v>1273</v>
      </c>
      <c r="AJ204" s="79" t="b">
        <v>0</v>
      </c>
      <c r="AK204" s="79">
        <v>18</v>
      </c>
      <c r="AL204" s="85" t="s">
        <v>1118</v>
      </c>
      <c r="AM204" s="79" t="s">
        <v>1287</v>
      </c>
      <c r="AN204" s="79" t="b">
        <v>0</v>
      </c>
      <c r="AO204" s="85" t="s">
        <v>1118</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17</v>
      </c>
      <c r="BK204" s="49">
        <v>100</v>
      </c>
      <c r="BL204" s="48">
        <v>17</v>
      </c>
    </row>
    <row r="205" spans="1:64" ht="15">
      <c r="A205" s="64" t="s">
        <v>297</v>
      </c>
      <c r="B205" s="64" t="s">
        <v>218</v>
      </c>
      <c r="C205" s="65" t="s">
        <v>4077</v>
      </c>
      <c r="D205" s="66">
        <v>3</v>
      </c>
      <c r="E205" s="67" t="s">
        <v>136</v>
      </c>
      <c r="F205" s="68">
        <v>23.333333333333336</v>
      </c>
      <c r="G205" s="65"/>
      <c r="H205" s="69"/>
      <c r="I205" s="70"/>
      <c r="J205" s="70"/>
      <c r="K205" s="34" t="s">
        <v>65</v>
      </c>
      <c r="L205" s="77">
        <v>205</v>
      </c>
      <c r="M205" s="77"/>
      <c r="N205" s="72"/>
      <c r="O205" s="79" t="s">
        <v>432</v>
      </c>
      <c r="P205" s="81">
        <v>43486.24256944445</v>
      </c>
      <c r="Q205" s="79" t="s">
        <v>526</v>
      </c>
      <c r="R205" s="83" t="s">
        <v>617</v>
      </c>
      <c r="S205" s="79" t="s">
        <v>673</v>
      </c>
      <c r="T205" s="79" t="s">
        <v>770</v>
      </c>
      <c r="U205" s="79"/>
      <c r="V205" s="83" t="s">
        <v>924</v>
      </c>
      <c r="W205" s="81">
        <v>43486.24256944445</v>
      </c>
      <c r="X205" s="83" t="s">
        <v>1053</v>
      </c>
      <c r="Y205" s="79"/>
      <c r="Z205" s="79"/>
      <c r="AA205" s="85" t="s">
        <v>1212</v>
      </c>
      <c r="AB205" s="79"/>
      <c r="AC205" s="79" t="b">
        <v>0</v>
      </c>
      <c r="AD205" s="79">
        <v>0</v>
      </c>
      <c r="AE205" s="85" t="s">
        <v>1273</v>
      </c>
      <c r="AF205" s="79" t="b">
        <v>0</v>
      </c>
      <c r="AG205" s="79" t="s">
        <v>1276</v>
      </c>
      <c r="AH205" s="79"/>
      <c r="AI205" s="85" t="s">
        <v>1273</v>
      </c>
      <c r="AJ205" s="79" t="b">
        <v>0</v>
      </c>
      <c r="AK205" s="79">
        <v>12</v>
      </c>
      <c r="AL205" s="85" t="s">
        <v>1230</v>
      </c>
      <c r="AM205" s="79" t="s">
        <v>1287</v>
      </c>
      <c r="AN205" s="79" t="b">
        <v>0</v>
      </c>
      <c r="AO205" s="85" t="s">
        <v>1230</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4</v>
      </c>
      <c r="BC205" s="78" t="str">
        <f>REPLACE(INDEX(GroupVertices[Group],MATCH(Edges[[#This Row],[Vertex 2]],GroupVertices[Vertex],0)),1,1,"")</f>
        <v>4</v>
      </c>
      <c r="BD205" s="48">
        <v>0</v>
      </c>
      <c r="BE205" s="49">
        <v>0</v>
      </c>
      <c r="BF205" s="48">
        <v>0</v>
      </c>
      <c r="BG205" s="49">
        <v>0</v>
      </c>
      <c r="BH205" s="48">
        <v>0</v>
      </c>
      <c r="BI205" s="49">
        <v>0</v>
      </c>
      <c r="BJ205" s="48">
        <v>13</v>
      </c>
      <c r="BK205" s="49">
        <v>100</v>
      </c>
      <c r="BL205" s="48">
        <v>13</v>
      </c>
    </row>
    <row r="206" spans="1:64" ht="15">
      <c r="A206" s="64" t="s">
        <v>218</v>
      </c>
      <c r="B206" s="64" t="s">
        <v>407</v>
      </c>
      <c r="C206" s="65" t="s">
        <v>4076</v>
      </c>
      <c r="D206" s="66">
        <v>3</v>
      </c>
      <c r="E206" s="67" t="s">
        <v>132</v>
      </c>
      <c r="F206" s="68">
        <v>32</v>
      </c>
      <c r="G206" s="65"/>
      <c r="H206" s="69"/>
      <c r="I206" s="70"/>
      <c r="J206" s="70"/>
      <c r="K206" s="34" t="s">
        <v>65</v>
      </c>
      <c r="L206" s="77">
        <v>206</v>
      </c>
      <c r="M206" s="77"/>
      <c r="N206" s="72"/>
      <c r="O206" s="79" t="s">
        <v>432</v>
      </c>
      <c r="P206" s="81">
        <v>43486.113275462965</v>
      </c>
      <c r="Q206" s="79" t="s">
        <v>527</v>
      </c>
      <c r="R206" s="83" t="s">
        <v>618</v>
      </c>
      <c r="S206" s="79" t="s">
        <v>661</v>
      </c>
      <c r="T206" s="79" t="s">
        <v>771</v>
      </c>
      <c r="U206" s="83" t="s">
        <v>845</v>
      </c>
      <c r="V206" s="83" t="s">
        <v>845</v>
      </c>
      <c r="W206" s="81">
        <v>43486.113275462965</v>
      </c>
      <c r="X206" s="83" t="s">
        <v>1054</v>
      </c>
      <c r="Y206" s="79"/>
      <c r="Z206" s="79"/>
      <c r="AA206" s="85" t="s">
        <v>1213</v>
      </c>
      <c r="AB206" s="79"/>
      <c r="AC206" s="79" t="b">
        <v>0</v>
      </c>
      <c r="AD206" s="79">
        <v>5</v>
      </c>
      <c r="AE206" s="85" t="s">
        <v>1273</v>
      </c>
      <c r="AF206" s="79" t="b">
        <v>0</v>
      </c>
      <c r="AG206" s="79" t="s">
        <v>1276</v>
      </c>
      <c r="AH206" s="79"/>
      <c r="AI206" s="85" t="s">
        <v>1273</v>
      </c>
      <c r="AJ206" s="79" t="b">
        <v>0</v>
      </c>
      <c r="AK206" s="79">
        <v>5</v>
      </c>
      <c r="AL206" s="85" t="s">
        <v>1273</v>
      </c>
      <c r="AM206" s="79" t="s">
        <v>1288</v>
      </c>
      <c r="AN206" s="79" t="b">
        <v>0</v>
      </c>
      <c r="AO206" s="85" t="s">
        <v>1213</v>
      </c>
      <c r="AP206" s="79" t="s">
        <v>1316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8</v>
      </c>
      <c r="BD206" s="48">
        <v>1</v>
      </c>
      <c r="BE206" s="49">
        <v>3.3333333333333335</v>
      </c>
      <c r="BF206" s="48">
        <v>0</v>
      </c>
      <c r="BG206" s="49">
        <v>0</v>
      </c>
      <c r="BH206" s="48">
        <v>0</v>
      </c>
      <c r="BI206" s="49">
        <v>0</v>
      </c>
      <c r="BJ206" s="48">
        <v>29</v>
      </c>
      <c r="BK206" s="49">
        <v>96.66666666666667</v>
      </c>
      <c r="BL206" s="48">
        <v>30</v>
      </c>
    </row>
    <row r="207" spans="1:64" ht="15">
      <c r="A207" s="64" t="s">
        <v>219</v>
      </c>
      <c r="B207" s="64" t="s">
        <v>407</v>
      </c>
      <c r="C207" s="65" t="s">
        <v>4076</v>
      </c>
      <c r="D207" s="66">
        <v>3</v>
      </c>
      <c r="E207" s="67" t="s">
        <v>132</v>
      </c>
      <c r="F207" s="68">
        <v>32</v>
      </c>
      <c r="G207" s="65"/>
      <c r="H207" s="69"/>
      <c r="I207" s="70"/>
      <c r="J207" s="70"/>
      <c r="K207" s="34" t="s">
        <v>65</v>
      </c>
      <c r="L207" s="77">
        <v>207</v>
      </c>
      <c r="M207" s="77"/>
      <c r="N207" s="72"/>
      <c r="O207" s="79" t="s">
        <v>432</v>
      </c>
      <c r="P207" s="81">
        <v>43485.62825231482</v>
      </c>
      <c r="Q207" s="79" t="s">
        <v>528</v>
      </c>
      <c r="R207" s="83" t="s">
        <v>619</v>
      </c>
      <c r="S207" s="79" t="s">
        <v>661</v>
      </c>
      <c r="T207" s="79" t="s">
        <v>772</v>
      </c>
      <c r="U207" s="79" t="s">
        <v>846</v>
      </c>
      <c r="V207" s="79" t="s">
        <v>846</v>
      </c>
      <c r="W207" s="81">
        <v>43485.62825231482</v>
      </c>
      <c r="X207" s="83" t="s">
        <v>1055</v>
      </c>
      <c r="Y207" s="79"/>
      <c r="Z207" s="79"/>
      <c r="AA207" s="85" t="s">
        <v>1214</v>
      </c>
      <c r="AB207" s="79"/>
      <c r="AC207" s="79" t="b">
        <v>0</v>
      </c>
      <c r="AD207" s="79">
        <v>42</v>
      </c>
      <c r="AE207" s="85" t="s">
        <v>1273</v>
      </c>
      <c r="AF207" s="79" t="b">
        <v>0</v>
      </c>
      <c r="AG207" s="79" t="s">
        <v>1276</v>
      </c>
      <c r="AH207" s="79"/>
      <c r="AI207" s="85" t="s">
        <v>1273</v>
      </c>
      <c r="AJ207" s="79" t="b">
        <v>0</v>
      </c>
      <c r="AK207" s="79">
        <v>35</v>
      </c>
      <c r="AL207" s="85" t="s">
        <v>1273</v>
      </c>
      <c r="AM207" s="79" t="s">
        <v>1289</v>
      </c>
      <c r="AN207" s="79" t="b">
        <v>0</v>
      </c>
      <c r="AO207" s="85" t="s">
        <v>1214</v>
      </c>
      <c r="AP207" s="79" t="s">
        <v>1316</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c r="BE207" s="49"/>
      <c r="BF207" s="48"/>
      <c r="BG207" s="49"/>
      <c r="BH207" s="48"/>
      <c r="BI207" s="49"/>
      <c r="BJ207" s="48"/>
      <c r="BK207" s="49"/>
      <c r="BL207" s="48"/>
    </row>
    <row r="208" spans="1:64" ht="15">
      <c r="A208" s="64" t="s">
        <v>298</v>
      </c>
      <c r="B208" s="64" t="s">
        <v>407</v>
      </c>
      <c r="C208" s="65" t="s">
        <v>4076</v>
      </c>
      <c r="D208" s="66">
        <v>3</v>
      </c>
      <c r="E208" s="67" t="s">
        <v>132</v>
      </c>
      <c r="F208" s="68">
        <v>32</v>
      </c>
      <c r="G208" s="65"/>
      <c r="H208" s="69"/>
      <c r="I208" s="70"/>
      <c r="J208" s="70"/>
      <c r="K208" s="34" t="s">
        <v>65</v>
      </c>
      <c r="L208" s="77">
        <v>208</v>
      </c>
      <c r="M208" s="77"/>
      <c r="N208" s="72"/>
      <c r="O208" s="79" t="s">
        <v>432</v>
      </c>
      <c r="P208" s="81">
        <v>43486.242939814816</v>
      </c>
      <c r="Q208" s="79" t="s">
        <v>529</v>
      </c>
      <c r="R208" s="79"/>
      <c r="S208" s="79"/>
      <c r="T208" s="79" t="s">
        <v>773</v>
      </c>
      <c r="U208" s="79"/>
      <c r="V208" s="83" t="s">
        <v>925</v>
      </c>
      <c r="W208" s="81">
        <v>43486.242939814816</v>
      </c>
      <c r="X208" s="83" t="s">
        <v>1056</v>
      </c>
      <c r="Y208" s="79"/>
      <c r="Z208" s="79"/>
      <c r="AA208" s="85" t="s">
        <v>1215</v>
      </c>
      <c r="AB208" s="79"/>
      <c r="AC208" s="79" t="b">
        <v>0</v>
      </c>
      <c r="AD208" s="79">
        <v>0</v>
      </c>
      <c r="AE208" s="85" t="s">
        <v>1273</v>
      </c>
      <c r="AF208" s="79" t="b">
        <v>0</v>
      </c>
      <c r="AG208" s="79" t="s">
        <v>1276</v>
      </c>
      <c r="AH208" s="79"/>
      <c r="AI208" s="85" t="s">
        <v>1273</v>
      </c>
      <c r="AJ208" s="79" t="b">
        <v>0</v>
      </c>
      <c r="AK208" s="79">
        <v>35</v>
      </c>
      <c r="AL208" s="85" t="s">
        <v>1214</v>
      </c>
      <c r="AM208" s="79" t="s">
        <v>1288</v>
      </c>
      <c r="AN208" s="79" t="b">
        <v>0</v>
      </c>
      <c r="AO208" s="85" t="s">
        <v>1214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219</v>
      </c>
      <c r="B209" s="64" t="s">
        <v>420</v>
      </c>
      <c r="C209" s="65" t="s">
        <v>4076</v>
      </c>
      <c r="D209" s="66">
        <v>3</v>
      </c>
      <c r="E209" s="67" t="s">
        <v>132</v>
      </c>
      <c r="F209" s="68">
        <v>32</v>
      </c>
      <c r="G209" s="65"/>
      <c r="H209" s="69"/>
      <c r="I209" s="70"/>
      <c r="J209" s="70"/>
      <c r="K209" s="34" t="s">
        <v>65</v>
      </c>
      <c r="L209" s="77">
        <v>209</v>
      </c>
      <c r="M209" s="77"/>
      <c r="N209" s="72"/>
      <c r="O209" s="79" t="s">
        <v>432</v>
      </c>
      <c r="P209" s="81">
        <v>43485.62825231482</v>
      </c>
      <c r="Q209" s="79" t="s">
        <v>528</v>
      </c>
      <c r="R209" s="83" t="s">
        <v>619</v>
      </c>
      <c r="S209" s="79" t="s">
        <v>661</v>
      </c>
      <c r="T209" s="79" t="s">
        <v>772</v>
      </c>
      <c r="U209" s="79" t="s">
        <v>846</v>
      </c>
      <c r="V209" s="79" t="s">
        <v>846</v>
      </c>
      <c r="W209" s="81">
        <v>43485.62825231482</v>
      </c>
      <c r="X209" s="83" t="s">
        <v>1055</v>
      </c>
      <c r="Y209" s="79"/>
      <c r="Z209" s="79"/>
      <c r="AA209" s="85" t="s">
        <v>1214</v>
      </c>
      <c r="AB209" s="79"/>
      <c r="AC209" s="79" t="b">
        <v>0</v>
      </c>
      <c r="AD209" s="79">
        <v>42</v>
      </c>
      <c r="AE209" s="85" t="s">
        <v>1273</v>
      </c>
      <c r="AF209" s="79" t="b">
        <v>0</v>
      </c>
      <c r="AG209" s="79" t="s">
        <v>1276</v>
      </c>
      <c r="AH209" s="79"/>
      <c r="AI209" s="85" t="s">
        <v>1273</v>
      </c>
      <c r="AJ209" s="79" t="b">
        <v>0</v>
      </c>
      <c r="AK209" s="79">
        <v>35</v>
      </c>
      <c r="AL209" s="85" t="s">
        <v>1273</v>
      </c>
      <c r="AM209" s="79" t="s">
        <v>1289</v>
      </c>
      <c r="AN209" s="79" t="b">
        <v>0</v>
      </c>
      <c r="AO209" s="85" t="s">
        <v>1214</v>
      </c>
      <c r="AP209" s="79" t="s">
        <v>1316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v>0</v>
      </c>
      <c r="BE209" s="49">
        <v>0</v>
      </c>
      <c r="BF209" s="48">
        <v>0</v>
      </c>
      <c r="BG209" s="49">
        <v>0</v>
      </c>
      <c r="BH209" s="48">
        <v>0</v>
      </c>
      <c r="BI209" s="49">
        <v>0</v>
      </c>
      <c r="BJ209" s="48">
        <v>21</v>
      </c>
      <c r="BK209" s="49">
        <v>100</v>
      </c>
      <c r="BL209" s="48">
        <v>21</v>
      </c>
    </row>
    <row r="210" spans="1:64" ht="15">
      <c r="A210" s="64" t="s">
        <v>298</v>
      </c>
      <c r="B210" s="64" t="s">
        <v>420</v>
      </c>
      <c r="C210" s="65" t="s">
        <v>4076</v>
      </c>
      <c r="D210" s="66">
        <v>3</v>
      </c>
      <c r="E210" s="67" t="s">
        <v>132</v>
      </c>
      <c r="F210" s="68">
        <v>32</v>
      </c>
      <c r="G210" s="65"/>
      <c r="H210" s="69"/>
      <c r="I210" s="70"/>
      <c r="J210" s="70"/>
      <c r="K210" s="34" t="s">
        <v>65</v>
      </c>
      <c r="L210" s="77">
        <v>210</v>
      </c>
      <c r="M210" s="77"/>
      <c r="N210" s="72"/>
      <c r="O210" s="79" t="s">
        <v>432</v>
      </c>
      <c r="P210" s="81">
        <v>43486.242939814816</v>
      </c>
      <c r="Q210" s="79" t="s">
        <v>529</v>
      </c>
      <c r="R210" s="79"/>
      <c r="S210" s="79"/>
      <c r="T210" s="79" t="s">
        <v>773</v>
      </c>
      <c r="U210" s="79"/>
      <c r="V210" s="83" t="s">
        <v>925</v>
      </c>
      <c r="W210" s="81">
        <v>43486.242939814816</v>
      </c>
      <c r="X210" s="83" t="s">
        <v>1056</v>
      </c>
      <c r="Y210" s="79"/>
      <c r="Z210" s="79"/>
      <c r="AA210" s="85" t="s">
        <v>1215</v>
      </c>
      <c r="AB210" s="79"/>
      <c r="AC210" s="79" t="b">
        <v>0</v>
      </c>
      <c r="AD210" s="79">
        <v>0</v>
      </c>
      <c r="AE210" s="85" t="s">
        <v>1273</v>
      </c>
      <c r="AF210" s="79" t="b">
        <v>0</v>
      </c>
      <c r="AG210" s="79" t="s">
        <v>1276</v>
      </c>
      <c r="AH210" s="79"/>
      <c r="AI210" s="85" t="s">
        <v>1273</v>
      </c>
      <c r="AJ210" s="79" t="b">
        <v>0</v>
      </c>
      <c r="AK210" s="79">
        <v>35</v>
      </c>
      <c r="AL210" s="85" t="s">
        <v>1214</v>
      </c>
      <c r="AM210" s="79" t="s">
        <v>1288</v>
      </c>
      <c r="AN210" s="79" t="b">
        <v>0</v>
      </c>
      <c r="AO210" s="85" t="s">
        <v>1214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0</v>
      </c>
      <c r="BE210" s="49">
        <v>0</v>
      </c>
      <c r="BF210" s="48">
        <v>0</v>
      </c>
      <c r="BG210" s="49">
        <v>0</v>
      </c>
      <c r="BH210" s="48">
        <v>0</v>
      </c>
      <c r="BI210" s="49">
        <v>0</v>
      </c>
      <c r="BJ210" s="48">
        <v>13</v>
      </c>
      <c r="BK210" s="49">
        <v>100</v>
      </c>
      <c r="BL210" s="48">
        <v>13</v>
      </c>
    </row>
    <row r="211" spans="1:64" ht="15">
      <c r="A211" s="64" t="s">
        <v>219</v>
      </c>
      <c r="B211" s="64" t="s">
        <v>223</v>
      </c>
      <c r="C211" s="65" t="s">
        <v>4076</v>
      </c>
      <c r="D211" s="66">
        <v>3</v>
      </c>
      <c r="E211" s="67" t="s">
        <v>132</v>
      </c>
      <c r="F211" s="68">
        <v>32</v>
      </c>
      <c r="G211" s="65"/>
      <c r="H211" s="69"/>
      <c r="I211" s="70"/>
      <c r="J211" s="70"/>
      <c r="K211" s="34" t="s">
        <v>66</v>
      </c>
      <c r="L211" s="77">
        <v>211</v>
      </c>
      <c r="M211" s="77"/>
      <c r="N211" s="72"/>
      <c r="O211" s="79" t="s">
        <v>432</v>
      </c>
      <c r="P211" s="81">
        <v>43485.643055555556</v>
      </c>
      <c r="Q211" s="79" t="s">
        <v>444</v>
      </c>
      <c r="R211" s="79"/>
      <c r="S211" s="79"/>
      <c r="T211" s="79" t="s">
        <v>700</v>
      </c>
      <c r="U211" s="83" t="s">
        <v>821</v>
      </c>
      <c r="V211" s="83" t="s">
        <v>821</v>
      </c>
      <c r="W211" s="81">
        <v>43485.643055555556</v>
      </c>
      <c r="X211" s="83" t="s">
        <v>964</v>
      </c>
      <c r="Y211" s="79"/>
      <c r="Z211" s="79"/>
      <c r="AA211" s="85" t="s">
        <v>1123</v>
      </c>
      <c r="AB211" s="79"/>
      <c r="AC211" s="79" t="b">
        <v>0</v>
      </c>
      <c r="AD211" s="79">
        <v>70</v>
      </c>
      <c r="AE211" s="85" t="s">
        <v>1273</v>
      </c>
      <c r="AF211" s="79" t="b">
        <v>0</v>
      </c>
      <c r="AG211" s="79" t="s">
        <v>1276</v>
      </c>
      <c r="AH211" s="79"/>
      <c r="AI211" s="85" t="s">
        <v>1273</v>
      </c>
      <c r="AJ211" s="79" t="b">
        <v>0</v>
      </c>
      <c r="AK211" s="79">
        <v>59</v>
      </c>
      <c r="AL211" s="85" t="s">
        <v>1273</v>
      </c>
      <c r="AM211" s="79" t="s">
        <v>1290</v>
      </c>
      <c r="AN211" s="79" t="b">
        <v>0</v>
      </c>
      <c r="AO211" s="85" t="s">
        <v>1123</v>
      </c>
      <c r="AP211" s="79" t="s">
        <v>1316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1</v>
      </c>
      <c r="BD211" s="48"/>
      <c r="BE211" s="49"/>
      <c r="BF211" s="48"/>
      <c r="BG211" s="49"/>
      <c r="BH211" s="48"/>
      <c r="BI211" s="49"/>
      <c r="BJ211" s="48"/>
      <c r="BK211" s="49"/>
      <c r="BL211" s="48"/>
    </row>
    <row r="212" spans="1:64" ht="15">
      <c r="A212" s="64" t="s">
        <v>219</v>
      </c>
      <c r="B212" s="64" t="s">
        <v>320</v>
      </c>
      <c r="C212" s="65" t="s">
        <v>4076</v>
      </c>
      <c r="D212" s="66">
        <v>3</v>
      </c>
      <c r="E212" s="67" t="s">
        <v>132</v>
      </c>
      <c r="F212" s="68">
        <v>32</v>
      </c>
      <c r="G212" s="65"/>
      <c r="H212" s="69"/>
      <c r="I212" s="70"/>
      <c r="J212" s="70"/>
      <c r="K212" s="34" t="s">
        <v>65</v>
      </c>
      <c r="L212" s="77">
        <v>212</v>
      </c>
      <c r="M212" s="77"/>
      <c r="N212" s="72"/>
      <c r="O212" s="79" t="s">
        <v>432</v>
      </c>
      <c r="P212" s="81">
        <v>43485.643055555556</v>
      </c>
      <c r="Q212" s="79" t="s">
        <v>444</v>
      </c>
      <c r="R212" s="79"/>
      <c r="S212" s="79"/>
      <c r="T212" s="79" t="s">
        <v>700</v>
      </c>
      <c r="U212" s="83" t="s">
        <v>821</v>
      </c>
      <c r="V212" s="83" t="s">
        <v>821</v>
      </c>
      <c r="W212" s="81">
        <v>43485.643055555556</v>
      </c>
      <c r="X212" s="83" t="s">
        <v>964</v>
      </c>
      <c r="Y212" s="79"/>
      <c r="Z212" s="79"/>
      <c r="AA212" s="85" t="s">
        <v>1123</v>
      </c>
      <c r="AB212" s="79"/>
      <c r="AC212" s="79" t="b">
        <v>0</v>
      </c>
      <c r="AD212" s="79">
        <v>70</v>
      </c>
      <c r="AE212" s="85" t="s">
        <v>1273</v>
      </c>
      <c r="AF212" s="79" t="b">
        <v>0</v>
      </c>
      <c r="AG212" s="79" t="s">
        <v>1276</v>
      </c>
      <c r="AH212" s="79"/>
      <c r="AI212" s="85" t="s">
        <v>1273</v>
      </c>
      <c r="AJ212" s="79" t="b">
        <v>0</v>
      </c>
      <c r="AK212" s="79">
        <v>59</v>
      </c>
      <c r="AL212" s="85" t="s">
        <v>1273</v>
      </c>
      <c r="AM212" s="79" t="s">
        <v>1290</v>
      </c>
      <c r="AN212" s="79" t="b">
        <v>0</v>
      </c>
      <c r="AO212" s="85" t="s">
        <v>1123</v>
      </c>
      <c r="AP212" s="79" t="s">
        <v>1316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2</v>
      </c>
      <c r="BD212" s="48"/>
      <c r="BE212" s="49"/>
      <c r="BF212" s="48"/>
      <c r="BG212" s="49"/>
      <c r="BH212" s="48"/>
      <c r="BI212" s="49"/>
      <c r="BJ212" s="48"/>
      <c r="BK212" s="49"/>
      <c r="BL212" s="48"/>
    </row>
    <row r="213" spans="1:64" ht="15">
      <c r="A213" s="64" t="s">
        <v>223</v>
      </c>
      <c r="B213" s="64" t="s">
        <v>219</v>
      </c>
      <c r="C213" s="65" t="s">
        <v>4076</v>
      </c>
      <c r="D213" s="66">
        <v>3</v>
      </c>
      <c r="E213" s="67" t="s">
        <v>132</v>
      </c>
      <c r="F213" s="68">
        <v>32</v>
      </c>
      <c r="G213" s="65"/>
      <c r="H213" s="69"/>
      <c r="I213" s="70"/>
      <c r="J213" s="70"/>
      <c r="K213" s="34" t="s">
        <v>66</v>
      </c>
      <c r="L213" s="77">
        <v>213</v>
      </c>
      <c r="M213" s="77"/>
      <c r="N213" s="72"/>
      <c r="O213" s="79" t="s">
        <v>432</v>
      </c>
      <c r="P213" s="81">
        <v>43485.29653935185</v>
      </c>
      <c r="Q213" s="79" t="s">
        <v>446</v>
      </c>
      <c r="R213" s="83" t="s">
        <v>586</v>
      </c>
      <c r="S213" s="79" t="s">
        <v>642</v>
      </c>
      <c r="T213" s="79" t="s">
        <v>702</v>
      </c>
      <c r="U213" s="83" t="s">
        <v>823</v>
      </c>
      <c r="V213" s="83" t="s">
        <v>823</v>
      </c>
      <c r="W213" s="81">
        <v>43485.29653935185</v>
      </c>
      <c r="X213" s="83" t="s">
        <v>966</v>
      </c>
      <c r="Y213" s="79"/>
      <c r="Z213" s="79"/>
      <c r="AA213" s="85" t="s">
        <v>1125</v>
      </c>
      <c r="AB213" s="79"/>
      <c r="AC213" s="79" t="b">
        <v>0</v>
      </c>
      <c r="AD213" s="79">
        <v>78</v>
      </c>
      <c r="AE213" s="85" t="s">
        <v>1273</v>
      </c>
      <c r="AF213" s="79" t="b">
        <v>0</v>
      </c>
      <c r="AG213" s="79" t="s">
        <v>1276</v>
      </c>
      <c r="AH213" s="79"/>
      <c r="AI213" s="85" t="s">
        <v>1273</v>
      </c>
      <c r="AJ213" s="79" t="b">
        <v>0</v>
      </c>
      <c r="AK213" s="79">
        <v>65</v>
      </c>
      <c r="AL213" s="85" t="s">
        <v>1273</v>
      </c>
      <c r="AM213" s="79" t="s">
        <v>1283</v>
      </c>
      <c r="AN213" s="79" t="b">
        <v>0</v>
      </c>
      <c r="AO213" s="85" t="s">
        <v>1125</v>
      </c>
      <c r="AP213" s="79" t="s">
        <v>1316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8</v>
      </c>
      <c r="BD213" s="48"/>
      <c r="BE213" s="49"/>
      <c r="BF213" s="48"/>
      <c r="BG213" s="49"/>
      <c r="BH213" s="48"/>
      <c r="BI213" s="49"/>
      <c r="BJ213" s="48"/>
      <c r="BK213" s="49"/>
      <c r="BL213" s="48"/>
    </row>
    <row r="214" spans="1:64" ht="15">
      <c r="A214" s="64" t="s">
        <v>298</v>
      </c>
      <c r="B214" s="64" t="s">
        <v>219</v>
      </c>
      <c r="C214" s="65" t="s">
        <v>4076</v>
      </c>
      <c r="D214" s="66">
        <v>3</v>
      </c>
      <c r="E214" s="67" t="s">
        <v>132</v>
      </c>
      <c r="F214" s="68">
        <v>32</v>
      </c>
      <c r="G214" s="65"/>
      <c r="H214" s="69"/>
      <c r="I214" s="70"/>
      <c r="J214" s="70"/>
      <c r="K214" s="34" t="s">
        <v>65</v>
      </c>
      <c r="L214" s="77">
        <v>214</v>
      </c>
      <c r="M214" s="77"/>
      <c r="N214" s="72"/>
      <c r="O214" s="79" t="s">
        <v>432</v>
      </c>
      <c r="P214" s="81">
        <v>43486.242939814816</v>
      </c>
      <c r="Q214" s="79" t="s">
        <v>529</v>
      </c>
      <c r="R214" s="79"/>
      <c r="S214" s="79"/>
      <c r="T214" s="79" t="s">
        <v>773</v>
      </c>
      <c r="U214" s="79"/>
      <c r="V214" s="83" t="s">
        <v>925</v>
      </c>
      <c r="W214" s="81">
        <v>43486.242939814816</v>
      </c>
      <c r="X214" s="83" t="s">
        <v>1056</v>
      </c>
      <c r="Y214" s="79"/>
      <c r="Z214" s="79"/>
      <c r="AA214" s="85" t="s">
        <v>1215</v>
      </c>
      <c r="AB214" s="79"/>
      <c r="AC214" s="79" t="b">
        <v>0</v>
      </c>
      <c r="AD214" s="79">
        <v>0</v>
      </c>
      <c r="AE214" s="85" t="s">
        <v>1273</v>
      </c>
      <c r="AF214" s="79" t="b">
        <v>0</v>
      </c>
      <c r="AG214" s="79" t="s">
        <v>1276</v>
      </c>
      <c r="AH214" s="79"/>
      <c r="AI214" s="85" t="s">
        <v>1273</v>
      </c>
      <c r="AJ214" s="79" t="b">
        <v>0</v>
      </c>
      <c r="AK214" s="79">
        <v>35</v>
      </c>
      <c r="AL214" s="85" t="s">
        <v>1214</v>
      </c>
      <c r="AM214" s="79" t="s">
        <v>1288</v>
      </c>
      <c r="AN214" s="79" t="b">
        <v>0</v>
      </c>
      <c r="AO214" s="85" t="s">
        <v>1214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299</v>
      </c>
      <c r="B215" s="64" t="s">
        <v>299</v>
      </c>
      <c r="C215" s="65" t="s">
        <v>4077</v>
      </c>
      <c r="D215" s="66">
        <v>3</v>
      </c>
      <c r="E215" s="67" t="s">
        <v>136</v>
      </c>
      <c r="F215" s="68">
        <v>23.333333333333336</v>
      </c>
      <c r="G215" s="65"/>
      <c r="H215" s="69"/>
      <c r="I215" s="70"/>
      <c r="J215" s="70"/>
      <c r="K215" s="34" t="s">
        <v>65</v>
      </c>
      <c r="L215" s="77">
        <v>215</v>
      </c>
      <c r="M215" s="77"/>
      <c r="N215" s="72"/>
      <c r="O215" s="79" t="s">
        <v>176</v>
      </c>
      <c r="P215" s="81">
        <v>43486.241875</v>
      </c>
      <c r="Q215" s="79" t="s">
        <v>530</v>
      </c>
      <c r="R215" s="83" t="s">
        <v>620</v>
      </c>
      <c r="S215" s="79" t="s">
        <v>674</v>
      </c>
      <c r="T215" s="79" t="s">
        <v>774</v>
      </c>
      <c r="U215" s="83" t="s">
        <v>847</v>
      </c>
      <c r="V215" s="83" t="s">
        <v>847</v>
      </c>
      <c r="W215" s="81">
        <v>43486.241875</v>
      </c>
      <c r="X215" s="83" t="s">
        <v>1057</v>
      </c>
      <c r="Y215" s="79"/>
      <c r="Z215" s="79"/>
      <c r="AA215" s="85" t="s">
        <v>1216</v>
      </c>
      <c r="AB215" s="79"/>
      <c r="AC215" s="79" t="b">
        <v>0</v>
      </c>
      <c r="AD215" s="79">
        <v>0</v>
      </c>
      <c r="AE215" s="85" t="s">
        <v>1273</v>
      </c>
      <c r="AF215" s="79" t="b">
        <v>0</v>
      </c>
      <c r="AG215" s="79" t="s">
        <v>1276</v>
      </c>
      <c r="AH215" s="79"/>
      <c r="AI215" s="85" t="s">
        <v>1273</v>
      </c>
      <c r="AJ215" s="79" t="b">
        <v>0</v>
      </c>
      <c r="AK215" s="79">
        <v>0</v>
      </c>
      <c r="AL215" s="85" t="s">
        <v>1273</v>
      </c>
      <c r="AM215" s="79" t="s">
        <v>1283</v>
      </c>
      <c r="AN215" s="79" t="b">
        <v>0</v>
      </c>
      <c r="AO215" s="85" t="s">
        <v>1216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9</v>
      </c>
      <c r="BC215" s="78" t="str">
        <f>REPLACE(INDEX(GroupVertices[Group],MATCH(Edges[[#This Row],[Vertex 2]],GroupVertices[Vertex],0)),1,1,"")</f>
        <v>9</v>
      </c>
      <c r="BD215" s="48">
        <v>3</v>
      </c>
      <c r="BE215" s="49">
        <v>7.5</v>
      </c>
      <c r="BF215" s="48">
        <v>0</v>
      </c>
      <c r="BG215" s="49">
        <v>0</v>
      </c>
      <c r="BH215" s="48">
        <v>0</v>
      </c>
      <c r="BI215" s="49">
        <v>0</v>
      </c>
      <c r="BJ215" s="48">
        <v>37</v>
      </c>
      <c r="BK215" s="49">
        <v>92.5</v>
      </c>
      <c r="BL215" s="48">
        <v>40</v>
      </c>
    </row>
    <row r="216" spans="1:64" ht="15">
      <c r="A216" s="64" t="s">
        <v>299</v>
      </c>
      <c r="B216" s="64" t="s">
        <v>299</v>
      </c>
      <c r="C216" s="65" t="s">
        <v>4077</v>
      </c>
      <c r="D216" s="66">
        <v>3</v>
      </c>
      <c r="E216" s="67" t="s">
        <v>136</v>
      </c>
      <c r="F216" s="68">
        <v>23.333333333333336</v>
      </c>
      <c r="G216" s="65"/>
      <c r="H216" s="69"/>
      <c r="I216" s="70"/>
      <c r="J216" s="70"/>
      <c r="K216" s="34" t="s">
        <v>65</v>
      </c>
      <c r="L216" s="77">
        <v>216</v>
      </c>
      <c r="M216" s="77"/>
      <c r="N216" s="72"/>
      <c r="O216" s="79" t="s">
        <v>176</v>
      </c>
      <c r="P216" s="81">
        <v>43486.24322916667</v>
      </c>
      <c r="Q216" s="79" t="s">
        <v>531</v>
      </c>
      <c r="R216" s="83" t="s">
        <v>620</v>
      </c>
      <c r="S216" s="79" t="s">
        <v>674</v>
      </c>
      <c r="T216" s="79" t="s">
        <v>775</v>
      </c>
      <c r="U216" s="83" t="s">
        <v>848</v>
      </c>
      <c r="V216" s="83" t="s">
        <v>848</v>
      </c>
      <c r="W216" s="81">
        <v>43486.24322916667</v>
      </c>
      <c r="X216" s="83" t="s">
        <v>1058</v>
      </c>
      <c r="Y216" s="79"/>
      <c r="Z216" s="79"/>
      <c r="AA216" s="85" t="s">
        <v>1217</v>
      </c>
      <c r="AB216" s="79"/>
      <c r="AC216" s="79" t="b">
        <v>0</v>
      </c>
      <c r="AD216" s="79">
        <v>0</v>
      </c>
      <c r="AE216" s="85" t="s">
        <v>1273</v>
      </c>
      <c r="AF216" s="79" t="b">
        <v>0</v>
      </c>
      <c r="AG216" s="79" t="s">
        <v>1276</v>
      </c>
      <c r="AH216" s="79"/>
      <c r="AI216" s="85" t="s">
        <v>1273</v>
      </c>
      <c r="AJ216" s="79" t="b">
        <v>0</v>
      </c>
      <c r="AK216" s="79">
        <v>0</v>
      </c>
      <c r="AL216" s="85" t="s">
        <v>1273</v>
      </c>
      <c r="AM216" s="79" t="s">
        <v>1283</v>
      </c>
      <c r="AN216" s="79" t="b">
        <v>0</v>
      </c>
      <c r="AO216" s="85" t="s">
        <v>1217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9</v>
      </c>
      <c r="BC216" s="78" t="str">
        <f>REPLACE(INDEX(GroupVertices[Group],MATCH(Edges[[#This Row],[Vertex 2]],GroupVertices[Vertex],0)),1,1,"")</f>
        <v>9</v>
      </c>
      <c r="BD216" s="48">
        <v>3</v>
      </c>
      <c r="BE216" s="49">
        <v>7.5</v>
      </c>
      <c r="BF216" s="48">
        <v>0</v>
      </c>
      <c r="BG216" s="49">
        <v>0</v>
      </c>
      <c r="BH216" s="48">
        <v>0</v>
      </c>
      <c r="BI216" s="49">
        <v>0</v>
      </c>
      <c r="BJ216" s="48">
        <v>37</v>
      </c>
      <c r="BK216" s="49">
        <v>92.5</v>
      </c>
      <c r="BL216" s="48">
        <v>40</v>
      </c>
    </row>
    <row r="217" spans="1:64" ht="15">
      <c r="A217" s="64" t="s">
        <v>300</v>
      </c>
      <c r="B217" s="64" t="s">
        <v>300</v>
      </c>
      <c r="C217" s="65" t="s">
        <v>4077</v>
      </c>
      <c r="D217" s="66">
        <v>3</v>
      </c>
      <c r="E217" s="67" t="s">
        <v>136</v>
      </c>
      <c r="F217" s="68">
        <v>23.333333333333336</v>
      </c>
      <c r="G217" s="65"/>
      <c r="H217" s="69"/>
      <c r="I217" s="70"/>
      <c r="J217" s="70"/>
      <c r="K217" s="34" t="s">
        <v>65</v>
      </c>
      <c r="L217" s="77">
        <v>217</v>
      </c>
      <c r="M217" s="77"/>
      <c r="N217" s="72"/>
      <c r="O217" s="79" t="s">
        <v>176</v>
      </c>
      <c r="P217" s="81">
        <v>43486.123402777775</v>
      </c>
      <c r="Q217" s="79" t="s">
        <v>532</v>
      </c>
      <c r="R217" s="79"/>
      <c r="S217" s="79"/>
      <c r="T217" s="79" t="s">
        <v>776</v>
      </c>
      <c r="U217" s="83" t="s">
        <v>849</v>
      </c>
      <c r="V217" s="83" t="s">
        <v>849</v>
      </c>
      <c r="W217" s="81">
        <v>43486.123402777775</v>
      </c>
      <c r="X217" s="83" t="s">
        <v>1059</v>
      </c>
      <c r="Y217" s="79"/>
      <c r="Z217" s="79"/>
      <c r="AA217" s="85" t="s">
        <v>1218</v>
      </c>
      <c r="AB217" s="79"/>
      <c r="AC217" s="79" t="b">
        <v>0</v>
      </c>
      <c r="AD217" s="79">
        <v>20</v>
      </c>
      <c r="AE217" s="85" t="s">
        <v>1273</v>
      </c>
      <c r="AF217" s="79" t="b">
        <v>0</v>
      </c>
      <c r="AG217" s="79" t="s">
        <v>1276</v>
      </c>
      <c r="AH217" s="79"/>
      <c r="AI217" s="85" t="s">
        <v>1273</v>
      </c>
      <c r="AJ217" s="79" t="b">
        <v>0</v>
      </c>
      <c r="AK217" s="79">
        <v>5</v>
      </c>
      <c r="AL217" s="85" t="s">
        <v>1273</v>
      </c>
      <c r="AM217" s="79" t="s">
        <v>1288</v>
      </c>
      <c r="AN217" s="79" t="b">
        <v>0</v>
      </c>
      <c r="AO217" s="85" t="s">
        <v>1218</v>
      </c>
      <c r="AP217" s="79" t="s">
        <v>1316</v>
      </c>
      <c r="AQ217" s="79">
        <v>0</v>
      </c>
      <c r="AR217" s="79">
        <v>0</v>
      </c>
      <c r="AS217" s="79" t="s">
        <v>1317</v>
      </c>
      <c r="AT217" s="79" t="s">
        <v>1318</v>
      </c>
      <c r="AU217" s="79" t="s">
        <v>1319</v>
      </c>
      <c r="AV217" s="79" t="s">
        <v>1320</v>
      </c>
      <c r="AW217" s="79" t="s">
        <v>1321</v>
      </c>
      <c r="AX217" s="79" t="s">
        <v>1322</v>
      </c>
      <c r="AY217" s="79" t="s">
        <v>1323</v>
      </c>
      <c r="AZ217" s="83" t="s">
        <v>1324</v>
      </c>
      <c r="BA217">
        <v>2</v>
      </c>
      <c r="BB217" s="78" t="str">
        <f>REPLACE(INDEX(GroupVertices[Group],MATCH(Edges[[#This Row],[Vertex 1]],GroupVertices[Vertex],0)),1,1,"")</f>
        <v>9</v>
      </c>
      <c r="BC217" s="78" t="str">
        <f>REPLACE(INDEX(GroupVertices[Group],MATCH(Edges[[#This Row],[Vertex 2]],GroupVertices[Vertex],0)),1,1,"")</f>
        <v>9</v>
      </c>
      <c r="BD217" s="48">
        <v>1</v>
      </c>
      <c r="BE217" s="49">
        <v>4.3478260869565215</v>
      </c>
      <c r="BF217" s="48">
        <v>1</v>
      </c>
      <c r="BG217" s="49">
        <v>4.3478260869565215</v>
      </c>
      <c r="BH217" s="48">
        <v>0</v>
      </c>
      <c r="BI217" s="49">
        <v>0</v>
      </c>
      <c r="BJ217" s="48">
        <v>21</v>
      </c>
      <c r="BK217" s="49">
        <v>91.30434782608695</v>
      </c>
      <c r="BL217" s="48">
        <v>23</v>
      </c>
    </row>
    <row r="218" spans="1:64" ht="15">
      <c r="A218" s="64" t="s">
        <v>300</v>
      </c>
      <c r="B218" s="64" t="s">
        <v>300</v>
      </c>
      <c r="C218" s="65" t="s">
        <v>4077</v>
      </c>
      <c r="D218" s="66">
        <v>3</v>
      </c>
      <c r="E218" s="67" t="s">
        <v>136</v>
      </c>
      <c r="F218" s="68">
        <v>23.333333333333336</v>
      </c>
      <c r="G218" s="65"/>
      <c r="H218" s="69"/>
      <c r="I218" s="70"/>
      <c r="J218" s="70"/>
      <c r="K218" s="34" t="s">
        <v>65</v>
      </c>
      <c r="L218" s="77">
        <v>218</v>
      </c>
      <c r="M218" s="77"/>
      <c r="N218" s="72"/>
      <c r="O218" s="79" t="s">
        <v>176</v>
      </c>
      <c r="P218" s="81">
        <v>43486.243368055555</v>
      </c>
      <c r="Q218" s="79" t="s">
        <v>533</v>
      </c>
      <c r="R218" s="79"/>
      <c r="S218" s="79"/>
      <c r="T218" s="79" t="s">
        <v>777</v>
      </c>
      <c r="U218" s="79"/>
      <c r="V218" s="83" t="s">
        <v>926</v>
      </c>
      <c r="W218" s="81">
        <v>43486.243368055555</v>
      </c>
      <c r="X218" s="83" t="s">
        <v>1060</v>
      </c>
      <c r="Y218" s="79"/>
      <c r="Z218" s="79"/>
      <c r="AA218" s="85" t="s">
        <v>1219</v>
      </c>
      <c r="AB218" s="79"/>
      <c r="AC218" s="79" t="b">
        <v>0</v>
      </c>
      <c r="AD218" s="79">
        <v>0</v>
      </c>
      <c r="AE218" s="85" t="s">
        <v>1273</v>
      </c>
      <c r="AF218" s="79" t="b">
        <v>0</v>
      </c>
      <c r="AG218" s="79" t="s">
        <v>1276</v>
      </c>
      <c r="AH218" s="79"/>
      <c r="AI218" s="85" t="s">
        <v>1273</v>
      </c>
      <c r="AJ218" s="79" t="b">
        <v>0</v>
      </c>
      <c r="AK218" s="79">
        <v>5</v>
      </c>
      <c r="AL218" s="85" t="s">
        <v>1218</v>
      </c>
      <c r="AM218" s="79" t="s">
        <v>1288</v>
      </c>
      <c r="AN218" s="79" t="b">
        <v>0</v>
      </c>
      <c r="AO218" s="85" t="s">
        <v>1218</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9</v>
      </c>
      <c r="BC218" s="78" t="str">
        <f>REPLACE(INDEX(GroupVertices[Group],MATCH(Edges[[#This Row],[Vertex 2]],GroupVertices[Vertex],0)),1,1,"")</f>
        <v>9</v>
      </c>
      <c r="BD218" s="48">
        <v>1</v>
      </c>
      <c r="BE218" s="49">
        <v>4.545454545454546</v>
      </c>
      <c r="BF218" s="48">
        <v>1</v>
      </c>
      <c r="BG218" s="49">
        <v>4.545454545454546</v>
      </c>
      <c r="BH218" s="48">
        <v>0</v>
      </c>
      <c r="BI218" s="49">
        <v>0</v>
      </c>
      <c r="BJ218" s="48">
        <v>20</v>
      </c>
      <c r="BK218" s="49">
        <v>90.9090909090909</v>
      </c>
      <c r="BL218" s="48">
        <v>22</v>
      </c>
    </row>
    <row r="219" spans="1:64" ht="15">
      <c r="A219" s="64" t="s">
        <v>301</v>
      </c>
      <c r="B219" s="64" t="s">
        <v>301</v>
      </c>
      <c r="C219" s="65" t="s">
        <v>4076</v>
      </c>
      <c r="D219" s="66">
        <v>3</v>
      </c>
      <c r="E219" s="67" t="s">
        <v>132</v>
      </c>
      <c r="F219" s="68">
        <v>32</v>
      </c>
      <c r="G219" s="65"/>
      <c r="H219" s="69"/>
      <c r="I219" s="70"/>
      <c r="J219" s="70"/>
      <c r="K219" s="34" t="s">
        <v>65</v>
      </c>
      <c r="L219" s="77">
        <v>219</v>
      </c>
      <c r="M219" s="77"/>
      <c r="N219" s="72"/>
      <c r="O219" s="79" t="s">
        <v>176</v>
      </c>
      <c r="P219" s="81">
        <v>43486.243472222224</v>
      </c>
      <c r="Q219" s="79" t="s">
        <v>534</v>
      </c>
      <c r="R219" s="79"/>
      <c r="S219" s="79"/>
      <c r="T219" s="79" t="s">
        <v>778</v>
      </c>
      <c r="U219" s="79"/>
      <c r="V219" s="83" t="s">
        <v>927</v>
      </c>
      <c r="W219" s="81">
        <v>43486.243472222224</v>
      </c>
      <c r="X219" s="83" t="s">
        <v>1061</v>
      </c>
      <c r="Y219" s="79"/>
      <c r="Z219" s="79"/>
      <c r="AA219" s="85" t="s">
        <v>1220</v>
      </c>
      <c r="AB219" s="85" t="s">
        <v>1271</v>
      </c>
      <c r="AC219" s="79" t="b">
        <v>0</v>
      </c>
      <c r="AD219" s="79">
        <v>0</v>
      </c>
      <c r="AE219" s="85" t="s">
        <v>1274</v>
      </c>
      <c r="AF219" s="79" t="b">
        <v>0</v>
      </c>
      <c r="AG219" s="79" t="s">
        <v>1276</v>
      </c>
      <c r="AH219" s="79"/>
      <c r="AI219" s="85" t="s">
        <v>1273</v>
      </c>
      <c r="AJ219" s="79" t="b">
        <v>0</v>
      </c>
      <c r="AK219" s="79">
        <v>0</v>
      </c>
      <c r="AL219" s="85" t="s">
        <v>1273</v>
      </c>
      <c r="AM219" s="79" t="s">
        <v>1285</v>
      </c>
      <c r="AN219" s="79" t="b">
        <v>0</v>
      </c>
      <c r="AO219" s="85" t="s">
        <v>1271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9</v>
      </c>
      <c r="BC219" s="78" t="str">
        <f>REPLACE(INDEX(GroupVertices[Group],MATCH(Edges[[#This Row],[Vertex 2]],GroupVertices[Vertex],0)),1,1,"")</f>
        <v>9</v>
      </c>
      <c r="BD219" s="48">
        <v>1</v>
      </c>
      <c r="BE219" s="49">
        <v>3.4482758620689653</v>
      </c>
      <c r="BF219" s="48">
        <v>0</v>
      </c>
      <c r="BG219" s="49">
        <v>0</v>
      </c>
      <c r="BH219" s="48">
        <v>0</v>
      </c>
      <c r="BI219" s="49">
        <v>0</v>
      </c>
      <c r="BJ219" s="48">
        <v>28</v>
      </c>
      <c r="BK219" s="49">
        <v>96.55172413793103</v>
      </c>
      <c r="BL219" s="48">
        <v>29</v>
      </c>
    </row>
    <row r="220" spans="1:64" ht="15">
      <c r="A220" s="64" t="s">
        <v>302</v>
      </c>
      <c r="B220" s="64" t="s">
        <v>302</v>
      </c>
      <c r="C220" s="65" t="s">
        <v>4076</v>
      </c>
      <c r="D220" s="66">
        <v>3</v>
      </c>
      <c r="E220" s="67" t="s">
        <v>132</v>
      </c>
      <c r="F220" s="68">
        <v>32</v>
      </c>
      <c r="G220" s="65"/>
      <c r="H220" s="69"/>
      <c r="I220" s="70"/>
      <c r="J220" s="70"/>
      <c r="K220" s="34" t="s">
        <v>65</v>
      </c>
      <c r="L220" s="77">
        <v>220</v>
      </c>
      <c r="M220" s="77"/>
      <c r="N220" s="72"/>
      <c r="O220" s="79" t="s">
        <v>176</v>
      </c>
      <c r="P220" s="81">
        <v>43485.103483796294</v>
      </c>
      <c r="Q220" s="79" t="s">
        <v>535</v>
      </c>
      <c r="R220" s="83" t="s">
        <v>621</v>
      </c>
      <c r="S220" s="79" t="s">
        <v>675</v>
      </c>
      <c r="T220" s="79" t="s">
        <v>779</v>
      </c>
      <c r="U220" s="83" t="s">
        <v>850</v>
      </c>
      <c r="V220" s="83" t="s">
        <v>850</v>
      </c>
      <c r="W220" s="81">
        <v>43485.103483796294</v>
      </c>
      <c r="X220" s="83" t="s">
        <v>1062</v>
      </c>
      <c r="Y220" s="79"/>
      <c r="Z220" s="79"/>
      <c r="AA220" s="85" t="s">
        <v>1221</v>
      </c>
      <c r="AB220" s="79"/>
      <c r="AC220" s="79" t="b">
        <v>0</v>
      </c>
      <c r="AD220" s="79">
        <v>582</v>
      </c>
      <c r="AE220" s="85" t="s">
        <v>1273</v>
      </c>
      <c r="AF220" s="79" t="b">
        <v>0</v>
      </c>
      <c r="AG220" s="79" t="s">
        <v>1276</v>
      </c>
      <c r="AH220" s="79"/>
      <c r="AI220" s="85" t="s">
        <v>1273</v>
      </c>
      <c r="AJ220" s="79" t="b">
        <v>0</v>
      </c>
      <c r="AK220" s="79">
        <v>199</v>
      </c>
      <c r="AL220" s="85" t="s">
        <v>1273</v>
      </c>
      <c r="AM220" s="79" t="s">
        <v>1284</v>
      </c>
      <c r="AN220" s="79" t="b">
        <v>0</v>
      </c>
      <c r="AO220" s="85" t="s">
        <v>1221</v>
      </c>
      <c r="AP220" s="79" t="s">
        <v>1316</v>
      </c>
      <c r="AQ220" s="79">
        <v>0</v>
      </c>
      <c r="AR220" s="79">
        <v>0</v>
      </c>
      <c r="AS220" s="79"/>
      <c r="AT220" s="79"/>
      <c r="AU220" s="79"/>
      <c r="AV220" s="79"/>
      <c r="AW220" s="79"/>
      <c r="AX220" s="79"/>
      <c r="AY220" s="79"/>
      <c r="AZ220" s="79"/>
      <c r="BA220">
        <v>1</v>
      </c>
      <c r="BB220" s="78" t="str">
        <f>REPLACE(INDEX(GroupVertices[Group],MATCH(Edges[[#This Row],[Vertex 1]],GroupVertices[Vertex],0)),1,1,"")</f>
        <v>22</v>
      </c>
      <c r="BC220" s="78" t="str">
        <f>REPLACE(INDEX(GroupVertices[Group],MATCH(Edges[[#This Row],[Vertex 2]],GroupVertices[Vertex],0)),1,1,"")</f>
        <v>22</v>
      </c>
      <c r="BD220" s="48">
        <v>0</v>
      </c>
      <c r="BE220" s="49">
        <v>0</v>
      </c>
      <c r="BF220" s="48">
        <v>0</v>
      </c>
      <c r="BG220" s="49">
        <v>0</v>
      </c>
      <c r="BH220" s="48">
        <v>0</v>
      </c>
      <c r="BI220" s="49">
        <v>0</v>
      </c>
      <c r="BJ220" s="48">
        <v>20</v>
      </c>
      <c r="BK220" s="49">
        <v>100</v>
      </c>
      <c r="BL220" s="48">
        <v>20</v>
      </c>
    </row>
    <row r="221" spans="1:64" ht="15">
      <c r="A221" s="64" t="s">
        <v>303</v>
      </c>
      <c r="B221" s="64" t="s">
        <v>302</v>
      </c>
      <c r="C221" s="65" t="s">
        <v>4076</v>
      </c>
      <c r="D221" s="66">
        <v>3</v>
      </c>
      <c r="E221" s="67" t="s">
        <v>132</v>
      </c>
      <c r="F221" s="68">
        <v>32</v>
      </c>
      <c r="G221" s="65"/>
      <c r="H221" s="69"/>
      <c r="I221" s="70"/>
      <c r="J221" s="70"/>
      <c r="K221" s="34" t="s">
        <v>65</v>
      </c>
      <c r="L221" s="77">
        <v>221</v>
      </c>
      <c r="M221" s="77"/>
      <c r="N221" s="72"/>
      <c r="O221" s="79" t="s">
        <v>432</v>
      </c>
      <c r="P221" s="81">
        <v>43486.24490740741</v>
      </c>
      <c r="Q221" s="79" t="s">
        <v>536</v>
      </c>
      <c r="R221" s="79"/>
      <c r="S221" s="79"/>
      <c r="T221" s="79"/>
      <c r="U221" s="79"/>
      <c r="V221" s="83" t="s">
        <v>928</v>
      </c>
      <c r="W221" s="81">
        <v>43486.24490740741</v>
      </c>
      <c r="X221" s="83" t="s">
        <v>1063</v>
      </c>
      <c r="Y221" s="79"/>
      <c r="Z221" s="79"/>
      <c r="AA221" s="85" t="s">
        <v>1222</v>
      </c>
      <c r="AB221" s="79"/>
      <c r="AC221" s="79" t="b">
        <v>0</v>
      </c>
      <c r="AD221" s="79">
        <v>0</v>
      </c>
      <c r="AE221" s="85" t="s">
        <v>1273</v>
      </c>
      <c r="AF221" s="79" t="b">
        <v>0</v>
      </c>
      <c r="AG221" s="79" t="s">
        <v>1276</v>
      </c>
      <c r="AH221" s="79"/>
      <c r="AI221" s="85" t="s">
        <v>1273</v>
      </c>
      <c r="AJ221" s="79" t="b">
        <v>0</v>
      </c>
      <c r="AK221" s="79">
        <v>199</v>
      </c>
      <c r="AL221" s="85" t="s">
        <v>1221</v>
      </c>
      <c r="AM221" s="79" t="s">
        <v>1285</v>
      </c>
      <c r="AN221" s="79" t="b">
        <v>0</v>
      </c>
      <c r="AO221" s="85" t="s">
        <v>1221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22</v>
      </c>
      <c r="BC221" s="78" t="str">
        <f>REPLACE(INDEX(GroupVertices[Group],MATCH(Edges[[#This Row],[Vertex 2]],GroupVertices[Vertex],0)),1,1,"")</f>
        <v>22</v>
      </c>
      <c r="BD221" s="48">
        <v>0</v>
      </c>
      <c r="BE221" s="49">
        <v>0</v>
      </c>
      <c r="BF221" s="48">
        <v>0</v>
      </c>
      <c r="BG221" s="49">
        <v>0</v>
      </c>
      <c r="BH221" s="48">
        <v>0</v>
      </c>
      <c r="BI221" s="49">
        <v>0</v>
      </c>
      <c r="BJ221" s="48">
        <v>18</v>
      </c>
      <c r="BK221" s="49">
        <v>100</v>
      </c>
      <c r="BL221" s="48">
        <v>18</v>
      </c>
    </row>
    <row r="222" spans="1:64" ht="15">
      <c r="A222" s="64" t="s">
        <v>255</v>
      </c>
      <c r="B222" s="64" t="s">
        <v>221</v>
      </c>
      <c r="C222" s="65" t="s">
        <v>4076</v>
      </c>
      <c r="D222" s="66">
        <v>3</v>
      </c>
      <c r="E222" s="67" t="s">
        <v>132</v>
      </c>
      <c r="F222" s="68">
        <v>32</v>
      </c>
      <c r="G222" s="65"/>
      <c r="H222" s="69"/>
      <c r="I222" s="70"/>
      <c r="J222" s="70"/>
      <c r="K222" s="34" t="s">
        <v>66</v>
      </c>
      <c r="L222" s="77">
        <v>222</v>
      </c>
      <c r="M222" s="77"/>
      <c r="N222" s="72"/>
      <c r="O222" s="79" t="s">
        <v>432</v>
      </c>
      <c r="P222" s="81">
        <v>43486.14587962963</v>
      </c>
      <c r="Q222" s="79" t="s">
        <v>483</v>
      </c>
      <c r="R222" s="83" t="s">
        <v>602</v>
      </c>
      <c r="S222" s="79" t="s">
        <v>642</v>
      </c>
      <c r="T222" s="79" t="s">
        <v>733</v>
      </c>
      <c r="U222" s="83" t="s">
        <v>835</v>
      </c>
      <c r="V222" s="83" t="s">
        <v>835</v>
      </c>
      <c r="W222" s="81">
        <v>43486.14587962963</v>
      </c>
      <c r="X222" s="83" t="s">
        <v>1006</v>
      </c>
      <c r="Y222" s="79"/>
      <c r="Z222" s="79"/>
      <c r="AA222" s="85" t="s">
        <v>1165</v>
      </c>
      <c r="AB222" s="79"/>
      <c r="AC222" s="79" t="b">
        <v>0</v>
      </c>
      <c r="AD222" s="79">
        <v>5</v>
      </c>
      <c r="AE222" s="85" t="s">
        <v>1273</v>
      </c>
      <c r="AF222" s="79" t="b">
        <v>0</v>
      </c>
      <c r="AG222" s="79" t="s">
        <v>1276</v>
      </c>
      <c r="AH222" s="79"/>
      <c r="AI222" s="85" t="s">
        <v>1273</v>
      </c>
      <c r="AJ222" s="79" t="b">
        <v>0</v>
      </c>
      <c r="AK222" s="79">
        <v>5</v>
      </c>
      <c r="AL222" s="85" t="s">
        <v>1273</v>
      </c>
      <c r="AM222" s="79" t="s">
        <v>1298</v>
      </c>
      <c r="AN222" s="79" t="b">
        <v>0</v>
      </c>
      <c r="AO222" s="85" t="s">
        <v>1165</v>
      </c>
      <c r="AP222" s="79" t="s">
        <v>1316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7</v>
      </c>
      <c r="BD222" s="48"/>
      <c r="BE222" s="49"/>
      <c r="BF222" s="48"/>
      <c r="BG222" s="49"/>
      <c r="BH222" s="48"/>
      <c r="BI222" s="49"/>
      <c r="BJ222" s="48"/>
      <c r="BK222" s="49"/>
      <c r="BL222" s="48"/>
    </row>
    <row r="223" spans="1:64" ht="15">
      <c r="A223" s="64" t="s">
        <v>255</v>
      </c>
      <c r="B223" s="64" t="s">
        <v>320</v>
      </c>
      <c r="C223" s="65" t="s">
        <v>4076</v>
      </c>
      <c r="D223" s="66">
        <v>3</v>
      </c>
      <c r="E223" s="67" t="s">
        <v>132</v>
      </c>
      <c r="F223" s="68">
        <v>32</v>
      </c>
      <c r="G223" s="65"/>
      <c r="H223" s="69"/>
      <c r="I223" s="70"/>
      <c r="J223" s="70"/>
      <c r="K223" s="34" t="s">
        <v>65</v>
      </c>
      <c r="L223" s="77">
        <v>223</v>
      </c>
      <c r="M223" s="77"/>
      <c r="N223" s="72"/>
      <c r="O223" s="79" t="s">
        <v>432</v>
      </c>
      <c r="P223" s="81">
        <v>43485.27434027778</v>
      </c>
      <c r="Q223" s="79" t="s">
        <v>537</v>
      </c>
      <c r="R223" s="79"/>
      <c r="S223" s="79"/>
      <c r="T223" s="79" t="s">
        <v>780</v>
      </c>
      <c r="U223" s="83" t="s">
        <v>851</v>
      </c>
      <c r="V223" s="83" t="s">
        <v>851</v>
      </c>
      <c r="W223" s="81">
        <v>43485.27434027778</v>
      </c>
      <c r="X223" s="83" t="s">
        <v>1064</v>
      </c>
      <c r="Y223" s="79"/>
      <c r="Z223" s="79"/>
      <c r="AA223" s="85" t="s">
        <v>1223</v>
      </c>
      <c r="AB223" s="79"/>
      <c r="AC223" s="79" t="b">
        <v>0</v>
      </c>
      <c r="AD223" s="79">
        <v>80</v>
      </c>
      <c r="AE223" s="85" t="s">
        <v>1273</v>
      </c>
      <c r="AF223" s="79" t="b">
        <v>0</v>
      </c>
      <c r="AG223" s="79" t="s">
        <v>1276</v>
      </c>
      <c r="AH223" s="79"/>
      <c r="AI223" s="85" t="s">
        <v>1273</v>
      </c>
      <c r="AJ223" s="79" t="b">
        <v>0</v>
      </c>
      <c r="AK223" s="79">
        <v>74</v>
      </c>
      <c r="AL223" s="85" t="s">
        <v>1273</v>
      </c>
      <c r="AM223" s="79" t="s">
        <v>1298</v>
      </c>
      <c r="AN223" s="79" t="b">
        <v>0</v>
      </c>
      <c r="AO223" s="85" t="s">
        <v>1223</v>
      </c>
      <c r="AP223" s="79" t="s">
        <v>1316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2</v>
      </c>
      <c r="BD223" s="48">
        <v>2</v>
      </c>
      <c r="BE223" s="49">
        <v>14.285714285714286</v>
      </c>
      <c r="BF223" s="48">
        <v>1</v>
      </c>
      <c r="BG223" s="49">
        <v>7.142857142857143</v>
      </c>
      <c r="BH223" s="48">
        <v>0</v>
      </c>
      <c r="BI223" s="49">
        <v>0</v>
      </c>
      <c r="BJ223" s="48">
        <v>11</v>
      </c>
      <c r="BK223" s="49">
        <v>78.57142857142857</v>
      </c>
      <c r="BL223" s="48">
        <v>14</v>
      </c>
    </row>
    <row r="224" spans="1:64" ht="15">
      <c r="A224" s="64" t="s">
        <v>218</v>
      </c>
      <c r="B224" s="64" t="s">
        <v>255</v>
      </c>
      <c r="C224" s="65" t="s">
        <v>4077</v>
      </c>
      <c r="D224" s="66">
        <v>3</v>
      </c>
      <c r="E224" s="67" t="s">
        <v>136</v>
      </c>
      <c r="F224" s="68">
        <v>23.333333333333336</v>
      </c>
      <c r="G224" s="65"/>
      <c r="H224" s="69"/>
      <c r="I224" s="70"/>
      <c r="J224" s="70"/>
      <c r="K224" s="34" t="s">
        <v>65</v>
      </c>
      <c r="L224" s="77">
        <v>224</v>
      </c>
      <c r="M224" s="77"/>
      <c r="N224" s="72"/>
      <c r="O224" s="79" t="s">
        <v>432</v>
      </c>
      <c r="P224" s="81">
        <v>43486.06686342593</v>
      </c>
      <c r="Q224" s="79" t="s">
        <v>439</v>
      </c>
      <c r="R224" s="83" t="s">
        <v>581</v>
      </c>
      <c r="S224" s="79" t="s">
        <v>644</v>
      </c>
      <c r="T224" s="79" t="s">
        <v>695</v>
      </c>
      <c r="U224" s="83" t="s">
        <v>816</v>
      </c>
      <c r="V224" s="83" t="s">
        <v>816</v>
      </c>
      <c r="W224" s="81">
        <v>43486.06686342593</v>
      </c>
      <c r="X224" s="83" t="s">
        <v>959</v>
      </c>
      <c r="Y224" s="79"/>
      <c r="Z224" s="79"/>
      <c r="AA224" s="85" t="s">
        <v>1118</v>
      </c>
      <c r="AB224" s="79"/>
      <c r="AC224" s="79" t="b">
        <v>0</v>
      </c>
      <c r="AD224" s="79">
        <v>56</v>
      </c>
      <c r="AE224" s="85" t="s">
        <v>1273</v>
      </c>
      <c r="AF224" s="79" t="b">
        <v>0</v>
      </c>
      <c r="AG224" s="79" t="s">
        <v>1276</v>
      </c>
      <c r="AH224" s="79"/>
      <c r="AI224" s="85" t="s">
        <v>1273</v>
      </c>
      <c r="AJ224" s="79" t="b">
        <v>0</v>
      </c>
      <c r="AK224" s="79">
        <v>18</v>
      </c>
      <c r="AL224" s="85" t="s">
        <v>1273</v>
      </c>
      <c r="AM224" s="79" t="s">
        <v>1288</v>
      </c>
      <c r="AN224" s="79" t="b">
        <v>0</v>
      </c>
      <c r="AO224" s="85" t="s">
        <v>1118</v>
      </c>
      <c r="AP224" s="79" t="s">
        <v>1316</v>
      </c>
      <c r="AQ224" s="79">
        <v>0</v>
      </c>
      <c r="AR224" s="79">
        <v>0</v>
      </c>
      <c r="AS224" s="79"/>
      <c r="AT224" s="79"/>
      <c r="AU224" s="79"/>
      <c r="AV224" s="79"/>
      <c r="AW224" s="79"/>
      <c r="AX224" s="79"/>
      <c r="AY224" s="79"/>
      <c r="AZ224" s="79"/>
      <c r="BA224">
        <v>2</v>
      </c>
      <c r="BB224" s="78" t="str">
        <f>REPLACE(INDEX(GroupVertices[Group],MATCH(Edges[[#This Row],[Vertex 1]],GroupVertices[Vertex],0)),1,1,"")</f>
        <v>4</v>
      </c>
      <c r="BC224" s="78" t="str">
        <f>REPLACE(INDEX(GroupVertices[Group],MATCH(Edges[[#This Row],[Vertex 2]],GroupVertices[Vertex],0)),1,1,"")</f>
        <v>4</v>
      </c>
      <c r="BD224" s="48">
        <v>0</v>
      </c>
      <c r="BE224" s="49">
        <v>0</v>
      </c>
      <c r="BF224" s="48">
        <v>0</v>
      </c>
      <c r="BG224" s="49">
        <v>0</v>
      </c>
      <c r="BH224" s="48">
        <v>0</v>
      </c>
      <c r="BI224" s="49">
        <v>0</v>
      </c>
      <c r="BJ224" s="48">
        <v>27</v>
      </c>
      <c r="BK224" s="49">
        <v>100</v>
      </c>
      <c r="BL224" s="48">
        <v>27</v>
      </c>
    </row>
    <row r="225" spans="1:64" ht="15">
      <c r="A225" s="64" t="s">
        <v>218</v>
      </c>
      <c r="B225" s="64" t="s">
        <v>255</v>
      </c>
      <c r="C225" s="65" t="s">
        <v>4077</v>
      </c>
      <c r="D225" s="66">
        <v>3</v>
      </c>
      <c r="E225" s="67" t="s">
        <v>136</v>
      </c>
      <c r="F225" s="68">
        <v>23.333333333333336</v>
      </c>
      <c r="G225" s="65"/>
      <c r="H225" s="69"/>
      <c r="I225" s="70"/>
      <c r="J225" s="70"/>
      <c r="K225" s="34" t="s">
        <v>65</v>
      </c>
      <c r="L225" s="77">
        <v>225</v>
      </c>
      <c r="M225" s="77"/>
      <c r="N225" s="72"/>
      <c r="O225" s="79" t="s">
        <v>432</v>
      </c>
      <c r="P225" s="81">
        <v>43438.262557870374</v>
      </c>
      <c r="Q225" s="79" t="s">
        <v>440</v>
      </c>
      <c r="R225" s="83" t="s">
        <v>582</v>
      </c>
      <c r="S225" s="79" t="s">
        <v>645</v>
      </c>
      <c r="T225" s="79" t="s">
        <v>696</v>
      </c>
      <c r="U225" s="83" t="s">
        <v>817</v>
      </c>
      <c r="V225" s="83" t="s">
        <v>817</v>
      </c>
      <c r="W225" s="81">
        <v>43438.262557870374</v>
      </c>
      <c r="X225" s="83" t="s">
        <v>960</v>
      </c>
      <c r="Y225" s="79"/>
      <c r="Z225" s="79"/>
      <c r="AA225" s="85" t="s">
        <v>1119</v>
      </c>
      <c r="AB225" s="79"/>
      <c r="AC225" s="79" t="b">
        <v>0</v>
      </c>
      <c r="AD225" s="79">
        <v>348</v>
      </c>
      <c r="AE225" s="85" t="s">
        <v>1273</v>
      </c>
      <c r="AF225" s="79" t="b">
        <v>0</v>
      </c>
      <c r="AG225" s="79" t="s">
        <v>1276</v>
      </c>
      <c r="AH225" s="79"/>
      <c r="AI225" s="85" t="s">
        <v>1273</v>
      </c>
      <c r="AJ225" s="79" t="b">
        <v>0</v>
      </c>
      <c r="AK225" s="79">
        <v>136</v>
      </c>
      <c r="AL225" s="85" t="s">
        <v>1273</v>
      </c>
      <c r="AM225" s="79" t="s">
        <v>1288</v>
      </c>
      <c r="AN225" s="79" t="b">
        <v>0</v>
      </c>
      <c r="AO225" s="85" t="s">
        <v>1119</v>
      </c>
      <c r="AP225" s="79" t="s">
        <v>1316</v>
      </c>
      <c r="AQ225" s="79">
        <v>0</v>
      </c>
      <c r="AR225" s="79">
        <v>0</v>
      </c>
      <c r="AS225" s="79"/>
      <c r="AT225" s="79"/>
      <c r="AU225" s="79"/>
      <c r="AV225" s="79"/>
      <c r="AW225" s="79"/>
      <c r="AX225" s="79"/>
      <c r="AY225" s="79"/>
      <c r="AZ225" s="79"/>
      <c r="BA225">
        <v>2</v>
      </c>
      <c r="BB225" s="78" t="str">
        <f>REPLACE(INDEX(GroupVertices[Group],MATCH(Edges[[#This Row],[Vertex 1]],GroupVertices[Vertex],0)),1,1,"")</f>
        <v>4</v>
      </c>
      <c r="BC225" s="78" t="str">
        <f>REPLACE(INDEX(GroupVertices[Group],MATCH(Edges[[#This Row],[Vertex 2]],GroupVertices[Vertex],0)),1,1,"")</f>
        <v>4</v>
      </c>
      <c r="BD225" s="48">
        <v>2</v>
      </c>
      <c r="BE225" s="49">
        <v>6.666666666666667</v>
      </c>
      <c r="BF225" s="48">
        <v>0</v>
      </c>
      <c r="BG225" s="49">
        <v>0</v>
      </c>
      <c r="BH225" s="48">
        <v>0</v>
      </c>
      <c r="BI225" s="49">
        <v>0</v>
      </c>
      <c r="BJ225" s="48">
        <v>28</v>
      </c>
      <c r="BK225" s="49">
        <v>93.33333333333333</v>
      </c>
      <c r="BL225" s="48">
        <v>30</v>
      </c>
    </row>
    <row r="226" spans="1:64" ht="15">
      <c r="A226" s="64" t="s">
        <v>220</v>
      </c>
      <c r="B226" s="64" t="s">
        <v>255</v>
      </c>
      <c r="C226" s="65" t="s">
        <v>4076</v>
      </c>
      <c r="D226" s="66">
        <v>3</v>
      </c>
      <c r="E226" s="67" t="s">
        <v>132</v>
      </c>
      <c r="F226" s="68">
        <v>32</v>
      </c>
      <c r="G226" s="65"/>
      <c r="H226" s="69"/>
      <c r="I226" s="70"/>
      <c r="J226" s="70"/>
      <c r="K226" s="34" t="s">
        <v>65</v>
      </c>
      <c r="L226" s="77">
        <v>226</v>
      </c>
      <c r="M226" s="77"/>
      <c r="N226" s="72"/>
      <c r="O226" s="79" t="s">
        <v>432</v>
      </c>
      <c r="P226" s="81">
        <v>43486.20444444445</v>
      </c>
      <c r="Q226" s="79" t="s">
        <v>442</v>
      </c>
      <c r="R226" s="79"/>
      <c r="S226" s="79"/>
      <c r="T226" s="79" t="s">
        <v>698</v>
      </c>
      <c r="U226" s="83" t="s">
        <v>819</v>
      </c>
      <c r="V226" s="83" t="s">
        <v>819</v>
      </c>
      <c r="W226" s="81">
        <v>43486.20444444445</v>
      </c>
      <c r="X226" s="83" t="s">
        <v>962</v>
      </c>
      <c r="Y226" s="79"/>
      <c r="Z226" s="79"/>
      <c r="AA226" s="85" t="s">
        <v>1121</v>
      </c>
      <c r="AB226" s="79"/>
      <c r="AC226" s="79" t="b">
        <v>0</v>
      </c>
      <c r="AD226" s="79">
        <v>4</v>
      </c>
      <c r="AE226" s="85" t="s">
        <v>1273</v>
      </c>
      <c r="AF226" s="79" t="b">
        <v>0</v>
      </c>
      <c r="AG226" s="79" t="s">
        <v>1276</v>
      </c>
      <c r="AH226" s="79"/>
      <c r="AI226" s="85" t="s">
        <v>1273</v>
      </c>
      <c r="AJ226" s="79" t="b">
        <v>0</v>
      </c>
      <c r="AK226" s="79">
        <v>4</v>
      </c>
      <c r="AL226" s="85" t="s">
        <v>1273</v>
      </c>
      <c r="AM226" s="79" t="s">
        <v>1284</v>
      </c>
      <c r="AN226" s="79" t="b">
        <v>0</v>
      </c>
      <c r="AO226" s="85" t="s">
        <v>1121</v>
      </c>
      <c r="AP226" s="79" t="s">
        <v>1316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4</v>
      </c>
      <c r="BD226" s="48"/>
      <c r="BE226" s="49"/>
      <c r="BF226" s="48"/>
      <c r="BG226" s="49"/>
      <c r="BH226" s="48"/>
      <c r="BI226" s="49"/>
      <c r="BJ226" s="48"/>
      <c r="BK226" s="49"/>
      <c r="BL226" s="48"/>
    </row>
    <row r="227" spans="1:64" ht="15">
      <c r="A227" s="64" t="s">
        <v>221</v>
      </c>
      <c r="B227" s="64" t="s">
        <v>255</v>
      </c>
      <c r="C227" s="65" t="s">
        <v>4076</v>
      </c>
      <c r="D227" s="66">
        <v>3</v>
      </c>
      <c r="E227" s="67" t="s">
        <v>132</v>
      </c>
      <c r="F227" s="68">
        <v>32</v>
      </c>
      <c r="G227" s="65"/>
      <c r="H227" s="69"/>
      <c r="I227" s="70"/>
      <c r="J227" s="70"/>
      <c r="K227" s="34" t="s">
        <v>66</v>
      </c>
      <c r="L227" s="77">
        <v>227</v>
      </c>
      <c r="M227" s="77"/>
      <c r="N227" s="72"/>
      <c r="O227" s="79" t="s">
        <v>432</v>
      </c>
      <c r="P227" s="81">
        <v>43486.23334490741</v>
      </c>
      <c r="Q227" s="79" t="s">
        <v>443</v>
      </c>
      <c r="R227" s="83" t="s">
        <v>584</v>
      </c>
      <c r="S227" s="79" t="s">
        <v>644</v>
      </c>
      <c r="T227" s="79" t="s">
        <v>699</v>
      </c>
      <c r="U227" s="83" t="s">
        <v>820</v>
      </c>
      <c r="V227" s="83" t="s">
        <v>820</v>
      </c>
      <c r="W227" s="81">
        <v>43486.23334490741</v>
      </c>
      <c r="X227" s="83" t="s">
        <v>963</v>
      </c>
      <c r="Y227" s="79"/>
      <c r="Z227" s="79"/>
      <c r="AA227" s="85" t="s">
        <v>1122</v>
      </c>
      <c r="AB227" s="79"/>
      <c r="AC227" s="79" t="b">
        <v>0</v>
      </c>
      <c r="AD227" s="79">
        <v>3</v>
      </c>
      <c r="AE227" s="85" t="s">
        <v>1273</v>
      </c>
      <c r="AF227" s="79" t="b">
        <v>0</v>
      </c>
      <c r="AG227" s="79" t="s">
        <v>1276</v>
      </c>
      <c r="AH227" s="79"/>
      <c r="AI227" s="85" t="s">
        <v>1273</v>
      </c>
      <c r="AJ227" s="79" t="b">
        <v>0</v>
      </c>
      <c r="AK227" s="79">
        <v>2</v>
      </c>
      <c r="AL227" s="85" t="s">
        <v>1273</v>
      </c>
      <c r="AM227" s="79" t="s">
        <v>1284</v>
      </c>
      <c r="AN227" s="79" t="b">
        <v>0</v>
      </c>
      <c r="AO227" s="85" t="s">
        <v>1122</v>
      </c>
      <c r="AP227" s="79" t="s">
        <v>1316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4</v>
      </c>
      <c r="BD227" s="48"/>
      <c r="BE227" s="49"/>
      <c r="BF227" s="48"/>
      <c r="BG227" s="49"/>
      <c r="BH227" s="48"/>
      <c r="BI227" s="49"/>
      <c r="BJ227" s="48"/>
      <c r="BK227" s="49"/>
      <c r="BL227" s="48"/>
    </row>
    <row r="228" spans="1:64" ht="15">
      <c r="A228" s="64" t="s">
        <v>304</v>
      </c>
      <c r="B228" s="64" t="s">
        <v>255</v>
      </c>
      <c r="C228" s="65" t="s">
        <v>4076</v>
      </c>
      <c r="D228" s="66">
        <v>3</v>
      </c>
      <c r="E228" s="67" t="s">
        <v>132</v>
      </c>
      <c r="F228" s="68">
        <v>32</v>
      </c>
      <c r="G228" s="65"/>
      <c r="H228" s="69"/>
      <c r="I228" s="70"/>
      <c r="J228" s="70"/>
      <c r="K228" s="34" t="s">
        <v>65</v>
      </c>
      <c r="L228" s="77">
        <v>228</v>
      </c>
      <c r="M228" s="77"/>
      <c r="N228" s="72"/>
      <c r="O228" s="79" t="s">
        <v>432</v>
      </c>
      <c r="P228" s="81">
        <v>43486.24497685185</v>
      </c>
      <c r="Q228" s="79" t="s">
        <v>538</v>
      </c>
      <c r="R228" s="79"/>
      <c r="S228" s="79"/>
      <c r="T228" s="79" t="s">
        <v>698</v>
      </c>
      <c r="U228" s="79"/>
      <c r="V228" s="83" t="s">
        <v>929</v>
      </c>
      <c r="W228" s="81">
        <v>43486.24497685185</v>
      </c>
      <c r="X228" s="83" t="s">
        <v>1065</v>
      </c>
      <c r="Y228" s="79"/>
      <c r="Z228" s="79"/>
      <c r="AA228" s="85" t="s">
        <v>1224</v>
      </c>
      <c r="AB228" s="79"/>
      <c r="AC228" s="79" t="b">
        <v>0</v>
      </c>
      <c r="AD228" s="79">
        <v>0</v>
      </c>
      <c r="AE228" s="85" t="s">
        <v>1273</v>
      </c>
      <c r="AF228" s="79" t="b">
        <v>0</v>
      </c>
      <c r="AG228" s="79" t="s">
        <v>1276</v>
      </c>
      <c r="AH228" s="79"/>
      <c r="AI228" s="85" t="s">
        <v>1273</v>
      </c>
      <c r="AJ228" s="79" t="b">
        <v>0</v>
      </c>
      <c r="AK228" s="79">
        <v>4</v>
      </c>
      <c r="AL228" s="85" t="s">
        <v>1121</v>
      </c>
      <c r="AM228" s="79" t="s">
        <v>1283</v>
      </c>
      <c r="AN228" s="79" t="b">
        <v>0</v>
      </c>
      <c r="AO228" s="85" t="s">
        <v>1121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4</v>
      </c>
      <c r="BD228" s="48"/>
      <c r="BE228" s="49"/>
      <c r="BF228" s="48"/>
      <c r="BG228" s="49"/>
      <c r="BH228" s="48"/>
      <c r="BI228" s="49"/>
      <c r="BJ228" s="48"/>
      <c r="BK228" s="49"/>
      <c r="BL228" s="48"/>
    </row>
    <row r="229" spans="1:64" ht="15">
      <c r="A229" s="64" t="s">
        <v>220</v>
      </c>
      <c r="B229" s="64" t="s">
        <v>421</v>
      </c>
      <c r="C229" s="65" t="s">
        <v>4076</v>
      </c>
      <c r="D229" s="66">
        <v>3</v>
      </c>
      <c r="E229" s="67" t="s">
        <v>132</v>
      </c>
      <c r="F229" s="68">
        <v>32</v>
      </c>
      <c r="G229" s="65"/>
      <c r="H229" s="69"/>
      <c r="I229" s="70"/>
      <c r="J229" s="70"/>
      <c r="K229" s="34" t="s">
        <v>65</v>
      </c>
      <c r="L229" s="77">
        <v>229</v>
      </c>
      <c r="M229" s="77"/>
      <c r="N229" s="72"/>
      <c r="O229" s="79" t="s">
        <v>432</v>
      </c>
      <c r="P229" s="81">
        <v>43486.20444444445</v>
      </c>
      <c r="Q229" s="79" t="s">
        <v>442</v>
      </c>
      <c r="R229" s="79"/>
      <c r="S229" s="79"/>
      <c r="T229" s="79" t="s">
        <v>698</v>
      </c>
      <c r="U229" s="83" t="s">
        <v>819</v>
      </c>
      <c r="V229" s="83" t="s">
        <v>819</v>
      </c>
      <c r="W229" s="81">
        <v>43486.20444444445</v>
      </c>
      <c r="X229" s="83" t="s">
        <v>962</v>
      </c>
      <c r="Y229" s="79"/>
      <c r="Z229" s="79"/>
      <c r="AA229" s="85" t="s">
        <v>1121</v>
      </c>
      <c r="AB229" s="79"/>
      <c r="AC229" s="79" t="b">
        <v>0</v>
      </c>
      <c r="AD229" s="79">
        <v>4</v>
      </c>
      <c r="AE229" s="85" t="s">
        <v>1273</v>
      </c>
      <c r="AF229" s="79" t="b">
        <v>0</v>
      </c>
      <c r="AG229" s="79" t="s">
        <v>1276</v>
      </c>
      <c r="AH229" s="79"/>
      <c r="AI229" s="85" t="s">
        <v>1273</v>
      </c>
      <c r="AJ229" s="79" t="b">
        <v>0</v>
      </c>
      <c r="AK229" s="79">
        <v>4</v>
      </c>
      <c r="AL229" s="85" t="s">
        <v>1273</v>
      </c>
      <c r="AM229" s="79" t="s">
        <v>1284</v>
      </c>
      <c r="AN229" s="79" t="b">
        <v>0</v>
      </c>
      <c r="AO229" s="85" t="s">
        <v>1121</v>
      </c>
      <c r="AP229" s="79" t="s">
        <v>1316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0</v>
      </c>
      <c r="BG229" s="49">
        <v>0</v>
      </c>
      <c r="BH229" s="48">
        <v>0</v>
      </c>
      <c r="BI229" s="49">
        <v>0</v>
      </c>
      <c r="BJ229" s="48">
        <v>21</v>
      </c>
      <c r="BK229" s="49">
        <v>100</v>
      </c>
      <c r="BL229" s="48">
        <v>21</v>
      </c>
    </row>
    <row r="230" spans="1:64" ht="15">
      <c r="A230" s="64" t="s">
        <v>220</v>
      </c>
      <c r="B230" s="64" t="s">
        <v>218</v>
      </c>
      <c r="C230" s="65" t="s">
        <v>4076</v>
      </c>
      <c r="D230" s="66">
        <v>3</v>
      </c>
      <c r="E230" s="67" t="s">
        <v>132</v>
      </c>
      <c r="F230" s="68">
        <v>32</v>
      </c>
      <c r="G230" s="65"/>
      <c r="H230" s="69"/>
      <c r="I230" s="70"/>
      <c r="J230" s="70"/>
      <c r="K230" s="34" t="s">
        <v>65</v>
      </c>
      <c r="L230" s="77">
        <v>230</v>
      </c>
      <c r="M230" s="77"/>
      <c r="N230" s="72"/>
      <c r="O230" s="79" t="s">
        <v>432</v>
      </c>
      <c r="P230" s="81">
        <v>43486.20444444445</v>
      </c>
      <c r="Q230" s="79" t="s">
        <v>442</v>
      </c>
      <c r="R230" s="79"/>
      <c r="S230" s="79"/>
      <c r="T230" s="79" t="s">
        <v>698</v>
      </c>
      <c r="U230" s="83" t="s">
        <v>819</v>
      </c>
      <c r="V230" s="83" t="s">
        <v>819</v>
      </c>
      <c r="W230" s="81">
        <v>43486.20444444445</v>
      </c>
      <c r="X230" s="83" t="s">
        <v>962</v>
      </c>
      <c r="Y230" s="79"/>
      <c r="Z230" s="79"/>
      <c r="AA230" s="85" t="s">
        <v>1121</v>
      </c>
      <c r="AB230" s="79"/>
      <c r="AC230" s="79" t="b">
        <v>0</v>
      </c>
      <c r="AD230" s="79">
        <v>4</v>
      </c>
      <c r="AE230" s="85" t="s">
        <v>1273</v>
      </c>
      <c r="AF230" s="79" t="b">
        <v>0</v>
      </c>
      <c r="AG230" s="79" t="s">
        <v>1276</v>
      </c>
      <c r="AH230" s="79"/>
      <c r="AI230" s="85" t="s">
        <v>1273</v>
      </c>
      <c r="AJ230" s="79" t="b">
        <v>0</v>
      </c>
      <c r="AK230" s="79">
        <v>4</v>
      </c>
      <c r="AL230" s="85" t="s">
        <v>1273</v>
      </c>
      <c r="AM230" s="79" t="s">
        <v>1284</v>
      </c>
      <c r="AN230" s="79" t="b">
        <v>0</v>
      </c>
      <c r="AO230" s="85" t="s">
        <v>1121</v>
      </c>
      <c r="AP230" s="79" t="s">
        <v>1316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4</v>
      </c>
      <c r="BD230" s="48"/>
      <c r="BE230" s="49"/>
      <c r="BF230" s="48"/>
      <c r="BG230" s="49"/>
      <c r="BH230" s="48"/>
      <c r="BI230" s="49"/>
      <c r="BJ230" s="48"/>
      <c r="BK230" s="49"/>
      <c r="BL230" s="48"/>
    </row>
    <row r="231" spans="1:64" ht="15">
      <c r="A231" s="64" t="s">
        <v>220</v>
      </c>
      <c r="B231" s="64" t="s">
        <v>304</v>
      </c>
      <c r="C231" s="65" t="s">
        <v>4076</v>
      </c>
      <c r="D231" s="66">
        <v>3</v>
      </c>
      <c r="E231" s="67" t="s">
        <v>132</v>
      </c>
      <c r="F231" s="68">
        <v>32</v>
      </c>
      <c r="G231" s="65"/>
      <c r="H231" s="69"/>
      <c r="I231" s="70"/>
      <c r="J231" s="70"/>
      <c r="K231" s="34" t="s">
        <v>66</v>
      </c>
      <c r="L231" s="77">
        <v>231</v>
      </c>
      <c r="M231" s="77"/>
      <c r="N231" s="72"/>
      <c r="O231" s="79" t="s">
        <v>432</v>
      </c>
      <c r="P231" s="81">
        <v>43486.20444444445</v>
      </c>
      <c r="Q231" s="79" t="s">
        <v>442</v>
      </c>
      <c r="R231" s="79"/>
      <c r="S231" s="79"/>
      <c r="T231" s="79" t="s">
        <v>698</v>
      </c>
      <c r="U231" s="83" t="s">
        <v>819</v>
      </c>
      <c r="V231" s="83" t="s">
        <v>819</v>
      </c>
      <c r="W231" s="81">
        <v>43486.20444444445</v>
      </c>
      <c r="X231" s="83" t="s">
        <v>962</v>
      </c>
      <c r="Y231" s="79"/>
      <c r="Z231" s="79"/>
      <c r="AA231" s="85" t="s">
        <v>1121</v>
      </c>
      <c r="AB231" s="79"/>
      <c r="AC231" s="79" t="b">
        <v>0</v>
      </c>
      <c r="AD231" s="79">
        <v>4</v>
      </c>
      <c r="AE231" s="85" t="s">
        <v>1273</v>
      </c>
      <c r="AF231" s="79" t="b">
        <v>0</v>
      </c>
      <c r="AG231" s="79" t="s">
        <v>1276</v>
      </c>
      <c r="AH231" s="79"/>
      <c r="AI231" s="85" t="s">
        <v>1273</v>
      </c>
      <c r="AJ231" s="79" t="b">
        <v>0</v>
      </c>
      <c r="AK231" s="79">
        <v>4</v>
      </c>
      <c r="AL231" s="85" t="s">
        <v>1273</v>
      </c>
      <c r="AM231" s="79" t="s">
        <v>1284</v>
      </c>
      <c r="AN231" s="79" t="b">
        <v>0</v>
      </c>
      <c r="AO231" s="85" t="s">
        <v>1121</v>
      </c>
      <c r="AP231" s="79" t="s">
        <v>1316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304</v>
      </c>
      <c r="B232" s="64" t="s">
        <v>220</v>
      </c>
      <c r="C232" s="65" t="s">
        <v>4076</v>
      </c>
      <c r="D232" s="66">
        <v>3</v>
      </c>
      <c r="E232" s="67" t="s">
        <v>132</v>
      </c>
      <c r="F232" s="68">
        <v>32</v>
      </c>
      <c r="G232" s="65"/>
      <c r="H232" s="69"/>
      <c r="I232" s="70"/>
      <c r="J232" s="70"/>
      <c r="K232" s="34" t="s">
        <v>66</v>
      </c>
      <c r="L232" s="77">
        <v>232</v>
      </c>
      <c r="M232" s="77"/>
      <c r="N232" s="72"/>
      <c r="O232" s="79" t="s">
        <v>432</v>
      </c>
      <c r="P232" s="81">
        <v>43486.24497685185</v>
      </c>
      <c r="Q232" s="79" t="s">
        <v>538</v>
      </c>
      <c r="R232" s="79"/>
      <c r="S232" s="79"/>
      <c r="T232" s="79" t="s">
        <v>698</v>
      </c>
      <c r="U232" s="79"/>
      <c r="V232" s="83" t="s">
        <v>929</v>
      </c>
      <c r="W232" s="81">
        <v>43486.24497685185</v>
      </c>
      <c r="X232" s="83" t="s">
        <v>1065</v>
      </c>
      <c r="Y232" s="79"/>
      <c r="Z232" s="79"/>
      <c r="AA232" s="85" t="s">
        <v>1224</v>
      </c>
      <c r="AB232" s="79"/>
      <c r="AC232" s="79" t="b">
        <v>0</v>
      </c>
      <c r="AD232" s="79">
        <v>0</v>
      </c>
      <c r="AE232" s="85" t="s">
        <v>1273</v>
      </c>
      <c r="AF232" s="79" t="b">
        <v>0</v>
      </c>
      <c r="AG232" s="79" t="s">
        <v>1276</v>
      </c>
      <c r="AH232" s="79"/>
      <c r="AI232" s="85" t="s">
        <v>1273</v>
      </c>
      <c r="AJ232" s="79" t="b">
        <v>0</v>
      </c>
      <c r="AK232" s="79">
        <v>4</v>
      </c>
      <c r="AL232" s="85" t="s">
        <v>1121</v>
      </c>
      <c r="AM232" s="79" t="s">
        <v>1283</v>
      </c>
      <c r="AN232" s="79" t="b">
        <v>0</v>
      </c>
      <c r="AO232" s="85" t="s">
        <v>1121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0</v>
      </c>
      <c r="BE232" s="49">
        <v>0</v>
      </c>
      <c r="BF232" s="48">
        <v>0</v>
      </c>
      <c r="BG232" s="49">
        <v>0</v>
      </c>
      <c r="BH232" s="48">
        <v>0</v>
      </c>
      <c r="BI232" s="49">
        <v>0</v>
      </c>
      <c r="BJ232" s="48">
        <v>12</v>
      </c>
      <c r="BK232" s="49">
        <v>100</v>
      </c>
      <c r="BL232" s="48">
        <v>12</v>
      </c>
    </row>
    <row r="233" spans="1:64" ht="15">
      <c r="A233" s="64" t="s">
        <v>305</v>
      </c>
      <c r="B233" s="64" t="s">
        <v>305</v>
      </c>
      <c r="C233" s="65" t="s">
        <v>4076</v>
      </c>
      <c r="D233" s="66">
        <v>3</v>
      </c>
      <c r="E233" s="67" t="s">
        <v>132</v>
      </c>
      <c r="F233" s="68">
        <v>32</v>
      </c>
      <c r="G233" s="65"/>
      <c r="H233" s="69"/>
      <c r="I233" s="70"/>
      <c r="J233" s="70"/>
      <c r="K233" s="34" t="s">
        <v>65</v>
      </c>
      <c r="L233" s="77">
        <v>233</v>
      </c>
      <c r="M233" s="77"/>
      <c r="N233" s="72"/>
      <c r="O233" s="79" t="s">
        <v>176</v>
      </c>
      <c r="P233" s="81">
        <v>43486.17710648148</v>
      </c>
      <c r="Q233" s="79" t="s">
        <v>539</v>
      </c>
      <c r="R233" s="83" t="s">
        <v>622</v>
      </c>
      <c r="S233" s="79" t="s">
        <v>676</v>
      </c>
      <c r="T233" s="79" t="s">
        <v>781</v>
      </c>
      <c r="U233" s="79"/>
      <c r="V233" s="83" t="s">
        <v>930</v>
      </c>
      <c r="W233" s="81">
        <v>43486.17710648148</v>
      </c>
      <c r="X233" s="83" t="s">
        <v>1066</v>
      </c>
      <c r="Y233" s="79"/>
      <c r="Z233" s="79"/>
      <c r="AA233" s="85" t="s">
        <v>1225</v>
      </c>
      <c r="AB233" s="79"/>
      <c r="AC233" s="79" t="b">
        <v>0</v>
      </c>
      <c r="AD233" s="79">
        <v>22</v>
      </c>
      <c r="AE233" s="85" t="s">
        <v>1273</v>
      </c>
      <c r="AF233" s="79" t="b">
        <v>0</v>
      </c>
      <c r="AG233" s="79" t="s">
        <v>1276</v>
      </c>
      <c r="AH233" s="79"/>
      <c r="AI233" s="85" t="s">
        <v>1273</v>
      </c>
      <c r="AJ233" s="79" t="b">
        <v>0</v>
      </c>
      <c r="AK233" s="79">
        <v>20</v>
      </c>
      <c r="AL233" s="85" t="s">
        <v>1273</v>
      </c>
      <c r="AM233" s="79" t="s">
        <v>1298</v>
      </c>
      <c r="AN233" s="79" t="b">
        <v>0</v>
      </c>
      <c r="AO233" s="85" t="s">
        <v>1225</v>
      </c>
      <c r="AP233" s="79" t="s">
        <v>1316</v>
      </c>
      <c r="AQ233" s="79">
        <v>0</v>
      </c>
      <c r="AR233" s="79">
        <v>0</v>
      </c>
      <c r="AS233" s="79"/>
      <c r="AT233" s="79"/>
      <c r="AU233" s="79"/>
      <c r="AV233" s="79"/>
      <c r="AW233" s="79"/>
      <c r="AX233" s="79"/>
      <c r="AY233" s="79"/>
      <c r="AZ233" s="79"/>
      <c r="BA233">
        <v>1</v>
      </c>
      <c r="BB233" s="78" t="str">
        <f>REPLACE(INDEX(GroupVertices[Group],MATCH(Edges[[#This Row],[Vertex 1]],GroupVertices[Vertex],0)),1,1,"")</f>
        <v>21</v>
      </c>
      <c r="BC233" s="78" t="str">
        <f>REPLACE(INDEX(GroupVertices[Group],MATCH(Edges[[#This Row],[Vertex 2]],GroupVertices[Vertex],0)),1,1,"")</f>
        <v>21</v>
      </c>
      <c r="BD233" s="48">
        <v>1</v>
      </c>
      <c r="BE233" s="49">
        <v>5.882352941176471</v>
      </c>
      <c r="BF233" s="48">
        <v>0</v>
      </c>
      <c r="BG233" s="49">
        <v>0</v>
      </c>
      <c r="BH233" s="48">
        <v>0</v>
      </c>
      <c r="BI233" s="49">
        <v>0</v>
      </c>
      <c r="BJ233" s="48">
        <v>16</v>
      </c>
      <c r="BK233" s="49">
        <v>94.11764705882354</v>
      </c>
      <c r="BL233" s="48">
        <v>17</v>
      </c>
    </row>
    <row r="234" spans="1:64" ht="15">
      <c r="A234" s="64" t="s">
        <v>306</v>
      </c>
      <c r="B234" s="64" t="s">
        <v>305</v>
      </c>
      <c r="C234" s="65" t="s">
        <v>4076</v>
      </c>
      <c r="D234" s="66">
        <v>3</v>
      </c>
      <c r="E234" s="67" t="s">
        <v>132</v>
      </c>
      <c r="F234" s="68">
        <v>32</v>
      </c>
      <c r="G234" s="65"/>
      <c r="H234" s="69"/>
      <c r="I234" s="70"/>
      <c r="J234" s="70"/>
      <c r="K234" s="34" t="s">
        <v>65</v>
      </c>
      <c r="L234" s="77">
        <v>234</v>
      </c>
      <c r="M234" s="77"/>
      <c r="N234" s="72"/>
      <c r="O234" s="79" t="s">
        <v>432</v>
      </c>
      <c r="P234" s="81">
        <v>43486.24524305556</v>
      </c>
      <c r="Q234" s="79" t="s">
        <v>540</v>
      </c>
      <c r="R234" s="79"/>
      <c r="S234" s="79"/>
      <c r="T234" s="79" t="s">
        <v>782</v>
      </c>
      <c r="U234" s="79"/>
      <c r="V234" s="83" t="s">
        <v>931</v>
      </c>
      <c r="W234" s="81">
        <v>43486.24524305556</v>
      </c>
      <c r="X234" s="83" t="s">
        <v>1067</v>
      </c>
      <c r="Y234" s="79"/>
      <c r="Z234" s="79"/>
      <c r="AA234" s="85" t="s">
        <v>1226</v>
      </c>
      <c r="AB234" s="79"/>
      <c r="AC234" s="79" t="b">
        <v>0</v>
      </c>
      <c r="AD234" s="79">
        <v>0</v>
      </c>
      <c r="AE234" s="85" t="s">
        <v>1273</v>
      </c>
      <c r="AF234" s="79" t="b">
        <v>0</v>
      </c>
      <c r="AG234" s="79" t="s">
        <v>1276</v>
      </c>
      <c r="AH234" s="79"/>
      <c r="AI234" s="85" t="s">
        <v>1273</v>
      </c>
      <c r="AJ234" s="79" t="b">
        <v>0</v>
      </c>
      <c r="AK234" s="79">
        <v>20</v>
      </c>
      <c r="AL234" s="85" t="s">
        <v>1225</v>
      </c>
      <c r="AM234" s="79" t="s">
        <v>1285</v>
      </c>
      <c r="AN234" s="79" t="b">
        <v>0</v>
      </c>
      <c r="AO234" s="85" t="s">
        <v>1225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21</v>
      </c>
      <c r="BC234" s="78" t="str">
        <f>REPLACE(INDEX(GroupVertices[Group],MATCH(Edges[[#This Row],[Vertex 2]],GroupVertices[Vertex],0)),1,1,"")</f>
        <v>21</v>
      </c>
      <c r="BD234" s="48">
        <v>1</v>
      </c>
      <c r="BE234" s="49">
        <v>6.25</v>
      </c>
      <c r="BF234" s="48">
        <v>0</v>
      </c>
      <c r="BG234" s="49">
        <v>0</v>
      </c>
      <c r="BH234" s="48">
        <v>0</v>
      </c>
      <c r="BI234" s="49">
        <v>0</v>
      </c>
      <c r="BJ234" s="48">
        <v>15</v>
      </c>
      <c r="BK234" s="49">
        <v>93.75</v>
      </c>
      <c r="BL234" s="48">
        <v>16</v>
      </c>
    </row>
    <row r="235" spans="1:64" ht="15">
      <c r="A235" s="64" t="s">
        <v>307</v>
      </c>
      <c r="B235" s="64" t="s">
        <v>326</v>
      </c>
      <c r="C235" s="65" t="s">
        <v>4076</v>
      </c>
      <c r="D235" s="66">
        <v>3</v>
      </c>
      <c r="E235" s="67" t="s">
        <v>132</v>
      </c>
      <c r="F235" s="68">
        <v>32</v>
      </c>
      <c r="G235" s="65"/>
      <c r="H235" s="69"/>
      <c r="I235" s="70"/>
      <c r="J235" s="70"/>
      <c r="K235" s="34" t="s">
        <v>65</v>
      </c>
      <c r="L235" s="77">
        <v>235</v>
      </c>
      <c r="M235" s="77"/>
      <c r="N235" s="72"/>
      <c r="O235" s="79" t="s">
        <v>432</v>
      </c>
      <c r="P235" s="81">
        <v>43486.24534722222</v>
      </c>
      <c r="Q235" s="79" t="s">
        <v>490</v>
      </c>
      <c r="R235" s="79"/>
      <c r="S235" s="79"/>
      <c r="T235" s="79" t="s">
        <v>740</v>
      </c>
      <c r="U235" s="79"/>
      <c r="V235" s="83" t="s">
        <v>932</v>
      </c>
      <c r="W235" s="81">
        <v>43486.24534722222</v>
      </c>
      <c r="X235" s="83" t="s">
        <v>1068</v>
      </c>
      <c r="Y235" s="79"/>
      <c r="Z235" s="79"/>
      <c r="AA235" s="85" t="s">
        <v>1227</v>
      </c>
      <c r="AB235" s="79"/>
      <c r="AC235" s="79" t="b">
        <v>0</v>
      </c>
      <c r="AD235" s="79">
        <v>0</v>
      </c>
      <c r="AE235" s="85" t="s">
        <v>1273</v>
      </c>
      <c r="AF235" s="79" t="b">
        <v>0</v>
      </c>
      <c r="AG235" s="79" t="s">
        <v>1276</v>
      </c>
      <c r="AH235" s="79"/>
      <c r="AI235" s="85" t="s">
        <v>1273</v>
      </c>
      <c r="AJ235" s="79" t="b">
        <v>0</v>
      </c>
      <c r="AK235" s="79">
        <v>146</v>
      </c>
      <c r="AL235" s="85" t="s">
        <v>1255</v>
      </c>
      <c r="AM235" s="79" t="s">
        <v>1283</v>
      </c>
      <c r="AN235" s="79" t="b">
        <v>0</v>
      </c>
      <c r="AO235" s="85" t="s">
        <v>1255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11</v>
      </c>
      <c r="BC235" s="78" t="str">
        <f>REPLACE(INDEX(GroupVertices[Group],MATCH(Edges[[#This Row],[Vertex 2]],GroupVertices[Vertex],0)),1,1,"")</f>
        <v>11</v>
      </c>
      <c r="BD235" s="48">
        <v>0</v>
      </c>
      <c r="BE235" s="49">
        <v>0</v>
      </c>
      <c r="BF235" s="48">
        <v>0</v>
      </c>
      <c r="BG235" s="49">
        <v>0</v>
      </c>
      <c r="BH235" s="48">
        <v>0</v>
      </c>
      <c r="BI235" s="49">
        <v>0</v>
      </c>
      <c r="BJ235" s="48">
        <v>19</v>
      </c>
      <c r="BK235" s="49">
        <v>100</v>
      </c>
      <c r="BL235" s="48">
        <v>19</v>
      </c>
    </row>
    <row r="236" spans="1:64" ht="15">
      <c r="A236" s="64" t="s">
        <v>308</v>
      </c>
      <c r="B236" s="64" t="s">
        <v>308</v>
      </c>
      <c r="C236" s="65" t="s">
        <v>4076</v>
      </c>
      <c r="D236" s="66">
        <v>3</v>
      </c>
      <c r="E236" s="67" t="s">
        <v>132</v>
      </c>
      <c r="F236" s="68">
        <v>32</v>
      </c>
      <c r="G236" s="65"/>
      <c r="H236" s="69"/>
      <c r="I236" s="70"/>
      <c r="J236" s="70"/>
      <c r="K236" s="34" t="s">
        <v>65</v>
      </c>
      <c r="L236" s="77">
        <v>236</v>
      </c>
      <c r="M236" s="77"/>
      <c r="N236" s="72"/>
      <c r="O236" s="79" t="s">
        <v>176</v>
      </c>
      <c r="P236" s="81">
        <v>43486.245474537034</v>
      </c>
      <c r="Q236" s="79" t="s">
        <v>541</v>
      </c>
      <c r="R236" s="83" t="s">
        <v>623</v>
      </c>
      <c r="S236" s="79" t="s">
        <v>677</v>
      </c>
      <c r="T236" s="79" t="s">
        <v>783</v>
      </c>
      <c r="U236" s="83" t="s">
        <v>852</v>
      </c>
      <c r="V236" s="83" t="s">
        <v>852</v>
      </c>
      <c r="W236" s="81">
        <v>43486.245474537034</v>
      </c>
      <c r="X236" s="83" t="s">
        <v>1069</v>
      </c>
      <c r="Y236" s="79"/>
      <c r="Z236" s="79"/>
      <c r="AA236" s="85" t="s">
        <v>1228</v>
      </c>
      <c r="AB236" s="79"/>
      <c r="AC236" s="79" t="b">
        <v>0</v>
      </c>
      <c r="AD236" s="79">
        <v>0</v>
      </c>
      <c r="AE236" s="85" t="s">
        <v>1273</v>
      </c>
      <c r="AF236" s="79" t="b">
        <v>0</v>
      </c>
      <c r="AG236" s="79" t="s">
        <v>1276</v>
      </c>
      <c r="AH236" s="79"/>
      <c r="AI236" s="85" t="s">
        <v>1273</v>
      </c>
      <c r="AJ236" s="79" t="b">
        <v>0</v>
      </c>
      <c r="AK236" s="79">
        <v>0</v>
      </c>
      <c r="AL236" s="85" t="s">
        <v>1273</v>
      </c>
      <c r="AM236" s="79" t="s">
        <v>1284</v>
      </c>
      <c r="AN236" s="79" t="b">
        <v>0</v>
      </c>
      <c r="AO236" s="85" t="s">
        <v>1228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9</v>
      </c>
      <c r="BC236" s="78" t="str">
        <f>REPLACE(INDEX(GroupVertices[Group],MATCH(Edges[[#This Row],[Vertex 2]],GroupVertices[Vertex],0)),1,1,"")</f>
        <v>9</v>
      </c>
      <c r="BD236" s="48">
        <v>0</v>
      </c>
      <c r="BE236" s="49">
        <v>0</v>
      </c>
      <c r="BF236" s="48">
        <v>0</v>
      </c>
      <c r="BG236" s="49">
        <v>0</v>
      </c>
      <c r="BH236" s="48">
        <v>0</v>
      </c>
      <c r="BI236" s="49">
        <v>0</v>
      </c>
      <c r="BJ236" s="48">
        <v>24</v>
      </c>
      <c r="BK236" s="49">
        <v>100</v>
      </c>
      <c r="BL236" s="48">
        <v>24</v>
      </c>
    </row>
    <row r="237" spans="1:64" ht="15">
      <c r="A237" s="64" t="s">
        <v>309</v>
      </c>
      <c r="B237" s="64" t="s">
        <v>422</v>
      </c>
      <c r="C237" s="65" t="s">
        <v>4076</v>
      </c>
      <c r="D237" s="66">
        <v>3</v>
      </c>
      <c r="E237" s="67" t="s">
        <v>132</v>
      </c>
      <c r="F237" s="68">
        <v>32</v>
      </c>
      <c r="G237" s="65"/>
      <c r="H237" s="69"/>
      <c r="I237" s="70"/>
      <c r="J237" s="70"/>
      <c r="K237" s="34" t="s">
        <v>65</v>
      </c>
      <c r="L237" s="77">
        <v>237</v>
      </c>
      <c r="M237" s="77"/>
      <c r="N237" s="72"/>
      <c r="O237" s="79" t="s">
        <v>432</v>
      </c>
      <c r="P237" s="81">
        <v>43486.24564814815</v>
      </c>
      <c r="Q237" s="79" t="s">
        <v>542</v>
      </c>
      <c r="R237" s="83" t="s">
        <v>624</v>
      </c>
      <c r="S237" s="79" t="s">
        <v>678</v>
      </c>
      <c r="T237" s="79" t="s">
        <v>784</v>
      </c>
      <c r="U237" s="79"/>
      <c r="V237" s="83" t="s">
        <v>933</v>
      </c>
      <c r="W237" s="81">
        <v>43486.24564814815</v>
      </c>
      <c r="X237" s="83" t="s">
        <v>1070</v>
      </c>
      <c r="Y237" s="79"/>
      <c r="Z237" s="79"/>
      <c r="AA237" s="85" t="s">
        <v>1229</v>
      </c>
      <c r="AB237" s="79"/>
      <c r="AC237" s="79" t="b">
        <v>0</v>
      </c>
      <c r="AD237" s="79">
        <v>0</v>
      </c>
      <c r="AE237" s="85" t="s">
        <v>1273</v>
      </c>
      <c r="AF237" s="79" t="b">
        <v>0</v>
      </c>
      <c r="AG237" s="79" t="s">
        <v>1276</v>
      </c>
      <c r="AH237" s="79"/>
      <c r="AI237" s="85" t="s">
        <v>1273</v>
      </c>
      <c r="AJ237" s="79" t="b">
        <v>0</v>
      </c>
      <c r="AK237" s="79">
        <v>0</v>
      </c>
      <c r="AL237" s="85" t="s">
        <v>1273</v>
      </c>
      <c r="AM237" s="79" t="s">
        <v>1283</v>
      </c>
      <c r="AN237" s="79" t="b">
        <v>0</v>
      </c>
      <c r="AO237" s="85" t="s">
        <v>1229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309</v>
      </c>
      <c r="B238" s="64" t="s">
        <v>423</v>
      </c>
      <c r="C238" s="65" t="s">
        <v>4076</v>
      </c>
      <c r="D238" s="66">
        <v>3</v>
      </c>
      <c r="E238" s="67" t="s">
        <v>132</v>
      </c>
      <c r="F238" s="68">
        <v>32</v>
      </c>
      <c r="G238" s="65"/>
      <c r="H238" s="69"/>
      <c r="I238" s="70"/>
      <c r="J238" s="70"/>
      <c r="K238" s="34" t="s">
        <v>65</v>
      </c>
      <c r="L238" s="77">
        <v>238</v>
      </c>
      <c r="M238" s="77"/>
      <c r="N238" s="72"/>
      <c r="O238" s="79" t="s">
        <v>432</v>
      </c>
      <c r="P238" s="81">
        <v>43486.24564814815</v>
      </c>
      <c r="Q238" s="79" t="s">
        <v>542</v>
      </c>
      <c r="R238" s="83" t="s">
        <v>624</v>
      </c>
      <c r="S238" s="79" t="s">
        <v>678</v>
      </c>
      <c r="T238" s="79" t="s">
        <v>784</v>
      </c>
      <c r="U238" s="79"/>
      <c r="V238" s="83" t="s">
        <v>933</v>
      </c>
      <c r="W238" s="81">
        <v>43486.24564814815</v>
      </c>
      <c r="X238" s="83" t="s">
        <v>1070</v>
      </c>
      <c r="Y238" s="79"/>
      <c r="Z238" s="79"/>
      <c r="AA238" s="85" t="s">
        <v>1229</v>
      </c>
      <c r="AB238" s="79"/>
      <c r="AC238" s="79" t="b">
        <v>0</v>
      </c>
      <c r="AD238" s="79">
        <v>0</v>
      </c>
      <c r="AE238" s="85" t="s">
        <v>1273</v>
      </c>
      <c r="AF238" s="79" t="b">
        <v>0</v>
      </c>
      <c r="AG238" s="79" t="s">
        <v>1276</v>
      </c>
      <c r="AH238" s="79"/>
      <c r="AI238" s="85" t="s">
        <v>1273</v>
      </c>
      <c r="AJ238" s="79" t="b">
        <v>0</v>
      </c>
      <c r="AK238" s="79">
        <v>0</v>
      </c>
      <c r="AL238" s="85" t="s">
        <v>1273</v>
      </c>
      <c r="AM238" s="79" t="s">
        <v>1283</v>
      </c>
      <c r="AN238" s="79" t="b">
        <v>0</v>
      </c>
      <c r="AO238" s="85" t="s">
        <v>1229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309</v>
      </c>
      <c r="B239" s="64" t="s">
        <v>421</v>
      </c>
      <c r="C239" s="65" t="s">
        <v>4076</v>
      </c>
      <c r="D239" s="66">
        <v>3</v>
      </c>
      <c r="E239" s="67" t="s">
        <v>132</v>
      </c>
      <c r="F239" s="68">
        <v>32</v>
      </c>
      <c r="G239" s="65"/>
      <c r="H239" s="69"/>
      <c r="I239" s="70"/>
      <c r="J239" s="70"/>
      <c r="K239" s="34" t="s">
        <v>65</v>
      </c>
      <c r="L239" s="77">
        <v>239</v>
      </c>
      <c r="M239" s="77"/>
      <c r="N239" s="72"/>
      <c r="O239" s="79" t="s">
        <v>432</v>
      </c>
      <c r="P239" s="81">
        <v>43486.24564814815</v>
      </c>
      <c r="Q239" s="79" t="s">
        <v>542</v>
      </c>
      <c r="R239" s="83" t="s">
        <v>624</v>
      </c>
      <c r="S239" s="79" t="s">
        <v>678</v>
      </c>
      <c r="T239" s="79" t="s">
        <v>784</v>
      </c>
      <c r="U239" s="79"/>
      <c r="V239" s="83" t="s">
        <v>933</v>
      </c>
      <c r="W239" s="81">
        <v>43486.24564814815</v>
      </c>
      <c r="X239" s="83" t="s">
        <v>1070</v>
      </c>
      <c r="Y239" s="79"/>
      <c r="Z239" s="79"/>
      <c r="AA239" s="85" t="s">
        <v>1229</v>
      </c>
      <c r="AB239" s="79"/>
      <c r="AC239" s="79" t="b">
        <v>0</v>
      </c>
      <c r="AD239" s="79">
        <v>0</v>
      </c>
      <c r="AE239" s="85" t="s">
        <v>1273</v>
      </c>
      <c r="AF239" s="79" t="b">
        <v>0</v>
      </c>
      <c r="AG239" s="79" t="s">
        <v>1276</v>
      </c>
      <c r="AH239" s="79"/>
      <c r="AI239" s="85" t="s">
        <v>1273</v>
      </c>
      <c r="AJ239" s="79" t="b">
        <v>0</v>
      </c>
      <c r="AK239" s="79">
        <v>0</v>
      </c>
      <c r="AL239" s="85" t="s">
        <v>1273</v>
      </c>
      <c r="AM239" s="79" t="s">
        <v>1283</v>
      </c>
      <c r="AN239" s="79" t="b">
        <v>0</v>
      </c>
      <c r="AO239" s="85" t="s">
        <v>1229</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309</v>
      </c>
      <c r="B240" s="64" t="s">
        <v>424</v>
      </c>
      <c r="C240" s="65" t="s">
        <v>4076</v>
      </c>
      <c r="D240" s="66">
        <v>3</v>
      </c>
      <c r="E240" s="67" t="s">
        <v>132</v>
      </c>
      <c r="F240" s="68">
        <v>32</v>
      </c>
      <c r="G240" s="65"/>
      <c r="H240" s="69"/>
      <c r="I240" s="70"/>
      <c r="J240" s="70"/>
      <c r="K240" s="34" t="s">
        <v>65</v>
      </c>
      <c r="L240" s="77">
        <v>240</v>
      </c>
      <c r="M240" s="77"/>
      <c r="N240" s="72"/>
      <c r="O240" s="79" t="s">
        <v>432</v>
      </c>
      <c r="P240" s="81">
        <v>43486.24564814815</v>
      </c>
      <c r="Q240" s="79" t="s">
        <v>542</v>
      </c>
      <c r="R240" s="83" t="s">
        <v>624</v>
      </c>
      <c r="S240" s="79" t="s">
        <v>678</v>
      </c>
      <c r="T240" s="79" t="s">
        <v>784</v>
      </c>
      <c r="U240" s="79"/>
      <c r="V240" s="83" t="s">
        <v>933</v>
      </c>
      <c r="W240" s="81">
        <v>43486.24564814815</v>
      </c>
      <c r="X240" s="83" t="s">
        <v>1070</v>
      </c>
      <c r="Y240" s="79"/>
      <c r="Z240" s="79"/>
      <c r="AA240" s="85" t="s">
        <v>1229</v>
      </c>
      <c r="AB240" s="79"/>
      <c r="AC240" s="79" t="b">
        <v>0</v>
      </c>
      <c r="AD240" s="79">
        <v>0</v>
      </c>
      <c r="AE240" s="85" t="s">
        <v>1273</v>
      </c>
      <c r="AF240" s="79" t="b">
        <v>0</v>
      </c>
      <c r="AG240" s="79" t="s">
        <v>1276</v>
      </c>
      <c r="AH240" s="79"/>
      <c r="AI240" s="85" t="s">
        <v>1273</v>
      </c>
      <c r="AJ240" s="79" t="b">
        <v>0</v>
      </c>
      <c r="AK240" s="79">
        <v>0</v>
      </c>
      <c r="AL240" s="85" t="s">
        <v>1273</v>
      </c>
      <c r="AM240" s="79" t="s">
        <v>1283</v>
      </c>
      <c r="AN240" s="79" t="b">
        <v>0</v>
      </c>
      <c r="AO240" s="85" t="s">
        <v>1229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309</v>
      </c>
      <c r="B241" s="64" t="s">
        <v>425</v>
      </c>
      <c r="C241" s="65" t="s">
        <v>4076</v>
      </c>
      <c r="D241" s="66">
        <v>3</v>
      </c>
      <c r="E241" s="67" t="s">
        <v>132</v>
      </c>
      <c r="F241" s="68">
        <v>32</v>
      </c>
      <c r="G241" s="65"/>
      <c r="H241" s="69"/>
      <c r="I241" s="70"/>
      <c r="J241" s="70"/>
      <c r="K241" s="34" t="s">
        <v>65</v>
      </c>
      <c r="L241" s="77">
        <v>241</v>
      </c>
      <c r="M241" s="77"/>
      <c r="N241" s="72"/>
      <c r="O241" s="79" t="s">
        <v>432</v>
      </c>
      <c r="P241" s="81">
        <v>43486.24564814815</v>
      </c>
      <c r="Q241" s="79" t="s">
        <v>542</v>
      </c>
      <c r="R241" s="83" t="s">
        <v>624</v>
      </c>
      <c r="S241" s="79" t="s">
        <v>678</v>
      </c>
      <c r="T241" s="79" t="s">
        <v>784</v>
      </c>
      <c r="U241" s="79"/>
      <c r="V241" s="83" t="s">
        <v>933</v>
      </c>
      <c r="W241" s="81">
        <v>43486.24564814815</v>
      </c>
      <c r="X241" s="83" t="s">
        <v>1070</v>
      </c>
      <c r="Y241" s="79"/>
      <c r="Z241" s="79"/>
      <c r="AA241" s="85" t="s">
        <v>1229</v>
      </c>
      <c r="AB241" s="79"/>
      <c r="AC241" s="79" t="b">
        <v>0</v>
      </c>
      <c r="AD241" s="79">
        <v>0</v>
      </c>
      <c r="AE241" s="85" t="s">
        <v>1273</v>
      </c>
      <c r="AF241" s="79" t="b">
        <v>0</v>
      </c>
      <c r="AG241" s="79" t="s">
        <v>1276</v>
      </c>
      <c r="AH241" s="79"/>
      <c r="AI241" s="85" t="s">
        <v>1273</v>
      </c>
      <c r="AJ241" s="79" t="b">
        <v>0</v>
      </c>
      <c r="AK241" s="79">
        <v>0</v>
      </c>
      <c r="AL241" s="85" t="s">
        <v>1273</v>
      </c>
      <c r="AM241" s="79" t="s">
        <v>1283</v>
      </c>
      <c r="AN241" s="79" t="b">
        <v>0</v>
      </c>
      <c r="AO241" s="85" t="s">
        <v>1229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309</v>
      </c>
      <c r="B242" s="64" t="s">
        <v>426</v>
      </c>
      <c r="C242" s="65" t="s">
        <v>4076</v>
      </c>
      <c r="D242" s="66">
        <v>3</v>
      </c>
      <c r="E242" s="67" t="s">
        <v>132</v>
      </c>
      <c r="F242" s="68">
        <v>32</v>
      </c>
      <c r="G242" s="65"/>
      <c r="H242" s="69"/>
      <c r="I242" s="70"/>
      <c r="J242" s="70"/>
      <c r="K242" s="34" t="s">
        <v>65</v>
      </c>
      <c r="L242" s="77">
        <v>242</v>
      </c>
      <c r="M242" s="77"/>
      <c r="N242" s="72"/>
      <c r="O242" s="79" t="s">
        <v>432</v>
      </c>
      <c r="P242" s="81">
        <v>43486.24564814815</v>
      </c>
      <c r="Q242" s="79" t="s">
        <v>542</v>
      </c>
      <c r="R242" s="83" t="s">
        <v>624</v>
      </c>
      <c r="S242" s="79" t="s">
        <v>678</v>
      </c>
      <c r="T242" s="79" t="s">
        <v>784</v>
      </c>
      <c r="U242" s="79"/>
      <c r="V242" s="83" t="s">
        <v>933</v>
      </c>
      <c r="W242" s="81">
        <v>43486.24564814815</v>
      </c>
      <c r="X242" s="83" t="s">
        <v>1070</v>
      </c>
      <c r="Y242" s="79"/>
      <c r="Z242" s="79"/>
      <c r="AA242" s="85" t="s">
        <v>1229</v>
      </c>
      <c r="AB242" s="79"/>
      <c r="AC242" s="79" t="b">
        <v>0</v>
      </c>
      <c r="AD242" s="79">
        <v>0</v>
      </c>
      <c r="AE242" s="85" t="s">
        <v>1273</v>
      </c>
      <c r="AF242" s="79" t="b">
        <v>0</v>
      </c>
      <c r="AG242" s="79" t="s">
        <v>1276</v>
      </c>
      <c r="AH242" s="79"/>
      <c r="AI242" s="85" t="s">
        <v>1273</v>
      </c>
      <c r="AJ242" s="79" t="b">
        <v>0</v>
      </c>
      <c r="AK242" s="79">
        <v>0</v>
      </c>
      <c r="AL242" s="85" t="s">
        <v>1273</v>
      </c>
      <c r="AM242" s="79" t="s">
        <v>1283</v>
      </c>
      <c r="AN242" s="79" t="b">
        <v>0</v>
      </c>
      <c r="AO242" s="85" t="s">
        <v>1229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3</v>
      </c>
      <c r="BC242" s="78" t="str">
        <f>REPLACE(INDEX(GroupVertices[Group],MATCH(Edges[[#This Row],[Vertex 2]],GroupVertices[Vertex],0)),1,1,"")</f>
        <v>3</v>
      </c>
      <c r="BD242" s="48"/>
      <c r="BE242" s="49"/>
      <c r="BF242" s="48"/>
      <c r="BG242" s="49"/>
      <c r="BH242" s="48"/>
      <c r="BI242" s="49"/>
      <c r="BJ242" s="48"/>
      <c r="BK242" s="49"/>
      <c r="BL242" s="48"/>
    </row>
    <row r="243" spans="1:64" ht="15">
      <c r="A243" s="64" t="s">
        <v>309</v>
      </c>
      <c r="B243" s="64" t="s">
        <v>427</v>
      </c>
      <c r="C243" s="65" t="s">
        <v>4076</v>
      </c>
      <c r="D243" s="66">
        <v>3</v>
      </c>
      <c r="E243" s="67" t="s">
        <v>132</v>
      </c>
      <c r="F243" s="68">
        <v>32</v>
      </c>
      <c r="G243" s="65"/>
      <c r="H243" s="69"/>
      <c r="I243" s="70"/>
      <c r="J243" s="70"/>
      <c r="K243" s="34" t="s">
        <v>65</v>
      </c>
      <c r="L243" s="77">
        <v>243</v>
      </c>
      <c r="M243" s="77"/>
      <c r="N243" s="72"/>
      <c r="O243" s="79" t="s">
        <v>432</v>
      </c>
      <c r="P243" s="81">
        <v>43486.24564814815</v>
      </c>
      <c r="Q243" s="79" t="s">
        <v>542</v>
      </c>
      <c r="R243" s="83" t="s">
        <v>624</v>
      </c>
      <c r="S243" s="79" t="s">
        <v>678</v>
      </c>
      <c r="T243" s="79" t="s">
        <v>784</v>
      </c>
      <c r="U243" s="79"/>
      <c r="V243" s="83" t="s">
        <v>933</v>
      </c>
      <c r="W243" s="81">
        <v>43486.24564814815</v>
      </c>
      <c r="X243" s="83" t="s">
        <v>1070</v>
      </c>
      <c r="Y243" s="79"/>
      <c r="Z243" s="79"/>
      <c r="AA243" s="85" t="s">
        <v>1229</v>
      </c>
      <c r="AB243" s="79"/>
      <c r="AC243" s="79" t="b">
        <v>0</v>
      </c>
      <c r="AD243" s="79">
        <v>0</v>
      </c>
      <c r="AE243" s="85" t="s">
        <v>1273</v>
      </c>
      <c r="AF243" s="79" t="b">
        <v>0</v>
      </c>
      <c r="AG243" s="79" t="s">
        <v>1276</v>
      </c>
      <c r="AH243" s="79"/>
      <c r="AI243" s="85" t="s">
        <v>1273</v>
      </c>
      <c r="AJ243" s="79" t="b">
        <v>0</v>
      </c>
      <c r="AK243" s="79">
        <v>0</v>
      </c>
      <c r="AL243" s="85" t="s">
        <v>1273</v>
      </c>
      <c r="AM243" s="79" t="s">
        <v>1283</v>
      </c>
      <c r="AN243" s="79" t="b">
        <v>0</v>
      </c>
      <c r="AO243" s="85" t="s">
        <v>1229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3</v>
      </c>
      <c r="BC243" s="78" t="str">
        <f>REPLACE(INDEX(GroupVertices[Group],MATCH(Edges[[#This Row],[Vertex 2]],GroupVertices[Vertex],0)),1,1,"")</f>
        <v>3</v>
      </c>
      <c r="BD243" s="48"/>
      <c r="BE243" s="49"/>
      <c r="BF243" s="48"/>
      <c r="BG243" s="49"/>
      <c r="BH243" s="48"/>
      <c r="BI243" s="49"/>
      <c r="BJ243" s="48"/>
      <c r="BK243" s="49"/>
      <c r="BL243" s="48"/>
    </row>
    <row r="244" spans="1:64" ht="15">
      <c r="A244" s="64" t="s">
        <v>309</v>
      </c>
      <c r="B244" s="64" t="s">
        <v>428</v>
      </c>
      <c r="C244" s="65" t="s">
        <v>4076</v>
      </c>
      <c r="D244" s="66">
        <v>3</v>
      </c>
      <c r="E244" s="67" t="s">
        <v>132</v>
      </c>
      <c r="F244" s="68">
        <v>32</v>
      </c>
      <c r="G244" s="65"/>
      <c r="H244" s="69"/>
      <c r="I244" s="70"/>
      <c r="J244" s="70"/>
      <c r="K244" s="34" t="s">
        <v>65</v>
      </c>
      <c r="L244" s="77">
        <v>244</v>
      </c>
      <c r="M244" s="77"/>
      <c r="N244" s="72"/>
      <c r="O244" s="79" t="s">
        <v>432</v>
      </c>
      <c r="P244" s="81">
        <v>43486.24564814815</v>
      </c>
      <c r="Q244" s="79" t="s">
        <v>542</v>
      </c>
      <c r="R244" s="83" t="s">
        <v>624</v>
      </c>
      <c r="S244" s="79" t="s">
        <v>678</v>
      </c>
      <c r="T244" s="79" t="s">
        <v>784</v>
      </c>
      <c r="U244" s="79"/>
      <c r="V244" s="83" t="s">
        <v>933</v>
      </c>
      <c r="W244" s="81">
        <v>43486.24564814815</v>
      </c>
      <c r="X244" s="83" t="s">
        <v>1070</v>
      </c>
      <c r="Y244" s="79"/>
      <c r="Z244" s="79"/>
      <c r="AA244" s="85" t="s">
        <v>1229</v>
      </c>
      <c r="AB244" s="79"/>
      <c r="AC244" s="79" t="b">
        <v>0</v>
      </c>
      <c r="AD244" s="79">
        <v>0</v>
      </c>
      <c r="AE244" s="85" t="s">
        <v>1273</v>
      </c>
      <c r="AF244" s="79" t="b">
        <v>0</v>
      </c>
      <c r="AG244" s="79" t="s">
        <v>1276</v>
      </c>
      <c r="AH244" s="79"/>
      <c r="AI244" s="85" t="s">
        <v>1273</v>
      </c>
      <c r="AJ244" s="79" t="b">
        <v>0</v>
      </c>
      <c r="AK244" s="79">
        <v>0</v>
      </c>
      <c r="AL244" s="85" t="s">
        <v>1273</v>
      </c>
      <c r="AM244" s="79" t="s">
        <v>1283</v>
      </c>
      <c r="AN244" s="79" t="b">
        <v>0</v>
      </c>
      <c r="AO244" s="85" t="s">
        <v>1229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1</v>
      </c>
      <c r="BE244" s="49">
        <v>4.545454545454546</v>
      </c>
      <c r="BF244" s="48">
        <v>0</v>
      </c>
      <c r="BG244" s="49">
        <v>0</v>
      </c>
      <c r="BH244" s="48">
        <v>0</v>
      </c>
      <c r="BI244" s="49">
        <v>0</v>
      </c>
      <c r="BJ244" s="48">
        <v>21</v>
      </c>
      <c r="BK244" s="49">
        <v>95.45454545454545</v>
      </c>
      <c r="BL244" s="48">
        <v>22</v>
      </c>
    </row>
    <row r="245" spans="1:64" ht="15">
      <c r="A245" s="64" t="s">
        <v>218</v>
      </c>
      <c r="B245" s="64" t="s">
        <v>218</v>
      </c>
      <c r="C245" s="65" t="s">
        <v>4076</v>
      </c>
      <c r="D245" s="66">
        <v>3</v>
      </c>
      <c r="E245" s="67" t="s">
        <v>132</v>
      </c>
      <c r="F245" s="68">
        <v>32</v>
      </c>
      <c r="G245" s="65"/>
      <c r="H245" s="69"/>
      <c r="I245" s="70"/>
      <c r="J245" s="70"/>
      <c r="K245" s="34" t="s">
        <v>65</v>
      </c>
      <c r="L245" s="77">
        <v>245</v>
      </c>
      <c r="M245" s="77"/>
      <c r="N245" s="72"/>
      <c r="O245" s="79" t="s">
        <v>176</v>
      </c>
      <c r="P245" s="81">
        <v>43486.02721064815</v>
      </c>
      <c r="Q245" s="79" t="s">
        <v>543</v>
      </c>
      <c r="R245" s="83" t="s">
        <v>617</v>
      </c>
      <c r="S245" s="79" t="s">
        <v>673</v>
      </c>
      <c r="T245" s="79" t="s">
        <v>785</v>
      </c>
      <c r="U245" s="83" t="s">
        <v>853</v>
      </c>
      <c r="V245" s="83" t="s">
        <v>853</v>
      </c>
      <c r="W245" s="81">
        <v>43486.02721064815</v>
      </c>
      <c r="X245" s="83" t="s">
        <v>1071</v>
      </c>
      <c r="Y245" s="79"/>
      <c r="Z245" s="79"/>
      <c r="AA245" s="85" t="s">
        <v>1230</v>
      </c>
      <c r="AB245" s="79"/>
      <c r="AC245" s="79" t="b">
        <v>0</v>
      </c>
      <c r="AD245" s="79">
        <v>21</v>
      </c>
      <c r="AE245" s="85" t="s">
        <v>1273</v>
      </c>
      <c r="AF245" s="79" t="b">
        <v>0</v>
      </c>
      <c r="AG245" s="79" t="s">
        <v>1276</v>
      </c>
      <c r="AH245" s="79"/>
      <c r="AI245" s="85" t="s">
        <v>1273</v>
      </c>
      <c r="AJ245" s="79" t="b">
        <v>0</v>
      </c>
      <c r="AK245" s="79">
        <v>12</v>
      </c>
      <c r="AL245" s="85" t="s">
        <v>1273</v>
      </c>
      <c r="AM245" s="79" t="s">
        <v>1288</v>
      </c>
      <c r="AN245" s="79" t="b">
        <v>0</v>
      </c>
      <c r="AO245" s="85" t="s">
        <v>1230</v>
      </c>
      <c r="AP245" s="79" t="s">
        <v>1316</v>
      </c>
      <c r="AQ245" s="79">
        <v>0</v>
      </c>
      <c r="AR245" s="79">
        <v>0</v>
      </c>
      <c r="AS245" s="79"/>
      <c r="AT245" s="79"/>
      <c r="AU245" s="79"/>
      <c r="AV245" s="79"/>
      <c r="AW245" s="79"/>
      <c r="AX245" s="79"/>
      <c r="AY245" s="79"/>
      <c r="AZ245" s="79"/>
      <c r="BA245">
        <v>1</v>
      </c>
      <c r="BB245" s="78" t="str">
        <f>REPLACE(INDEX(GroupVertices[Group],MATCH(Edges[[#This Row],[Vertex 1]],GroupVertices[Vertex],0)),1,1,"")</f>
        <v>4</v>
      </c>
      <c r="BC245" s="78" t="str">
        <f>REPLACE(INDEX(GroupVertices[Group],MATCH(Edges[[#This Row],[Vertex 2]],GroupVertices[Vertex],0)),1,1,"")</f>
        <v>4</v>
      </c>
      <c r="BD245" s="48">
        <v>0</v>
      </c>
      <c r="BE245" s="49">
        <v>0</v>
      </c>
      <c r="BF245" s="48">
        <v>0</v>
      </c>
      <c r="BG245" s="49">
        <v>0</v>
      </c>
      <c r="BH245" s="48">
        <v>0</v>
      </c>
      <c r="BI245" s="49">
        <v>0</v>
      </c>
      <c r="BJ245" s="48">
        <v>12</v>
      </c>
      <c r="BK245" s="49">
        <v>100</v>
      </c>
      <c r="BL245" s="48">
        <v>12</v>
      </c>
    </row>
    <row r="246" spans="1:64" ht="15">
      <c r="A246" s="64" t="s">
        <v>222</v>
      </c>
      <c r="B246" s="64" t="s">
        <v>218</v>
      </c>
      <c r="C246" s="65" t="s">
        <v>4076</v>
      </c>
      <c r="D246" s="66">
        <v>3</v>
      </c>
      <c r="E246" s="67" t="s">
        <v>132</v>
      </c>
      <c r="F246" s="68">
        <v>32</v>
      </c>
      <c r="G246" s="65"/>
      <c r="H246" s="69"/>
      <c r="I246" s="70"/>
      <c r="J246" s="70"/>
      <c r="K246" s="34" t="s">
        <v>65</v>
      </c>
      <c r="L246" s="77">
        <v>246</v>
      </c>
      <c r="M246" s="77"/>
      <c r="N246" s="72"/>
      <c r="O246" s="79" t="s">
        <v>432</v>
      </c>
      <c r="P246" s="81">
        <v>43482.65560185185</v>
      </c>
      <c r="Q246" s="79" t="s">
        <v>445</v>
      </c>
      <c r="R246" s="83" t="s">
        <v>585</v>
      </c>
      <c r="S246" s="79" t="s">
        <v>644</v>
      </c>
      <c r="T246" s="79" t="s">
        <v>701</v>
      </c>
      <c r="U246" s="83" t="s">
        <v>822</v>
      </c>
      <c r="V246" s="83" t="s">
        <v>822</v>
      </c>
      <c r="W246" s="81">
        <v>43482.65560185185</v>
      </c>
      <c r="X246" s="83" t="s">
        <v>965</v>
      </c>
      <c r="Y246" s="79"/>
      <c r="Z246" s="79"/>
      <c r="AA246" s="85" t="s">
        <v>1124</v>
      </c>
      <c r="AB246" s="79"/>
      <c r="AC246" s="79" t="b">
        <v>0</v>
      </c>
      <c r="AD246" s="79">
        <v>13</v>
      </c>
      <c r="AE246" s="85" t="s">
        <v>1273</v>
      </c>
      <c r="AF246" s="79" t="b">
        <v>0</v>
      </c>
      <c r="AG246" s="79" t="s">
        <v>1276</v>
      </c>
      <c r="AH246" s="79"/>
      <c r="AI246" s="85" t="s">
        <v>1273</v>
      </c>
      <c r="AJ246" s="79" t="b">
        <v>0</v>
      </c>
      <c r="AK246" s="79">
        <v>15</v>
      </c>
      <c r="AL246" s="85" t="s">
        <v>1273</v>
      </c>
      <c r="AM246" s="79" t="s">
        <v>1283</v>
      </c>
      <c r="AN246" s="79" t="b">
        <v>0</v>
      </c>
      <c r="AO246" s="85" t="s">
        <v>1124</v>
      </c>
      <c r="AP246" s="79" t="s">
        <v>1316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4</v>
      </c>
      <c r="BD246" s="48"/>
      <c r="BE246" s="49"/>
      <c r="BF246" s="48"/>
      <c r="BG246" s="49"/>
      <c r="BH246" s="48"/>
      <c r="BI246" s="49"/>
      <c r="BJ246" s="48"/>
      <c r="BK246" s="49"/>
      <c r="BL246" s="48"/>
    </row>
    <row r="247" spans="1:64" ht="15">
      <c r="A247" s="64" t="s">
        <v>223</v>
      </c>
      <c r="B247" s="64" t="s">
        <v>218</v>
      </c>
      <c r="C247" s="65" t="s">
        <v>4076</v>
      </c>
      <c r="D247" s="66">
        <v>3</v>
      </c>
      <c r="E247" s="67" t="s">
        <v>132</v>
      </c>
      <c r="F247" s="68">
        <v>32</v>
      </c>
      <c r="G247" s="65"/>
      <c r="H247" s="69"/>
      <c r="I247" s="70"/>
      <c r="J247" s="70"/>
      <c r="K247" s="34" t="s">
        <v>65</v>
      </c>
      <c r="L247" s="77">
        <v>247</v>
      </c>
      <c r="M247" s="77"/>
      <c r="N247" s="72"/>
      <c r="O247" s="79" t="s">
        <v>432</v>
      </c>
      <c r="P247" s="81">
        <v>43486.06321759259</v>
      </c>
      <c r="Q247" s="79" t="s">
        <v>449</v>
      </c>
      <c r="R247" s="83" t="s">
        <v>589</v>
      </c>
      <c r="S247" s="79" t="s">
        <v>649</v>
      </c>
      <c r="T247" s="79" t="s">
        <v>705</v>
      </c>
      <c r="U247" s="83" t="s">
        <v>826</v>
      </c>
      <c r="V247" s="83" t="s">
        <v>826</v>
      </c>
      <c r="W247" s="81">
        <v>43486.06321759259</v>
      </c>
      <c r="X247" s="83" t="s">
        <v>969</v>
      </c>
      <c r="Y247" s="79"/>
      <c r="Z247" s="79"/>
      <c r="AA247" s="85" t="s">
        <v>1128</v>
      </c>
      <c r="AB247" s="79"/>
      <c r="AC247" s="79" t="b">
        <v>0</v>
      </c>
      <c r="AD247" s="79">
        <v>6</v>
      </c>
      <c r="AE247" s="85" t="s">
        <v>1273</v>
      </c>
      <c r="AF247" s="79" t="b">
        <v>0</v>
      </c>
      <c r="AG247" s="79" t="s">
        <v>1276</v>
      </c>
      <c r="AH247" s="79"/>
      <c r="AI247" s="85" t="s">
        <v>1273</v>
      </c>
      <c r="AJ247" s="79" t="b">
        <v>0</v>
      </c>
      <c r="AK247" s="79">
        <v>4</v>
      </c>
      <c r="AL247" s="85" t="s">
        <v>1273</v>
      </c>
      <c r="AM247" s="79" t="s">
        <v>1284</v>
      </c>
      <c r="AN247" s="79" t="b">
        <v>0</v>
      </c>
      <c r="AO247" s="85" t="s">
        <v>1128</v>
      </c>
      <c r="AP247" s="79" t="s">
        <v>1316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4</v>
      </c>
      <c r="BD247" s="48"/>
      <c r="BE247" s="49"/>
      <c r="BF247" s="48"/>
      <c r="BG247" s="49"/>
      <c r="BH247" s="48"/>
      <c r="BI247" s="49"/>
      <c r="BJ247" s="48"/>
      <c r="BK247" s="49"/>
      <c r="BL247" s="48"/>
    </row>
    <row r="248" spans="1:64" ht="15">
      <c r="A248" s="64" t="s">
        <v>309</v>
      </c>
      <c r="B248" s="64" t="s">
        <v>218</v>
      </c>
      <c r="C248" s="65" t="s">
        <v>4076</v>
      </c>
      <c r="D248" s="66">
        <v>3</v>
      </c>
      <c r="E248" s="67" t="s">
        <v>132</v>
      </c>
      <c r="F248" s="68">
        <v>32</v>
      </c>
      <c r="G248" s="65"/>
      <c r="H248" s="69"/>
      <c r="I248" s="70"/>
      <c r="J248" s="70"/>
      <c r="K248" s="34" t="s">
        <v>65</v>
      </c>
      <c r="L248" s="77">
        <v>248</v>
      </c>
      <c r="M248" s="77"/>
      <c r="N248" s="72"/>
      <c r="O248" s="79" t="s">
        <v>432</v>
      </c>
      <c r="P248" s="81">
        <v>43486.24564814815</v>
      </c>
      <c r="Q248" s="79" t="s">
        <v>542</v>
      </c>
      <c r="R248" s="83" t="s">
        <v>624</v>
      </c>
      <c r="S248" s="79" t="s">
        <v>678</v>
      </c>
      <c r="T248" s="79" t="s">
        <v>784</v>
      </c>
      <c r="U248" s="79"/>
      <c r="V248" s="83" t="s">
        <v>933</v>
      </c>
      <c r="W248" s="81">
        <v>43486.24564814815</v>
      </c>
      <c r="X248" s="83" t="s">
        <v>1070</v>
      </c>
      <c r="Y248" s="79"/>
      <c r="Z248" s="79"/>
      <c r="AA248" s="85" t="s">
        <v>1229</v>
      </c>
      <c r="AB248" s="79"/>
      <c r="AC248" s="79" t="b">
        <v>0</v>
      </c>
      <c r="AD248" s="79">
        <v>0</v>
      </c>
      <c r="AE248" s="85" t="s">
        <v>1273</v>
      </c>
      <c r="AF248" s="79" t="b">
        <v>0</v>
      </c>
      <c r="AG248" s="79" t="s">
        <v>1276</v>
      </c>
      <c r="AH248" s="79"/>
      <c r="AI248" s="85" t="s">
        <v>1273</v>
      </c>
      <c r="AJ248" s="79" t="b">
        <v>0</v>
      </c>
      <c r="AK248" s="79">
        <v>0</v>
      </c>
      <c r="AL248" s="85" t="s">
        <v>1273</v>
      </c>
      <c r="AM248" s="79" t="s">
        <v>1283</v>
      </c>
      <c r="AN248" s="79" t="b">
        <v>0</v>
      </c>
      <c r="AO248" s="85" t="s">
        <v>1229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4</v>
      </c>
      <c r="BD248" s="48"/>
      <c r="BE248" s="49"/>
      <c r="BF248" s="48"/>
      <c r="BG248" s="49"/>
      <c r="BH248" s="48"/>
      <c r="BI248" s="49"/>
      <c r="BJ248" s="48"/>
      <c r="BK248" s="49"/>
      <c r="BL248" s="48"/>
    </row>
    <row r="249" spans="1:64" ht="15">
      <c r="A249" s="64" t="s">
        <v>310</v>
      </c>
      <c r="B249" s="64" t="s">
        <v>310</v>
      </c>
      <c r="C249" s="65" t="s">
        <v>4076</v>
      </c>
      <c r="D249" s="66">
        <v>3</v>
      </c>
      <c r="E249" s="67" t="s">
        <v>132</v>
      </c>
      <c r="F249" s="68">
        <v>32</v>
      </c>
      <c r="G249" s="65"/>
      <c r="H249" s="69"/>
      <c r="I249" s="70"/>
      <c r="J249" s="70"/>
      <c r="K249" s="34" t="s">
        <v>65</v>
      </c>
      <c r="L249" s="77">
        <v>249</v>
      </c>
      <c r="M249" s="77"/>
      <c r="N249" s="72"/>
      <c r="O249" s="79" t="s">
        <v>176</v>
      </c>
      <c r="P249" s="81">
        <v>43486.24586805556</v>
      </c>
      <c r="Q249" s="79" t="s">
        <v>544</v>
      </c>
      <c r="R249" s="83" t="s">
        <v>625</v>
      </c>
      <c r="S249" s="79" t="s">
        <v>679</v>
      </c>
      <c r="T249" s="79" t="s">
        <v>786</v>
      </c>
      <c r="U249" s="83" t="s">
        <v>854</v>
      </c>
      <c r="V249" s="83" t="s">
        <v>854</v>
      </c>
      <c r="W249" s="81">
        <v>43486.24586805556</v>
      </c>
      <c r="X249" s="83" t="s">
        <v>1072</v>
      </c>
      <c r="Y249" s="79"/>
      <c r="Z249" s="79"/>
      <c r="AA249" s="85" t="s">
        <v>1231</v>
      </c>
      <c r="AB249" s="79"/>
      <c r="AC249" s="79" t="b">
        <v>0</v>
      </c>
      <c r="AD249" s="79">
        <v>0</v>
      </c>
      <c r="AE249" s="85" t="s">
        <v>1273</v>
      </c>
      <c r="AF249" s="79" t="b">
        <v>0</v>
      </c>
      <c r="AG249" s="79" t="s">
        <v>1278</v>
      </c>
      <c r="AH249" s="79"/>
      <c r="AI249" s="85" t="s">
        <v>1273</v>
      </c>
      <c r="AJ249" s="79" t="b">
        <v>0</v>
      </c>
      <c r="AK249" s="79">
        <v>0</v>
      </c>
      <c r="AL249" s="85" t="s">
        <v>1273</v>
      </c>
      <c r="AM249" s="79" t="s">
        <v>1283</v>
      </c>
      <c r="AN249" s="79" t="b">
        <v>0</v>
      </c>
      <c r="AO249" s="85" t="s">
        <v>1231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9</v>
      </c>
      <c r="BD249" s="48">
        <v>0</v>
      </c>
      <c r="BE249" s="49">
        <v>0</v>
      </c>
      <c r="BF249" s="48">
        <v>0</v>
      </c>
      <c r="BG249" s="49">
        <v>0</v>
      </c>
      <c r="BH249" s="48">
        <v>0</v>
      </c>
      <c r="BI249" s="49">
        <v>0</v>
      </c>
      <c r="BJ249" s="48">
        <v>4</v>
      </c>
      <c r="BK249" s="49">
        <v>100</v>
      </c>
      <c r="BL249" s="48">
        <v>4</v>
      </c>
    </row>
    <row r="250" spans="1:64" ht="15">
      <c r="A250" s="64" t="s">
        <v>311</v>
      </c>
      <c r="B250" s="64" t="s">
        <v>317</v>
      </c>
      <c r="C250" s="65" t="s">
        <v>4076</v>
      </c>
      <c r="D250" s="66">
        <v>3</v>
      </c>
      <c r="E250" s="67" t="s">
        <v>132</v>
      </c>
      <c r="F250" s="68">
        <v>32</v>
      </c>
      <c r="G250" s="65"/>
      <c r="H250" s="69"/>
      <c r="I250" s="70"/>
      <c r="J250" s="70"/>
      <c r="K250" s="34" t="s">
        <v>65</v>
      </c>
      <c r="L250" s="77">
        <v>250</v>
      </c>
      <c r="M250" s="77"/>
      <c r="N250" s="72"/>
      <c r="O250" s="79" t="s">
        <v>432</v>
      </c>
      <c r="P250" s="81">
        <v>43486.246354166666</v>
      </c>
      <c r="Q250" s="79" t="s">
        <v>545</v>
      </c>
      <c r="R250" s="79"/>
      <c r="S250" s="79"/>
      <c r="T250" s="79" t="s">
        <v>787</v>
      </c>
      <c r="U250" s="79"/>
      <c r="V250" s="83" t="s">
        <v>934</v>
      </c>
      <c r="W250" s="81">
        <v>43486.246354166666</v>
      </c>
      <c r="X250" s="83" t="s">
        <v>1073</v>
      </c>
      <c r="Y250" s="79"/>
      <c r="Z250" s="79"/>
      <c r="AA250" s="85" t="s">
        <v>1232</v>
      </c>
      <c r="AB250" s="79"/>
      <c r="AC250" s="79" t="b">
        <v>0</v>
      </c>
      <c r="AD250" s="79">
        <v>0</v>
      </c>
      <c r="AE250" s="85" t="s">
        <v>1273</v>
      </c>
      <c r="AF250" s="79" t="b">
        <v>0</v>
      </c>
      <c r="AG250" s="79" t="s">
        <v>1276</v>
      </c>
      <c r="AH250" s="79"/>
      <c r="AI250" s="85" t="s">
        <v>1273</v>
      </c>
      <c r="AJ250" s="79" t="b">
        <v>0</v>
      </c>
      <c r="AK250" s="79">
        <v>60</v>
      </c>
      <c r="AL250" s="85" t="s">
        <v>1238</v>
      </c>
      <c r="AM250" s="79" t="s">
        <v>1309</v>
      </c>
      <c r="AN250" s="79" t="b">
        <v>0</v>
      </c>
      <c r="AO250" s="85" t="s">
        <v>1238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17</v>
      </c>
      <c r="BK250" s="49">
        <v>100</v>
      </c>
      <c r="BL250" s="48">
        <v>17</v>
      </c>
    </row>
    <row r="251" spans="1:64" ht="15">
      <c r="A251" s="64" t="s">
        <v>312</v>
      </c>
      <c r="B251" s="64" t="s">
        <v>324</v>
      </c>
      <c r="C251" s="65" t="s">
        <v>4076</v>
      </c>
      <c r="D251" s="66">
        <v>3</v>
      </c>
      <c r="E251" s="67" t="s">
        <v>132</v>
      </c>
      <c r="F251" s="68">
        <v>32</v>
      </c>
      <c r="G251" s="65"/>
      <c r="H251" s="69"/>
      <c r="I251" s="70"/>
      <c r="J251" s="70"/>
      <c r="K251" s="34" t="s">
        <v>65</v>
      </c>
      <c r="L251" s="77">
        <v>251</v>
      </c>
      <c r="M251" s="77"/>
      <c r="N251" s="72"/>
      <c r="O251" s="79" t="s">
        <v>432</v>
      </c>
      <c r="P251" s="81">
        <v>43486.24638888889</v>
      </c>
      <c r="Q251" s="79" t="s">
        <v>546</v>
      </c>
      <c r="R251" s="79"/>
      <c r="S251" s="79"/>
      <c r="T251" s="79" t="s">
        <v>788</v>
      </c>
      <c r="U251" s="79"/>
      <c r="V251" s="83" t="s">
        <v>935</v>
      </c>
      <c r="W251" s="81">
        <v>43486.24638888889</v>
      </c>
      <c r="X251" s="83" t="s">
        <v>1074</v>
      </c>
      <c r="Y251" s="79"/>
      <c r="Z251" s="79"/>
      <c r="AA251" s="85" t="s">
        <v>1233</v>
      </c>
      <c r="AB251" s="79"/>
      <c r="AC251" s="79" t="b">
        <v>0</v>
      </c>
      <c r="AD251" s="79">
        <v>0</v>
      </c>
      <c r="AE251" s="85" t="s">
        <v>1273</v>
      </c>
      <c r="AF251" s="79" t="b">
        <v>0</v>
      </c>
      <c r="AG251" s="79" t="s">
        <v>1276</v>
      </c>
      <c r="AH251" s="79"/>
      <c r="AI251" s="85" t="s">
        <v>1273</v>
      </c>
      <c r="AJ251" s="79" t="b">
        <v>0</v>
      </c>
      <c r="AK251" s="79">
        <v>2</v>
      </c>
      <c r="AL251" s="85" t="s">
        <v>1253</v>
      </c>
      <c r="AM251" s="79" t="s">
        <v>1310</v>
      </c>
      <c r="AN251" s="79" t="b">
        <v>0</v>
      </c>
      <c r="AO251" s="85" t="s">
        <v>1253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13</v>
      </c>
      <c r="BC251" s="78" t="str">
        <f>REPLACE(INDEX(GroupVertices[Group],MATCH(Edges[[#This Row],[Vertex 2]],GroupVertices[Vertex],0)),1,1,"")</f>
        <v>13</v>
      </c>
      <c r="BD251" s="48">
        <v>1</v>
      </c>
      <c r="BE251" s="49">
        <v>5.555555555555555</v>
      </c>
      <c r="BF251" s="48">
        <v>0</v>
      </c>
      <c r="BG251" s="49">
        <v>0</v>
      </c>
      <c r="BH251" s="48">
        <v>0</v>
      </c>
      <c r="BI251" s="49">
        <v>0</v>
      </c>
      <c r="BJ251" s="48">
        <v>17</v>
      </c>
      <c r="BK251" s="49">
        <v>94.44444444444444</v>
      </c>
      <c r="BL251" s="48">
        <v>18</v>
      </c>
    </row>
    <row r="252" spans="1:64" ht="15">
      <c r="A252" s="64" t="s">
        <v>313</v>
      </c>
      <c r="B252" s="64" t="s">
        <v>429</v>
      </c>
      <c r="C252" s="65" t="s">
        <v>4076</v>
      </c>
      <c r="D252" s="66">
        <v>3</v>
      </c>
      <c r="E252" s="67" t="s">
        <v>132</v>
      </c>
      <c r="F252" s="68">
        <v>32</v>
      </c>
      <c r="G252" s="65"/>
      <c r="H252" s="69"/>
      <c r="I252" s="70"/>
      <c r="J252" s="70"/>
      <c r="K252" s="34" t="s">
        <v>65</v>
      </c>
      <c r="L252" s="77">
        <v>252</v>
      </c>
      <c r="M252" s="77"/>
      <c r="N252" s="72"/>
      <c r="O252" s="79" t="s">
        <v>432</v>
      </c>
      <c r="P252" s="81">
        <v>43486.246400462966</v>
      </c>
      <c r="Q252" s="79" t="s">
        <v>547</v>
      </c>
      <c r="R252" s="83" t="s">
        <v>585</v>
      </c>
      <c r="S252" s="79" t="s">
        <v>644</v>
      </c>
      <c r="T252" s="79" t="s">
        <v>789</v>
      </c>
      <c r="U252" s="79"/>
      <c r="V252" s="83" t="s">
        <v>879</v>
      </c>
      <c r="W252" s="81">
        <v>43486.246400462966</v>
      </c>
      <c r="X252" s="83" t="s">
        <v>1075</v>
      </c>
      <c r="Y252" s="79"/>
      <c r="Z252" s="79"/>
      <c r="AA252" s="85" t="s">
        <v>1234</v>
      </c>
      <c r="AB252" s="79"/>
      <c r="AC252" s="79" t="b">
        <v>0</v>
      </c>
      <c r="AD252" s="79">
        <v>0</v>
      </c>
      <c r="AE252" s="85" t="s">
        <v>1273</v>
      </c>
      <c r="AF252" s="79" t="b">
        <v>0</v>
      </c>
      <c r="AG252" s="79" t="s">
        <v>1276</v>
      </c>
      <c r="AH252" s="79"/>
      <c r="AI252" s="85" t="s">
        <v>1273</v>
      </c>
      <c r="AJ252" s="79" t="b">
        <v>0</v>
      </c>
      <c r="AK252" s="79">
        <v>15</v>
      </c>
      <c r="AL252" s="85" t="s">
        <v>1124</v>
      </c>
      <c r="AM252" s="79" t="s">
        <v>1285</v>
      </c>
      <c r="AN252" s="79" t="b">
        <v>0</v>
      </c>
      <c r="AO252" s="85" t="s">
        <v>1124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6</v>
      </c>
      <c r="BD252" s="48"/>
      <c r="BE252" s="49"/>
      <c r="BF252" s="48"/>
      <c r="BG252" s="49"/>
      <c r="BH252" s="48"/>
      <c r="BI252" s="49"/>
      <c r="BJ252" s="48"/>
      <c r="BK252" s="49"/>
      <c r="BL252" s="48"/>
    </row>
    <row r="253" spans="1:64" ht="15">
      <c r="A253" s="64" t="s">
        <v>222</v>
      </c>
      <c r="B253" s="64" t="s">
        <v>430</v>
      </c>
      <c r="C253" s="65" t="s">
        <v>4076</v>
      </c>
      <c r="D253" s="66">
        <v>3</v>
      </c>
      <c r="E253" s="67" t="s">
        <v>132</v>
      </c>
      <c r="F253" s="68">
        <v>32</v>
      </c>
      <c r="G253" s="65"/>
      <c r="H253" s="69"/>
      <c r="I253" s="70"/>
      <c r="J253" s="70"/>
      <c r="K253" s="34" t="s">
        <v>65</v>
      </c>
      <c r="L253" s="77">
        <v>253</v>
      </c>
      <c r="M253" s="77"/>
      <c r="N253" s="72"/>
      <c r="O253" s="79" t="s">
        <v>432</v>
      </c>
      <c r="P253" s="81">
        <v>43482.65560185185</v>
      </c>
      <c r="Q253" s="79" t="s">
        <v>445</v>
      </c>
      <c r="R253" s="83" t="s">
        <v>585</v>
      </c>
      <c r="S253" s="79" t="s">
        <v>644</v>
      </c>
      <c r="T253" s="79" t="s">
        <v>701</v>
      </c>
      <c r="U253" s="83" t="s">
        <v>822</v>
      </c>
      <c r="V253" s="83" t="s">
        <v>822</v>
      </c>
      <c r="W253" s="81">
        <v>43482.65560185185</v>
      </c>
      <c r="X253" s="83" t="s">
        <v>965</v>
      </c>
      <c r="Y253" s="79"/>
      <c r="Z253" s="79"/>
      <c r="AA253" s="85" t="s">
        <v>1124</v>
      </c>
      <c r="AB253" s="79"/>
      <c r="AC253" s="79" t="b">
        <v>0</v>
      </c>
      <c r="AD253" s="79">
        <v>13</v>
      </c>
      <c r="AE253" s="85" t="s">
        <v>1273</v>
      </c>
      <c r="AF253" s="79" t="b">
        <v>0</v>
      </c>
      <c r="AG253" s="79" t="s">
        <v>1276</v>
      </c>
      <c r="AH253" s="79"/>
      <c r="AI253" s="85" t="s">
        <v>1273</v>
      </c>
      <c r="AJ253" s="79" t="b">
        <v>0</v>
      </c>
      <c r="AK253" s="79">
        <v>15</v>
      </c>
      <c r="AL253" s="85" t="s">
        <v>1273</v>
      </c>
      <c r="AM253" s="79" t="s">
        <v>1283</v>
      </c>
      <c r="AN253" s="79" t="b">
        <v>0</v>
      </c>
      <c r="AO253" s="85" t="s">
        <v>1124</v>
      </c>
      <c r="AP253" s="79" t="s">
        <v>1316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6</v>
      </c>
      <c r="BD253" s="48"/>
      <c r="BE253" s="49"/>
      <c r="BF253" s="48"/>
      <c r="BG253" s="49"/>
      <c r="BH253" s="48"/>
      <c r="BI253" s="49"/>
      <c r="BJ253" s="48"/>
      <c r="BK253" s="49"/>
      <c r="BL253" s="48"/>
    </row>
    <row r="254" spans="1:64" ht="15">
      <c r="A254" s="64" t="s">
        <v>313</v>
      </c>
      <c r="B254" s="64" t="s">
        <v>430</v>
      </c>
      <c r="C254" s="65" t="s">
        <v>4076</v>
      </c>
      <c r="D254" s="66">
        <v>3</v>
      </c>
      <c r="E254" s="67" t="s">
        <v>132</v>
      </c>
      <c r="F254" s="68">
        <v>32</v>
      </c>
      <c r="G254" s="65"/>
      <c r="H254" s="69"/>
      <c r="I254" s="70"/>
      <c r="J254" s="70"/>
      <c r="K254" s="34" t="s">
        <v>65</v>
      </c>
      <c r="L254" s="77">
        <v>254</v>
      </c>
      <c r="M254" s="77"/>
      <c r="N254" s="72"/>
      <c r="O254" s="79" t="s">
        <v>432</v>
      </c>
      <c r="P254" s="81">
        <v>43486.246400462966</v>
      </c>
      <c r="Q254" s="79" t="s">
        <v>547</v>
      </c>
      <c r="R254" s="83" t="s">
        <v>585</v>
      </c>
      <c r="S254" s="79" t="s">
        <v>644</v>
      </c>
      <c r="T254" s="79" t="s">
        <v>789</v>
      </c>
      <c r="U254" s="79"/>
      <c r="V254" s="83" t="s">
        <v>879</v>
      </c>
      <c r="W254" s="81">
        <v>43486.246400462966</v>
      </c>
      <c r="X254" s="83" t="s">
        <v>1075</v>
      </c>
      <c r="Y254" s="79"/>
      <c r="Z254" s="79"/>
      <c r="AA254" s="85" t="s">
        <v>1234</v>
      </c>
      <c r="AB254" s="79"/>
      <c r="AC254" s="79" t="b">
        <v>0</v>
      </c>
      <c r="AD254" s="79">
        <v>0</v>
      </c>
      <c r="AE254" s="85" t="s">
        <v>1273</v>
      </c>
      <c r="AF254" s="79" t="b">
        <v>0</v>
      </c>
      <c r="AG254" s="79" t="s">
        <v>1276</v>
      </c>
      <c r="AH254" s="79"/>
      <c r="AI254" s="85" t="s">
        <v>1273</v>
      </c>
      <c r="AJ254" s="79" t="b">
        <v>0</v>
      </c>
      <c r="AK254" s="79">
        <v>15</v>
      </c>
      <c r="AL254" s="85" t="s">
        <v>1124</v>
      </c>
      <c r="AM254" s="79" t="s">
        <v>1285</v>
      </c>
      <c r="AN254" s="79" t="b">
        <v>0</v>
      </c>
      <c r="AO254" s="85" t="s">
        <v>1124</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c r="BE254" s="49"/>
      <c r="BF254" s="48"/>
      <c r="BG254" s="49"/>
      <c r="BH254" s="48"/>
      <c r="BI254" s="49"/>
      <c r="BJ254" s="48"/>
      <c r="BK254" s="49"/>
      <c r="BL254" s="48"/>
    </row>
    <row r="255" spans="1:64" ht="15">
      <c r="A255" s="64" t="s">
        <v>222</v>
      </c>
      <c r="B255" s="64" t="s">
        <v>431</v>
      </c>
      <c r="C255" s="65" t="s">
        <v>4076</v>
      </c>
      <c r="D255" s="66">
        <v>3</v>
      </c>
      <c r="E255" s="67" t="s">
        <v>132</v>
      </c>
      <c r="F255" s="68">
        <v>32</v>
      </c>
      <c r="G255" s="65"/>
      <c r="H255" s="69"/>
      <c r="I255" s="70"/>
      <c r="J255" s="70"/>
      <c r="K255" s="34" t="s">
        <v>65</v>
      </c>
      <c r="L255" s="77">
        <v>255</v>
      </c>
      <c r="M255" s="77"/>
      <c r="N255" s="72"/>
      <c r="O255" s="79" t="s">
        <v>432</v>
      </c>
      <c r="P255" s="81">
        <v>43482.65560185185</v>
      </c>
      <c r="Q255" s="79" t="s">
        <v>445</v>
      </c>
      <c r="R255" s="83" t="s">
        <v>585</v>
      </c>
      <c r="S255" s="79" t="s">
        <v>644</v>
      </c>
      <c r="T255" s="79" t="s">
        <v>701</v>
      </c>
      <c r="U255" s="83" t="s">
        <v>822</v>
      </c>
      <c r="V255" s="83" t="s">
        <v>822</v>
      </c>
      <c r="W255" s="81">
        <v>43482.65560185185</v>
      </c>
      <c r="X255" s="83" t="s">
        <v>965</v>
      </c>
      <c r="Y255" s="79"/>
      <c r="Z255" s="79"/>
      <c r="AA255" s="85" t="s">
        <v>1124</v>
      </c>
      <c r="AB255" s="79"/>
      <c r="AC255" s="79" t="b">
        <v>0</v>
      </c>
      <c r="AD255" s="79">
        <v>13</v>
      </c>
      <c r="AE255" s="85" t="s">
        <v>1273</v>
      </c>
      <c r="AF255" s="79" t="b">
        <v>0</v>
      </c>
      <c r="AG255" s="79" t="s">
        <v>1276</v>
      </c>
      <c r="AH255" s="79"/>
      <c r="AI255" s="85" t="s">
        <v>1273</v>
      </c>
      <c r="AJ255" s="79" t="b">
        <v>0</v>
      </c>
      <c r="AK255" s="79">
        <v>15</v>
      </c>
      <c r="AL255" s="85" t="s">
        <v>1273</v>
      </c>
      <c r="AM255" s="79" t="s">
        <v>1283</v>
      </c>
      <c r="AN255" s="79" t="b">
        <v>0</v>
      </c>
      <c r="AO255" s="85" t="s">
        <v>1124</v>
      </c>
      <c r="AP255" s="79" t="s">
        <v>1316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v>0</v>
      </c>
      <c r="BE255" s="49">
        <v>0</v>
      </c>
      <c r="BF255" s="48">
        <v>0</v>
      </c>
      <c r="BG255" s="49">
        <v>0</v>
      </c>
      <c r="BH255" s="48">
        <v>0</v>
      </c>
      <c r="BI255" s="49">
        <v>0</v>
      </c>
      <c r="BJ255" s="48">
        <v>28</v>
      </c>
      <c r="BK255" s="49">
        <v>100</v>
      </c>
      <c r="BL255" s="48">
        <v>28</v>
      </c>
    </row>
    <row r="256" spans="1:64" ht="15">
      <c r="A256" s="64" t="s">
        <v>313</v>
      </c>
      <c r="B256" s="64" t="s">
        <v>431</v>
      </c>
      <c r="C256" s="65" t="s">
        <v>4076</v>
      </c>
      <c r="D256" s="66">
        <v>3</v>
      </c>
      <c r="E256" s="67" t="s">
        <v>132</v>
      </c>
      <c r="F256" s="68">
        <v>32</v>
      </c>
      <c r="G256" s="65"/>
      <c r="H256" s="69"/>
      <c r="I256" s="70"/>
      <c r="J256" s="70"/>
      <c r="K256" s="34" t="s">
        <v>65</v>
      </c>
      <c r="L256" s="77">
        <v>256</v>
      </c>
      <c r="M256" s="77"/>
      <c r="N256" s="72"/>
      <c r="O256" s="79" t="s">
        <v>432</v>
      </c>
      <c r="P256" s="81">
        <v>43486.246400462966</v>
      </c>
      <c r="Q256" s="79" t="s">
        <v>547</v>
      </c>
      <c r="R256" s="83" t="s">
        <v>585</v>
      </c>
      <c r="S256" s="79" t="s">
        <v>644</v>
      </c>
      <c r="T256" s="79" t="s">
        <v>789</v>
      </c>
      <c r="U256" s="79"/>
      <c r="V256" s="83" t="s">
        <v>879</v>
      </c>
      <c r="W256" s="81">
        <v>43486.246400462966</v>
      </c>
      <c r="X256" s="83" t="s">
        <v>1075</v>
      </c>
      <c r="Y256" s="79"/>
      <c r="Z256" s="79"/>
      <c r="AA256" s="85" t="s">
        <v>1234</v>
      </c>
      <c r="AB256" s="79"/>
      <c r="AC256" s="79" t="b">
        <v>0</v>
      </c>
      <c r="AD256" s="79">
        <v>0</v>
      </c>
      <c r="AE256" s="85" t="s">
        <v>1273</v>
      </c>
      <c r="AF256" s="79" t="b">
        <v>0</v>
      </c>
      <c r="AG256" s="79" t="s">
        <v>1276</v>
      </c>
      <c r="AH256" s="79"/>
      <c r="AI256" s="85" t="s">
        <v>1273</v>
      </c>
      <c r="AJ256" s="79" t="b">
        <v>0</v>
      </c>
      <c r="AK256" s="79">
        <v>15</v>
      </c>
      <c r="AL256" s="85" t="s">
        <v>1124</v>
      </c>
      <c r="AM256" s="79" t="s">
        <v>1285</v>
      </c>
      <c r="AN256" s="79" t="b">
        <v>0</v>
      </c>
      <c r="AO256" s="85" t="s">
        <v>1124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6</v>
      </c>
      <c r="BD256" s="48">
        <v>0</v>
      </c>
      <c r="BE256" s="49">
        <v>0</v>
      </c>
      <c r="BF256" s="48">
        <v>0</v>
      </c>
      <c r="BG256" s="49">
        <v>0</v>
      </c>
      <c r="BH256" s="48">
        <v>0</v>
      </c>
      <c r="BI256" s="49">
        <v>0</v>
      </c>
      <c r="BJ256" s="48">
        <v>17</v>
      </c>
      <c r="BK256" s="49">
        <v>100</v>
      </c>
      <c r="BL256" s="48">
        <v>17</v>
      </c>
    </row>
    <row r="257" spans="1:64" ht="15">
      <c r="A257" s="64" t="s">
        <v>313</v>
      </c>
      <c r="B257" s="64" t="s">
        <v>222</v>
      </c>
      <c r="C257" s="65" t="s">
        <v>4076</v>
      </c>
      <c r="D257" s="66">
        <v>3</v>
      </c>
      <c r="E257" s="67" t="s">
        <v>132</v>
      </c>
      <c r="F257" s="68">
        <v>32</v>
      </c>
      <c r="G257" s="65"/>
      <c r="H257" s="69"/>
      <c r="I257" s="70"/>
      <c r="J257" s="70"/>
      <c r="K257" s="34" t="s">
        <v>65</v>
      </c>
      <c r="L257" s="77">
        <v>257</v>
      </c>
      <c r="M257" s="77"/>
      <c r="N257" s="72"/>
      <c r="O257" s="79" t="s">
        <v>432</v>
      </c>
      <c r="P257" s="81">
        <v>43486.246400462966</v>
      </c>
      <c r="Q257" s="79" t="s">
        <v>547</v>
      </c>
      <c r="R257" s="83" t="s">
        <v>585</v>
      </c>
      <c r="S257" s="79" t="s">
        <v>644</v>
      </c>
      <c r="T257" s="79" t="s">
        <v>789</v>
      </c>
      <c r="U257" s="79"/>
      <c r="V257" s="83" t="s">
        <v>879</v>
      </c>
      <c r="W257" s="81">
        <v>43486.246400462966</v>
      </c>
      <c r="X257" s="83" t="s">
        <v>1075</v>
      </c>
      <c r="Y257" s="79"/>
      <c r="Z257" s="79"/>
      <c r="AA257" s="85" t="s">
        <v>1234</v>
      </c>
      <c r="AB257" s="79"/>
      <c r="AC257" s="79" t="b">
        <v>0</v>
      </c>
      <c r="AD257" s="79">
        <v>0</v>
      </c>
      <c r="AE257" s="85" t="s">
        <v>1273</v>
      </c>
      <c r="AF257" s="79" t="b">
        <v>0</v>
      </c>
      <c r="AG257" s="79" t="s">
        <v>1276</v>
      </c>
      <c r="AH257" s="79"/>
      <c r="AI257" s="85" t="s">
        <v>1273</v>
      </c>
      <c r="AJ257" s="79" t="b">
        <v>0</v>
      </c>
      <c r="AK257" s="79">
        <v>15</v>
      </c>
      <c r="AL257" s="85" t="s">
        <v>1124</v>
      </c>
      <c r="AM257" s="79" t="s">
        <v>1285</v>
      </c>
      <c r="AN257" s="79" t="b">
        <v>0</v>
      </c>
      <c r="AO257" s="85" t="s">
        <v>1124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6</v>
      </c>
      <c r="BC257" s="78" t="str">
        <f>REPLACE(INDEX(GroupVertices[Group],MATCH(Edges[[#This Row],[Vertex 2]],GroupVertices[Vertex],0)),1,1,"")</f>
        <v>6</v>
      </c>
      <c r="BD257" s="48"/>
      <c r="BE257" s="49"/>
      <c r="BF257" s="48"/>
      <c r="BG257" s="49"/>
      <c r="BH257" s="48"/>
      <c r="BI257" s="49"/>
      <c r="BJ257" s="48"/>
      <c r="BK257" s="49"/>
      <c r="BL257" s="48"/>
    </row>
    <row r="258" spans="1:64" ht="15">
      <c r="A258" s="64" t="s">
        <v>314</v>
      </c>
      <c r="B258" s="64" t="s">
        <v>314</v>
      </c>
      <c r="C258" s="65" t="s">
        <v>4076</v>
      </c>
      <c r="D258" s="66">
        <v>3</v>
      </c>
      <c r="E258" s="67" t="s">
        <v>132</v>
      </c>
      <c r="F258" s="68">
        <v>32</v>
      </c>
      <c r="G258" s="65"/>
      <c r="H258" s="69"/>
      <c r="I258" s="70"/>
      <c r="J258" s="70"/>
      <c r="K258" s="34" t="s">
        <v>65</v>
      </c>
      <c r="L258" s="77">
        <v>258</v>
      </c>
      <c r="M258" s="77"/>
      <c r="N258" s="72"/>
      <c r="O258" s="79" t="s">
        <v>176</v>
      </c>
      <c r="P258" s="81">
        <v>43486.24653935185</v>
      </c>
      <c r="Q258" s="79" t="s">
        <v>548</v>
      </c>
      <c r="R258" s="83" t="s">
        <v>626</v>
      </c>
      <c r="S258" s="79" t="s">
        <v>680</v>
      </c>
      <c r="T258" s="79" t="s">
        <v>790</v>
      </c>
      <c r="U258" s="79"/>
      <c r="V258" s="83" t="s">
        <v>936</v>
      </c>
      <c r="W258" s="81">
        <v>43486.24653935185</v>
      </c>
      <c r="X258" s="83" t="s">
        <v>1076</v>
      </c>
      <c r="Y258" s="79"/>
      <c r="Z258" s="79"/>
      <c r="AA258" s="85" t="s">
        <v>1235</v>
      </c>
      <c r="AB258" s="79"/>
      <c r="AC258" s="79" t="b">
        <v>0</v>
      </c>
      <c r="AD258" s="79">
        <v>1</v>
      </c>
      <c r="AE258" s="85" t="s">
        <v>1273</v>
      </c>
      <c r="AF258" s="79" t="b">
        <v>0</v>
      </c>
      <c r="AG258" s="79" t="s">
        <v>1276</v>
      </c>
      <c r="AH258" s="79"/>
      <c r="AI258" s="85" t="s">
        <v>1273</v>
      </c>
      <c r="AJ258" s="79" t="b">
        <v>0</v>
      </c>
      <c r="AK258" s="79">
        <v>0</v>
      </c>
      <c r="AL258" s="85" t="s">
        <v>1273</v>
      </c>
      <c r="AM258" s="79" t="s">
        <v>1288</v>
      </c>
      <c r="AN258" s="79" t="b">
        <v>0</v>
      </c>
      <c r="AO258" s="85" t="s">
        <v>1235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9</v>
      </c>
      <c r="BC258" s="78" t="str">
        <f>REPLACE(INDEX(GroupVertices[Group],MATCH(Edges[[#This Row],[Vertex 2]],GroupVertices[Vertex],0)),1,1,"")</f>
        <v>9</v>
      </c>
      <c r="BD258" s="48">
        <v>3</v>
      </c>
      <c r="BE258" s="49">
        <v>13.043478260869565</v>
      </c>
      <c r="BF258" s="48">
        <v>0</v>
      </c>
      <c r="BG258" s="49">
        <v>0</v>
      </c>
      <c r="BH258" s="48">
        <v>0</v>
      </c>
      <c r="BI258" s="49">
        <v>0</v>
      </c>
      <c r="BJ258" s="48">
        <v>20</v>
      </c>
      <c r="BK258" s="49">
        <v>86.95652173913044</v>
      </c>
      <c r="BL258" s="48">
        <v>23</v>
      </c>
    </row>
    <row r="259" spans="1:64" ht="15">
      <c r="A259" s="64" t="s">
        <v>315</v>
      </c>
      <c r="B259" s="64" t="s">
        <v>315</v>
      </c>
      <c r="C259" s="65" t="s">
        <v>4076</v>
      </c>
      <c r="D259" s="66">
        <v>3</v>
      </c>
      <c r="E259" s="67" t="s">
        <v>132</v>
      </c>
      <c r="F259" s="68">
        <v>32</v>
      </c>
      <c r="G259" s="65"/>
      <c r="H259" s="69"/>
      <c r="I259" s="70"/>
      <c r="J259" s="70"/>
      <c r="K259" s="34" t="s">
        <v>65</v>
      </c>
      <c r="L259" s="77">
        <v>259</v>
      </c>
      <c r="M259" s="77"/>
      <c r="N259" s="72"/>
      <c r="O259" s="79" t="s">
        <v>176</v>
      </c>
      <c r="P259" s="81">
        <v>43486.09326388889</v>
      </c>
      <c r="Q259" s="79" t="s">
        <v>549</v>
      </c>
      <c r="R259" s="83" t="s">
        <v>627</v>
      </c>
      <c r="S259" s="79" t="s">
        <v>658</v>
      </c>
      <c r="T259" s="79" t="s">
        <v>791</v>
      </c>
      <c r="U259" s="83" t="s">
        <v>855</v>
      </c>
      <c r="V259" s="83" t="s">
        <v>855</v>
      </c>
      <c r="W259" s="81">
        <v>43486.09326388889</v>
      </c>
      <c r="X259" s="83" t="s">
        <v>1077</v>
      </c>
      <c r="Y259" s="79"/>
      <c r="Z259" s="79"/>
      <c r="AA259" s="85" t="s">
        <v>1236</v>
      </c>
      <c r="AB259" s="79"/>
      <c r="AC259" s="79" t="b">
        <v>0</v>
      </c>
      <c r="AD259" s="79">
        <v>4</v>
      </c>
      <c r="AE259" s="85" t="s">
        <v>1273</v>
      </c>
      <c r="AF259" s="79" t="b">
        <v>0</v>
      </c>
      <c r="AG259" s="79" t="s">
        <v>1276</v>
      </c>
      <c r="AH259" s="79"/>
      <c r="AI259" s="85" t="s">
        <v>1273</v>
      </c>
      <c r="AJ259" s="79" t="b">
        <v>0</v>
      </c>
      <c r="AK259" s="79">
        <v>6</v>
      </c>
      <c r="AL259" s="85" t="s">
        <v>1273</v>
      </c>
      <c r="AM259" s="79" t="s">
        <v>1287</v>
      </c>
      <c r="AN259" s="79" t="b">
        <v>0</v>
      </c>
      <c r="AO259" s="85" t="s">
        <v>1236</v>
      </c>
      <c r="AP259" s="79" t="s">
        <v>1316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0</v>
      </c>
      <c r="BE259" s="49">
        <v>0</v>
      </c>
      <c r="BF259" s="48">
        <v>1</v>
      </c>
      <c r="BG259" s="49">
        <v>4.166666666666667</v>
      </c>
      <c r="BH259" s="48">
        <v>0</v>
      </c>
      <c r="BI259" s="49">
        <v>0</v>
      </c>
      <c r="BJ259" s="48">
        <v>23</v>
      </c>
      <c r="BK259" s="49">
        <v>95.83333333333333</v>
      </c>
      <c r="BL259" s="48">
        <v>24</v>
      </c>
    </row>
    <row r="260" spans="1:64" ht="15">
      <c r="A260" s="64" t="s">
        <v>316</v>
      </c>
      <c r="B260" s="64" t="s">
        <v>315</v>
      </c>
      <c r="C260" s="65" t="s">
        <v>4076</v>
      </c>
      <c r="D260" s="66">
        <v>3</v>
      </c>
      <c r="E260" s="67" t="s">
        <v>132</v>
      </c>
      <c r="F260" s="68">
        <v>32</v>
      </c>
      <c r="G260" s="65"/>
      <c r="H260" s="69"/>
      <c r="I260" s="70"/>
      <c r="J260" s="70"/>
      <c r="K260" s="34" t="s">
        <v>65</v>
      </c>
      <c r="L260" s="77">
        <v>260</v>
      </c>
      <c r="M260" s="77"/>
      <c r="N260" s="72"/>
      <c r="O260" s="79" t="s">
        <v>432</v>
      </c>
      <c r="P260" s="81">
        <v>43486.23621527778</v>
      </c>
      <c r="Q260" s="79" t="s">
        <v>466</v>
      </c>
      <c r="R260" s="79"/>
      <c r="S260" s="79"/>
      <c r="T260" s="79" t="s">
        <v>719</v>
      </c>
      <c r="U260" s="79"/>
      <c r="V260" s="83" t="s">
        <v>937</v>
      </c>
      <c r="W260" s="81">
        <v>43486.23621527778</v>
      </c>
      <c r="X260" s="83" t="s">
        <v>1078</v>
      </c>
      <c r="Y260" s="79"/>
      <c r="Z260" s="79"/>
      <c r="AA260" s="85" t="s">
        <v>1237</v>
      </c>
      <c r="AB260" s="79"/>
      <c r="AC260" s="79" t="b">
        <v>0</v>
      </c>
      <c r="AD260" s="79">
        <v>0</v>
      </c>
      <c r="AE260" s="85" t="s">
        <v>1273</v>
      </c>
      <c r="AF260" s="79" t="b">
        <v>0</v>
      </c>
      <c r="AG260" s="79" t="s">
        <v>1276</v>
      </c>
      <c r="AH260" s="79"/>
      <c r="AI260" s="85" t="s">
        <v>1273</v>
      </c>
      <c r="AJ260" s="79" t="b">
        <v>0</v>
      </c>
      <c r="AK260" s="79">
        <v>6</v>
      </c>
      <c r="AL260" s="85" t="s">
        <v>1236</v>
      </c>
      <c r="AM260" s="79" t="s">
        <v>1311</v>
      </c>
      <c r="AN260" s="79" t="b">
        <v>0</v>
      </c>
      <c r="AO260" s="85" t="s">
        <v>1236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0</v>
      </c>
      <c r="BE260" s="49">
        <v>0</v>
      </c>
      <c r="BF260" s="48">
        <v>0</v>
      </c>
      <c r="BG260" s="49">
        <v>0</v>
      </c>
      <c r="BH260" s="48">
        <v>0</v>
      </c>
      <c r="BI260" s="49">
        <v>0</v>
      </c>
      <c r="BJ260" s="48">
        <v>16</v>
      </c>
      <c r="BK260" s="49">
        <v>100</v>
      </c>
      <c r="BL260" s="48">
        <v>16</v>
      </c>
    </row>
    <row r="261" spans="1:64" ht="15">
      <c r="A261" s="64" t="s">
        <v>317</v>
      </c>
      <c r="B261" s="64" t="s">
        <v>317</v>
      </c>
      <c r="C261" s="65" t="s">
        <v>4076</v>
      </c>
      <c r="D261" s="66">
        <v>3</v>
      </c>
      <c r="E261" s="67" t="s">
        <v>132</v>
      </c>
      <c r="F261" s="68">
        <v>32</v>
      </c>
      <c r="G261" s="65"/>
      <c r="H261" s="69"/>
      <c r="I261" s="70"/>
      <c r="J261" s="70"/>
      <c r="K261" s="34" t="s">
        <v>65</v>
      </c>
      <c r="L261" s="77">
        <v>261</v>
      </c>
      <c r="M261" s="77"/>
      <c r="N261" s="72"/>
      <c r="O261" s="79" t="s">
        <v>176</v>
      </c>
      <c r="P261" s="81">
        <v>43476.52086805556</v>
      </c>
      <c r="Q261" s="79" t="s">
        <v>550</v>
      </c>
      <c r="R261" s="83" t="s">
        <v>628</v>
      </c>
      <c r="S261" s="79" t="s">
        <v>681</v>
      </c>
      <c r="T261" s="79" t="s">
        <v>792</v>
      </c>
      <c r="U261" s="79"/>
      <c r="V261" s="83" t="s">
        <v>938</v>
      </c>
      <c r="W261" s="81">
        <v>43476.52086805556</v>
      </c>
      <c r="X261" s="83" t="s">
        <v>1079</v>
      </c>
      <c r="Y261" s="79"/>
      <c r="Z261" s="79"/>
      <c r="AA261" s="85" t="s">
        <v>1238</v>
      </c>
      <c r="AB261" s="79"/>
      <c r="AC261" s="79" t="b">
        <v>0</v>
      </c>
      <c r="AD261" s="79">
        <v>62</v>
      </c>
      <c r="AE261" s="85" t="s">
        <v>1273</v>
      </c>
      <c r="AF261" s="79" t="b">
        <v>0</v>
      </c>
      <c r="AG261" s="79" t="s">
        <v>1276</v>
      </c>
      <c r="AH261" s="79"/>
      <c r="AI261" s="85" t="s">
        <v>1273</v>
      </c>
      <c r="AJ261" s="79" t="b">
        <v>0</v>
      </c>
      <c r="AK261" s="79">
        <v>60</v>
      </c>
      <c r="AL261" s="85" t="s">
        <v>1273</v>
      </c>
      <c r="AM261" s="79" t="s">
        <v>1312</v>
      </c>
      <c r="AN261" s="79" t="b">
        <v>0</v>
      </c>
      <c r="AO261" s="85" t="s">
        <v>1238</v>
      </c>
      <c r="AP261" s="79" t="s">
        <v>1316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27</v>
      </c>
      <c r="BK261" s="49">
        <v>100</v>
      </c>
      <c r="BL261" s="48">
        <v>27</v>
      </c>
    </row>
    <row r="262" spans="1:64" ht="15">
      <c r="A262" s="64" t="s">
        <v>316</v>
      </c>
      <c r="B262" s="64" t="s">
        <v>317</v>
      </c>
      <c r="C262" s="65" t="s">
        <v>4076</v>
      </c>
      <c r="D262" s="66">
        <v>3</v>
      </c>
      <c r="E262" s="67" t="s">
        <v>132</v>
      </c>
      <c r="F262" s="68">
        <v>32</v>
      </c>
      <c r="G262" s="65"/>
      <c r="H262" s="69"/>
      <c r="I262" s="70"/>
      <c r="J262" s="70"/>
      <c r="K262" s="34" t="s">
        <v>65</v>
      </c>
      <c r="L262" s="77">
        <v>262</v>
      </c>
      <c r="M262" s="77"/>
      <c r="N262" s="72"/>
      <c r="O262" s="79" t="s">
        <v>432</v>
      </c>
      <c r="P262" s="81">
        <v>43486.24657407407</v>
      </c>
      <c r="Q262" s="79" t="s">
        <v>545</v>
      </c>
      <c r="R262" s="79"/>
      <c r="S262" s="79"/>
      <c r="T262" s="79" t="s">
        <v>787</v>
      </c>
      <c r="U262" s="79"/>
      <c r="V262" s="83" t="s">
        <v>937</v>
      </c>
      <c r="W262" s="81">
        <v>43486.24657407407</v>
      </c>
      <c r="X262" s="83" t="s">
        <v>1080</v>
      </c>
      <c r="Y262" s="79"/>
      <c r="Z262" s="79"/>
      <c r="AA262" s="85" t="s">
        <v>1239</v>
      </c>
      <c r="AB262" s="79"/>
      <c r="AC262" s="79" t="b">
        <v>0</v>
      </c>
      <c r="AD262" s="79">
        <v>0</v>
      </c>
      <c r="AE262" s="85" t="s">
        <v>1273</v>
      </c>
      <c r="AF262" s="79" t="b">
        <v>0</v>
      </c>
      <c r="AG262" s="79" t="s">
        <v>1276</v>
      </c>
      <c r="AH262" s="79"/>
      <c r="AI262" s="85" t="s">
        <v>1273</v>
      </c>
      <c r="AJ262" s="79" t="b">
        <v>0</v>
      </c>
      <c r="AK262" s="79">
        <v>60</v>
      </c>
      <c r="AL262" s="85" t="s">
        <v>1238</v>
      </c>
      <c r="AM262" s="79" t="s">
        <v>1311</v>
      </c>
      <c r="AN262" s="79" t="b">
        <v>0</v>
      </c>
      <c r="AO262" s="85" t="s">
        <v>1238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v>0</v>
      </c>
      <c r="BE262" s="49">
        <v>0</v>
      </c>
      <c r="BF262" s="48">
        <v>0</v>
      </c>
      <c r="BG262" s="49">
        <v>0</v>
      </c>
      <c r="BH262" s="48">
        <v>0</v>
      </c>
      <c r="BI262" s="49">
        <v>0</v>
      </c>
      <c r="BJ262" s="48">
        <v>17</v>
      </c>
      <c r="BK262" s="49">
        <v>100</v>
      </c>
      <c r="BL262" s="48">
        <v>17</v>
      </c>
    </row>
    <row r="263" spans="1:64" ht="15">
      <c r="A263" s="64" t="s">
        <v>316</v>
      </c>
      <c r="B263" s="64" t="s">
        <v>332</v>
      </c>
      <c r="C263" s="65" t="s">
        <v>4076</v>
      </c>
      <c r="D263" s="66">
        <v>3</v>
      </c>
      <c r="E263" s="67" t="s">
        <v>132</v>
      </c>
      <c r="F263" s="68">
        <v>32</v>
      </c>
      <c r="G263" s="65"/>
      <c r="H263" s="69"/>
      <c r="I263" s="70"/>
      <c r="J263" s="70"/>
      <c r="K263" s="34" t="s">
        <v>65</v>
      </c>
      <c r="L263" s="77">
        <v>263</v>
      </c>
      <c r="M263" s="77"/>
      <c r="N263" s="72"/>
      <c r="O263" s="79" t="s">
        <v>432</v>
      </c>
      <c r="P263" s="81">
        <v>43486.243101851855</v>
      </c>
      <c r="Q263" s="79" t="s">
        <v>551</v>
      </c>
      <c r="R263" s="79"/>
      <c r="S263" s="79"/>
      <c r="T263" s="79" t="s">
        <v>793</v>
      </c>
      <c r="U263" s="79"/>
      <c r="V263" s="83" t="s">
        <v>937</v>
      </c>
      <c r="W263" s="81">
        <v>43486.243101851855</v>
      </c>
      <c r="X263" s="83" t="s">
        <v>1081</v>
      </c>
      <c r="Y263" s="79"/>
      <c r="Z263" s="79"/>
      <c r="AA263" s="85" t="s">
        <v>1240</v>
      </c>
      <c r="AB263" s="79"/>
      <c r="AC263" s="79" t="b">
        <v>0</v>
      </c>
      <c r="AD263" s="79">
        <v>0</v>
      </c>
      <c r="AE263" s="85" t="s">
        <v>1273</v>
      </c>
      <c r="AF263" s="79" t="b">
        <v>0</v>
      </c>
      <c r="AG263" s="79" t="s">
        <v>1276</v>
      </c>
      <c r="AH263" s="79"/>
      <c r="AI263" s="85" t="s">
        <v>1273</v>
      </c>
      <c r="AJ263" s="79" t="b">
        <v>0</v>
      </c>
      <c r="AK263" s="79">
        <v>4</v>
      </c>
      <c r="AL263" s="85" t="s">
        <v>1261</v>
      </c>
      <c r="AM263" s="79" t="s">
        <v>1311</v>
      </c>
      <c r="AN263" s="79" t="b">
        <v>0</v>
      </c>
      <c r="AO263" s="85" t="s">
        <v>1261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5</v>
      </c>
      <c r="BD263" s="48">
        <v>0</v>
      </c>
      <c r="BE263" s="49">
        <v>0</v>
      </c>
      <c r="BF263" s="48">
        <v>0</v>
      </c>
      <c r="BG263" s="49">
        <v>0</v>
      </c>
      <c r="BH263" s="48">
        <v>0</v>
      </c>
      <c r="BI263" s="49">
        <v>0</v>
      </c>
      <c r="BJ263" s="48">
        <v>16</v>
      </c>
      <c r="BK263" s="49">
        <v>100</v>
      </c>
      <c r="BL263" s="48">
        <v>16</v>
      </c>
    </row>
    <row r="264" spans="1:64" ht="15">
      <c r="A264" s="64" t="s">
        <v>318</v>
      </c>
      <c r="B264" s="64" t="s">
        <v>318</v>
      </c>
      <c r="C264" s="65" t="s">
        <v>4076</v>
      </c>
      <c r="D264" s="66">
        <v>3</v>
      </c>
      <c r="E264" s="67" t="s">
        <v>132</v>
      </c>
      <c r="F264" s="68">
        <v>32</v>
      </c>
      <c r="G264" s="65"/>
      <c r="H264" s="69"/>
      <c r="I264" s="70"/>
      <c r="J264" s="70"/>
      <c r="K264" s="34" t="s">
        <v>65</v>
      </c>
      <c r="L264" s="77">
        <v>264</v>
      </c>
      <c r="M264" s="77"/>
      <c r="N264" s="72"/>
      <c r="O264" s="79" t="s">
        <v>176</v>
      </c>
      <c r="P264" s="81">
        <v>43346.98025462963</v>
      </c>
      <c r="Q264" s="79" t="s">
        <v>552</v>
      </c>
      <c r="R264" s="83" t="s">
        <v>629</v>
      </c>
      <c r="S264" s="79" t="s">
        <v>652</v>
      </c>
      <c r="T264" s="79" t="s">
        <v>794</v>
      </c>
      <c r="U264" s="79"/>
      <c r="V264" s="83" t="s">
        <v>939</v>
      </c>
      <c r="W264" s="81">
        <v>43346.98025462963</v>
      </c>
      <c r="X264" s="83" t="s">
        <v>1082</v>
      </c>
      <c r="Y264" s="79"/>
      <c r="Z264" s="79"/>
      <c r="AA264" s="85" t="s">
        <v>1241</v>
      </c>
      <c r="AB264" s="85" t="s">
        <v>1272</v>
      </c>
      <c r="AC264" s="79" t="b">
        <v>0</v>
      </c>
      <c r="AD264" s="79">
        <v>47</v>
      </c>
      <c r="AE264" s="85" t="s">
        <v>1275</v>
      </c>
      <c r="AF264" s="79" t="b">
        <v>1</v>
      </c>
      <c r="AG264" s="79" t="s">
        <v>1280</v>
      </c>
      <c r="AH264" s="79"/>
      <c r="AI264" s="85" t="s">
        <v>1282</v>
      </c>
      <c r="AJ264" s="79" t="b">
        <v>0</v>
      </c>
      <c r="AK264" s="79">
        <v>26</v>
      </c>
      <c r="AL264" s="85" t="s">
        <v>1273</v>
      </c>
      <c r="AM264" s="79" t="s">
        <v>1288</v>
      </c>
      <c r="AN264" s="79" t="b">
        <v>0</v>
      </c>
      <c r="AO264" s="85" t="s">
        <v>1272</v>
      </c>
      <c r="AP264" s="79" t="s">
        <v>1316</v>
      </c>
      <c r="AQ264" s="79">
        <v>0</v>
      </c>
      <c r="AR264" s="79">
        <v>0</v>
      </c>
      <c r="AS264" s="79"/>
      <c r="AT264" s="79"/>
      <c r="AU264" s="79"/>
      <c r="AV264" s="79"/>
      <c r="AW264" s="79"/>
      <c r="AX264" s="79"/>
      <c r="AY264" s="79"/>
      <c r="AZ264" s="79"/>
      <c r="BA264">
        <v>1</v>
      </c>
      <c r="BB264" s="78" t="str">
        <f>REPLACE(INDEX(GroupVertices[Group],MATCH(Edges[[#This Row],[Vertex 1]],GroupVertices[Vertex],0)),1,1,"")</f>
        <v>20</v>
      </c>
      <c r="BC264" s="78" t="str">
        <f>REPLACE(INDEX(GroupVertices[Group],MATCH(Edges[[#This Row],[Vertex 2]],GroupVertices[Vertex],0)),1,1,"")</f>
        <v>20</v>
      </c>
      <c r="BD264" s="48">
        <v>0</v>
      </c>
      <c r="BE264" s="49">
        <v>0</v>
      </c>
      <c r="BF264" s="48">
        <v>0</v>
      </c>
      <c r="BG264" s="49">
        <v>0</v>
      </c>
      <c r="BH264" s="48">
        <v>0</v>
      </c>
      <c r="BI264" s="49">
        <v>0</v>
      </c>
      <c r="BJ264" s="48">
        <v>9</v>
      </c>
      <c r="BK264" s="49">
        <v>100</v>
      </c>
      <c r="BL264" s="48">
        <v>9</v>
      </c>
    </row>
    <row r="265" spans="1:64" ht="15">
      <c r="A265" s="64" t="s">
        <v>319</v>
      </c>
      <c r="B265" s="64" t="s">
        <v>318</v>
      </c>
      <c r="C265" s="65" t="s">
        <v>4076</v>
      </c>
      <c r="D265" s="66">
        <v>3</v>
      </c>
      <c r="E265" s="67" t="s">
        <v>132</v>
      </c>
      <c r="F265" s="68">
        <v>32</v>
      </c>
      <c r="G265" s="65"/>
      <c r="H265" s="69"/>
      <c r="I265" s="70"/>
      <c r="J265" s="70"/>
      <c r="K265" s="34" t="s">
        <v>65</v>
      </c>
      <c r="L265" s="77">
        <v>265</v>
      </c>
      <c r="M265" s="77"/>
      <c r="N265" s="72"/>
      <c r="O265" s="79" t="s">
        <v>432</v>
      </c>
      <c r="P265" s="81">
        <v>43486.24694444444</v>
      </c>
      <c r="Q265" s="79" t="s">
        <v>553</v>
      </c>
      <c r="R265" s="79"/>
      <c r="S265" s="79"/>
      <c r="T265" s="79" t="s">
        <v>794</v>
      </c>
      <c r="U265" s="79"/>
      <c r="V265" s="83" t="s">
        <v>940</v>
      </c>
      <c r="W265" s="81">
        <v>43486.24694444444</v>
      </c>
      <c r="X265" s="83" t="s">
        <v>1083</v>
      </c>
      <c r="Y265" s="79"/>
      <c r="Z265" s="79"/>
      <c r="AA265" s="85" t="s">
        <v>1242</v>
      </c>
      <c r="AB265" s="79"/>
      <c r="AC265" s="79" t="b">
        <v>0</v>
      </c>
      <c r="AD265" s="79">
        <v>0</v>
      </c>
      <c r="AE265" s="85" t="s">
        <v>1273</v>
      </c>
      <c r="AF265" s="79" t="b">
        <v>1</v>
      </c>
      <c r="AG265" s="79" t="s">
        <v>1280</v>
      </c>
      <c r="AH265" s="79"/>
      <c r="AI265" s="85" t="s">
        <v>1282</v>
      </c>
      <c r="AJ265" s="79" t="b">
        <v>0</v>
      </c>
      <c r="AK265" s="79">
        <v>26</v>
      </c>
      <c r="AL265" s="85" t="s">
        <v>1241</v>
      </c>
      <c r="AM265" s="79" t="s">
        <v>1288</v>
      </c>
      <c r="AN265" s="79" t="b">
        <v>0</v>
      </c>
      <c r="AO265" s="85" t="s">
        <v>1241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20</v>
      </c>
      <c r="BC265" s="78" t="str">
        <f>REPLACE(INDEX(GroupVertices[Group],MATCH(Edges[[#This Row],[Vertex 2]],GroupVertices[Vertex],0)),1,1,"")</f>
        <v>20</v>
      </c>
      <c r="BD265" s="48">
        <v>0</v>
      </c>
      <c r="BE265" s="49">
        <v>0</v>
      </c>
      <c r="BF265" s="48">
        <v>0</v>
      </c>
      <c r="BG265" s="49">
        <v>0</v>
      </c>
      <c r="BH265" s="48">
        <v>0</v>
      </c>
      <c r="BI265" s="49">
        <v>0</v>
      </c>
      <c r="BJ265" s="48">
        <v>11</v>
      </c>
      <c r="BK265" s="49">
        <v>100</v>
      </c>
      <c r="BL265" s="48">
        <v>11</v>
      </c>
    </row>
    <row r="266" spans="1:64" ht="15">
      <c r="A266" s="64" t="s">
        <v>320</v>
      </c>
      <c r="B266" s="64" t="s">
        <v>404</v>
      </c>
      <c r="C266" s="65" t="s">
        <v>4076</v>
      </c>
      <c r="D266" s="66">
        <v>3</v>
      </c>
      <c r="E266" s="67" t="s">
        <v>132</v>
      </c>
      <c r="F266" s="68">
        <v>32</v>
      </c>
      <c r="G266" s="65"/>
      <c r="H266" s="69"/>
      <c r="I266" s="70"/>
      <c r="J266" s="70"/>
      <c r="K266" s="34" t="s">
        <v>65</v>
      </c>
      <c r="L266" s="77">
        <v>266</v>
      </c>
      <c r="M266" s="77"/>
      <c r="N266" s="72"/>
      <c r="O266" s="79" t="s">
        <v>432</v>
      </c>
      <c r="P266" s="81">
        <v>43485.417662037034</v>
      </c>
      <c r="Q266" s="79" t="s">
        <v>554</v>
      </c>
      <c r="R266" s="79"/>
      <c r="S266" s="79"/>
      <c r="T266" s="79" t="s">
        <v>795</v>
      </c>
      <c r="U266" s="83" t="s">
        <v>856</v>
      </c>
      <c r="V266" s="83" t="s">
        <v>856</v>
      </c>
      <c r="W266" s="81">
        <v>43485.417662037034</v>
      </c>
      <c r="X266" s="83" t="s">
        <v>1084</v>
      </c>
      <c r="Y266" s="79"/>
      <c r="Z266" s="79"/>
      <c r="AA266" s="85" t="s">
        <v>1243</v>
      </c>
      <c r="AB266" s="79"/>
      <c r="AC266" s="79" t="b">
        <v>0</v>
      </c>
      <c r="AD266" s="79">
        <v>77</v>
      </c>
      <c r="AE266" s="85" t="s">
        <v>1273</v>
      </c>
      <c r="AF266" s="79" t="b">
        <v>0</v>
      </c>
      <c r="AG266" s="79" t="s">
        <v>1276</v>
      </c>
      <c r="AH266" s="79"/>
      <c r="AI266" s="85" t="s">
        <v>1273</v>
      </c>
      <c r="AJ266" s="79" t="b">
        <v>0</v>
      </c>
      <c r="AK266" s="79">
        <v>77</v>
      </c>
      <c r="AL266" s="85" t="s">
        <v>1273</v>
      </c>
      <c r="AM266" s="79" t="s">
        <v>1284</v>
      </c>
      <c r="AN266" s="79" t="b">
        <v>0</v>
      </c>
      <c r="AO266" s="85" t="s">
        <v>1243</v>
      </c>
      <c r="AP266" s="79" t="s">
        <v>1316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20</v>
      </c>
      <c r="BK266" s="49">
        <v>100</v>
      </c>
      <c r="BL266" s="48">
        <v>20</v>
      </c>
    </row>
    <row r="267" spans="1:64" ht="15">
      <c r="A267" s="64" t="s">
        <v>321</v>
      </c>
      <c r="B267" s="64" t="s">
        <v>404</v>
      </c>
      <c r="C267" s="65" t="s">
        <v>4076</v>
      </c>
      <c r="D267" s="66">
        <v>3</v>
      </c>
      <c r="E267" s="67" t="s">
        <v>132</v>
      </c>
      <c r="F267" s="68">
        <v>32</v>
      </c>
      <c r="G267" s="65"/>
      <c r="H267" s="69"/>
      <c r="I267" s="70"/>
      <c r="J267" s="70"/>
      <c r="K267" s="34" t="s">
        <v>65</v>
      </c>
      <c r="L267" s="77">
        <v>267</v>
      </c>
      <c r="M267" s="77"/>
      <c r="N267" s="72"/>
      <c r="O267" s="79" t="s">
        <v>432</v>
      </c>
      <c r="P267" s="81">
        <v>43486.24748842593</v>
      </c>
      <c r="Q267" s="79" t="s">
        <v>489</v>
      </c>
      <c r="R267" s="79"/>
      <c r="S267" s="79"/>
      <c r="T267" s="79" t="s">
        <v>739</v>
      </c>
      <c r="U267" s="79"/>
      <c r="V267" s="83" t="s">
        <v>941</v>
      </c>
      <c r="W267" s="81">
        <v>43486.24748842593</v>
      </c>
      <c r="X267" s="83" t="s">
        <v>1085</v>
      </c>
      <c r="Y267" s="79"/>
      <c r="Z267" s="79"/>
      <c r="AA267" s="85" t="s">
        <v>1244</v>
      </c>
      <c r="AB267" s="79"/>
      <c r="AC267" s="79" t="b">
        <v>0</v>
      </c>
      <c r="AD267" s="79">
        <v>0</v>
      </c>
      <c r="AE267" s="85" t="s">
        <v>1273</v>
      </c>
      <c r="AF267" s="79" t="b">
        <v>0</v>
      </c>
      <c r="AG267" s="79" t="s">
        <v>1276</v>
      </c>
      <c r="AH267" s="79"/>
      <c r="AI267" s="85" t="s">
        <v>1273</v>
      </c>
      <c r="AJ267" s="79" t="b">
        <v>0</v>
      </c>
      <c r="AK267" s="79">
        <v>77</v>
      </c>
      <c r="AL267" s="85" t="s">
        <v>1243</v>
      </c>
      <c r="AM267" s="79" t="s">
        <v>1285</v>
      </c>
      <c r="AN267" s="79" t="b">
        <v>0</v>
      </c>
      <c r="AO267" s="85" t="s">
        <v>1243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321</v>
      </c>
      <c r="B268" s="64" t="s">
        <v>320</v>
      </c>
      <c r="C268" s="65" t="s">
        <v>4076</v>
      </c>
      <c r="D268" s="66">
        <v>3</v>
      </c>
      <c r="E268" s="67" t="s">
        <v>132</v>
      </c>
      <c r="F268" s="68">
        <v>32</v>
      </c>
      <c r="G268" s="65"/>
      <c r="H268" s="69"/>
      <c r="I268" s="70"/>
      <c r="J268" s="70"/>
      <c r="K268" s="34" t="s">
        <v>65</v>
      </c>
      <c r="L268" s="77">
        <v>268</v>
      </c>
      <c r="M268" s="77"/>
      <c r="N268" s="72"/>
      <c r="O268" s="79" t="s">
        <v>432</v>
      </c>
      <c r="P268" s="81">
        <v>43486.24748842593</v>
      </c>
      <c r="Q268" s="79" t="s">
        <v>489</v>
      </c>
      <c r="R268" s="79"/>
      <c r="S268" s="79"/>
      <c r="T268" s="79" t="s">
        <v>739</v>
      </c>
      <c r="U268" s="79"/>
      <c r="V268" s="83" t="s">
        <v>941</v>
      </c>
      <c r="W268" s="81">
        <v>43486.24748842593</v>
      </c>
      <c r="X268" s="83" t="s">
        <v>1085</v>
      </c>
      <c r="Y268" s="79"/>
      <c r="Z268" s="79"/>
      <c r="AA268" s="85" t="s">
        <v>1244</v>
      </c>
      <c r="AB268" s="79"/>
      <c r="AC268" s="79" t="b">
        <v>0</v>
      </c>
      <c r="AD268" s="79">
        <v>0</v>
      </c>
      <c r="AE268" s="85" t="s">
        <v>1273</v>
      </c>
      <c r="AF268" s="79" t="b">
        <v>0</v>
      </c>
      <c r="AG268" s="79" t="s">
        <v>1276</v>
      </c>
      <c r="AH268" s="79"/>
      <c r="AI268" s="85" t="s">
        <v>1273</v>
      </c>
      <c r="AJ268" s="79" t="b">
        <v>0</v>
      </c>
      <c r="AK268" s="79">
        <v>77</v>
      </c>
      <c r="AL268" s="85" t="s">
        <v>1243</v>
      </c>
      <c r="AM268" s="79" t="s">
        <v>1285</v>
      </c>
      <c r="AN268" s="79" t="b">
        <v>0</v>
      </c>
      <c r="AO268" s="85" t="s">
        <v>1243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18</v>
      </c>
      <c r="BK268" s="49">
        <v>100</v>
      </c>
      <c r="BL268" s="48">
        <v>18</v>
      </c>
    </row>
    <row r="269" spans="1:64" ht="15">
      <c r="A269" s="64" t="s">
        <v>322</v>
      </c>
      <c r="B269" s="64" t="s">
        <v>326</v>
      </c>
      <c r="C269" s="65" t="s">
        <v>4076</v>
      </c>
      <c r="D269" s="66">
        <v>3</v>
      </c>
      <c r="E269" s="67" t="s">
        <v>132</v>
      </c>
      <c r="F269" s="68">
        <v>32</v>
      </c>
      <c r="G269" s="65"/>
      <c r="H269" s="69"/>
      <c r="I269" s="70"/>
      <c r="J269" s="70"/>
      <c r="K269" s="34" t="s">
        <v>65</v>
      </c>
      <c r="L269" s="77">
        <v>269</v>
      </c>
      <c r="M269" s="77"/>
      <c r="N269" s="72"/>
      <c r="O269" s="79" t="s">
        <v>432</v>
      </c>
      <c r="P269" s="81">
        <v>43486.24753472222</v>
      </c>
      <c r="Q269" s="79" t="s">
        <v>490</v>
      </c>
      <c r="R269" s="79"/>
      <c r="S269" s="79"/>
      <c r="T269" s="79" t="s">
        <v>740</v>
      </c>
      <c r="U269" s="79"/>
      <c r="V269" s="83" t="s">
        <v>942</v>
      </c>
      <c r="W269" s="81">
        <v>43486.24753472222</v>
      </c>
      <c r="X269" s="83" t="s">
        <v>1086</v>
      </c>
      <c r="Y269" s="79"/>
      <c r="Z269" s="79"/>
      <c r="AA269" s="85" t="s">
        <v>1245</v>
      </c>
      <c r="AB269" s="79"/>
      <c r="AC269" s="79" t="b">
        <v>0</v>
      </c>
      <c r="AD269" s="79">
        <v>0</v>
      </c>
      <c r="AE269" s="85" t="s">
        <v>1273</v>
      </c>
      <c r="AF269" s="79" t="b">
        <v>0</v>
      </c>
      <c r="AG269" s="79" t="s">
        <v>1276</v>
      </c>
      <c r="AH269" s="79"/>
      <c r="AI269" s="85" t="s">
        <v>1273</v>
      </c>
      <c r="AJ269" s="79" t="b">
        <v>0</v>
      </c>
      <c r="AK269" s="79">
        <v>146</v>
      </c>
      <c r="AL269" s="85" t="s">
        <v>1255</v>
      </c>
      <c r="AM269" s="79" t="s">
        <v>1285</v>
      </c>
      <c r="AN269" s="79" t="b">
        <v>0</v>
      </c>
      <c r="AO269" s="85" t="s">
        <v>1255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11</v>
      </c>
      <c r="BC269" s="78" t="str">
        <f>REPLACE(INDEX(GroupVertices[Group],MATCH(Edges[[#This Row],[Vertex 2]],GroupVertices[Vertex],0)),1,1,"")</f>
        <v>11</v>
      </c>
      <c r="BD269" s="48">
        <v>0</v>
      </c>
      <c r="BE269" s="49">
        <v>0</v>
      </c>
      <c r="BF269" s="48">
        <v>0</v>
      </c>
      <c r="BG269" s="49">
        <v>0</v>
      </c>
      <c r="BH269" s="48">
        <v>0</v>
      </c>
      <c r="BI269" s="49">
        <v>0</v>
      </c>
      <c r="BJ269" s="48">
        <v>19</v>
      </c>
      <c r="BK269" s="49">
        <v>100</v>
      </c>
      <c r="BL269" s="48">
        <v>19</v>
      </c>
    </row>
    <row r="270" spans="1:64" ht="15">
      <c r="A270" s="64" t="s">
        <v>221</v>
      </c>
      <c r="B270" s="64" t="s">
        <v>221</v>
      </c>
      <c r="C270" s="65" t="s">
        <v>4076</v>
      </c>
      <c r="D270" s="66">
        <v>3</v>
      </c>
      <c r="E270" s="67" t="s">
        <v>132</v>
      </c>
      <c r="F270" s="68">
        <v>32</v>
      </c>
      <c r="G270" s="65"/>
      <c r="H270" s="69"/>
      <c r="I270" s="70"/>
      <c r="J270" s="70"/>
      <c r="K270" s="34" t="s">
        <v>65</v>
      </c>
      <c r="L270" s="77">
        <v>270</v>
      </c>
      <c r="M270" s="77"/>
      <c r="N270" s="72"/>
      <c r="O270" s="79" t="s">
        <v>176</v>
      </c>
      <c r="P270" s="81">
        <v>43486.22292824074</v>
      </c>
      <c r="Q270" s="79" t="s">
        <v>555</v>
      </c>
      <c r="R270" s="83" t="s">
        <v>630</v>
      </c>
      <c r="S270" s="79" t="s">
        <v>644</v>
      </c>
      <c r="T270" s="79" t="s">
        <v>722</v>
      </c>
      <c r="U270" s="83" t="s">
        <v>857</v>
      </c>
      <c r="V270" s="83" t="s">
        <v>857</v>
      </c>
      <c r="W270" s="81">
        <v>43486.22292824074</v>
      </c>
      <c r="X270" s="83" t="s">
        <v>1087</v>
      </c>
      <c r="Y270" s="79"/>
      <c r="Z270" s="79"/>
      <c r="AA270" s="85" t="s">
        <v>1246</v>
      </c>
      <c r="AB270" s="79"/>
      <c r="AC270" s="79" t="b">
        <v>0</v>
      </c>
      <c r="AD270" s="79">
        <v>3</v>
      </c>
      <c r="AE270" s="85" t="s">
        <v>1273</v>
      </c>
      <c r="AF270" s="79" t="b">
        <v>0</v>
      </c>
      <c r="AG270" s="79" t="s">
        <v>1276</v>
      </c>
      <c r="AH270" s="79"/>
      <c r="AI270" s="85" t="s">
        <v>1273</v>
      </c>
      <c r="AJ270" s="79" t="b">
        <v>0</v>
      </c>
      <c r="AK270" s="79">
        <v>3</v>
      </c>
      <c r="AL270" s="85" t="s">
        <v>1273</v>
      </c>
      <c r="AM270" s="79" t="s">
        <v>1284</v>
      </c>
      <c r="AN270" s="79" t="b">
        <v>0</v>
      </c>
      <c r="AO270" s="85" t="s">
        <v>1246</v>
      </c>
      <c r="AP270" s="79" t="s">
        <v>1316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v>1</v>
      </c>
      <c r="BE270" s="49">
        <v>8.333333333333334</v>
      </c>
      <c r="BF270" s="48">
        <v>0</v>
      </c>
      <c r="BG270" s="49">
        <v>0</v>
      </c>
      <c r="BH270" s="48">
        <v>0</v>
      </c>
      <c r="BI270" s="49">
        <v>0</v>
      </c>
      <c r="BJ270" s="48">
        <v>11</v>
      </c>
      <c r="BK270" s="49">
        <v>91.66666666666667</v>
      </c>
      <c r="BL270" s="48">
        <v>12</v>
      </c>
    </row>
    <row r="271" spans="1:64" ht="15">
      <c r="A271" s="64" t="s">
        <v>221</v>
      </c>
      <c r="B271" s="64" t="s">
        <v>323</v>
      </c>
      <c r="C271" s="65" t="s">
        <v>4076</v>
      </c>
      <c r="D271" s="66">
        <v>3</v>
      </c>
      <c r="E271" s="67" t="s">
        <v>132</v>
      </c>
      <c r="F271" s="68">
        <v>32</v>
      </c>
      <c r="G271" s="65"/>
      <c r="H271" s="69"/>
      <c r="I271" s="70"/>
      <c r="J271" s="70"/>
      <c r="K271" s="34" t="s">
        <v>66</v>
      </c>
      <c r="L271" s="77">
        <v>271</v>
      </c>
      <c r="M271" s="77"/>
      <c r="N271" s="72"/>
      <c r="O271" s="79" t="s">
        <v>432</v>
      </c>
      <c r="P271" s="81">
        <v>43486.23334490741</v>
      </c>
      <c r="Q271" s="79" t="s">
        <v>443</v>
      </c>
      <c r="R271" s="83" t="s">
        <v>584</v>
      </c>
      <c r="S271" s="79" t="s">
        <v>644</v>
      </c>
      <c r="T271" s="79" t="s">
        <v>699</v>
      </c>
      <c r="U271" s="83" t="s">
        <v>820</v>
      </c>
      <c r="V271" s="83" t="s">
        <v>820</v>
      </c>
      <c r="W271" s="81">
        <v>43486.23334490741</v>
      </c>
      <c r="X271" s="83" t="s">
        <v>963</v>
      </c>
      <c r="Y271" s="79"/>
      <c r="Z271" s="79"/>
      <c r="AA271" s="85" t="s">
        <v>1122</v>
      </c>
      <c r="AB271" s="79"/>
      <c r="AC271" s="79" t="b">
        <v>0</v>
      </c>
      <c r="AD271" s="79">
        <v>3</v>
      </c>
      <c r="AE271" s="85" t="s">
        <v>1273</v>
      </c>
      <c r="AF271" s="79" t="b">
        <v>0</v>
      </c>
      <c r="AG271" s="79" t="s">
        <v>1276</v>
      </c>
      <c r="AH271" s="79"/>
      <c r="AI271" s="85" t="s">
        <v>1273</v>
      </c>
      <c r="AJ271" s="79" t="b">
        <v>0</v>
      </c>
      <c r="AK271" s="79">
        <v>2</v>
      </c>
      <c r="AL271" s="85" t="s">
        <v>1273</v>
      </c>
      <c r="AM271" s="79" t="s">
        <v>1284</v>
      </c>
      <c r="AN271" s="79" t="b">
        <v>0</v>
      </c>
      <c r="AO271" s="85" t="s">
        <v>1122</v>
      </c>
      <c r="AP271" s="79" t="s">
        <v>1316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30</v>
      </c>
      <c r="BK271" s="49">
        <v>100</v>
      </c>
      <c r="BL271" s="48">
        <v>30</v>
      </c>
    </row>
    <row r="272" spans="1:64" ht="15">
      <c r="A272" s="64" t="s">
        <v>323</v>
      </c>
      <c r="B272" s="64" t="s">
        <v>221</v>
      </c>
      <c r="C272" s="65" t="s">
        <v>4076</v>
      </c>
      <c r="D272" s="66">
        <v>3</v>
      </c>
      <c r="E272" s="67" t="s">
        <v>132</v>
      </c>
      <c r="F272" s="68">
        <v>32</v>
      </c>
      <c r="G272" s="65"/>
      <c r="H272" s="69"/>
      <c r="I272" s="70"/>
      <c r="J272" s="70"/>
      <c r="K272" s="34" t="s">
        <v>66</v>
      </c>
      <c r="L272" s="77">
        <v>272</v>
      </c>
      <c r="M272" s="77"/>
      <c r="N272" s="72"/>
      <c r="O272" s="79" t="s">
        <v>432</v>
      </c>
      <c r="P272" s="81">
        <v>43486.245844907404</v>
      </c>
      <c r="Q272" s="79" t="s">
        <v>556</v>
      </c>
      <c r="R272" s="79"/>
      <c r="S272" s="79"/>
      <c r="T272" s="79" t="s">
        <v>796</v>
      </c>
      <c r="U272" s="79"/>
      <c r="V272" s="83" t="s">
        <v>943</v>
      </c>
      <c r="W272" s="81">
        <v>43486.245844907404</v>
      </c>
      <c r="X272" s="83" t="s">
        <v>1088</v>
      </c>
      <c r="Y272" s="79"/>
      <c r="Z272" s="79"/>
      <c r="AA272" s="85" t="s">
        <v>1247</v>
      </c>
      <c r="AB272" s="79"/>
      <c r="AC272" s="79" t="b">
        <v>0</v>
      </c>
      <c r="AD272" s="79">
        <v>0</v>
      </c>
      <c r="AE272" s="85" t="s">
        <v>1273</v>
      </c>
      <c r="AF272" s="79" t="b">
        <v>0</v>
      </c>
      <c r="AG272" s="79" t="s">
        <v>1276</v>
      </c>
      <c r="AH272" s="79"/>
      <c r="AI272" s="85" t="s">
        <v>1273</v>
      </c>
      <c r="AJ272" s="79" t="b">
        <v>0</v>
      </c>
      <c r="AK272" s="79">
        <v>2</v>
      </c>
      <c r="AL272" s="85" t="s">
        <v>1122</v>
      </c>
      <c r="AM272" s="79" t="s">
        <v>1287</v>
      </c>
      <c r="AN272" s="79" t="b">
        <v>0</v>
      </c>
      <c r="AO272" s="85" t="s">
        <v>1122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22</v>
      </c>
      <c r="BK272" s="49">
        <v>100</v>
      </c>
      <c r="BL272" s="48">
        <v>22</v>
      </c>
    </row>
    <row r="273" spans="1:64" ht="15">
      <c r="A273" s="64" t="s">
        <v>223</v>
      </c>
      <c r="B273" s="64" t="s">
        <v>323</v>
      </c>
      <c r="C273" s="65" t="s">
        <v>4078</v>
      </c>
      <c r="D273" s="66">
        <v>3</v>
      </c>
      <c r="E273" s="67" t="s">
        <v>136</v>
      </c>
      <c r="F273" s="68">
        <v>6</v>
      </c>
      <c r="G273" s="65"/>
      <c r="H273" s="69"/>
      <c r="I273" s="70"/>
      <c r="J273" s="70"/>
      <c r="K273" s="34" t="s">
        <v>66</v>
      </c>
      <c r="L273" s="77">
        <v>273</v>
      </c>
      <c r="M273" s="77"/>
      <c r="N273" s="72"/>
      <c r="O273" s="79" t="s">
        <v>432</v>
      </c>
      <c r="P273" s="81">
        <v>43485.29653935185</v>
      </c>
      <c r="Q273" s="79" t="s">
        <v>446</v>
      </c>
      <c r="R273" s="83" t="s">
        <v>586</v>
      </c>
      <c r="S273" s="79" t="s">
        <v>642</v>
      </c>
      <c r="T273" s="79" t="s">
        <v>702</v>
      </c>
      <c r="U273" s="83" t="s">
        <v>823</v>
      </c>
      <c r="V273" s="83" t="s">
        <v>823</v>
      </c>
      <c r="W273" s="81">
        <v>43485.29653935185</v>
      </c>
      <c r="X273" s="83" t="s">
        <v>966</v>
      </c>
      <c r="Y273" s="79"/>
      <c r="Z273" s="79"/>
      <c r="AA273" s="85" t="s">
        <v>1125</v>
      </c>
      <c r="AB273" s="79"/>
      <c r="AC273" s="79" t="b">
        <v>0</v>
      </c>
      <c r="AD273" s="79">
        <v>78</v>
      </c>
      <c r="AE273" s="85" t="s">
        <v>1273</v>
      </c>
      <c r="AF273" s="79" t="b">
        <v>0</v>
      </c>
      <c r="AG273" s="79" t="s">
        <v>1276</v>
      </c>
      <c r="AH273" s="79"/>
      <c r="AI273" s="85" t="s">
        <v>1273</v>
      </c>
      <c r="AJ273" s="79" t="b">
        <v>0</v>
      </c>
      <c r="AK273" s="79">
        <v>65</v>
      </c>
      <c r="AL273" s="85" t="s">
        <v>1273</v>
      </c>
      <c r="AM273" s="79" t="s">
        <v>1283</v>
      </c>
      <c r="AN273" s="79" t="b">
        <v>0</v>
      </c>
      <c r="AO273" s="85" t="s">
        <v>1125</v>
      </c>
      <c r="AP273" s="79" t="s">
        <v>1316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7</v>
      </c>
      <c r="BD273" s="48">
        <v>0</v>
      </c>
      <c r="BE273" s="49">
        <v>0</v>
      </c>
      <c r="BF273" s="48">
        <v>0</v>
      </c>
      <c r="BG273" s="49">
        <v>0</v>
      </c>
      <c r="BH273" s="48">
        <v>0</v>
      </c>
      <c r="BI273" s="49">
        <v>0</v>
      </c>
      <c r="BJ273" s="48">
        <v>23</v>
      </c>
      <c r="BK273" s="49">
        <v>100</v>
      </c>
      <c r="BL273" s="48">
        <v>23</v>
      </c>
    </row>
    <row r="274" spans="1:64" ht="15">
      <c r="A274" s="64" t="s">
        <v>223</v>
      </c>
      <c r="B274" s="64" t="s">
        <v>223</v>
      </c>
      <c r="C274" s="65" t="s">
        <v>4076</v>
      </c>
      <c r="D274" s="66">
        <v>3</v>
      </c>
      <c r="E274" s="67" t="s">
        <v>132</v>
      </c>
      <c r="F274" s="68">
        <v>32</v>
      </c>
      <c r="G274" s="65"/>
      <c r="H274" s="69"/>
      <c r="I274" s="70"/>
      <c r="J274" s="70"/>
      <c r="K274" s="34" t="s">
        <v>65</v>
      </c>
      <c r="L274" s="77">
        <v>274</v>
      </c>
      <c r="M274" s="77"/>
      <c r="N274" s="72"/>
      <c r="O274" s="79" t="s">
        <v>176</v>
      </c>
      <c r="P274" s="81">
        <v>43486.20650462963</v>
      </c>
      <c r="Q274" s="79" t="s">
        <v>557</v>
      </c>
      <c r="R274" s="83" t="s">
        <v>615</v>
      </c>
      <c r="S274" s="79" t="s">
        <v>642</v>
      </c>
      <c r="T274" s="79" t="s">
        <v>797</v>
      </c>
      <c r="U274" s="83" t="s">
        <v>858</v>
      </c>
      <c r="V274" s="83" t="s">
        <v>858</v>
      </c>
      <c r="W274" s="81">
        <v>43486.20650462963</v>
      </c>
      <c r="X274" s="83" t="s">
        <v>1089</v>
      </c>
      <c r="Y274" s="79"/>
      <c r="Z274" s="79"/>
      <c r="AA274" s="85" t="s">
        <v>1248</v>
      </c>
      <c r="AB274" s="79"/>
      <c r="AC274" s="79" t="b">
        <v>0</v>
      </c>
      <c r="AD274" s="79">
        <v>7</v>
      </c>
      <c r="AE274" s="85" t="s">
        <v>1273</v>
      </c>
      <c r="AF274" s="79" t="b">
        <v>0</v>
      </c>
      <c r="AG274" s="79" t="s">
        <v>1276</v>
      </c>
      <c r="AH274" s="79"/>
      <c r="AI274" s="85" t="s">
        <v>1273</v>
      </c>
      <c r="AJ274" s="79" t="b">
        <v>0</v>
      </c>
      <c r="AK274" s="79">
        <v>11</v>
      </c>
      <c r="AL274" s="85" t="s">
        <v>1273</v>
      </c>
      <c r="AM274" s="79" t="s">
        <v>1284</v>
      </c>
      <c r="AN274" s="79" t="b">
        <v>0</v>
      </c>
      <c r="AO274" s="85" t="s">
        <v>1248</v>
      </c>
      <c r="AP274" s="79" t="s">
        <v>1316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1</v>
      </c>
      <c r="BG274" s="49">
        <v>5.882352941176471</v>
      </c>
      <c r="BH274" s="48">
        <v>0</v>
      </c>
      <c r="BI274" s="49">
        <v>0</v>
      </c>
      <c r="BJ274" s="48">
        <v>16</v>
      </c>
      <c r="BK274" s="49">
        <v>94.11764705882354</v>
      </c>
      <c r="BL274" s="48">
        <v>17</v>
      </c>
    </row>
    <row r="275" spans="1:64" ht="15">
      <c r="A275" s="64" t="s">
        <v>223</v>
      </c>
      <c r="B275" s="64" t="s">
        <v>323</v>
      </c>
      <c r="C275" s="65" t="s">
        <v>4078</v>
      </c>
      <c r="D275" s="66">
        <v>3</v>
      </c>
      <c r="E275" s="67" t="s">
        <v>136</v>
      </c>
      <c r="F275" s="68">
        <v>6</v>
      </c>
      <c r="G275" s="65"/>
      <c r="H275" s="69"/>
      <c r="I275" s="70"/>
      <c r="J275" s="70"/>
      <c r="K275" s="34" t="s">
        <v>66</v>
      </c>
      <c r="L275" s="77">
        <v>275</v>
      </c>
      <c r="M275" s="77"/>
      <c r="N275" s="72"/>
      <c r="O275" s="79" t="s">
        <v>432</v>
      </c>
      <c r="P275" s="81">
        <v>43486.12571759259</v>
      </c>
      <c r="Q275" s="79" t="s">
        <v>448</v>
      </c>
      <c r="R275" s="83" t="s">
        <v>588</v>
      </c>
      <c r="S275" s="79" t="s">
        <v>648</v>
      </c>
      <c r="T275" s="79" t="s">
        <v>704</v>
      </c>
      <c r="U275" s="83" t="s">
        <v>825</v>
      </c>
      <c r="V275" s="83" t="s">
        <v>825</v>
      </c>
      <c r="W275" s="81">
        <v>43486.12571759259</v>
      </c>
      <c r="X275" s="83" t="s">
        <v>968</v>
      </c>
      <c r="Y275" s="79"/>
      <c r="Z275" s="79"/>
      <c r="AA275" s="85" t="s">
        <v>1127</v>
      </c>
      <c r="AB275" s="79"/>
      <c r="AC275" s="79" t="b">
        <v>0</v>
      </c>
      <c r="AD275" s="79">
        <v>8</v>
      </c>
      <c r="AE275" s="85" t="s">
        <v>1273</v>
      </c>
      <c r="AF275" s="79" t="b">
        <v>0</v>
      </c>
      <c r="AG275" s="79" t="s">
        <v>1276</v>
      </c>
      <c r="AH275" s="79"/>
      <c r="AI275" s="85" t="s">
        <v>1273</v>
      </c>
      <c r="AJ275" s="79" t="b">
        <v>0</v>
      </c>
      <c r="AK275" s="79">
        <v>7</v>
      </c>
      <c r="AL275" s="85" t="s">
        <v>1273</v>
      </c>
      <c r="AM275" s="79" t="s">
        <v>1284</v>
      </c>
      <c r="AN275" s="79" t="b">
        <v>0</v>
      </c>
      <c r="AO275" s="85" t="s">
        <v>1127</v>
      </c>
      <c r="AP275" s="79" t="s">
        <v>1316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7</v>
      </c>
      <c r="BD275" s="48">
        <v>0</v>
      </c>
      <c r="BE275" s="49">
        <v>0</v>
      </c>
      <c r="BF275" s="48">
        <v>2</v>
      </c>
      <c r="BG275" s="49">
        <v>9.090909090909092</v>
      </c>
      <c r="BH275" s="48">
        <v>0</v>
      </c>
      <c r="BI275" s="49">
        <v>0</v>
      </c>
      <c r="BJ275" s="48">
        <v>20</v>
      </c>
      <c r="BK275" s="49">
        <v>90.9090909090909</v>
      </c>
      <c r="BL275" s="48">
        <v>22</v>
      </c>
    </row>
    <row r="276" spans="1:64" ht="15">
      <c r="A276" s="64" t="s">
        <v>223</v>
      </c>
      <c r="B276" s="64" t="s">
        <v>323</v>
      </c>
      <c r="C276" s="65" t="s">
        <v>4078</v>
      </c>
      <c r="D276" s="66">
        <v>3</v>
      </c>
      <c r="E276" s="67" t="s">
        <v>136</v>
      </c>
      <c r="F276" s="68">
        <v>6</v>
      </c>
      <c r="G276" s="65"/>
      <c r="H276" s="69"/>
      <c r="I276" s="70"/>
      <c r="J276" s="70"/>
      <c r="K276" s="34" t="s">
        <v>66</v>
      </c>
      <c r="L276" s="77">
        <v>276</v>
      </c>
      <c r="M276" s="77"/>
      <c r="N276" s="72"/>
      <c r="O276" s="79" t="s">
        <v>432</v>
      </c>
      <c r="P276" s="81">
        <v>43486.06321759259</v>
      </c>
      <c r="Q276" s="79" t="s">
        <v>449</v>
      </c>
      <c r="R276" s="83" t="s">
        <v>589</v>
      </c>
      <c r="S276" s="79" t="s">
        <v>649</v>
      </c>
      <c r="T276" s="79" t="s">
        <v>705</v>
      </c>
      <c r="U276" s="83" t="s">
        <v>826</v>
      </c>
      <c r="V276" s="83" t="s">
        <v>826</v>
      </c>
      <c r="W276" s="81">
        <v>43486.06321759259</v>
      </c>
      <c r="X276" s="83" t="s">
        <v>969</v>
      </c>
      <c r="Y276" s="79"/>
      <c r="Z276" s="79"/>
      <c r="AA276" s="85" t="s">
        <v>1128</v>
      </c>
      <c r="AB276" s="79"/>
      <c r="AC276" s="79" t="b">
        <v>0</v>
      </c>
      <c r="AD276" s="79">
        <v>6</v>
      </c>
      <c r="AE276" s="85" t="s">
        <v>1273</v>
      </c>
      <c r="AF276" s="79" t="b">
        <v>0</v>
      </c>
      <c r="AG276" s="79" t="s">
        <v>1276</v>
      </c>
      <c r="AH276" s="79"/>
      <c r="AI276" s="85" t="s">
        <v>1273</v>
      </c>
      <c r="AJ276" s="79" t="b">
        <v>0</v>
      </c>
      <c r="AK276" s="79">
        <v>4</v>
      </c>
      <c r="AL276" s="85" t="s">
        <v>1273</v>
      </c>
      <c r="AM276" s="79" t="s">
        <v>1284</v>
      </c>
      <c r="AN276" s="79" t="b">
        <v>0</v>
      </c>
      <c r="AO276" s="85" t="s">
        <v>1128</v>
      </c>
      <c r="AP276" s="79" t="s">
        <v>1316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7</v>
      </c>
      <c r="BD276" s="48">
        <v>0</v>
      </c>
      <c r="BE276" s="49">
        <v>0</v>
      </c>
      <c r="BF276" s="48">
        <v>1</v>
      </c>
      <c r="BG276" s="49">
        <v>3.4482758620689653</v>
      </c>
      <c r="BH276" s="48">
        <v>0</v>
      </c>
      <c r="BI276" s="49">
        <v>0</v>
      </c>
      <c r="BJ276" s="48">
        <v>28</v>
      </c>
      <c r="BK276" s="49">
        <v>96.55172413793103</v>
      </c>
      <c r="BL276" s="48">
        <v>29</v>
      </c>
    </row>
    <row r="277" spans="1:64" ht="15">
      <c r="A277" s="64" t="s">
        <v>223</v>
      </c>
      <c r="B277" s="64" t="s">
        <v>323</v>
      </c>
      <c r="C277" s="65" t="s">
        <v>4078</v>
      </c>
      <c r="D277" s="66">
        <v>3</v>
      </c>
      <c r="E277" s="67" t="s">
        <v>136</v>
      </c>
      <c r="F277" s="68">
        <v>6</v>
      </c>
      <c r="G277" s="65"/>
      <c r="H277" s="69"/>
      <c r="I277" s="70"/>
      <c r="J277" s="70"/>
      <c r="K277" s="34" t="s">
        <v>66</v>
      </c>
      <c r="L277" s="77">
        <v>277</v>
      </c>
      <c r="M277" s="77"/>
      <c r="N277" s="72"/>
      <c r="O277" s="79" t="s">
        <v>432</v>
      </c>
      <c r="P277" s="81">
        <v>43486.04306712963</v>
      </c>
      <c r="Q277" s="79" t="s">
        <v>450</v>
      </c>
      <c r="R277" s="83" t="s">
        <v>590</v>
      </c>
      <c r="S277" s="79" t="s">
        <v>650</v>
      </c>
      <c r="T277" s="79" t="s">
        <v>706</v>
      </c>
      <c r="U277" s="83" t="s">
        <v>827</v>
      </c>
      <c r="V277" s="83" t="s">
        <v>827</v>
      </c>
      <c r="W277" s="81">
        <v>43486.04306712963</v>
      </c>
      <c r="X277" s="83" t="s">
        <v>970</v>
      </c>
      <c r="Y277" s="79"/>
      <c r="Z277" s="79"/>
      <c r="AA277" s="85" t="s">
        <v>1129</v>
      </c>
      <c r="AB277" s="79"/>
      <c r="AC277" s="79" t="b">
        <v>0</v>
      </c>
      <c r="AD277" s="79">
        <v>6</v>
      </c>
      <c r="AE277" s="85" t="s">
        <v>1273</v>
      </c>
      <c r="AF277" s="79" t="b">
        <v>0</v>
      </c>
      <c r="AG277" s="79" t="s">
        <v>1276</v>
      </c>
      <c r="AH277" s="79"/>
      <c r="AI277" s="85" t="s">
        <v>1273</v>
      </c>
      <c r="AJ277" s="79" t="b">
        <v>0</v>
      </c>
      <c r="AK277" s="79">
        <v>11</v>
      </c>
      <c r="AL277" s="85" t="s">
        <v>1273</v>
      </c>
      <c r="AM277" s="79" t="s">
        <v>1284</v>
      </c>
      <c r="AN277" s="79" t="b">
        <v>0</v>
      </c>
      <c r="AO277" s="85" t="s">
        <v>1129</v>
      </c>
      <c r="AP277" s="79" t="s">
        <v>1316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7</v>
      </c>
      <c r="BD277" s="48">
        <v>2</v>
      </c>
      <c r="BE277" s="49">
        <v>9.090909090909092</v>
      </c>
      <c r="BF277" s="48">
        <v>0</v>
      </c>
      <c r="BG277" s="49">
        <v>0</v>
      </c>
      <c r="BH277" s="48">
        <v>0</v>
      </c>
      <c r="BI277" s="49">
        <v>0</v>
      </c>
      <c r="BJ277" s="48">
        <v>20</v>
      </c>
      <c r="BK277" s="49">
        <v>90.9090909090909</v>
      </c>
      <c r="BL277" s="48">
        <v>22</v>
      </c>
    </row>
    <row r="278" spans="1:64" ht="15">
      <c r="A278" s="64" t="s">
        <v>323</v>
      </c>
      <c r="B278" s="64" t="s">
        <v>223</v>
      </c>
      <c r="C278" s="65" t="s">
        <v>4079</v>
      </c>
      <c r="D278" s="66">
        <v>3</v>
      </c>
      <c r="E278" s="67" t="s">
        <v>136</v>
      </c>
      <c r="F278" s="68">
        <v>14.666666666666668</v>
      </c>
      <c r="G278" s="65"/>
      <c r="H278" s="69"/>
      <c r="I278" s="70"/>
      <c r="J278" s="70"/>
      <c r="K278" s="34" t="s">
        <v>66</v>
      </c>
      <c r="L278" s="77">
        <v>278</v>
      </c>
      <c r="M278" s="77"/>
      <c r="N278" s="72"/>
      <c r="O278" s="79" t="s">
        <v>432</v>
      </c>
      <c r="P278" s="81">
        <v>43486.247037037036</v>
      </c>
      <c r="Q278" s="79" t="s">
        <v>558</v>
      </c>
      <c r="R278" s="83" t="s">
        <v>588</v>
      </c>
      <c r="S278" s="79" t="s">
        <v>648</v>
      </c>
      <c r="T278" s="79" t="s">
        <v>798</v>
      </c>
      <c r="U278" s="79"/>
      <c r="V278" s="83" t="s">
        <v>943</v>
      </c>
      <c r="W278" s="81">
        <v>43486.247037037036</v>
      </c>
      <c r="X278" s="83" t="s">
        <v>1090</v>
      </c>
      <c r="Y278" s="79"/>
      <c r="Z278" s="79"/>
      <c r="AA278" s="85" t="s">
        <v>1249</v>
      </c>
      <c r="AB278" s="79"/>
      <c r="AC278" s="79" t="b">
        <v>0</v>
      </c>
      <c r="AD278" s="79">
        <v>0</v>
      </c>
      <c r="AE278" s="85" t="s">
        <v>1273</v>
      </c>
      <c r="AF278" s="79" t="b">
        <v>0</v>
      </c>
      <c r="AG278" s="79" t="s">
        <v>1276</v>
      </c>
      <c r="AH278" s="79"/>
      <c r="AI278" s="85" t="s">
        <v>1273</v>
      </c>
      <c r="AJ278" s="79" t="b">
        <v>0</v>
      </c>
      <c r="AK278" s="79">
        <v>7</v>
      </c>
      <c r="AL278" s="85" t="s">
        <v>1127</v>
      </c>
      <c r="AM278" s="79" t="s">
        <v>1287</v>
      </c>
      <c r="AN278" s="79" t="b">
        <v>0</v>
      </c>
      <c r="AO278" s="85" t="s">
        <v>1127</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7</v>
      </c>
      <c r="BC278" s="78" t="str">
        <f>REPLACE(INDEX(GroupVertices[Group],MATCH(Edges[[#This Row],[Vertex 2]],GroupVertices[Vertex],0)),1,1,"")</f>
        <v>1</v>
      </c>
      <c r="BD278" s="48">
        <v>0</v>
      </c>
      <c r="BE278" s="49">
        <v>0</v>
      </c>
      <c r="BF278" s="48">
        <v>2</v>
      </c>
      <c r="BG278" s="49">
        <v>15.384615384615385</v>
      </c>
      <c r="BH278" s="48">
        <v>0</v>
      </c>
      <c r="BI278" s="49">
        <v>0</v>
      </c>
      <c r="BJ278" s="48">
        <v>11</v>
      </c>
      <c r="BK278" s="49">
        <v>84.61538461538461</v>
      </c>
      <c r="BL278" s="48">
        <v>13</v>
      </c>
    </row>
    <row r="279" spans="1:64" ht="15">
      <c r="A279" s="64" t="s">
        <v>323</v>
      </c>
      <c r="B279" s="64" t="s">
        <v>223</v>
      </c>
      <c r="C279" s="65" t="s">
        <v>4079</v>
      </c>
      <c r="D279" s="66">
        <v>3</v>
      </c>
      <c r="E279" s="67" t="s">
        <v>136</v>
      </c>
      <c r="F279" s="68">
        <v>14.666666666666668</v>
      </c>
      <c r="G279" s="65"/>
      <c r="H279" s="69"/>
      <c r="I279" s="70"/>
      <c r="J279" s="70"/>
      <c r="K279" s="34" t="s">
        <v>66</v>
      </c>
      <c r="L279" s="77">
        <v>279</v>
      </c>
      <c r="M279" s="77"/>
      <c r="N279" s="72"/>
      <c r="O279" s="79" t="s">
        <v>432</v>
      </c>
      <c r="P279" s="81">
        <v>43486.24744212963</v>
      </c>
      <c r="Q279" s="79" t="s">
        <v>559</v>
      </c>
      <c r="R279" s="83" t="s">
        <v>589</v>
      </c>
      <c r="S279" s="79" t="s">
        <v>649</v>
      </c>
      <c r="T279" s="79" t="s">
        <v>799</v>
      </c>
      <c r="U279" s="79"/>
      <c r="V279" s="83" t="s">
        <v>943</v>
      </c>
      <c r="W279" s="81">
        <v>43486.24744212963</v>
      </c>
      <c r="X279" s="83" t="s">
        <v>1091</v>
      </c>
      <c r="Y279" s="79"/>
      <c r="Z279" s="79"/>
      <c r="AA279" s="85" t="s">
        <v>1250</v>
      </c>
      <c r="AB279" s="79"/>
      <c r="AC279" s="79" t="b">
        <v>0</v>
      </c>
      <c r="AD279" s="79">
        <v>0</v>
      </c>
      <c r="AE279" s="85" t="s">
        <v>1273</v>
      </c>
      <c r="AF279" s="79" t="b">
        <v>0</v>
      </c>
      <c r="AG279" s="79" t="s">
        <v>1276</v>
      </c>
      <c r="AH279" s="79"/>
      <c r="AI279" s="85" t="s">
        <v>1273</v>
      </c>
      <c r="AJ279" s="79" t="b">
        <v>0</v>
      </c>
      <c r="AK279" s="79">
        <v>4</v>
      </c>
      <c r="AL279" s="85" t="s">
        <v>1128</v>
      </c>
      <c r="AM279" s="79" t="s">
        <v>1287</v>
      </c>
      <c r="AN279" s="79" t="b">
        <v>0</v>
      </c>
      <c r="AO279" s="85" t="s">
        <v>1128</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7</v>
      </c>
      <c r="BC279" s="78" t="str">
        <f>REPLACE(INDEX(GroupVertices[Group],MATCH(Edges[[#This Row],[Vertex 2]],GroupVertices[Vertex],0)),1,1,"")</f>
        <v>1</v>
      </c>
      <c r="BD279" s="48">
        <v>0</v>
      </c>
      <c r="BE279" s="49">
        <v>0</v>
      </c>
      <c r="BF279" s="48">
        <v>1</v>
      </c>
      <c r="BG279" s="49">
        <v>5.2631578947368425</v>
      </c>
      <c r="BH279" s="48">
        <v>0</v>
      </c>
      <c r="BI279" s="49">
        <v>0</v>
      </c>
      <c r="BJ279" s="48">
        <v>18</v>
      </c>
      <c r="BK279" s="49">
        <v>94.73684210526316</v>
      </c>
      <c r="BL279" s="48">
        <v>19</v>
      </c>
    </row>
    <row r="280" spans="1:64" ht="15">
      <c r="A280" s="64" t="s">
        <v>323</v>
      </c>
      <c r="B280" s="64" t="s">
        <v>223</v>
      </c>
      <c r="C280" s="65" t="s">
        <v>4079</v>
      </c>
      <c r="D280" s="66">
        <v>3</v>
      </c>
      <c r="E280" s="67" t="s">
        <v>136</v>
      </c>
      <c r="F280" s="68">
        <v>14.666666666666668</v>
      </c>
      <c r="G280" s="65"/>
      <c r="H280" s="69"/>
      <c r="I280" s="70"/>
      <c r="J280" s="70"/>
      <c r="K280" s="34" t="s">
        <v>66</v>
      </c>
      <c r="L280" s="77">
        <v>280</v>
      </c>
      <c r="M280" s="77"/>
      <c r="N280" s="72"/>
      <c r="O280" s="79" t="s">
        <v>432</v>
      </c>
      <c r="P280" s="81">
        <v>43486.24753472222</v>
      </c>
      <c r="Q280" s="79" t="s">
        <v>560</v>
      </c>
      <c r="R280" s="83" t="s">
        <v>590</v>
      </c>
      <c r="S280" s="79" t="s">
        <v>650</v>
      </c>
      <c r="T280" s="79" t="s">
        <v>800</v>
      </c>
      <c r="U280" s="79"/>
      <c r="V280" s="83" t="s">
        <v>943</v>
      </c>
      <c r="W280" s="81">
        <v>43486.24753472222</v>
      </c>
      <c r="X280" s="83" t="s">
        <v>1092</v>
      </c>
      <c r="Y280" s="79"/>
      <c r="Z280" s="79"/>
      <c r="AA280" s="85" t="s">
        <v>1251</v>
      </c>
      <c r="AB280" s="79"/>
      <c r="AC280" s="79" t="b">
        <v>0</v>
      </c>
      <c r="AD280" s="79">
        <v>0</v>
      </c>
      <c r="AE280" s="85" t="s">
        <v>1273</v>
      </c>
      <c r="AF280" s="79" t="b">
        <v>0</v>
      </c>
      <c r="AG280" s="79" t="s">
        <v>1276</v>
      </c>
      <c r="AH280" s="79"/>
      <c r="AI280" s="85" t="s">
        <v>1273</v>
      </c>
      <c r="AJ280" s="79" t="b">
        <v>0</v>
      </c>
      <c r="AK280" s="79">
        <v>11</v>
      </c>
      <c r="AL280" s="85" t="s">
        <v>1129</v>
      </c>
      <c r="AM280" s="79" t="s">
        <v>1287</v>
      </c>
      <c r="AN280" s="79" t="b">
        <v>0</v>
      </c>
      <c r="AO280" s="85" t="s">
        <v>1129</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7</v>
      </c>
      <c r="BC280" s="78" t="str">
        <f>REPLACE(INDEX(GroupVertices[Group],MATCH(Edges[[#This Row],[Vertex 2]],GroupVertices[Vertex],0)),1,1,"")</f>
        <v>1</v>
      </c>
      <c r="BD280" s="48">
        <v>2</v>
      </c>
      <c r="BE280" s="49">
        <v>15.384615384615385</v>
      </c>
      <c r="BF280" s="48">
        <v>0</v>
      </c>
      <c r="BG280" s="49">
        <v>0</v>
      </c>
      <c r="BH280" s="48">
        <v>0</v>
      </c>
      <c r="BI280" s="49">
        <v>0</v>
      </c>
      <c r="BJ280" s="48">
        <v>11</v>
      </c>
      <c r="BK280" s="49">
        <v>84.61538461538461</v>
      </c>
      <c r="BL280" s="48">
        <v>13</v>
      </c>
    </row>
    <row r="281" spans="1:64" ht="15">
      <c r="A281" s="64" t="s">
        <v>324</v>
      </c>
      <c r="B281" s="64" t="s">
        <v>324</v>
      </c>
      <c r="C281" s="65" t="s">
        <v>4077</v>
      </c>
      <c r="D281" s="66">
        <v>3</v>
      </c>
      <c r="E281" s="67" t="s">
        <v>136</v>
      </c>
      <c r="F281" s="68">
        <v>23.333333333333336</v>
      </c>
      <c r="G281" s="65"/>
      <c r="H281" s="69"/>
      <c r="I281" s="70"/>
      <c r="J281" s="70"/>
      <c r="K281" s="34" t="s">
        <v>65</v>
      </c>
      <c r="L281" s="77">
        <v>281</v>
      </c>
      <c r="M281" s="77"/>
      <c r="N281" s="72"/>
      <c r="O281" s="79" t="s">
        <v>176</v>
      </c>
      <c r="P281" s="81">
        <v>43485.854166666664</v>
      </c>
      <c r="Q281" s="79" t="s">
        <v>561</v>
      </c>
      <c r="R281" s="83" t="s">
        <v>631</v>
      </c>
      <c r="S281" s="79" t="s">
        <v>682</v>
      </c>
      <c r="T281" s="79" t="s">
        <v>801</v>
      </c>
      <c r="U281" s="79"/>
      <c r="V281" s="83" t="s">
        <v>944</v>
      </c>
      <c r="W281" s="81">
        <v>43485.854166666664</v>
      </c>
      <c r="X281" s="83" t="s">
        <v>1093</v>
      </c>
      <c r="Y281" s="79"/>
      <c r="Z281" s="79"/>
      <c r="AA281" s="85" t="s">
        <v>1252</v>
      </c>
      <c r="AB281" s="79"/>
      <c r="AC281" s="79" t="b">
        <v>0</v>
      </c>
      <c r="AD281" s="79">
        <v>2</v>
      </c>
      <c r="AE281" s="85" t="s">
        <v>1273</v>
      </c>
      <c r="AF281" s="79" t="b">
        <v>0</v>
      </c>
      <c r="AG281" s="79" t="s">
        <v>1276</v>
      </c>
      <c r="AH281" s="79"/>
      <c r="AI281" s="85" t="s">
        <v>1273</v>
      </c>
      <c r="AJ281" s="79" t="b">
        <v>0</v>
      </c>
      <c r="AK281" s="79">
        <v>3</v>
      </c>
      <c r="AL281" s="85" t="s">
        <v>1273</v>
      </c>
      <c r="AM281" s="79" t="s">
        <v>1302</v>
      </c>
      <c r="AN281" s="79" t="b">
        <v>0</v>
      </c>
      <c r="AO281" s="85" t="s">
        <v>1252</v>
      </c>
      <c r="AP281" s="79" t="s">
        <v>1316</v>
      </c>
      <c r="AQ281" s="79">
        <v>0</v>
      </c>
      <c r="AR281" s="79">
        <v>0</v>
      </c>
      <c r="AS281" s="79"/>
      <c r="AT281" s="79"/>
      <c r="AU281" s="79"/>
      <c r="AV281" s="79"/>
      <c r="AW281" s="79"/>
      <c r="AX281" s="79"/>
      <c r="AY281" s="79"/>
      <c r="AZ281" s="79"/>
      <c r="BA281">
        <v>2</v>
      </c>
      <c r="BB281" s="78" t="str">
        <f>REPLACE(INDEX(GroupVertices[Group],MATCH(Edges[[#This Row],[Vertex 1]],GroupVertices[Vertex],0)),1,1,"")</f>
        <v>13</v>
      </c>
      <c r="BC281" s="78" t="str">
        <f>REPLACE(INDEX(GroupVertices[Group],MATCH(Edges[[#This Row],[Vertex 2]],GroupVertices[Vertex],0)),1,1,"")</f>
        <v>13</v>
      </c>
      <c r="BD281" s="48">
        <v>0</v>
      </c>
      <c r="BE281" s="49">
        <v>0</v>
      </c>
      <c r="BF281" s="48">
        <v>0</v>
      </c>
      <c r="BG281" s="49">
        <v>0</v>
      </c>
      <c r="BH281" s="48">
        <v>0</v>
      </c>
      <c r="BI281" s="49">
        <v>0</v>
      </c>
      <c r="BJ281" s="48">
        <v>16</v>
      </c>
      <c r="BK281" s="49">
        <v>100</v>
      </c>
      <c r="BL281" s="48">
        <v>16</v>
      </c>
    </row>
    <row r="282" spans="1:64" ht="15">
      <c r="A282" s="64" t="s">
        <v>324</v>
      </c>
      <c r="B282" s="64" t="s">
        <v>324</v>
      </c>
      <c r="C282" s="65" t="s">
        <v>4077</v>
      </c>
      <c r="D282" s="66">
        <v>3</v>
      </c>
      <c r="E282" s="67" t="s">
        <v>136</v>
      </c>
      <c r="F282" s="68">
        <v>23.333333333333336</v>
      </c>
      <c r="G282" s="65"/>
      <c r="H282" s="69"/>
      <c r="I282" s="70"/>
      <c r="J282" s="70"/>
      <c r="K282" s="34" t="s">
        <v>65</v>
      </c>
      <c r="L282" s="77">
        <v>282</v>
      </c>
      <c r="M282" s="77"/>
      <c r="N282" s="72"/>
      <c r="O282" s="79" t="s">
        <v>176</v>
      </c>
      <c r="P282" s="81">
        <v>43486.239583333336</v>
      </c>
      <c r="Q282" s="79" t="s">
        <v>562</v>
      </c>
      <c r="R282" s="83" t="s">
        <v>632</v>
      </c>
      <c r="S282" s="79" t="s">
        <v>683</v>
      </c>
      <c r="T282" s="79" t="s">
        <v>802</v>
      </c>
      <c r="U282" s="83" t="s">
        <v>859</v>
      </c>
      <c r="V282" s="83" t="s">
        <v>859</v>
      </c>
      <c r="W282" s="81">
        <v>43486.239583333336</v>
      </c>
      <c r="X282" s="83" t="s">
        <v>1094</v>
      </c>
      <c r="Y282" s="79"/>
      <c r="Z282" s="79"/>
      <c r="AA282" s="85" t="s">
        <v>1253</v>
      </c>
      <c r="AB282" s="79"/>
      <c r="AC282" s="79" t="b">
        <v>0</v>
      </c>
      <c r="AD282" s="79">
        <v>0</v>
      </c>
      <c r="AE282" s="85" t="s">
        <v>1273</v>
      </c>
      <c r="AF282" s="79" t="b">
        <v>0</v>
      </c>
      <c r="AG282" s="79" t="s">
        <v>1276</v>
      </c>
      <c r="AH282" s="79"/>
      <c r="AI282" s="85" t="s">
        <v>1273</v>
      </c>
      <c r="AJ282" s="79" t="b">
        <v>0</v>
      </c>
      <c r="AK282" s="79">
        <v>2</v>
      </c>
      <c r="AL282" s="85" t="s">
        <v>1273</v>
      </c>
      <c r="AM282" s="79" t="s">
        <v>1302</v>
      </c>
      <c r="AN282" s="79" t="b">
        <v>0</v>
      </c>
      <c r="AO282" s="85" t="s">
        <v>1253</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13</v>
      </c>
      <c r="BC282" s="78" t="str">
        <f>REPLACE(INDEX(GroupVertices[Group],MATCH(Edges[[#This Row],[Vertex 2]],GroupVertices[Vertex],0)),1,1,"")</f>
        <v>13</v>
      </c>
      <c r="BD282" s="48">
        <v>1</v>
      </c>
      <c r="BE282" s="49">
        <v>4.761904761904762</v>
      </c>
      <c r="BF282" s="48">
        <v>0</v>
      </c>
      <c r="BG282" s="49">
        <v>0</v>
      </c>
      <c r="BH282" s="48">
        <v>0</v>
      </c>
      <c r="BI282" s="49">
        <v>0</v>
      </c>
      <c r="BJ282" s="48">
        <v>20</v>
      </c>
      <c r="BK282" s="49">
        <v>95.23809523809524</v>
      </c>
      <c r="BL282" s="48">
        <v>21</v>
      </c>
    </row>
    <row r="283" spans="1:64" ht="15">
      <c r="A283" s="64" t="s">
        <v>325</v>
      </c>
      <c r="B283" s="64" t="s">
        <v>324</v>
      </c>
      <c r="C283" s="65" t="s">
        <v>4076</v>
      </c>
      <c r="D283" s="66">
        <v>3</v>
      </c>
      <c r="E283" s="67" t="s">
        <v>132</v>
      </c>
      <c r="F283" s="68">
        <v>32</v>
      </c>
      <c r="G283" s="65"/>
      <c r="H283" s="69"/>
      <c r="I283" s="70"/>
      <c r="J283" s="70"/>
      <c r="K283" s="34" t="s">
        <v>65</v>
      </c>
      <c r="L283" s="77">
        <v>283</v>
      </c>
      <c r="M283" s="77"/>
      <c r="N283" s="72"/>
      <c r="O283" s="79" t="s">
        <v>432</v>
      </c>
      <c r="P283" s="81">
        <v>43486.24767361111</v>
      </c>
      <c r="Q283" s="79" t="s">
        <v>546</v>
      </c>
      <c r="R283" s="79"/>
      <c r="S283" s="79"/>
      <c r="T283" s="79" t="s">
        <v>788</v>
      </c>
      <c r="U283" s="79"/>
      <c r="V283" s="83" t="s">
        <v>945</v>
      </c>
      <c r="W283" s="81">
        <v>43486.24767361111</v>
      </c>
      <c r="X283" s="83" t="s">
        <v>1095</v>
      </c>
      <c r="Y283" s="79"/>
      <c r="Z283" s="79"/>
      <c r="AA283" s="85" t="s">
        <v>1254</v>
      </c>
      <c r="AB283" s="79"/>
      <c r="AC283" s="79" t="b">
        <v>0</v>
      </c>
      <c r="AD283" s="79">
        <v>0</v>
      </c>
      <c r="AE283" s="85" t="s">
        <v>1273</v>
      </c>
      <c r="AF283" s="79" t="b">
        <v>0</v>
      </c>
      <c r="AG283" s="79" t="s">
        <v>1276</v>
      </c>
      <c r="AH283" s="79"/>
      <c r="AI283" s="85" t="s">
        <v>1273</v>
      </c>
      <c r="AJ283" s="79" t="b">
        <v>0</v>
      </c>
      <c r="AK283" s="79">
        <v>2</v>
      </c>
      <c r="AL283" s="85" t="s">
        <v>1253</v>
      </c>
      <c r="AM283" s="79" t="s">
        <v>1313</v>
      </c>
      <c r="AN283" s="79" t="b">
        <v>0</v>
      </c>
      <c r="AO283" s="85" t="s">
        <v>1253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13</v>
      </c>
      <c r="BC283" s="78" t="str">
        <f>REPLACE(INDEX(GroupVertices[Group],MATCH(Edges[[#This Row],[Vertex 2]],GroupVertices[Vertex],0)),1,1,"")</f>
        <v>13</v>
      </c>
      <c r="BD283" s="48">
        <v>1</v>
      </c>
      <c r="BE283" s="49">
        <v>5.555555555555555</v>
      </c>
      <c r="BF283" s="48">
        <v>0</v>
      </c>
      <c r="BG283" s="49">
        <v>0</v>
      </c>
      <c r="BH283" s="48">
        <v>0</v>
      </c>
      <c r="BI283" s="49">
        <v>0</v>
      </c>
      <c r="BJ283" s="48">
        <v>17</v>
      </c>
      <c r="BK283" s="49">
        <v>94.44444444444444</v>
      </c>
      <c r="BL283" s="48">
        <v>18</v>
      </c>
    </row>
    <row r="284" spans="1:64" ht="15">
      <c r="A284" s="64" t="s">
        <v>326</v>
      </c>
      <c r="B284" s="64" t="s">
        <v>326</v>
      </c>
      <c r="C284" s="65" t="s">
        <v>4076</v>
      </c>
      <c r="D284" s="66">
        <v>3</v>
      </c>
      <c r="E284" s="67" t="s">
        <v>132</v>
      </c>
      <c r="F284" s="68">
        <v>32</v>
      </c>
      <c r="G284" s="65"/>
      <c r="H284" s="69"/>
      <c r="I284" s="70"/>
      <c r="J284" s="70"/>
      <c r="K284" s="34" t="s">
        <v>65</v>
      </c>
      <c r="L284" s="77">
        <v>284</v>
      </c>
      <c r="M284" s="77"/>
      <c r="N284" s="72"/>
      <c r="O284" s="79" t="s">
        <v>176</v>
      </c>
      <c r="P284" s="81">
        <v>43485.8052662037</v>
      </c>
      <c r="Q284" s="79" t="s">
        <v>563</v>
      </c>
      <c r="R284" s="79"/>
      <c r="S284" s="79"/>
      <c r="T284" s="79" t="s">
        <v>803</v>
      </c>
      <c r="U284" s="83" t="s">
        <v>860</v>
      </c>
      <c r="V284" s="83" t="s">
        <v>860</v>
      </c>
      <c r="W284" s="81">
        <v>43485.8052662037</v>
      </c>
      <c r="X284" s="83" t="s">
        <v>1096</v>
      </c>
      <c r="Y284" s="79"/>
      <c r="Z284" s="79"/>
      <c r="AA284" s="85" t="s">
        <v>1255</v>
      </c>
      <c r="AB284" s="79"/>
      <c r="AC284" s="79" t="b">
        <v>0</v>
      </c>
      <c r="AD284" s="79">
        <v>164</v>
      </c>
      <c r="AE284" s="85" t="s">
        <v>1273</v>
      </c>
      <c r="AF284" s="79" t="b">
        <v>0</v>
      </c>
      <c r="AG284" s="79" t="s">
        <v>1276</v>
      </c>
      <c r="AH284" s="79"/>
      <c r="AI284" s="85" t="s">
        <v>1273</v>
      </c>
      <c r="AJ284" s="79" t="b">
        <v>0</v>
      </c>
      <c r="AK284" s="79">
        <v>146</v>
      </c>
      <c r="AL284" s="85" t="s">
        <v>1273</v>
      </c>
      <c r="AM284" s="79" t="s">
        <v>1284</v>
      </c>
      <c r="AN284" s="79" t="b">
        <v>0</v>
      </c>
      <c r="AO284" s="85" t="s">
        <v>1255</v>
      </c>
      <c r="AP284" s="79" t="s">
        <v>1316</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1</v>
      </c>
      <c r="BE284" s="49">
        <v>3.225806451612903</v>
      </c>
      <c r="BF284" s="48">
        <v>0</v>
      </c>
      <c r="BG284" s="49">
        <v>0</v>
      </c>
      <c r="BH284" s="48">
        <v>0</v>
      </c>
      <c r="BI284" s="49">
        <v>0</v>
      </c>
      <c r="BJ284" s="48">
        <v>30</v>
      </c>
      <c r="BK284" s="49">
        <v>96.7741935483871</v>
      </c>
      <c r="BL284" s="48">
        <v>31</v>
      </c>
    </row>
    <row r="285" spans="1:64" ht="15">
      <c r="A285" s="64" t="s">
        <v>327</v>
      </c>
      <c r="B285" s="64" t="s">
        <v>326</v>
      </c>
      <c r="C285" s="65" t="s">
        <v>4076</v>
      </c>
      <c r="D285" s="66">
        <v>3</v>
      </c>
      <c r="E285" s="67" t="s">
        <v>132</v>
      </c>
      <c r="F285" s="68">
        <v>32</v>
      </c>
      <c r="G285" s="65"/>
      <c r="H285" s="69"/>
      <c r="I285" s="70"/>
      <c r="J285" s="70"/>
      <c r="K285" s="34" t="s">
        <v>65</v>
      </c>
      <c r="L285" s="77">
        <v>285</v>
      </c>
      <c r="M285" s="77"/>
      <c r="N285" s="72"/>
      <c r="O285" s="79" t="s">
        <v>432</v>
      </c>
      <c r="P285" s="81">
        <v>43486.24780092593</v>
      </c>
      <c r="Q285" s="79" t="s">
        <v>490</v>
      </c>
      <c r="R285" s="79"/>
      <c r="S285" s="79"/>
      <c r="T285" s="79" t="s">
        <v>740</v>
      </c>
      <c r="U285" s="79"/>
      <c r="V285" s="83" t="s">
        <v>946</v>
      </c>
      <c r="W285" s="81">
        <v>43486.24780092593</v>
      </c>
      <c r="X285" s="83" t="s">
        <v>1097</v>
      </c>
      <c r="Y285" s="79"/>
      <c r="Z285" s="79"/>
      <c r="AA285" s="85" t="s">
        <v>1256</v>
      </c>
      <c r="AB285" s="79"/>
      <c r="AC285" s="79" t="b">
        <v>0</v>
      </c>
      <c r="AD285" s="79">
        <v>0</v>
      </c>
      <c r="AE285" s="85" t="s">
        <v>1273</v>
      </c>
      <c r="AF285" s="79" t="b">
        <v>0</v>
      </c>
      <c r="AG285" s="79" t="s">
        <v>1276</v>
      </c>
      <c r="AH285" s="79"/>
      <c r="AI285" s="85" t="s">
        <v>1273</v>
      </c>
      <c r="AJ285" s="79" t="b">
        <v>0</v>
      </c>
      <c r="AK285" s="79">
        <v>146</v>
      </c>
      <c r="AL285" s="85" t="s">
        <v>1255</v>
      </c>
      <c r="AM285" s="79" t="s">
        <v>1285</v>
      </c>
      <c r="AN285" s="79" t="b">
        <v>0</v>
      </c>
      <c r="AO285" s="85" t="s">
        <v>1255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0</v>
      </c>
      <c r="BG285" s="49">
        <v>0</v>
      </c>
      <c r="BH285" s="48">
        <v>0</v>
      </c>
      <c r="BI285" s="49">
        <v>0</v>
      </c>
      <c r="BJ285" s="48">
        <v>19</v>
      </c>
      <c r="BK285" s="49">
        <v>100</v>
      </c>
      <c r="BL285" s="48">
        <v>19</v>
      </c>
    </row>
    <row r="286" spans="1:64" ht="15">
      <c r="A286" s="64" t="s">
        <v>328</v>
      </c>
      <c r="B286" s="64" t="s">
        <v>329</v>
      </c>
      <c r="C286" s="65" t="s">
        <v>4076</v>
      </c>
      <c r="D286" s="66">
        <v>3</v>
      </c>
      <c r="E286" s="67" t="s">
        <v>132</v>
      </c>
      <c r="F286" s="68">
        <v>32</v>
      </c>
      <c r="G286" s="65"/>
      <c r="H286" s="69"/>
      <c r="I286" s="70"/>
      <c r="J286" s="70"/>
      <c r="K286" s="34" t="s">
        <v>66</v>
      </c>
      <c r="L286" s="77">
        <v>286</v>
      </c>
      <c r="M286" s="77"/>
      <c r="N286" s="72"/>
      <c r="O286" s="79" t="s">
        <v>432</v>
      </c>
      <c r="P286" s="81">
        <v>43481.542905092596</v>
      </c>
      <c r="Q286" s="79" t="s">
        <v>564</v>
      </c>
      <c r="R286" s="83" t="s">
        <v>633</v>
      </c>
      <c r="S286" s="79" t="s">
        <v>684</v>
      </c>
      <c r="T286" s="79" t="s">
        <v>804</v>
      </c>
      <c r="U286" s="83" t="s">
        <v>861</v>
      </c>
      <c r="V286" s="83" t="s">
        <v>861</v>
      </c>
      <c r="W286" s="81">
        <v>43481.542905092596</v>
      </c>
      <c r="X286" s="83" t="s">
        <v>1098</v>
      </c>
      <c r="Y286" s="79"/>
      <c r="Z286" s="79"/>
      <c r="AA286" s="85" t="s">
        <v>1257</v>
      </c>
      <c r="AB286" s="79"/>
      <c r="AC286" s="79" t="b">
        <v>0</v>
      </c>
      <c r="AD286" s="79">
        <v>1</v>
      </c>
      <c r="AE286" s="85" t="s">
        <v>1273</v>
      </c>
      <c r="AF286" s="79" t="b">
        <v>0</v>
      </c>
      <c r="AG286" s="79" t="s">
        <v>1276</v>
      </c>
      <c r="AH286" s="79"/>
      <c r="AI286" s="85" t="s">
        <v>1273</v>
      </c>
      <c r="AJ286" s="79" t="b">
        <v>0</v>
      </c>
      <c r="AK286" s="79">
        <v>1</v>
      </c>
      <c r="AL286" s="85" t="s">
        <v>1273</v>
      </c>
      <c r="AM286" s="79" t="s">
        <v>1299</v>
      </c>
      <c r="AN286" s="79" t="b">
        <v>0</v>
      </c>
      <c r="AO286" s="85" t="s">
        <v>1257</v>
      </c>
      <c r="AP286" s="79" t="s">
        <v>1316</v>
      </c>
      <c r="AQ286" s="79">
        <v>0</v>
      </c>
      <c r="AR286" s="79">
        <v>0</v>
      </c>
      <c r="AS286" s="79"/>
      <c r="AT286" s="79"/>
      <c r="AU286" s="79"/>
      <c r="AV286" s="79"/>
      <c r="AW286" s="79"/>
      <c r="AX286" s="79"/>
      <c r="AY286" s="79"/>
      <c r="AZ286" s="79"/>
      <c r="BA286">
        <v>1</v>
      </c>
      <c r="BB286" s="78" t="str">
        <f>REPLACE(INDEX(GroupVertices[Group],MATCH(Edges[[#This Row],[Vertex 1]],GroupVertices[Vertex],0)),1,1,"")</f>
        <v>19</v>
      </c>
      <c r="BC286" s="78" t="str">
        <f>REPLACE(INDEX(GroupVertices[Group],MATCH(Edges[[#This Row],[Vertex 2]],GroupVertices[Vertex],0)),1,1,"")</f>
        <v>19</v>
      </c>
      <c r="BD286" s="48">
        <v>0</v>
      </c>
      <c r="BE286" s="49">
        <v>0</v>
      </c>
      <c r="BF286" s="48">
        <v>0</v>
      </c>
      <c r="BG286" s="49">
        <v>0</v>
      </c>
      <c r="BH286" s="48">
        <v>0</v>
      </c>
      <c r="BI286" s="49">
        <v>0</v>
      </c>
      <c r="BJ286" s="48">
        <v>19</v>
      </c>
      <c r="BK286" s="49">
        <v>100</v>
      </c>
      <c r="BL286" s="48">
        <v>19</v>
      </c>
    </row>
    <row r="287" spans="1:64" ht="15">
      <c r="A287" s="64" t="s">
        <v>329</v>
      </c>
      <c r="B287" s="64" t="s">
        <v>328</v>
      </c>
      <c r="C287" s="65" t="s">
        <v>4076</v>
      </c>
      <c r="D287" s="66">
        <v>3</v>
      </c>
      <c r="E287" s="67" t="s">
        <v>132</v>
      </c>
      <c r="F287" s="68">
        <v>32</v>
      </c>
      <c r="G287" s="65"/>
      <c r="H287" s="69"/>
      <c r="I287" s="70"/>
      <c r="J287" s="70"/>
      <c r="K287" s="34" t="s">
        <v>66</v>
      </c>
      <c r="L287" s="77">
        <v>287</v>
      </c>
      <c r="M287" s="77"/>
      <c r="N287" s="72"/>
      <c r="O287" s="79" t="s">
        <v>432</v>
      </c>
      <c r="P287" s="81">
        <v>43486.24789351852</v>
      </c>
      <c r="Q287" s="79" t="s">
        <v>565</v>
      </c>
      <c r="R287" s="79"/>
      <c r="S287" s="79"/>
      <c r="T287" s="79"/>
      <c r="U287" s="79"/>
      <c r="V287" s="83" t="s">
        <v>947</v>
      </c>
      <c r="W287" s="81">
        <v>43486.24789351852</v>
      </c>
      <c r="X287" s="83" t="s">
        <v>1099</v>
      </c>
      <c r="Y287" s="79"/>
      <c r="Z287" s="79"/>
      <c r="AA287" s="85" t="s">
        <v>1258</v>
      </c>
      <c r="AB287" s="79"/>
      <c r="AC287" s="79" t="b">
        <v>0</v>
      </c>
      <c r="AD287" s="79">
        <v>0</v>
      </c>
      <c r="AE287" s="85" t="s">
        <v>1273</v>
      </c>
      <c r="AF287" s="79" t="b">
        <v>0</v>
      </c>
      <c r="AG287" s="79" t="s">
        <v>1276</v>
      </c>
      <c r="AH287" s="79"/>
      <c r="AI287" s="85" t="s">
        <v>1273</v>
      </c>
      <c r="AJ287" s="79" t="b">
        <v>0</v>
      </c>
      <c r="AK287" s="79">
        <v>1</v>
      </c>
      <c r="AL287" s="85" t="s">
        <v>1257</v>
      </c>
      <c r="AM287" s="79" t="s">
        <v>1298</v>
      </c>
      <c r="AN287" s="79" t="b">
        <v>0</v>
      </c>
      <c r="AO287" s="85" t="s">
        <v>1257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19</v>
      </c>
      <c r="BC287" s="78" t="str">
        <f>REPLACE(INDEX(GroupVertices[Group],MATCH(Edges[[#This Row],[Vertex 2]],GroupVertices[Vertex],0)),1,1,"")</f>
        <v>19</v>
      </c>
      <c r="BD287" s="48">
        <v>0</v>
      </c>
      <c r="BE287" s="49">
        <v>0</v>
      </c>
      <c r="BF287" s="48">
        <v>0</v>
      </c>
      <c r="BG287" s="49">
        <v>0</v>
      </c>
      <c r="BH287" s="48">
        <v>0</v>
      </c>
      <c r="BI287" s="49">
        <v>0</v>
      </c>
      <c r="BJ287" s="48">
        <v>18</v>
      </c>
      <c r="BK287" s="49">
        <v>100</v>
      </c>
      <c r="BL287" s="48">
        <v>18</v>
      </c>
    </row>
    <row r="288" spans="1:64" ht="15">
      <c r="A288" s="64" t="s">
        <v>330</v>
      </c>
      <c r="B288" s="64" t="s">
        <v>330</v>
      </c>
      <c r="C288" s="65" t="s">
        <v>4076</v>
      </c>
      <c r="D288" s="66">
        <v>3</v>
      </c>
      <c r="E288" s="67" t="s">
        <v>132</v>
      </c>
      <c r="F288" s="68">
        <v>32</v>
      </c>
      <c r="G288" s="65"/>
      <c r="H288" s="69"/>
      <c r="I288" s="70"/>
      <c r="J288" s="70"/>
      <c r="K288" s="34" t="s">
        <v>65</v>
      </c>
      <c r="L288" s="77">
        <v>288</v>
      </c>
      <c r="M288" s="77"/>
      <c r="N288" s="72"/>
      <c r="O288" s="79" t="s">
        <v>176</v>
      </c>
      <c r="P288" s="81">
        <v>43486.22210648148</v>
      </c>
      <c r="Q288" s="79" t="s">
        <v>566</v>
      </c>
      <c r="R288" s="83" t="s">
        <v>634</v>
      </c>
      <c r="S288" s="79" t="s">
        <v>685</v>
      </c>
      <c r="T288" s="79" t="s">
        <v>805</v>
      </c>
      <c r="U288" s="79"/>
      <c r="V288" s="83" t="s">
        <v>948</v>
      </c>
      <c r="W288" s="81">
        <v>43486.22210648148</v>
      </c>
      <c r="X288" s="83" t="s">
        <v>1100</v>
      </c>
      <c r="Y288" s="79"/>
      <c r="Z288" s="79"/>
      <c r="AA288" s="85" t="s">
        <v>1259</v>
      </c>
      <c r="AB288" s="79"/>
      <c r="AC288" s="79" t="b">
        <v>0</v>
      </c>
      <c r="AD288" s="79">
        <v>2</v>
      </c>
      <c r="AE288" s="85" t="s">
        <v>1273</v>
      </c>
      <c r="AF288" s="79" t="b">
        <v>0</v>
      </c>
      <c r="AG288" s="79" t="s">
        <v>1276</v>
      </c>
      <c r="AH288" s="79"/>
      <c r="AI288" s="85" t="s">
        <v>1273</v>
      </c>
      <c r="AJ288" s="79" t="b">
        <v>0</v>
      </c>
      <c r="AK288" s="79">
        <v>2</v>
      </c>
      <c r="AL288" s="85" t="s">
        <v>1273</v>
      </c>
      <c r="AM288" s="79" t="s">
        <v>1297</v>
      </c>
      <c r="AN288" s="79" t="b">
        <v>0</v>
      </c>
      <c r="AO288" s="85" t="s">
        <v>1259</v>
      </c>
      <c r="AP288" s="79" t="s">
        <v>1316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v>1</v>
      </c>
      <c r="BE288" s="49">
        <v>4.3478260869565215</v>
      </c>
      <c r="BF288" s="48">
        <v>2</v>
      </c>
      <c r="BG288" s="49">
        <v>8.695652173913043</v>
      </c>
      <c r="BH288" s="48">
        <v>0</v>
      </c>
      <c r="BI288" s="49">
        <v>0</v>
      </c>
      <c r="BJ288" s="48">
        <v>20</v>
      </c>
      <c r="BK288" s="49">
        <v>86.95652173913044</v>
      </c>
      <c r="BL288" s="48">
        <v>23</v>
      </c>
    </row>
    <row r="289" spans="1:64" ht="15">
      <c r="A289" s="64" t="s">
        <v>331</v>
      </c>
      <c r="B289" s="64" t="s">
        <v>330</v>
      </c>
      <c r="C289" s="65" t="s">
        <v>4076</v>
      </c>
      <c r="D289" s="66">
        <v>3</v>
      </c>
      <c r="E289" s="67" t="s">
        <v>132</v>
      </c>
      <c r="F289" s="68">
        <v>32</v>
      </c>
      <c r="G289" s="65"/>
      <c r="H289" s="69"/>
      <c r="I289" s="70"/>
      <c r="J289" s="70"/>
      <c r="K289" s="34" t="s">
        <v>65</v>
      </c>
      <c r="L289" s="77">
        <v>289</v>
      </c>
      <c r="M289" s="77"/>
      <c r="N289" s="72"/>
      <c r="O289" s="79" t="s">
        <v>432</v>
      </c>
      <c r="P289" s="81">
        <v>43486.24253472222</v>
      </c>
      <c r="Q289" s="79" t="s">
        <v>567</v>
      </c>
      <c r="R289" s="79"/>
      <c r="S289" s="79"/>
      <c r="T289" s="79"/>
      <c r="U289" s="79"/>
      <c r="V289" s="83" t="s">
        <v>949</v>
      </c>
      <c r="W289" s="81">
        <v>43486.24253472222</v>
      </c>
      <c r="X289" s="83" t="s">
        <v>1101</v>
      </c>
      <c r="Y289" s="79"/>
      <c r="Z289" s="79"/>
      <c r="AA289" s="85" t="s">
        <v>1260</v>
      </c>
      <c r="AB289" s="79"/>
      <c r="AC289" s="79" t="b">
        <v>0</v>
      </c>
      <c r="AD289" s="79">
        <v>0</v>
      </c>
      <c r="AE289" s="85" t="s">
        <v>1273</v>
      </c>
      <c r="AF289" s="79" t="b">
        <v>0</v>
      </c>
      <c r="AG289" s="79" t="s">
        <v>1276</v>
      </c>
      <c r="AH289" s="79"/>
      <c r="AI289" s="85" t="s">
        <v>1273</v>
      </c>
      <c r="AJ289" s="79" t="b">
        <v>0</v>
      </c>
      <c r="AK289" s="79">
        <v>2</v>
      </c>
      <c r="AL289" s="85" t="s">
        <v>1259</v>
      </c>
      <c r="AM289" s="79" t="s">
        <v>1314</v>
      </c>
      <c r="AN289" s="79" t="b">
        <v>0</v>
      </c>
      <c r="AO289" s="85" t="s">
        <v>1259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v>1</v>
      </c>
      <c r="BE289" s="49">
        <v>4.761904761904762</v>
      </c>
      <c r="BF289" s="48">
        <v>2</v>
      </c>
      <c r="BG289" s="49">
        <v>9.523809523809524</v>
      </c>
      <c r="BH289" s="48">
        <v>0</v>
      </c>
      <c r="BI289" s="49">
        <v>0</v>
      </c>
      <c r="BJ289" s="48">
        <v>18</v>
      </c>
      <c r="BK289" s="49">
        <v>85.71428571428571</v>
      </c>
      <c r="BL289" s="48">
        <v>21</v>
      </c>
    </row>
    <row r="290" spans="1:64" ht="15">
      <c r="A290" s="64" t="s">
        <v>332</v>
      </c>
      <c r="B290" s="64" t="s">
        <v>332</v>
      </c>
      <c r="C290" s="65" t="s">
        <v>4076</v>
      </c>
      <c r="D290" s="66">
        <v>3</v>
      </c>
      <c r="E290" s="67" t="s">
        <v>132</v>
      </c>
      <c r="F290" s="68">
        <v>32</v>
      </c>
      <c r="G290" s="65"/>
      <c r="H290" s="69"/>
      <c r="I290" s="70"/>
      <c r="J290" s="70"/>
      <c r="K290" s="34" t="s">
        <v>65</v>
      </c>
      <c r="L290" s="77">
        <v>290</v>
      </c>
      <c r="M290" s="77"/>
      <c r="N290" s="72"/>
      <c r="O290" s="79" t="s">
        <v>176</v>
      </c>
      <c r="P290" s="81">
        <v>43486.221875</v>
      </c>
      <c r="Q290" s="79" t="s">
        <v>568</v>
      </c>
      <c r="R290" s="83" t="s">
        <v>635</v>
      </c>
      <c r="S290" s="79" t="s">
        <v>685</v>
      </c>
      <c r="T290" s="79" t="s">
        <v>806</v>
      </c>
      <c r="U290" s="79"/>
      <c r="V290" s="83" t="s">
        <v>879</v>
      </c>
      <c r="W290" s="81">
        <v>43486.221875</v>
      </c>
      <c r="X290" s="83" t="s">
        <v>1102</v>
      </c>
      <c r="Y290" s="79"/>
      <c r="Z290" s="79"/>
      <c r="AA290" s="85" t="s">
        <v>1261</v>
      </c>
      <c r="AB290" s="79"/>
      <c r="AC290" s="79" t="b">
        <v>0</v>
      </c>
      <c r="AD290" s="79">
        <v>1</v>
      </c>
      <c r="AE290" s="85" t="s">
        <v>1273</v>
      </c>
      <c r="AF290" s="79" t="b">
        <v>0</v>
      </c>
      <c r="AG290" s="79" t="s">
        <v>1276</v>
      </c>
      <c r="AH290" s="79"/>
      <c r="AI290" s="85" t="s">
        <v>1273</v>
      </c>
      <c r="AJ290" s="79" t="b">
        <v>0</v>
      </c>
      <c r="AK290" s="79">
        <v>4</v>
      </c>
      <c r="AL290" s="85" t="s">
        <v>1273</v>
      </c>
      <c r="AM290" s="79" t="s">
        <v>1297</v>
      </c>
      <c r="AN290" s="79" t="b">
        <v>0</v>
      </c>
      <c r="AO290" s="85" t="s">
        <v>1261</v>
      </c>
      <c r="AP290" s="79" t="s">
        <v>1316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v>0</v>
      </c>
      <c r="BE290" s="49">
        <v>0</v>
      </c>
      <c r="BF290" s="48">
        <v>0</v>
      </c>
      <c r="BG290" s="49">
        <v>0</v>
      </c>
      <c r="BH290" s="48">
        <v>0</v>
      </c>
      <c r="BI290" s="49">
        <v>0</v>
      </c>
      <c r="BJ290" s="48">
        <v>15</v>
      </c>
      <c r="BK290" s="49">
        <v>100</v>
      </c>
      <c r="BL290" s="48">
        <v>15</v>
      </c>
    </row>
    <row r="291" spans="1:64" ht="15">
      <c r="A291" s="64" t="s">
        <v>331</v>
      </c>
      <c r="B291" s="64" t="s">
        <v>332</v>
      </c>
      <c r="C291" s="65" t="s">
        <v>4076</v>
      </c>
      <c r="D291" s="66">
        <v>3</v>
      </c>
      <c r="E291" s="67" t="s">
        <v>132</v>
      </c>
      <c r="F291" s="68">
        <v>32</v>
      </c>
      <c r="G291" s="65"/>
      <c r="H291" s="69"/>
      <c r="I291" s="70"/>
      <c r="J291" s="70"/>
      <c r="K291" s="34" t="s">
        <v>65</v>
      </c>
      <c r="L291" s="77">
        <v>291</v>
      </c>
      <c r="M291" s="77"/>
      <c r="N291" s="72"/>
      <c r="O291" s="79" t="s">
        <v>432</v>
      </c>
      <c r="P291" s="81">
        <v>43486.24261574074</v>
      </c>
      <c r="Q291" s="79" t="s">
        <v>551</v>
      </c>
      <c r="R291" s="79"/>
      <c r="S291" s="79"/>
      <c r="T291" s="79" t="s">
        <v>793</v>
      </c>
      <c r="U291" s="79"/>
      <c r="V291" s="83" t="s">
        <v>949</v>
      </c>
      <c r="W291" s="81">
        <v>43486.24261574074</v>
      </c>
      <c r="X291" s="83" t="s">
        <v>1103</v>
      </c>
      <c r="Y291" s="79"/>
      <c r="Z291" s="79"/>
      <c r="AA291" s="85" t="s">
        <v>1262</v>
      </c>
      <c r="AB291" s="79"/>
      <c r="AC291" s="79" t="b">
        <v>0</v>
      </c>
      <c r="AD291" s="79">
        <v>0</v>
      </c>
      <c r="AE291" s="85" t="s">
        <v>1273</v>
      </c>
      <c r="AF291" s="79" t="b">
        <v>0</v>
      </c>
      <c r="AG291" s="79" t="s">
        <v>1276</v>
      </c>
      <c r="AH291" s="79"/>
      <c r="AI291" s="85" t="s">
        <v>1273</v>
      </c>
      <c r="AJ291" s="79" t="b">
        <v>0</v>
      </c>
      <c r="AK291" s="79">
        <v>4</v>
      </c>
      <c r="AL291" s="85" t="s">
        <v>1261</v>
      </c>
      <c r="AM291" s="79" t="s">
        <v>1314</v>
      </c>
      <c r="AN291" s="79" t="b">
        <v>0</v>
      </c>
      <c r="AO291" s="85" t="s">
        <v>1261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v>0</v>
      </c>
      <c r="BE291" s="49">
        <v>0</v>
      </c>
      <c r="BF291" s="48">
        <v>0</v>
      </c>
      <c r="BG291" s="49">
        <v>0</v>
      </c>
      <c r="BH291" s="48">
        <v>0</v>
      </c>
      <c r="BI291" s="49">
        <v>0</v>
      </c>
      <c r="BJ291" s="48">
        <v>16</v>
      </c>
      <c r="BK291" s="49">
        <v>100</v>
      </c>
      <c r="BL291" s="48">
        <v>16</v>
      </c>
    </row>
    <row r="292" spans="1:64" ht="15">
      <c r="A292" s="64" t="s">
        <v>333</v>
      </c>
      <c r="B292" s="64" t="s">
        <v>333</v>
      </c>
      <c r="C292" s="65" t="s">
        <v>4076</v>
      </c>
      <c r="D292" s="66">
        <v>3</v>
      </c>
      <c r="E292" s="67" t="s">
        <v>132</v>
      </c>
      <c r="F292" s="68">
        <v>32</v>
      </c>
      <c r="G292" s="65"/>
      <c r="H292" s="69"/>
      <c r="I292" s="70"/>
      <c r="J292" s="70"/>
      <c r="K292" s="34" t="s">
        <v>65</v>
      </c>
      <c r="L292" s="77">
        <v>292</v>
      </c>
      <c r="M292" s="77"/>
      <c r="N292" s="72"/>
      <c r="O292" s="79" t="s">
        <v>176</v>
      </c>
      <c r="P292" s="81">
        <v>43486.156909722224</v>
      </c>
      <c r="Q292" s="79" t="s">
        <v>569</v>
      </c>
      <c r="R292" s="83" t="s">
        <v>636</v>
      </c>
      <c r="S292" s="79" t="s">
        <v>686</v>
      </c>
      <c r="T292" s="79" t="s">
        <v>807</v>
      </c>
      <c r="U292" s="79"/>
      <c r="V292" s="83" t="s">
        <v>950</v>
      </c>
      <c r="W292" s="81">
        <v>43486.156909722224</v>
      </c>
      <c r="X292" s="83" t="s">
        <v>1104</v>
      </c>
      <c r="Y292" s="79"/>
      <c r="Z292" s="79"/>
      <c r="AA292" s="85" t="s">
        <v>1263</v>
      </c>
      <c r="AB292" s="79"/>
      <c r="AC292" s="79" t="b">
        <v>0</v>
      </c>
      <c r="AD292" s="79">
        <v>0</v>
      </c>
      <c r="AE292" s="85" t="s">
        <v>1273</v>
      </c>
      <c r="AF292" s="79" t="b">
        <v>0</v>
      </c>
      <c r="AG292" s="79" t="s">
        <v>1276</v>
      </c>
      <c r="AH292" s="79"/>
      <c r="AI292" s="85" t="s">
        <v>1273</v>
      </c>
      <c r="AJ292" s="79" t="b">
        <v>0</v>
      </c>
      <c r="AK292" s="79">
        <v>1</v>
      </c>
      <c r="AL292" s="85" t="s">
        <v>1273</v>
      </c>
      <c r="AM292" s="79" t="s">
        <v>1315</v>
      </c>
      <c r="AN292" s="79" t="b">
        <v>0</v>
      </c>
      <c r="AO292" s="85" t="s">
        <v>1263</v>
      </c>
      <c r="AP292" s="79" t="s">
        <v>1316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v>0</v>
      </c>
      <c r="BE292" s="49">
        <v>0</v>
      </c>
      <c r="BF292" s="48">
        <v>0</v>
      </c>
      <c r="BG292" s="49">
        <v>0</v>
      </c>
      <c r="BH292" s="48">
        <v>0</v>
      </c>
      <c r="BI292" s="49">
        <v>0</v>
      </c>
      <c r="BJ292" s="48">
        <v>25</v>
      </c>
      <c r="BK292" s="49">
        <v>100</v>
      </c>
      <c r="BL292" s="48">
        <v>25</v>
      </c>
    </row>
    <row r="293" spans="1:64" ht="15">
      <c r="A293" s="64" t="s">
        <v>331</v>
      </c>
      <c r="B293" s="64" t="s">
        <v>333</v>
      </c>
      <c r="C293" s="65" t="s">
        <v>4076</v>
      </c>
      <c r="D293" s="66">
        <v>3</v>
      </c>
      <c r="E293" s="67" t="s">
        <v>132</v>
      </c>
      <c r="F293" s="68">
        <v>32</v>
      </c>
      <c r="G293" s="65"/>
      <c r="H293" s="69"/>
      <c r="I293" s="70"/>
      <c r="J293" s="70"/>
      <c r="K293" s="34" t="s">
        <v>65</v>
      </c>
      <c r="L293" s="77">
        <v>293</v>
      </c>
      <c r="M293" s="77"/>
      <c r="N293" s="72"/>
      <c r="O293" s="79" t="s">
        <v>432</v>
      </c>
      <c r="P293" s="81">
        <v>43486.24664351852</v>
      </c>
      <c r="Q293" s="79" t="s">
        <v>570</v>
      </c>
      <c r="R293" s="83" t="s">
        <v>636</v>
      </c>
      <c r="S293" s="79" t="s">
        <v>686</v>
      </c>
      <c r="T293" s="79" t="s">
        <v>808</v>
      </c>
      <c r="U293" s="79"/>
      <c r="V293" s="83" t="s">
        <v>949</v>
      </c>
      <c r="W293" s="81">
        <v>43486.24664351852</v>
      </c>
      <c r="X293" s="83" t="s">
        <v>1105</v>
      </c>
      <c r="Y293" s="79"/>
      <c r="Z293" s="79"/>
      <c r="AA293" s="85" t="s">
        <v>1264</v>
      </c>
      <c r="AB293" s="79"/>
      <c r="AC293" s="79" t="b">
        <v>0</v>
      </c>
      <c r="AD293" s="79">
        <v>0</v>
      </c>
      <c r="AE293" s="85" t="s">
        <v>1273</v>
      </c>
      <c r="AF293" s="79" t="b">
        <v>0</v>
      </c>
      <c r="AG293" s="79" t="s">
        <v>1276</v>
      </c>
      <c r="AH293" s="79"/>
      <c r="AI293" s="85" t="s">
        <v>1273</v>
      </c>
      <c r="AJ293" s="79" t="b">
        <v>0</v>
      </c>
      <c r="AK293" s="79">
        <v>1</v>
      </c>
      <c r="AL293" s="85" t="s">
        <v>1263</v>
      </c>
      <c r="AM293" s="79" t="s">
        <v>1314</v>
      </c>
      <c r="AN293" s="79" t="b">
        <v>0</v>
      </c>
      <c r="AO293" s="85" t="s">
        <v>1263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5</v>
      </c>
      <c r="BC293" s="78" t="str">
        <f>REPLACE(INDEX(GroupVertices[Group],MATCH(Edges[[#This Row],[Vertex 2]],GroupVertices[Vertex],0)),1,1,"")</f>
        <v>5</v>
      </c>
      <c r="BD293" s="48">
        <v>0</v>
      </c>
      <c r="BE293" s="49">
        <v>0</v>
      </c>
      <c r="BF293" s="48">
        <v>0</v>
      </c>
      <c r="BG293" s="49">
        <v>0</v>
      </c>
      <c r="BH293" s="48">
        <v>0</v>
      </c>
      <c r="BI293" s="49">
        <v>0</v>
      </c>
      <c r="BJ293" s="48">
        <v>18</v>
      </c>
      <c r="BK293" s="49">
        <v>100</v>
      </c>
      <c r="BL293" s="48">
        <v>18</v>
      </c>
    </row>
    <row r="294" spans="1:64" ht="15">
      <c r="A294" s="64" t="s">
        <v>334</v>
      </c>
      <c r="B294" s="64" t="s">
        <v>334</v>
      </c>
      <c r="C294" s="65" t="s">
        <v>4076</v>
      </c>
      <c r="D294" s="66">
        <v>3</v>
      </c>
      <c r="E294" s="67" t="s">
        <v>132</v>
      </c>
      <c r="F294" s="68">
        <v>32</v>
      </c>
      <c r="G294" s="65"/>
      <c r="H294" s="69"/>
      <c r="I294" s="70"/>
      <c r="J294" s="70"/>
      <c r="K294" s="34" t="s">
        <v>65</v>
      </c>
      <c r="L294" s="77">
        <v>294</v>
      </c>
      <c r="M294" s="77"/>
      <c r="N294" s="72"/>
      <c r="O294" s="79" t="s">
        <v>176</v>
      </c>
      <c r="P294" s="81">
        <v>43486.13774305556</v>
      </c>
      <c r="Q294" s="79" t="s">
        <v>571</v>
      </c>
      <c r="R294" s="83" t="s">
        <v>637</v>
      </c>
      <c r="S294" s="79" t="s">
        <v>687</v>
      </c>
      <c r="T294" s="79" t="s">
        <v>809</v>
      </c>
      <c r="U294" s="79"/>
      <c r="V294" s="83" t="s">
        <v>951</v>
      </c>
      <c r="W294" s="81">
        <v>43486.13774305556</v>
      </c>
      <c r="X294" s="83" t="s">
        <v>1106</v>
      </c>
      <c r="Y294" s="79"/>
      <c r="Z294" s="79"/>
      <c r="AA294" s="85" t="s">
        <v>1265</v>
      </c>
      <c r="AB294" s="79"/>
      <c r="AC294" s="79" t="b">
        <v>0</v>
      </c>
      <c r="AD294" s="79">
        <v>3</v>
      </c>
      <c r="AE294" s="85" t="s">
        <v>1273</v>
      </c>
      <c r="AF294" s="79" t="b">
        <v>0</v>
      </c>
      <c r="AG294" s="79" t="s">
        <v>1276</v>
      </c>
      <c r="AH294" s="79"/>
      <c r="AI294" s="85" t="s">
        <v>1273</v>
      </c>
      <c r="AJ294" s="79" t="b">
        <v>0</v>
      </c>
      <c r="AK294" s="79">
        <v>3</v>
      </c>
      <c r="AL294" s="85" t="s">
        <v>1273</v>
      </c>
      <c r="AM294" s="79" t="s">
        <v>1284</v>
      </c>
      <c r="AN294" s="79" t="b">
        <v>0</v>
      </c>
      <c r="AO294" s="85" t="s">
        <v>1265</v>
      </c>
      <c r="AP294" s="79" t="s">
        <v>1316</v>
      </c>
      <c r="AQ294" s="79">
        <v>0</v>
      </c>
      <c r="AR294" s="79">
        <v>0</v>
      </c>
      <c r="AS294" s="79"/>
      <c r="AT294" s="79"/>
      <c r="AU294" s="79"/>
      <c r="AV294" s="79"/>
      <c r="AW294" s="79"/>
      <c r="AX294" s="79"/>
      <c r="AY294" s="79"/>
      <c r="AZ294" s="79"/>
      <c r="BA294">
        <v>1</v>
      </c>
      <c r="BB294" s="78" t="str">
        <f>REPLACE(INDEX(GroupVertices[Group],MATCH(Edges[[#This Row],[Vertex 1]],GroupVertices[Vertex],0)),1,1,"")</f>
        <v>5</v>
      </c>
      <c r="BC294" s="78" t="str">
        <f>REPLACE(INDEX(GroupVertices[Group],MATCH(Edges[[#This Row],[Vertex 2]],GroupVertices[Vertex],0)),1,1,"")</f>
        <v>5</v>
      </c>
      <c r="BD294" s="48">
        <v>1</v>
      </c>
      <c r="BE294" s="49">
        <v>3.7037037037037037</v>
      </c>
      <c r="BF294" s="48">
        <v>0</v>
      </c>
      <c r="BG294" s="49">
        <v>0</v>
      </c>
      <c r="BH294" s="48">
        <v>0</v>
      </c>
      <c r="BI294" s="49">
        <v>0</v>
      </c>
      <c r="BJ294" s="48">
        <v>26</v>
      </c>
      <c r="BK294" s="49">
        <v>96.29629629629629</v>
      </c>
      <c r="BL294" s="48">
        <v>27</v>
      </c>
    </row>
    <row r="295" spans="1:64" ht="15">
      <c r="A295" s="64" t="s">
        <v>331</v>
      </c>
      <c r="B295" s="64" t="s">
        <v>334</v>
      </c>
      <c r="C295" s="65" t="s">
        <v>4076</v>
      </c>
      <c r="D295" s="66">
        <v>3</v>
      </c>
      <c r="E295" s="67" t="s">
        <v>132</v>
      </c>
      <c r="F295" s="68">
        <v>32</v>
      </c>
      <c r="G295" s="65"/>
      <c r="H295" s="69"/>
      <c r="I295" s="70"/>
      <c r="J295" s="70"/>
      <c r="K295" s="34" t="s">
        <v>65</v>
      </c>
      <c r="L295" s="77">
        <v>295</v>
      </c>
      <c r="M295" s="77"/>
      <c r="N295" s="72"/>
      <c r="O295" s="79" t="s">
        <v>432</v>
      </c>
      <c r="P295" s="81">
        <v>43486.24674768518</v>
      </c>
      <c r="Q295" s="79" t="s">
        <v>572</v>
      </c>
      <c r="R295" s="83" t="s">
        <v>637</v>
      </c>
      <c r="S295" s="79" t="s">
        <v>687</v>
      </c>
      <c r="T295" s="79" t="s">
        <v>810</v>
      </c>
      <c r="U295" s="79"/>
      <c r="V295" s="83" t="s">
        <v>949</v>
      </c>
      <c r="W295" s="81">
        <v>43486.24674768518</v>
      </c>
      <c r="X295" s="83" t="s">
        <v>1107</v>
      </c>
      <c r="Y295" s="79"/>
      <c r="Z295" s="79"/>
      <c r="AA295" s="85" t="s">
        <v>1266</v>
      </c>
      <c r="AB295" s="79"/>
      <c r="AC295" s="79" t="b">
        <v>0</v>
      </c>
      <c r="AD295" s="79">
        <v>0</v>
      </c>
      <c r="AE295" s="85" t="s">
        <v>1273</v>
      </c>
      <c r="AF295" s="79" t="b">
        <v>0</v>
      </c>
      <c r="AG295" s="79" t="s">
        <v>1276</v>
      </c>
      <c r="AH295" s="79"/>
      <c r="AI295" s="85" t="s">
        <v>1273</v>
      </c>
      <c r="AJ295" s="79" t="b">
        <v>0</v>
      </c>
      <c r="AK295" s="79">
        <v>3</v>
      </c>
      <c r="AL295" s="85" t="s">
        <v>1265</v>
      </c>
      <c r="AM295" s="79" t="s">
        <v>1314</v>
      </c>
      <c r="AN295" s="79" t="b">
        <v>0</v>
      </c>
      <c r="AO295" s="85" t="s">
        <v>1265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v>1</v>
      </c>
      <c r="BE295" s="49">
        <v>6.25</v>
      </c>
      <c r="BF295" s="48">
        <v>0</v>
      </c>
      <c r="BG295" s="49">
        <v>0</v>
      </c>
      <c r="BH295" s="48">
        <v>0</v>
      </c>
      <c r="BI295" s="49">
        <v>0</v>
      </c>
      <c r="BJ295" s="48">
        <v>15</v>
      </c>
      <c r="BK295" s="49">
        <v>93.75</v>
      </c>
      <c r="BL295" s="48">
        <v>16</v>
      </c>
    </row>
    <row r="296" spans="1:64" ht="15">
      <c r="A296" s="64" t="s">
        <v>335</v>
      </c>
      <c r="B296" s="64" t="s">
        <v>335</v>
      </c>
      <c r="C296" s="65" t="s">
        <v>4077</v>
      </c>
      <c r="D296" s="66">
        <v>3</v>
      </c>
      <c r="E296" s="67" t="s">
        <v>136</v>
      </c>
      <c r="F296" s="68">
        <v>23.333333333333336</v>
      </c>
      <c r="G296" s="65"/>
      <c r="H296" s="69"/>
      <c r="I296" s="70"/>
      <c r="J296" s="70"/>
      <c r="K296" s="34" t="s">
        <v>65</v>
      </c>
      <c r="L296" s="77">
        <v>296</v>
      </c>
      <c r="M296" s="77"/>
      <c r="N296" s="72"/>
      <c r="O296" s="79" t="s">
        <v>176</v>
      </c>
      <c r="P296" s="81">
        <v>43486.1459837963</v>
      </c>
      <c r="Q296" s="79" t="s">
        <v>573</v>
      </c>
      <c r="R296" s="83" t="s">
        <v>638</v>
      </c>
      <c r="S296" s="79" t="s">
        <v>688</v>
      </c>
      <c r="T296" s="79" t="s">
        <v>811</v>
      </c>
      <c r="U296" s="79"/>
      <c r="V296" s="83" t="s">
        <v>952</v>
      </c>
      <c r="W296" s="81">
        <v>43486.1459837963</v>
      </c>
      <c r="X296" s="83" t="s">
        <v>1108</v>
      </c>
      <c r="Y296" s="79"/>
      <c r="Z296" s="79"/>
      <c r="AA296" s="85" t="s">
        <v>1267</v>
      </c>
      <c r="AB296" s="79"/>
      <c r="AC296" s="79" t="b">
        <v>0</v>
      </c>
      <c r="AD296" s="79">
        <v>1</v>
      </c>
      <c r="AE296" s="85" t="s">
        <v>1273</v>
      </c>
      <c r="AF296" s="79" t="b">
        <v>0</v>
      </c>
      <c r="AG296" s="79" t="s">
        <v>1276</v>
      </c>
      <c r="AH296" s="79"/>
      <c r="AI296" s="85" t="s">
        <v>1273</v>
      </c>
      <c r="AJ296" s="79" t="b">
        <v>0</v>
      </c>
      <c r="AK296" s="79">
        <v>2</v>
      </c>
      <c r="AL296" s="85" t="s">
        <v>1273</v>
      </c>
      <c r="AM296" s="79" t="s">
        <v>1284</v>
      </c>
      <c r="AN296" s="79" t="b">
        <v>0</v>
      </c>
      <c r="AO296" s="85" t="s">
        <v>1267</v>
      </c>
      <c r="AP296" s="79" t="s">
        <v>1316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25</v>
      </c>
      <c r="BK296" s="49">
        <v>100</v>
      </c>
      <c r="BL296" s="48">
        <v>25</v>
      </c>
    </row>
    <row r="297" spans="1:64" ht="15">
      <c r="A297" s="64" t="s">
        <v>335</v>
      </c>
      <c r="B297" s="64" t="s">
        <v>335</v>
      </c>
      <c r="C297" s="65" t="s">
        <v>4077</v>
      </c>
      <c r="D297" s="66">
        <v>3</v>
      </c>
      <c r="E297" s="67" t="s">
        <v>136</v>
      </c>
      <c r="F297" s="68">
        <v>23.333333333333336</v>
      </c>
      <c r="G297" s="65"/>
      <c r="H297" s="69"/>
      <c r="I297" s="70"/>
      <c r="J297" s="70"/>
      <c r="K297" s="34" t="s">
        <v>65</v>
      </c>
      <c r="L297" s="77">
        <v>297</v>
      </c>
      <c r="M297" s="77"/>
      <c r="N297" s="72"/>
      <c r="O297" s="79" t="s">
        <v>176</v>
      </c>
      <c r="P297" s="81">
        <v>43486.229166666664</v>
      </c>
      <c r="Q297" s="79" t="s">
        <v>574</v>
      </c>
      <c r="R297" s="83" t="s">
        <v>639</v>
      </c>
      <c r="S297" s="79" t="s">
        <v>689</v>
      </c>
      <c r="T297" s="79" t="s">
        <v>811</v>
      </c>
      <c r="U297" s="79"/>
      <c r="V297" s="83" t="s">
        <v>952</v>
      </c>
      <c r="W297" s="81">
        <v>43486.229166666664</v>
      </c>
      <c r="X297" s="83" t="s">
        <v>1109</v>
      </c>
      <c r="Y297" s="79"/>
      <c r="Z297" s="79"/>
      <c r="AA297" s="85" t="s">
        <v>1268</v>
      </c>
      <c r="AB297" s="79"/>
      <c r="AC297" s="79" t="b">
        <v>0</v>
      </c>
      <c r="AD297" s="79">
        <v>0</v>
      </c>
      <c r="AE297" s="85" t="s">
        <v>1273</v>
      </c>
      <c r="AF297" s="79" t="b">
        <v>0</v>
      </c>
      <c r="AG297" s="79" t="s">
        <v>1276</v>
      </c>
      <c r="AH297" s="79"/>
      <c r="AI297" s="85" t="s">
        <v>1273</v>
      </c>
      <c r="AJ297" s="79" t="b">
        <v>0</v>
      </c>
      <c r="AK297" s="79">
        <v>1</v>
      </c>
      <c r="AL297" s="85" t="s">
        <v>1273</v>
      </c>
      <c r="AM297" s="79" t="s">
        <v>1284</v>
      </c>
      <c r="AN297" s="79" t="b">
        <v>0</v>
      </c>
      <c r="AO297" s="85" t="s">
        <v>1268</v>
      </c>
      <c r="AP297" s="79" t="s">
        <v>1316</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5</v>
      </c>
      <c r="BD297" s="48">
        <v>0</v>
      </c>
      <c r="BE297" s="49">
        <v>0</v>
      </c>
      <c r="BF297" s="48">
        <v>0</v>
      </c>
      <c r="BG297" s="49">
        <v>0</v>
      </c>
      <c r="BH297" s="48">
        <v>0</v>
      </c>
      <c r="BI297" s="49">
        <v>0</v>
      </c>
      <c r="BJ297" s="48">
        <v>28</v>
      </c>
      <c r="BK297" s="49">
        <v>100</v>
      </c>
      <c r="BL297" s="48">
        <v>28</v>
      </c>
    </row>
    <row r="298" spans="1:64" ht="15">
      <c r="A298" s="64" t="s">
        <v>331</v>
      </c>
      <c r="B298" s="64" t="s">
        <v>335</v>
      </c>
      <c r="C298" s="65" t="s">
        <v>4077</v>
      </c>
      <c r="D298" s="66">
        <v>3</v>
      </c>
      <c r="E298" s="67" t="s">
        <v>136</v>
      </c>
      <c r="F298" s="68">
        <v>23.333333333333336</v>
      </c>
      <c r="G298" s="65"/>
      <c r="H298" s="69"/>
      <c r="I298" s="70"/>
      <c r="J298" s="70"/>
      <c r="K298" s="34" t="s">
        <v>65</v>
      </c>
      <c r="L298" s="77">
        <v>298</v>
      </c>
      <c r="M298" s="77"/>
      <c r="N298" s="72"/>
      <c r="O298" s="79" t="s">
        <v>432</v>
      </c>
      <c r="P298" s="81">
        <v>43486.2472337963</v>
      </c>
      <c r="Q298" s="79" t="s">
        <v>575</v>
      </c>
      <c r="R298" s="83" t="s">
        <v>638</v>
      </c>
      <c r="S298" s="79" t="s">
        <v>688</v>
      </c>
      <c r="T298" s="79" t="s">
        <v>812</v>
      </c>
      <c r="U298" s="79"/>
      <c r="V298" s="83" t="s">
        <v>949</v>
      </c>
      <c r="W298" s="81">
        <v>43486.2472337963</v>
      </c>
      <c r="X298" s="83" t="s">
        <v>1110</v>
      </c>
      <c r="Y298" s="79"/>
      <c r="Z298" s="79"/>
      <c r="AA298" s="85" t="s">
        <v>1269</v>
      </c>
      <c r="AB298" s="79"/>
      <c r="AC298" s="79" t="b">
        <v>0</v>
      </c>
      <c r="AD298" s="79">
        <v>0</v>
      </c>
      <c r="AE298" s="85" t="s">
        <v>1273</v>
      </c>
      <c r="AF298" s="79" t="b">
        <v>0</v>
      </c>
      <c r="AG298" s="79" t="s">
        <v>1276</v>
      </c>
      <c r="AH298" s="79"/>
      <c r="AI298" s="85" t="s">
        <v>1273</v>
      </c>
      <c r="AJ298" s="79" t="b">
        <v>0</v>
      </c>
      <c r="AK298" s="79">
        <v>2</v>
      </c>
      <c r="AL298" s="85" t="s">
        <v>1267</v>
      </c>
      <c r="AM298" s="79" t="s">
        <v>1314</v>
      </c>
      <c r="AN298" s="79" t="b">
        <v>0</v>
      </c>
      <c r="AO298" s="85" t="s">
        <v>1267</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5</v>
      </c>
      <c r="BC298" s="78" t="str">
        <f>REPLACE(INDEX(GroupVertices[Group],MATCH(Edges[[#This Row],[Vertex 2]],GroupVertices[Vertex],0)),1,1,"")</f>
        <v>5</v>
      </c>
      <c r="BD298" s="48">
        <v>0</v>
      </c>
      <c r="BE298" s="49">
        <v>0</v>
      </c>
      <c r="BF298" s="48">
        <v>0</v>
      </c>
      <c r="BG298" s="49">
        <v>0</v>
      </c>
      <c r="BH298" s="48">
        <v>0</v>
      </c>
      <c r="BI298" s="49">
        <v>0</v>
      </c>
      <c r="BJ298" s="48">
        <v>12</v>
      </c>
      <c r="BK298" s="49">
        <v>100</v>
      </c>
      <c r="BL298" s="48">
        <v>12</v>
      </c>
    </row>
    <row r="299" spans="1:64" ht="15">
      <c r="A299" s="64" t="s">
        <v>331</v>
      </c>
      <c r="B299" s="64" t="s">
        <v>335</v>
      </c>
      <c r="C299" s="65" t="s">
        <v>4077</v>
      </c>
      <c r="D299" s="66">
        <v>3</v>
      </c>
      <c r="E299" s="67" t="s">
        <v>136</v>
      </c>
      <c r="F299" s="68">
        <v>23.333333333333336</v>
      </c>
      <c r="G299" s="65"/>
      <c r="H299" s="69"/>
      <c r="I299" s="70"/>
      <c r="J299" s="70"/>
      <c r="K299" s="34" t="s">
        <v>65</v>
      </c>
      <c r="L299" s="77">
        <v>299</v>
      </c>
      <c r="M299" s="77"/>
      <c r="N299" s="72"/>
      <c r="O299" s="79" t="s">
        <v>432</v>
      </c>
      <c r="P299" s="81">
        <v>43486.247928240744</v>
      </c>
      <c r="Q299" s="79" t="s">
        <v>576</v>
      </c>
      <c r="R299" s="83" t="s">
        <v>639</v>
      </c>
      <c r="S299" s="79" t="s">
        <v>689</v>
      </c>
      <c r="T299" s="79" t="s">
        <v>812</v>
      </c>
      <c r="U299" s="79"/>
      <c r="V299" s="83" t="s">
        <v>949</v>
      </c>
      <c r="W299" s="81">
        <v>43486.247928240744</v>
      </c>
      <c r="X299" s="83" t="s">
        <v>1111</v>
      </c>
      <c r="Y299" s="79"/>
      <c r="Z299" s="79"/>
      <c r="AA299" s="85" t="s">
        <v>1270</v>
      </c>
      <c r="AB299" s="79"/>
      <c r="AC299" s="79" t="b">
        <v>0</v>
      </c>
      <c r="AD299" s="79">
        <v>0</v>
      </c>
      <c r="AE299" s="85" t="s">
        <v>1273</v>
      </c>
      <c r="AF299" s="79" t="b">
        <v>0</v>
      </c>
      <c r="AG299" s="79" t="s">
        <v>1276</v>
      </c>
      <c r="AH299" s="79"/>
      <c r="AI299" s="85" t="s">
        <v>1273</v>
      </c>
      <c r="AJ299" s="79" t="b">
        <v>0</v>
      </c>
      <c r="AK299" s="79">
        <v>1</v>
      </c>
      <c r="AL299" s="85" t="s">
        <v>1268</v>
      </c>
      <c r="AM299" s="79" t="s">
        <v>1314</v>
      </c>
      <c r="AN299" s="79" t="b">
        <v>0</v>
      </c>
      <c r="AO299" s="85" t="s">
        <v>1268</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5</v>
      </c>
      <c r="BC299" s="78" t="str">
        <f>REPLACE(INDEX(GroupVertices[Group],MATCH(Edges[[#This Row],[Vertex 2]],GroupVertices[Vertex],0)),1,1,"")</f>
        <v>5</v>
      </c>
      <c r="BD299" s="48">
        <v>0</v>
      </c>
      <c r="BE299" s="49">
        <v>0</v>
      </c>
      <c r="BF299" s="48">
        <v>0</v>
      </c>
      <c r="BG299" s="49">
        <v>0</v>
      </c>
      <c r="BH299" s="48">
        <v>0</v>
      </c>
      <c r="BI299" s="49">
        <v>0</v>
      </c>
      <c r="BJ299" s="48">
        <v>14</v>
      </c>
      <c r="BK299" s="49">
        <v>100</v>
      </c>
      <c r="BL299"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9"/>
    <dataValidation allowBlank="1" showErrorMessage="1" sqref="N2:N2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9"/>
    <dataValidation allowBlank="1" showInputMessage="1" promptTitle="Edge Color" prompt="To select an optional edge color, right-click and select Select Color on the right-click menu." sqref="C3:C299"/>
    <dataValidation allowBlank="1" showInputMessage="1" promptTitle="Edge Width" prompt="Enter an optional edge width between 1 and 10." errorTitle="Invalid Edge Width" error="The optional edge width must be a whole number between 1 and 10." sqref="D3:D299"/>
    <dataValidation allowBlank="1" showInputMessage="1" promptTitle="Edge Opacity" prompt="Enter an optional edge opacity between 0 (transparent) and 100 (opaque)." errorTitle="Invalid Edge Opacity" error="The optional edge opacity must be a whole number between 0 and 10." sqref="F3:F2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9">
      <formula1>ValidEdgeVisibilities</formula1>
    </dataValidation>
    <dataValidation allowBlank="1" showInputMessage="1" showErrorMessage="1" promptTitle="Vertex 1 Name" prompt="Enter the name of the edge's first vertex." sqref="A3:A299"/>
    <dataValidation allowBlank="1" showInputMessage="1" showErrorMessage="1" promptTitle="Vertex 2 Name" prompt="Enter the name of the edge's second vertex." sqref="B3:B299"/>
    <dataValidation allowBlank="1" showInputMessage="1" showErrorMessage="1" promptTitle="Edge Label" prompt="Enter an optional edge label." errorTitle="Invalid Edge Visibility" error="You have entered an unrecognized edge visibility.  Try selecting from the drop-down list instead." sqref="H3:H2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9"/>
  </dataValidations>
  <hyperlinks>
    <hyperlink ref="R3" r:id="rId1" display="https://www.aitimejournal.com/@admond.lee/3-steps-to-build-a-data-science-portfolio"/>
    <hyperlink ref="R4" r:id="rId2" display="http://out.faveeo.com/?url=https://www.bfmtv.com/economie/la-france-s-offre-l-un-des-plus-puissantssupercalculateurs-d-europe-pour-25-millions-d-euros-1606638.html&amp;vertical=intelligence-artificielle&amp;lang=fr"/>
    <hyperlink ref="R5" r:id="rId3" display="https://www.forbes.com/sites/forbestechcouncil/2019/01/16/13-industries-soon-to-be-revolutionized-by-artificial-intelligence/"/>
    <hyperlink ref="R6" r:id="rId4" display="https://www.forbes.com/sites/forbestechcouncil/2019/01/16/13-industries-soon-to-be-revolutionized-by-artificial-intelligence/"/>
    <hyperlink ref="R7" r:id="rId5" display="https://www.informationisbeautifulawards.com/showcase/2333-map-of-computer-science"/>
    <hyperlink ref="R8" r:id="rId6" display="https://www.informationisbeautifulawards.com/showcase/2333-map-of-computer-science"/>
    <hyperlink ref="R10" r:id="rId7" display="https://medium.com/m/global-identity?redirectUrl=https%3A%2F%2Ftowardsdatascience.com%2Flinear-algebra-for-deep-learning-506c19c0d6fa"/>
    <hyperlink ref="R11" r:id="rId8" display="https://medium.com/m/global-identity?redirectUrl=https%3A%2F%2Ftowardsdatascience.com%2Flinear-algebra-for-deep-learning-506c19c0d6fa"/>
    <hyperlink ref="R12" r:id="rId9" display="http://ipfconline.fr/blog/2018/11/27/50-top-digital-influencers-to-follow-in-2019/"/>
    <hyperlink ref="R13" r:id="rId10" display="http://ipfconline.fr/blog/2018/11/27/50-top-digital-influencers-to-follow-in-2019/"/>
    <hyperlink ref="R14" r:id="rId11" display="http://www.kdnuggets.com/2016/09/poll-algorithms-used-data-scientists.html?utm_content=buffer5febc&amp;utm_medium=social&amp;utm_source=twitter.com&amp;utm_campaign=buffer"/>
    <hyperlink ref="R21" r:id="rId12" display="https://medium.com/@ChrisHerd/why-blockchain-is-a-hammer-looking-for-a-nail-and-where-it-might-find-it-adba41facf23"/>
    <hyperlink ref="R22" r:id="rId13" display="https://medium.com/@ChrisHerd/why-blockchain-is-a-hammer-looking-for-a-nail-and-where-it-might-find-it-adba41facf23"/>
    <hyperlink ref="R23" r:id="rId14" display="https://medium.com/@ChrisHerd/why-blockchain-is-a-hammer-looking-for-a-nail-and-where-it-might-find-it-adba41facf23"/>
    <hyperlink ref="R24" r:id="rId15" display="https://medium.com/@ChrisHerd/why-blockchain-is-a-hammer-looking-for-a-nail-and-where-it-might-find-it-adba41facf23"/>
    <hyperlink ref="R25" r:id="rId16" display="https://www.forbes.com/sites/forbestechcouncil/2019/01/16/13-industries-soon-to-be-revolutionized-by-artificial-intelligence/"/>
    <hyperlink ref="R27" r:id="rId17" display="https://medium.com/@ChrisHerd/why-blockchain-is-a-hammer-looking-for-a-nail-and-where-it-might-find-it-adba41facf23"/>
    <hyperlink ref="R28" r:id="rId18" display="https://medium.com/@ChrisHerd/why-blockchain-is-a-hammer-looking-for-a-nail-and-where-it-might-find-it-adba41facf23"/>
    <hyperlink ref="R29" r:id="rId19" display="https://medium.com/@ChrisHerd/why-blockchain-is-a-hammer-looking-for-a-nail-and-where-it-might-find-it-adba41facf23"/>
    <hyperlink ref="R30" r:id="rId20" display="https://medium.com/m/global-identity?redirectUrl=https%3A%2F%2Ftowardsdatascience.com%2Fthe-data-fabric-for-machine-learning-part-1-2c558b7035d7"/>
    <hyperlink ref="R31" r:id="rId21" display="https://medium.com/m/global-identity?redirectUrl=https%3A%2F%2Ftowardsdatascience.com%2Fthe-data-fabric-for-machine-learning-part-1-2c558b7035d7"/>
    <hyperlink ref="R32" r:id="rId22" display="https://medium.com/m/global-identity?redirectUrl=https%3A%2F%2Ftowardsdatascience.com%2Fthe-data-fabric-for-machine-learning-part-1-2c558b7035d7"/>
    <hyperlink ref="R33" r:id="rId23" display="https://medium.com/m/global-identity?redirectUrl=https%3A%2F%2Ftowardsdatascience.com%2Fthe-data-fabric-for-machine-learning-part-1-2c558b7035d7"/>
    <hyperlink ref="R34" r:id="rId24" display="https://medium.com/m/global-identity?redirectUrl=https%3A%2F%2Ftowardsdatascience.com%2Fthe-data-fabric-for-machine-learning-part-1-2c558b7035d7"/>
    <hyperlink ref="R35" r:id="rId25" display="https://medium.com/m/global-identity?redirectUrl=https%3A%2F%2Ftowardsdatascience.com%2Fthe-data-fabric-for-machine-learning-part-1-2c558b7035d7"/>
    <hyperlink ref="R36" r:id="rId26" display="https://medium.com/m/global-identity?redirectUrl=https%3A%2F%2Ftowardsdatascience.com%2Fthe-data-fabric-for-machine-learning-part-1-2c558b7035d7"/>
    <hyperlink ref="R37" r:id="rId27" display="https://medium.com/m/global-identity?redirectUrl=https%3A%2F%2Ftowardsdatascience.com%2Fthe-data-fabric-for-machine-learning-part-1-2c558b7035d7"/>
    <hyperlink ref="R38" r:id="rId28" display="https://www.forbes.com/sites/nvidia/2019/01/18/how-ai-is-transforming-the-next-generation-of-vehicles/#1d22f18447d9"/>
    <hyperlink ref="R39" r:id="rId29" display="https://www.forbes.com/sites/nvidia/2019/01/18/how-ai-is-transforming-the-next-generation-of-vehicles/#1d22f18447d9"/>
    <hyperlink ref="R40" r:id="rId30" display="https://www.forbes.com/sites/nvidia/2019/01/18/how-ai-is-transforming-the-next-generation-of-vehicles/#1d22f18447d9"/>
    <hyperlink ref="R41" r:id="rId31" display="https://thenextweb.com/contributors/2019/01/18/10-ways-to-prepare-for-the-ai-and-automation-revolution/"/>
    <hyperlink ref="R43" r:id="rId32" display="https://thenextweb.com/contributors/2019/01/18/10-ways-to-prepare-for-the-ai-and-automation-revolution/"/>
    <hyperlink ref="R44" r:id="rId33" display="https://thenextweb.com/contributors/2019/01/18/10-ways-to-prepare-for-the-ai-and-automation-revolution/"/>
    <hyperlink ref="R45" r:id="rId34" display="https://thenextweb.com/contributors/2019/01/18/10-ways-to-prepare-for-the-ai-and-automation-revolution/"/>
    <hyperlink ref="R46" r:id="rId35" display="https://thenextweb.com/contributors/2019/01/18/10-ways-to-prepare-for-the-ai-and-automation-revolution/"/>
    <hyperlink ref="R47" r:id="rId36" display="https://www.washingtonpost.com/news/powerpost/paloma/the-technology-202/2019/01/15/the-technology-202-venture-capitalists-balk-at-proposed-export-limits-on-ai-quantum-computing/5c3ccd2f1b326b66fc5a1c42/?noredirect=on"/>
    <hyperlink ref="R48" r:id="rId37" display="https://www.washingtonpost.com/news/powerpost/paloma/the-technology-202/2019/01/15/the-technology-202-venture-capitalists-balk-at-proposed-export-limits-on-ai-quantum-computing/5c3ccd2f1b326b66fc5a1c42/?noredirect=on"/>
    <hyperlink ref="R49" r:id="rId38" display="https://www.washingtonpost.com/news/powerpost/paloma/the-technology-202/2019/01/15/the-technology-202-venture-capitalists-balk-at-proposed-export-limits-on-ai-quantum-computing/5c3ccd2f1b326b66fc5a1c42/?noredirect=on"/>
    <hyperlink ref="R50" r:id="rId39" display="https://www.nytimes.com/2019/01/20/technology/artificial-intelligence-policy-world.html"/>
    <hyperlink ref="R51" r:id="rId40" display="https://www.nytimes.com/2019/01/20/technology/artificial-intelligence-policy-world.html"/>
    <hyperlink ref="R52" r:id="rId41" display="https://www.washingtonpost.com/news/powerpost/paloma/the-technology-202/2019/01/15/the-technology-202-venture-capitalists-balk-at-proposed-export-limits-on-ai-quantum-computing/5c3ccd2f1b326b66fc5a1c42/?noredirect=on"/>
    <hyperlink ref="R53" r:id="rId42" display="https://www.nytimes.com/2019/01/20/technology/artificial-intelligence-policy-world.html"/>
    <hyperlink ref="R54" r:id="rId43" display="https://www.nytimes.com/2019/01/20/technology/artificial-intelligence-policy-world.html"/>
    <hyperlink ref="R55" r:id="rId44" display="https://www.nytimes.com/2019/01/20/technology/artificial-intelligence-policy-world.html"/>
    <hyperlink ref="R56" r:id="rId45" display="https://www.analyticsinsight.net/artificial-intelligence-is-a-great-detector-tool/"/>
    <hyperlink ref="R57" r:id="rId46" display="https://www.analyticsinsight.net/artificial-intelligence-is-a-great-detector-tool/"/>
    <hyperlink ref="R58" r:id="rId47" display="https://www.analyticsinsight.net/artificial-intelligence-is-a-great-detector-tool/"/>
    <hyperlink ref="R59" r:id="rId48" display="https://www.analyticsinsight.net/artificial-intelligence-is-a-great-detector-tool/"/>
    <hyperlink ref="R60" r:id="rId49" display="https://www.analyticsinsight.net/artificial-intelligence-is-a-great-detector-tool/"/>
    <hyperlink ref="R61" r:id="rId50" display="https://www.analyticsinsight.net/artificial-intelligence-is-a-great-detector-tool/"/>
    <hyperlink ref="R62" r:id="rId51" display="https://www.weforum.org/agenda/2019/01/who-should-take-charge-of-our-cybersecurity"/>
    <hyperlink ref="R63" r:id="rId52" display="https://www.weforum.org/agenda/2019/01/who-should-take-charge-of-our-cybersecurity"/>
    <hyperlink ref="R64" r:id="rId53" display="https://www.weforum.org/agenda/2019/01/who-should-take-charge-of-our-cybersecurity"/>
    <hyperlink ref="R65" r:id="rId54" display="https://twitter.com/lic_grajales/status/1086452881710960646"/>
    <hyperlink ref="R66" r:id="rId55" display="https://twitter.com/lic_grajales/status/1086452881710960646"/>
    <hyperlink ref="R73" r:id="rId56" display="https://machinelearningmastery.com/how-to-control-the-speed-and-stability-of-training-neural-networks-with-gradient-descent-batch-size/"/>
    <hyperlink ref="R75" r:id="rId57" display="https://english.manoramaonline.com/in-depth/startup-village/2017/05/24/google-selects-six-indian-startups-for-accelerator-programme.html"/>
    <hyperlink ref="R77" r:id="rId58" display="https://www.jadirectives.com/review-of-machine-learning-course-a-z-hands-on-python-r-in-data-science/"/>
    <hyperlink ref="R79" r:id="rId59" display="https://www.aitimejournal.com/@admond.lee/3-steps-to-build-a-data-science-portfolio"/>
    <hyperlink ref="R80" r:id="rId60" display="https://www.aitimejournal.com/@admond.lee/3-steps-to-build-a-data-science-portfolio"/>
    <hyperlink ref="R81" r:id="rId61" display="https://www.aitimejournal.com/@admond.lee/3-steps-to-build-a-data-science-portfolio"/>
    <hyperlink ref="R82" r:id="rId62" display="https://www.aitimejournal.com/@admond.lee/3-steps-to-build-a-data-science-portfolio"/>
    <hyperlink ref="R83" r:id="rId63" display="https://www.aitimejournal.com/@admond.lee/3-steps-to-build-a-data-science-portfolio"/>
    <hyperlink ref="R84" r:id="rId64" display="https://www.forbes.com/sites/nvidia/2019/01/18/how-ai-is-transforming-the-next-generation-of-vehicles/#1d22f18447d9"/>
    <hyperlink ref="R85" r:id="rId65" display="https://www.forbes.com/sites/nvidia/2019/01/18/how-ai-is-transforming-the-next-generation-of-vehicles/#1d22f18447d9"/>
    <hyperlink ref="R86" r:id="rId66" display="https://www.forbes.com/sites/nvidia/2019/01/18/how-ai-is-transforming-the-next-generation-of-vehicles/#1d22f18447d9"/>
    <hyperlink ref="R87" r:id="rId67" display="https://www.forbes.com/sites/nvidia/2019/01/18/how-ai-is-transforming-the-next-generation-of-vehicles/#1d22f18447d9"/>
    <hyperlink ref="R88" r:id="rId68" display="https://www.linkedin.com/pulse/guide-real-world-ai-machine-learning-use-cases-imtiaz-adam/?published=t"/>
    <hyperlink ref="R90" r:id="rId69" display="https://www.forbes.com/sites/nvidia/2019/01/18/how-ai-is-transforming-the-next-generation-of-vehicles/#1d22f18447d9"/>
    <hyperlink ref="R92" r:id="rId70" display="http://out.faveeo.com/?url=https://www.bfmtv.com/economie/la-france-s-offre-l-un-des-plus-puissantssupercalculateurs-d-europe-pour-25-millions-d-euros-1606638.html&amp;vertical=intelligence-artificielle&amp;lang=fr"/>
    <hyperlink ref="R97" r:id="rId71" display="https://www.forbes.com/sites/forbestechcouncil/2019/01/16/13-industries-soon-to-be-revolutionized-by-artificial-intelligence/"/>
    <hyperlink ref="R98" r:id="rId72" display="https://www.forbes.com/sites/forbestechcouncil/2019/01/16/13-industries-soon-to-be-revolutionized-by-artificial-intelligence/"/>
    <hyperlink ref="R99" r:id="rId73" display="https://www.forbes.com/sites/forbestechcouncil/2019/01/16/13-industries-soon-to-be-revolutionized-by-artificial-intelligence/"/>
    <hyperlink ref="R100" r:id="rId74" display="https://www.forbes.com/sites/forbestechcouncil/2019/01/16/13-industries-soon-to-be-revolutionized-by-artificial-intelligence/"/>
    <hyperlink ref="R101" r:id="rId75" display="https://www.forbes.com/sites/forbestechcouncil/2019/01/16/13-industries-soon-to-be-revolutionized-by-artificial-intelligence/"/>
    <hyperlink ref="R102" r:id="rId76" display="https://www.forbes.com/sites/forbestechcouncil/2019/01/16/13-industries-soon-to-be-revolutionized-by-artificial-intelligence/"/>
    <hyperlink ref="R105" r:id="rId77" display="http://www.cityam.com/271484/data-and-machine-learning-needs-human-intelligence-achieve"/>
    <hyperlink ref="R106" r:id="rId78" display="https://github.com/ShivamPanchal/Complete-CheatSheets"/>
    <hyperlink ref="R119" r:id="rId79" display="https://github.com/osforscience/deep-learning-ocean?utm_campaign=explore-email&amp;utm_medium=email&amp;utm_source=newsletter&amp;utm_term=daily"/>
    <hyperlink ref="R120" r:id="rId80" display="https://github.com/osforscience/deep-learning-ocean?utm_campaign=explore-email&amp;utm_medium=email&amp;utm_source=newsletter&amp;utm_term=daily"/>
    <hyperlink ref="R121" r:id="rId81" display="https://www.edureka.co/blog/classification-algorithms/"/>
    <hyperlink ref="R123" r:id="rId82" display="https://www.forbes.com/sites/gilpress/2018/12/09/120-ai-predictions-for-2019/#63219241688c"/>
    <hyperlink ref="R124" r:id="rId83" display="https://www.forbes.com/sites/gilpress/2018/12/09/120-ai-predictions-for-2019/#63219241688c"/>
    <hyperlink ref="R125" r:id="rId84" display="https://www.forbes.com/sites/gilpress/2018/12/09/120-ai-predictions-for-2019/#63219241688c"/>
    <hyperlink ref="R126" r:id="rId85" display="https://www.forbes.com/sites/gilpress/2018/12/09/120-ai-predictions-for-2019/#63219241688c"/>
    <hyperlink ref="R127" r:id="rId86" display="https://www.forbes.com/sites/gilpress/2018/12/09/120-ai-predictions-for-2019/#63219241688c"/>
    <hyperlink ref="R128" r:id="rId87" display="https://www.nytimes.com/2019/01/20/technology/artificial-intelligence-policy-world.html"/>
    <hyperlink ref="R129" r:id="rId88" display="https://www.forbes.com/sites/gilpress/2018/12/09/120-ai-predictions-for-2019/#63219241688c"/>
    <hyperlink ref="R130" r:id="rId89" display="http://www.datasciencecentral.com/profiles/blogs/book-python-data-science-handbook?overrideMobileRedirect=1"/>
    <hyperlink ref="R131" r:id="rId90" display="http://www.datasciencecentral.com/profiles/blogs/book-python-data-science-handbook?overrideMobileRedirect=1"/>
    <hyperlink ref="R132" r:id="rId91" display="http://www.datasciencecentral.com/profiles/blogs/book-python-data-science-handbook?overrideMobileRedirect=1"/>
    <hyperlink ref="R134" r:id="rId92" display="http://businessoverbroadway.com/2019/01/20/usage-driven-groupings-of-data-science-and-machine-learning-programming-languages/"/>
    <hyperlink ref="R138" r:id="rId93" display="https://shoptalk.com/speakers"/>
    <hyperlink ref="R139" r:id="rId94" display="https://twitter.com/thekaushalsoni"/>
    <hyperlink ref="R140" r:id="rId95" display="https://twitter.com/thekaushalsoni"/>
    <hyperlink ref="R143" r:id="rId96" display="http://www.kdnuggets.com/2016/09/poll-algorithms-used-data-scientists.html?utm_content=buffer5febc&amp;utm_medium=social&amp;utm_source=twitter.com&amp;utm_campaign=buffer"/>
    <hyperlink ref="R145" r:id="rId97" display="http://www.kdnuggets.com/2016/09/poll-algorithms-used-data-scientists.html?utm_content=buffer5febc&amp;utm_medium=social&amp;utm_source=twitter.com&amp;utm_campaign=buffer"/>
    <hyperlink ref="R146" r:id="rId98" display="http://www.kdnuggets.com/2016/09/poll-algorithms-used-data-scientists.html?utm_content=buffer5febc&amp;utm_medium=social&amp;utm_source=twitter.com&amp;utm_campaign=buffer"/>
    <hyperlink ref="R149" r:id="rId99" display="https://github.com/osforscience/deep-learning-ocean?utm_campaign=explore-email&amp;utm_medium=email&amp;utm_source=newsletter&amp;utm_term=daily"/>
    <hyperlink ref="R150" r:id="rId100" display="https://github.com/osforscience/deep-learning-ocean?utm_campaign=explore-email&amp;utm_medium=email&amp;utm_source=newsletter&amp;utm_term=daily"/>
    <hyperlink ref="R151" r:id="rId101" display="https://github.com/osforscience/deep-learning-ocean?utm_campaign=explore-email&amp;utm_medium=email&amp;utm_source=newsletter&amp;utm_term=daily"/>
    <hyperlink ref="R153" r:id="rId102" display="https://www.analyticsindiamag.com/data-analytics-ai-ml-bfsi/"/>
    <hyperlink ref="R154" r:id="rId103" display="https://www.pscp.tv/w/1gqxvnqnYWkxB"/>
    <hyperlink ref="R156" r:id="rId104" display="https://www.pscp.tv/w/1gqxvnqnYWkxB"/>
    <hyperlink ref="R161" r:id="rId105" display="https://techwireasia.com/2019/01/what-to-consider-when-picking-big-data-analytics-tools/"/>
    <hyperlink ref="R162" r:id="rId106" display="https://www.forbes.com/sites/gilpress/2018/12/09/120-ai-predictions-for-2019/#63219241688c"/>
    <hyperlink ref="R163" r:id="rId107" display="https://thenextweb.com/contributors/2019/01/18/10-ways-to-prepare-for-the-ai-and-automation-revolution/"/>
    <hyperlink ref="R164" r:id="rId108" display="https://thenextweb.com/contributors/2019/01/18/10-ways-to-prepare-for-the-ai-and-automation-revolution/"/>
    <hyperlink ref="R165" r:id="rId109" display="https://www.informationisbeautifulawards.com/showcase/2333-map-of-computer-science"/>
    <hyperlink ref="R166" r:id="rId110" display="https://www.informationisbeautifulawards.com/showcase/2333-map-of-computer-science"/>
    <hyperlink ref="R167" r:id="rId111" display="https://www.informationisbeautifulawards.com/showcase/2333-map-of-computer-science"/>
    <hyperlink ref="R168" r:id="rId112" display="https://www.fifthdomain.com/dod/2018/12/27/what-the-future-of-artificial-intelligence-means-for-cybersecurity/"/>
    <hyperlink ref="R169" r:id="rId113" display="https://www.fifthdomain.com/dod/2018/12/27/what-the-future-of-artificial-intelligence-means-for-cybersecurity/"/>
    <hyperlink ref="R170" r:id="rId114" display="https://thenextweb.com/contributors/2019/01/18/10-ways-to-prepare-for-the-ai-and-automation-revolution/"/>
    <hyperlink ref="R171" r:id="rId115" display="https://www.technative.io/the-network-knows-let-it-help-you/"/>
    <hyperlink ref="R173" r:id="rId116" display="https://www.reddit.com/r/MachineLearning/comments/ai6fud/p_introducing_turkey_an_amazon_mechanical_turk/"/>
    <hyperlink ref="R174" r:id="rId117" display="https://www.reddit.com/r/MachineLearning/comments/ai6fud/p_introducing_turkey_an_amazon_mechanical_turk/"/>
    <hyperlink ref="R177" r:id="rId118" display="https://www.pwc.com/us/en/services/consulting/library/artificial-intelligence-predictions.html?WT.mc_id=CT1-PL52-DM2-TR1-LS4-ND30-TTA5-CN_AIPredictions2018-MQT&amp;utm_content=bufferdb02b&amp;utm_medium=social&amp;utm_source=twitter.com&amp;utm_campaign=buffer"/>
    <hyperlink ref="R178" r:id="rId119" display="https://www.informationisbeautifulawards.com/showcase/2333-map-of-computer-science"/>
    <hyperlink ref="R180" r:id="rId120" display="https://www.pwc.com/us/en/services/consulting/library/artificial-intelligence-predictions.html?WT.mc_id=CT1-PL52-DM2-TR1-LS4-ND30-TTA5-CN_AIPredictions2018-MQT&amp;utm_content=bufferdb02b&amp;utm_medium=social&amp;utm_source=twitter.com&amp;utm_campaign=buffer"/>
    <hyperlink ref="R182" r:id="rId121" display="https://www.pwc.com/us/en/services/consulting/library/artificial-intelligence-predictions.html?WT.mc_id=CT1-PL52-DM2-TR1-LS4-ND30-TTA5-CN_AIPredictions2018-MQT&amp;utm_content=bufferdb02b&amp;utm_medium=social&amp;utm_source=twitter.com&amp;utm_campaign=buffer"/>
    <hyperlink ref="R190" r:id="rId122" display="https://www.informationisbeautifulawards.com/showcase/2333-map-of-computer-science"/>
    <hyperlink ref="R191" r:id="rId123" display="https://www.informationisbeautifulawards.com/showcase/2333-map-of-computer-science"/>
    <hyperlink ref="R194" r:id="rId124" display="https://blogthinkbig.com/pablo-lopez-alvarez-data-science-awards?utm_source=twitter"/>
    <hyperlink ref="R195" r:id="rId125" display="https://blogthinkbig.com/pablo-lopez-alvarez-data-science-awards?utm_source=twitter"/>
    <hyperlink ref="R196" r:id="rId126" display="https://www.forbes.com/sites/kalevleetaru/2019/01/20/why-is-ai-and-machine-learning-so-biased-the-answer-is-simple-economics/#2727050588cc"/>
    <hyperlink ref="R197" r:id="rId127" display="https://www.youtube.com/watch?v=NOHLENkL8oE&amp;feature=youtu.be"/>
    <hyperlink ref="R198" r:id="rId128" display="https://www.youtube.com/watch?v=NOHLENkL8oE&amp;feature=youtu.be"/>
    <hyperlink ref="R205" r:id="rId129" display="https://www.codementor.io/anshikbansal/natural-language-processing-oh-i-lost-track-part-1-rctkbywl9"/>
    <hyperlink ref="R206" r:id="rId130" display="https://www.datasciencecentral.com/profiles/blogs/weekly-digest-january-21"/>
    <hyperlink ref="R207" r:id="rId131" display="http://www.datasciencecentral.com/profiles/blogs/deep-learning-definition-resources-comparison-with-machine-learni?utm_content=buffer55e9a&amp;utm_medium=social&amp;utm_source=twitter.com&amp;utm_campaign=buffer"/>
    <hyperlink ref="R209" r:id="rId132" display="http://www.datasciencecentral.com/profiles/blogs/deep-learning-definition-resources-comparison-with-machine-learni?utm_content=buffer55e9a&amp;utm_medium=social&amp;utm_source=twitter.com&amp;utm_campaign=buffer"/>
    <hyperlink ref="R213" r:id="rId133" display="https://www.forbes.com/sites/nvidia/2019/01/18/how-ai-is-transforming-the-next-generation-of-vehicles/#1d22f18447d9"/>
    <hyperlink ref="R215" r:id="rId134" display="https://www.myamichi.com/?utm_source=SMM&amp;utm_campaign=Digital_mkt"/>
    <hyperlink ref="R216" r:id="rId135" display="https://www.myamichi.com/?utm_source=SMM&amp;utm_campaign=Digital_mkt"/>
    <hyperlink ref="R220" r:id="rId136" display="https://blogs.msdn.microsoft.com/uk_faculty_connection/2018/10/29/data-science-in-visual-studio-code-using-neuron-a-new-vs-code-extension/"/>
    <hyperlink ref="R222" r:id="rId137" display="https://www.forbes.com/sites/gilpress/2018/12/09/120-ai-predictions-for-2019/#63219241688c"/>
    <hyperlink ref="R224" r:id="rId138" display="https://medium.com/m/global-identity?redirectUrl=https%3A%2F%2Ftowardsdatascience.com%2Flinear-algebra-for-deep-learning-506c19c0d6fa"/>
    <hyperlink ref="R225" r:id="rId139" display="http://ipfconline.fr/blog/2018/11/27/50-top-digital-influencers-to-follow-in-2019/"/>
    <hyperlink ref="R227" r:id="rId140" display="https://medium.com/@ChrisHerd/why-blockchain-is-a-hammer-looking-for-a-nail-and-where-it-might-find-it-adba41facf23"/>
    <hyperlink ref="R233" r:id="rId141" display="https://e27.co/artificial-intelligence-disrupting-education-20180302/"/>
    <hyperlink ref="R236" r:id="rId142" display="http://cs229.stanford.edu/materials/ML-advice.pdf"/>
    <hyperlink ref="R237" r:id="rId143" display="https://nodexlgraphgallery.org/Pages/Graph.aspx?graphID=182633"/>
    <hyperlink ref="R238" r:id="rId144" display="https://nodexlgraphgallery.org/Pages/Graph.aspx?graphID=182633"/>
    <hyperlink ref="R239" r:id="rId145" display="https://nodexlgraphgallery.org/Pages/Graph.aspx?graphID=182633"/>
    <hyperlink ref="R240" r:id="rId146" display="https://nodexlgraphgallery.org/Pages/Graph.aspx?graphID=182633"/>
    <hyperlink ref="R241" r:id="rId147" display="https://nodexlgraphgallery.org/Pages/Graph.aspx?graphID=182633"/>
    <hyperlink ref="R242" r:id="rId148" display="https://nodexlgraphgallery.org/Pages/Graph.aspx?graphID=182633"/>
    <hyperlink ref="R243" r:id="rId149" display="https://nodexlgraphgallery.org/Pages/Graph.aspx?graphID=182633"/>
    <hyperlink ref="R244" r:id="rId150" display="https://nodexlgraphgallery.org/Pages/Graph.aspx?graphID=182633"/>
    <hyperlink ref="R245" r:id="rId151" display="https://www.codementor.io/anshikbansal/natural-language-processing-oh-i-lost-track-part-1-rctkbywl9"/>
    <hyperlink ref="R246" r:id="rId152" display="https://medium.com/m/global-identity?redirectUrl=https%3A%2F%2Ftowardsdatascience.com%2Fthe-data-fabric-for-machine-learning-part-1-2c558b7035d7"/>
    <hyperlink ref="R247" r:id="rId153" display="https://www.nytimes.com/2019/01/20/technology/artificial-intelligence-policy-world.html"/>
    <hyperlink ref="R248" r:id="rId154" display="https://nodexlgraphgallery.org/Pages/Graph.aspx?graphID=182633"/>
    <hyperlink ref="R249" r:id="rId155" display="https://www.techiebouncer.com/2019/01/artificial-intelligence-data-life-cycle.html"/>
    <hyperlink ref="R252" r:id="rId156" display="https://medium.com/m/global-identity?redirectUrl=https%3A%2F%2Ftowardsdatascience.com%2Fthe-data-fabric-for-machine-learning-part-1-2c558b7035d7"/>
    <hyperlink ref="R253" r:id="rId157" display="https://medium.com/m/global-identity?redirectUrl=https%3A%2F%2Ftowardsdatascience.com%2Fthe-data-fabric-for-machine-learning-part-1-2c558b7035d7"/>
    <hyperlink ref="R254" r:id="rId158" display="https://medium.com/m/global-identity?redirectUrl=https%3A%2F%2Ftowardsdatascience.com%2Fthe-data-fabric-for-machine-learning-part-1-2c558b7035d7"/>
    <hyperlink ref="R255" r:id="rId159" display="https://medium.com/m/global-identity?redirectUrl=https%3A%2F%2Ftowardsdatascience.com%2Fthe-data-fabric-for-machine-learning-part-1-2c558b7035d7"/>
    <hyperlink ref="R256" r:id="rId160" display="https://medium.com/m/global-identity?redirectUrl=https%3A%2F%2Ftowardsdatascience.com%2Fthe-data-fabric-for-machine-learning-part-1-2c558b7035d7"/>
    <hyperlink ref="R257" r:id="rId161" display="https://medium.com/m/global-identity?redirectUrl=https%3A%2F%2Ftowardsdatascience.com%2Fthe-data-fabric-for-machine-learning-part-1-2c558b7035d7"/>
    <hyperlink ref="R258" r:id="rId162" display="https://www.thetechedvocate.org/how-artificial-intelligence-is-improving-assistive-technology/"/>
    <hyperlink ref="R259" r:id="rId163" display="https://github.com/AmirAli5/100DaysOfMLCode"/>
    <hyperlink ref="R261" r:id="rId164" display="http://pynade.com/main-reasons-learn-python/"/>
    <hyperlink ref="R264" r:id="rId165" display="https://twitter.com/mischaedm/status/1031574145270657025?s=21"/>
    <hyperlink ref="R270" r:id="rId166" display="https://medium.com/m/global-identity?redirectUrl=https://hackernoon.com/top-10-roles-for-your-data-science-team-e7f05d90d961"/>
    <hyperlink ref="R271" r:id="rId167" display="https://medium.com/@ChrisHerd/why-blockchain-is-a-hammer-looking-for-a-nail-and-where-it-might-find-it-adba41facf23"/>
    <hyperlink ref="R273" r:id="rId168" display="https://www.forbes.com/sites/nvidia/2019/01/18/how-ai-is-transforming-the-next-generation-of-vehicles/#1d22f18447d9"/>
    <hyperlink ref="R274" r:id="rId169" display="https://www.forbes.com/sites/kalevleetaru/2019/01/20/why-is-ai-and-machine-learning-so-biased-the-answer-is-simple-economics/#2727050588cc"/>
    <hyperlink ref="R275" r:id="rId170" display="https://www.washingtonpost.com/news/powerpost/paloma/the-technology-202/2019/01/15/the-technology-202-venture-capitalists-balk-at-proposed-export-limits-on-ai-quantum-computing/5c3ccd2f1b326b66fc5a1c42/?noredirect=on"/>
    <hyperlink ref="R276" r:id="rId171" display="https://www.nytimes.com/2019/01/20/technology/artificial-intelligence-policy-world.html"/>
    <hyperlink ref="R277" r:id="rId172" display="https://www.analyticsinsight.net/artificial-intelligence-is-a-great-detector-tool/"/>
    <hyperlink ref="R278" r:id="rId173" display="https://www.washingtonpost.com/news/powerpost/paloma/the-technology-202/2019/01/15/the-technology-202-venture-capitalists-balk-at-proposed-export-limits-on-ai-quantum-computing/5c3ccd2f1b326b66fc5a1c42/?noredirect=on"/>
    <hyperlink ref="R279" r:id="rId174" display="https://www.nytimes.com/2019/01/20/technology/artificial-intelligence-policy-world.html"/>
    <hyperlink ref="R280" r:id="rId175" display="https://www.analyticsinsight.net/artificial-intelligence-is-a-great-detector-tool/"/>
    <hyperlink ref="R281" r:id="rId176" display="https://techxplore.com/news/2019-01-deep-learning-based-method-cyberbullying-twitter.html"/>
    <hyperlink ref="R282" r:id="rId177" display="https://www.zeebiz.com/technology/news-microsoft-lays-ai-sensors-for-smart-farming-cutting-edge-healthcare-in-india-81171"/>
    <hyperlink ref="R286" r:id="rId178" display="https://www.stoodnt.com/blog/machine-learning-ai-in-education/"/>
    <hyperlink ref="R288" r:id="rId179" display="https://lnkd.in/fcP9rDF"/>
    <hyperlink ref="R290" r:id="rId180" display="https://lnkd.in/ffpMbuP"/>
    <hyperlink ref="R292" r:id="rId181" display="https://onlydatajobs.com/data-science-manager-at-mrp-philadelphia-pa"/>
    <hyperlink ref="R293" r:id="rId182" display="https://onlydatajobs.com/data-science-manager-at-mrp-philadelphia-pa"/>
    <hyperlink ref="R294" r:id="rId183" display="https://venturebeat.com/2019/01/20/facebook-backs-institute-for-ethics-in-artificial-intelligence-with-7-5-million/"/>
    <hyperlink ref="R295" r:id="rId184" display="https://venturebeat.com/2019/01/20/facebook-backs-institute-for-ethics-in-artificial-intelligence-with-7-5-million/"/>
    <hyperlink ref="R296" r:id="rId185" display="https://www.nextplatform.com/2019/01/16/germany-makes-massive-quantum-neuromorphic-investment/"/>
    <hyperlink ref="R297" r:id="rId186" display="https://towardsdatascience.com/roadmap-for-multi-class-sentiment-analysis-with-deep-learning-36f86a0185d2"/>
    <hyperlink ref="R298" r:id="rId187" display="https://www.nextplatform.com/2019/01/16/germany-makes-massive-quantum-neuromorphic-investment/"/>
    <hyperlink ref="R299" r:id="rId188" display="https://towardsdatascience.com/roadmap-for-multi-class-sentiment-analysis-with-deep-learning-36f86a0185d2"/>
    <hyperlink ref="U7" r:id="rId189" display="https://pbs.twimg.com/media/DxYayPlWsAIC-3i.png"/>
    <hyperlink ref="U8" r:id="rId190" display="https://pbs.twimg.com/media/DxYGehuXgAQMw0l.png"/>
    <hyperlink ref="U9" r:id="rId191" display="https://pbs.twimg.com/media/DxZR0a7VsAAWXWa.jpg"/>
    <hyperlink ref="U10" r:id="rId192" display="https://pbs.twimg.com/media/DxZgANgWsAIDgGw.jpg"/>
    <hyperlink ref="U11" r:id="rId193" display="https://pbs.twimg.com/media/DxZgANgWsAIDgGw.jpg"/>
    <hyperlink ref="U12" r:id="rId194" display="https://pbs.twimg.com/media/DtjUMu7XcAAlYoQ.jpg"/>
    <hyperlink ref="U13" r:id="rId195" display="https://pbs.twimg.com/media/DtjUMu7XcAAlYoQ.jpg"/>
    <hyperlink ref="U15" r:id="rId196" display="https://pbs.twimg.com/media/DxaNW_bWsAASDFa.jpg"/>
    <hyperlink ref="U16" r:id="rId197" display="https://pbs.twimg.com/media/DxaNW_bWsAASDFa.jpg"/>
    <hyperlink ref="U17" r:id="rId198" display="https://pbs.twimg.com/media/DxaNW_bWsAASDFa.jpg"/>
    <hyperlink ref="U18" r:id="rId199" display="https://pbs.twimg.com/media/DxaNW_bWsAASDFa.jpg"/>
    <hyperlink ref="U19" r:id="rId200" display="https://pbs.twimg.com/media/DxaNW_bWsAASDFa.jpg"/>
    <hyperlink ref="U20" r:id="rId201" display="https://pbs.twimg.com/media/DxaNW_bWsAASDFa.jpg"/>
    <hyperlink ref="U21" r:id="rId202" display="https://pbs.twimg.com/media/DxaW4ukX0AEyKci.jpg"/>
    <hyperlink ref="U22" r:id="rId203" display="https://pbs.twimg.com/media/DxaW4ukX0AEyKci.jpg"/>
    <hyperlink ref="U23" r:id="rId204" display="https://pbs.twimg.com/media/DxaW4ukX0AEyKci.jpg"/>
    <hyperlink ref="U24" r:id="rId205" display="https://pbs.twimg.com/media/DxaW4ukX0AEyKci.jpg"/>
    <hyperlink ref="U26" r:id="rId206" display="https://pbs.twimg.com/amplify_video_thumb/1081006513341161473/img/qiCGVIZuigyGIlYB.jpg"/>
    <hyperlink ref="U27" r:id="rId207" display="https://pbs.twimg.com/media/DxaW4ukX0AEyKci.jpg"/>
    <hyperlink ref="U28" r:id="rId208" display="https://pbs.twimg.com/media/DxaW4ukX0AEyKci.jpg"/>
    <hyperlink ref="U29" r:id="rId209" display="https://pbs.twimg.com/media/DxaW4ukX0AEyKci.jpg"/>
    <hyperlink ref="U30" r:id="rId210" display="https://pbs.twimg.com/media/DxH7sTSX4AIHJI4.jpg"/>
    <hyperlink ref="U31" r:id="rId211" display="https://pbs.twimg.com/media/DxH7sTSX4AIHJI4.jpg"/>
    <hyperlink ref="U32" r:id="rId212" display="https://pbs.twimg.com/media/DxH7sTSX4AIHJI4.jpg"/>
    <hyperlink ref="U33" r:id="rId213" display="https://pbs.twimg.com/media/DxH7sTSX4AIHJI4.jpg"/>
    <hyperlink ref="U34" r:id="rId214" display="https://pbs.twimg.com/media/DxH7sTSX4AIHJI4.jpg"/>
    <hyperlink ref="U35" r:id="rId215" display="https://pbs.twimg.com/media/DxH7sTSX4AIHJI4.jpg"/>
    <hyperlink ref="U36" r:id="rId216" display="https://pbs.twimg.com/media/DxH7sTSX4AIHJI4.jpg"/>
    <hyperlink ref="U37" r:id="rId217" display="https://pbs.twimg.com/media/DxH7sTSX4AIHJI4.jpg"/>
    <hyperlink ref="U38" r:id="rId218" display="https://pbs.twimg.com/ext_tw_video_thumb/1086882369565536256/pu/img/LqAbBPlPChuQFKKu.jpg"/>
    <hyperlink ref="U39" r:id="rId219" display="https://pbs.twimg.com/ext_tw_video_thumb/1086882369565536256/pu/img/LqAbBPlPChuQFKKu.jpg"/>
    <hyperlink ref="U40" r:id="rId220" display="https://pbs.twimg.com/ext_tw_video_thumb/1086882369565536256/pu/img/LqAbBPlPChuQFKKu.jpg"/>
    <hyperlink ref="U41" r:id="rId221" display="https://pbs.twimg.com/media/DxZ6R4bWoAQxiOh.jpg"/>
    <hyperlink ref="U42" r:id="rId222" display="https://pbs.twimg.com/media/DxaNW_bWsAASDFa.jpg"/>
    <hyperlink ref="U43" r:id="rId223" display="https://pbs.twimg.com/media/DxZ6R4bWoAQxiOh.jpg"/>
    <hyperlink ref="U44" r:id="rId224" display="https://pbs.twimg.com/media/DxZ6R4bWoAQxiOh.jpg"/>
    <hyperlink ref="U45" r:id="rId225" display="https://pbs.twimg.com/media/DxZ6R4bWoAQxiOh.jpg"/>
    <hyperlink ref="U46" r:id="rId226" display="https://pbs.twimg.com/media/DxZ6R4bWoAQxiOh.jpg"/>
    <hyperlink ref="U47" r:id="rId227" display="https://pbs.twimg.com/media/DxZzaXyWsAA5Fxc.jpg"/>
    <hyperlink ref="U48" r:id="rId228" display="https://pbs.twimg.com/media/DxZzaXyWsAA5Fxc.jpg"/>
    <hyperlink ref="U49" r:id="rId229" display="https://pbs.twimg.com/media/DxZzaXyWsAA5Fxc.jpg"/>
    <hyperlink ref="U50" r:id="rId230" display="https://pbs.twimg.com/media/DxZez23XQAAAydM.jpg"/>
    <hyperlink ref="U51" r:id="rId231" display="https://pbs.twimg.com/media/DxZez23XQAAAydM.jpg"/>
    <hyperlink ref="U52" r:id="rId232" display="https://pbs.twimg.com/media/DxZzaXyWsAA5Fxc.jpg"/>
    <hyperlink ref="U53" r:id="rId233" display="https://pbs.twimg.com/media/DxZez23XQAAAydM.jpg"/>
    <hyperlink ref="U54" r:id="rId234" display="https://pbs.twimg.com/media/DxZez23XQAAAydM.jpg"/>
    <hyperlink ref="U55" r:id="rId235" display="https://pbs.twimg.com/media/DxZez23XQAAAydM.jpg"/>
    <hyperlink ref="U56" r:id="rId236" display="https://pbs.twimg.com/media/DxZYLBGXQAAtUab.jpg"/>
    <hyperlink ref="U57" r:id="rId237" display="https://pbs.twimg.com/media/DxZYLBGXQAAtUab.jpg"/>
    <hyperlink ref="U58" r:id="rId238" display="https://pbs.twimg.com/media/DxZYLBGXQAAtUab.jpg"/>
    <hyperlink ref="U59" r:id="rId239" display="https://pbs.twimg.com/media/DxZYLBGXQAAtUab.jpg"/>
    <hyperlink ref="U60" r:id="rId240" display="https://pbs.twimg.com/media/DxZYLBGXQAAtUab.jpg"/>
    <hyperlink ref="U61" r:id="rId241" display="https://pbs.twimg.com/media/DxZYLBGXQAAtUab.jpg"/>
    <hyperlink ref="U73" r:id="rId242" display="https://pbs.twimg.com/media/DxYRN7RWwAIa6MV.jpg"/>
    <hyperlink ref="U75" r:id="rId243" display="https://pbs.twimg.com/media/DxaUfGfWwAE9M73.jpg"/>
    <hyperlink ref="U84" r:id="rId244" display="https://pbs.twimg.com/ext_tw_video_thumb/1086882369565536256/pu/img/LqAbBPlPChuQFKKu.jpg"/>
    <hyperlink ref="U86" r:id="rId245" display="https://pbs.twimg.com/ext_tw_video_thumb/1086882369565536256/pu/img/LqAbBPlPChuQFKKu.jpg"/>
    <hyperlink ref="U88" r:id="rId246" display="https://pbs.twimg.com/media/DrZ8k_zXgAE3Jax.jpg"/>
    <hyperlink ref="U94" r:id="rId247" display="https://pbs.twimg.com/media/DwJWQfxXQAMlg4U.jpg"/>
    <hyperlink ref="U106" r:id="rId248" display="https://pbs.twimg.com/media/DxX-owLWsAE0kRH.jpg"/>
    <hyperlink ref="U108" r:id="rId249" display="https://pbs.twimg.com/amplify_video_thumb/1081006513341161473/img/qiCGVIZuigyGIlYB.jpg"/>
    <hyperlink ref="U112" r:id="rId250" display="https://pbs.twimg.com/ext_tw_video_thumb/1043560825296830464/pu/img/V5XIi7d0B6uTexRH.jpg"/>
    <hyperlink ref="U114" r:id="rId251" display="https://pbs.twimg.com/ext_tw_video_thumb/1043560825296830464/pu/img/V5XIi7d0B6uTexRH.jpg"/>
    <hyperlink ref="U116" r:id="rId252" display="https://pbs.twimg.com/media/DxWSdrYV4AA-5L-.jpg"/>
    <hyperlink ref="U123" r:id="rId253" display="https://pbs.twimg.com/media/DxZ6DrRXQAEh3oM.jpg"/>
    <hyperlink ref="U125" r:id="rId254" display="https://pbs.twimg.com/media/DxZ6DrRXQAEh3oM.jpg"/>
    <hyperlink ref="U127" r:id="rId255" display="https://pbs.twimg.com/media/DxZ6DrRXQAEh3oM.jpg"/>
    <hyperlink ref="U128" r:id="rId256" display="https://pbs.twimg.com/media/DxZez23XQAAAydM.jpg"/>
    <hyperlink ref="U130" r:id="rId257" display="https://pbs.twimg.com/media/DxVIiemX0AAHXhq.jpg"/>
    <hyperlink ref="U133" r:id="rId258" display="https://pbs.twimg.com/media/DxaYjpQVsAAZy6L.jpg"/>
    <hyperlink ref="U134" r:id="rId259" display="https://pbs.twimg.com/media/DxaYnVeUcAA8D3H.jpg"/>
    <hyperlink ref="U138" r:id="rId260" display="https://pbs.twimg.com/media/DxaXoLaVYAAT_cJ.jpg"/>
    <hyperlink ref="U139" r:id="rId261" display="https://pbs.twimg.com/media/DxaVj1DWwAAnhga.jpg"/>
    <hyperlink ref="U144" r:id="rId262" display="https://pbs.twimg.com/media/DxaNW_bWsAASDFa.jpg"/>
    <hyperlink ref="U153" r:id="rId263" display="https://pbs.twimg.com/media/DxaYzyFVsAEs2f2.jpg"/>
    <hyperlink ref="U162" r:id="rId264" display="https://pbs.twimg.com/media/DxZ6DrRXQAEh3oM.jpg"/>
    <hyperlink ref="U163" r:id="rId265" display="https://pbs.twimg.com/media/DxZ6R4bWoAQxiOh.jpg"/>
    <hyperlink ref="U166" r:id="rId266" display="https://pbs.twimg.com/media/DxYayPlWsAIC-3i.png"/>
    <hyperlink ref="U175" r:id="rId267" display="https://pbs.twimg.com/media/DxR-wj0XcAAUZtg.jpg"/>
    <hyperlink ref="U177" r:id="rId268" display="https://pbs.twimg.com/media/DxNQE7tUwAASwoX.jpg"/>
    <hyperlink ref="U178" r:id="rId269" display="https://pbs.twimg.com/media/DxYGehuXgAQMw0l.png"/>
    <hyperlink ref="U180" r:id="rId270" display="https://pbs.twimg.com/media/DxNQE7tUwAASwoX.jpg"/>
    <hyperlink ref="U182" r:id="rId271" display="https://pbs.twimg.com/media/DxNQE7tUwAASwoX.jpg"/>
    <hyperlink ref="U187" r:id="rId272" display="https://pbs.twimg.com/media/DxaR0uLW0AA_Pie.jpg"/>
    <hyperlink ref="U199" r:id="rId273" display="https://pbs.twimg.com/media/DxZR0a7VsAAWXWa.jpg"/>
    <hyperlink ref="U201" r:id="rId274" display="https://pbs.twimg.com/media/DxZR0a7VsAAWXWa.jpg"/>
    <hyperlink ref="U206" r:id="rId275" display="https://pbs.twimg.com/media/DxZvT-GX4AA3KG8.jpg"/>
    <hyperlink ref="U211" r:id="rId276" display="https://pbs.twimg.com/amplify_video_thumb/1081006513341161473/img/qiCGVIZuigyGIlYB.jpg"/>
    <hyperlink ref="U212" r:id="rId277" display="https://pbs.twimg.com/amplify_video_thumb/1081006513341161473/img/qiCGVIZuigyGIlYB.jpg"/>
    <hyperlink ref="U213" r:id="rId278" display="https://pbs.twimg.com/ext_tw_video_thumb/1086882369565536256/pu/img/LqAbBPlPChuQFKKu.jpg"/>
    <hyperlink ref="U215" r:id="rId279" display="https://pbs.twimg.com/media/DxaZpKJVsAIXjG9.jpg"/>
    <hyperlink ref="U216" r:id="rId280" display="https://pbs.twimg.com/media/DxaaG_SU0AAz2L9.jpg"/>
    <hyperlink ref="U217" r:id="rId281" display="https://pbs.twimg.com/media/DxZypUNUcAAtIk2.jpg"/>
    <hyperlink ref="U220" r:id="rId282" display="https://pbs.twimg.com/media/DxUifrnWkAUnPaZ.jpg"/>
    <hyperlink ref="U222" r:id="rId283" display="https://pbs.twimg.com/media/DxZ6DrRXQAEh3oM.jpg"/>
    <hyperlink ref="U223" r:id="rId284" display="https://pbs.twimg.com/media/DxVazneW0AAW8Ve.jpg"/>
    <hyperlink ref="U224" r:id="rId285" display="https://pbs.twimg.com/media/DxZgANgWsAIDgGw.jpg"/>
    <hyperlink ref="U225" r:id="rId286" display="https://pbs.twimg.com/media/DtjUMu7XcAAlYoQ.jpg"/>
    <hyperlink ref="U226" r:id="rId287" display="https://pbs.twimg.com/media/DxaNW_bWsAASDFa.jpg"/>
    <hyperlink ref="U227" r:id="rId288" display="https://pbs.twimg.com/media/DxaW4ukX0AEyKci.jpg"/>
    <hyperlink ref="U229" r:id="rId289" display="https://pbs.twimg.com/media/DxaNW_bWsAASDFa.jpg"/>
    <hyperlink ref="U230" r:id="rId290" display="https://pbs.twimg.com/media/DxaNW_bWsAASDFa.jpg"/>
    <hyperlink ref="U231" r:id="rId291" display="https://pbs.twimg.com/media/DxaNW_bWsAASDFa.jpg"/>
    <hyperlink ref="U236" r:id="rId292" display="https://pbs.twimg.com/media/Dxaa4hrX0AEpa7t.jpg"/>
    <hyperlink ref="U245" r:id="rId293" display="https://pbs.twimg.com/media/DxZS8gBWsAAVfKF.jpg"/>
    <hyperlink ref="U246" r:id="rId294" display="https://pbs.twimg.com/media/DxH7sTSX4AIHJI4.jpg"/>
    <hyperlink ref="U247" r:id="rId295" display="https://pbs.twimg.com/media/DxZez23XQAAAydM.jpg"/>
    <hyperlink ref="U249" r:id="rId296" display="https://pbs.twimg.com/media/Dxaa-F2VYAEkfHx.jpg"/>
    <hyperlink ref="U253" r:id="rId297" display="https://pbs.twimg.com/media/DxH7sTSX4AIHJI4.jpg"/>
    <hyperlink ref="U255" r:id="rId298" display="https://pbs.twimg.com/media/DxH7sTSX4AIHJI4.jpg"/>
    <hyperlink ref="U259" r:id="rId299" display="https://pbs.twimg.com/media/DxZosmIX4AAzd7M.jpg"/>
    <hyperlink ref="U266" r:id="rId300" display="https://pbs.twimg.com/ext_tw_video_thumb/1086926562899972096/pu/img/11nrAjKwbr8nNUrn.jpg"/>
    <hyperlink ref="U270" r:id="rId301" display="https://pbs.twimg.com/media/DxaTdCZXQAIoBO7.jpg"/>
    <hyperlink ref="U271" r:id="rId302" display="https://pbs.twimg.com/media/DxaW4ukX0AEyKci.jpg"/>
    <hyperlink ref="U273" r:id="rId303" display="https://pbs.twimg.com/ext_tw_video_thumb/1086882369565536256/pu/img/LqAbBPlPChuQFKKu.jpg"/>
    <hyperlink ref="U274" r:id="rId304" display="https://pbs.twimg.com/media/DxaOCnmX4AAX7wi.jpg"/>
    <hyperlink ref="U275" r:id="rId305" display="https://pbs.twimg.com/media/DxZzaXyWsAA5Fxc.jpg"/>
    <hyperlink ref="U276" r:id="rId306" display="https://pbs.twimg.com/media/DxZez23XQAAAydM.jpg"/>
    <hyperlink ref="U277" r:id="rId307" display="https://pbs.twimg.com/media/DxZYLBGXQAAtUab.jpg"/>
    <hyperlink ref="U282" r:id="rId308" display="https://pbs.twimg.com/media/DxaNctkUwAAx2iQ.jpg"/>
    <hyperlink ref="U284" r:id="rId309" display="https://pbs.twimg.com/ext_tw_video_thumb/1087067040203096064/pu/img/9jclKp9_J7VkulsK.jpg"/>
    <hyperlink ref="U286" r:id="rId310" display="https://pbs.twimg.com/media/DxCMm1ZWkAA5rcN.jpg"/>
    <hyperlink ref="V3" r:id="rId311" display="http://pbs.twimg.com/profile_images/1026376387102420994/oSUBEmz3_normal.jpg"/>
    <hyperlink ref="V4" r:id="rId312" display="http://pbs.twimg.com/profile_images/963370192276459520/mrxYhwCj_normal.jpg"/>
    <hyperlink ref="V5" r:id="rId313" display="http://pbs.twimg.com/profile_images/773264212042870784/GUtQ6yty_normal.jpg"/>
    <hyperlink ref="V6" r:id="rId314" display="http://pbs.twimg.com/profile_images/773264212042870784/GUtQ6yty_normal.jpg"/>
    <hyperlink ref="V7" r:id="rId315" display="https://pbs.twimg.com/media/DxYayPlWsAIC-3i.png"/>
    <hyperlink ref="V8" r:id="rId316" display="https://pbs.twimg.com/media/DxYGehuXgAQMw0l.png"/>
    <hyperlink ref="V9" r:id="rId317" display="https://pbs.twimg.com/media/DxZR0a7VsAAWXWa.jpg"/>
    <hyperlink ref="V10" r:id="rId318" display="https://pbs.twimg.com/media/DxZgANgWsAIDgGw.jpg"/>
    <hyperlink ref="V11" r:id="rId319" display="https://pbs.twimg.com/media/DxZgANgWsAIDgGw.jpg"/>
    <hyperlink ref="V12" r:id="rId320" display="https://pbs.twimg.com/media/DtjUMu7XcAAlYoQ.jpg"/>
    <hyperlink ref="V13" r:id="rId321" display="https://pbs.twimg.com/media/DtjUMu7XcAAlYoQ.jpg"/>
    <hyperlink ref="V15" r:id="rId322" display="https://pbs.twimg.com/media/DxaNW_bWsAASDFa.jpg"/>
    <hyperlink ref="V16" r:id="rId323" display="https://pbs.twimg.com/media/DxaNW_bWsAASDFa.jpg"/>
    <hyperlink ref="V17" r:id="rId324" display="https://pbs.twimg.com/media/DxaNW_bWsAASDFa.jpg"/>
    <hyperlink ref="V18" r:id="rId325" display="https://pbs.twimg.com/media/DxaNW_bWsAASDFa.jpg"/>
    <hyperlink ref="V19" r:id="rId326" display="https://pbs.twimg.com/media/DxaNW_bWsAASDFa.jpg"/>
    <hyperlink ref="V20" r:id="rId327" display="https://pbs.twimg.com/media/DxaNW_bWsAASDFa.jpg"/>
    <hyperlink ref="V21" r:id="rId328" display="https://pbs.twimg.com/media/DxaW4ukX0AEyKci.jpg"/>
    <hyperlink ref="V22" r:id="rId329" display="https://pbs.twimg.com/media/DxaW4ukX0AEyKci.jpg"/>
    <hyperlink ref="V23" r:id="rId330" display="https://pbs.twimg.com/media/DxaW4ukX0AEyKci.jpg"/>
    <hyperlink ref="V24" r:id="rId331" display="https://pbs.twimg.com/media/DxaW4ukX0AEyKci.jpg"/>
    <hyperlink ref="V25" r:id="rId332" display="http://pbs.twimg.com/profile_images/773264212042870784/GUtQ6yty_normal.jpg"/>
    <hyperlink ref="V26" r:id="rId333" display="https://pbs.twimg.com/amplify_video_thumb/1081006513341161473/img/qiCGVIZuigyGIlYB.jpg"/>
    <hyperlink ref="V27" r:id="rId334" display="https://pbs.twimg.com/media/DxaW4ukX0AEyKci.jpg"/>
    <hyperlink ref="V28" r:id="rId335" display="https://pbs.twimg.com/media/DxaW4ukX0AEyKci.jpg"/>
    <hyperlink ref="V29" r:id="rId336" display="https://pbs.twimg.com/media/DxaW4ukX0AEyKci.jpg"/>
    <hyperlink ref="V30" r:id="rId337" display="https://pbs.twimg.com/media/DxH7sTSX4AIHJI4.jpg"/>
    <hyperlink ref="V31" r:id="rId338" display="https://pbs.twimg.com/media/DxH7sTSX4AIHJI4.jpg"/>
    <hyperlink ref="V32" r:id="rId339" display="https://pbs.twimg.com/media/DxH7sTSX4AIHJI4.jpg"/>
    <hyperlink ref="V33" r:id="rId340" display="https://pbs.twimg.com/media/DxH7sTSX4AIHJI4.jpg"/>
    <hyperlink ref="V34" r:id="rId341" display="https://pbs.twimg.com/media/DxH7sTSX4AIHJI4.jpg"/>
    <hyperlink ref="V35" r:id="rId342" display="https://pbs.twimg.com/media/DxH7sTSX4AIHJI4.jpg"/>
    <hyperlink ref="V36" r:id="rId343" display="https://pbs.twimg.com/media/DxH7sTSX4AIHJI4.jpg"/>
    <hyperlink ref="V37" r:id="rId344" display="https://pbs.twimg.com/media/DxH7sTSX4AIHJI4.jpg"/>
    <hyperlink ref="V38" r:id="rId345" display="https://pbs.twimg.com/ext_tw_video_thumb/1086882369565536256/pu/img/LqAbBPlPChuQFKKu.jpg"/>
    <hyperlink ref="V39" r:id="rId346" display="https://pbs.twimg.com/ext_tw_video_thumb/1086882369565536256/pu/img/LqAbBPlPChuQFKKu.jpg"/>
    <hyperlink ref="V40" r:id="rId347" display="https://pbs.twimg.com/ext_tw_video_thumb/1086882369565536256/pu/img/LqAbBPlPChuQFKKu.jpg"/>
    <hyperlink ref="V41" r:id="rId348" display="https://pbs.twimg.com/media/DxZ6R4bWoAQxiOh.jpg"/>
    <hyperlink ref="V42" r:id="rId349" display="https://pbs.twimg.com/media/DxaNW_bWsAASDFa.jpg"/>
    <hyperlink ref="V43" r:id="rId350" display="https://pbs.twimg.com/media/DxZ6R4bWoAQxiOh.jpg"/>
    <hyperlink ref="V44" r:id="rId351" display="https://pbs.twimg.com/media/DxZ6R4bWoAQxiOh.jpg"/>
    <hyperlink ref="V45" r:id="rId352" display="https://pbs.twimg.com/media/DxZ6R4bWoAQxiOh.jpg"/>
    <hyperlink ref="V46" r:id="rId353" display="https://pbs.twimg.com/media/DxZ6R4bWoAQxiOh.jpg"/>
    <hyperlink ref="V47" r:id="rId354" display="https://pbs.twimg.com/media/DxZzaXyWsAA5Fxc.jpg"/>
    <hyperlink ref="V48" r:id="rId355" display="https://pbs.twimg.com/media/DxZzaXyWsAA5Fxc.jpg"/>
    <hyperlink ref="V49" r:id="rId356" display="https://pbs.twimg.com/media/DxZzaXyWsAA5Fxc.jpg"/>
    <hyperlink ref="V50" r:id="rId357" display="https://pbs.twimg.com/media/DxZez23XQAAAydM.jpg"/>
    <hyperlink ref="V51" r:id="rId358" display="https://pbs.twimg.com/media/DxZez23XQAAAydM.jpg"/>
    <hyperlink ref="V52" r:id="rId359" display="https://pbs.twimg.com/media/DxZzaXyWsAA5Fxc.jpg"/>
    <hyperlink ref="V53" r:id="rId360" display="https://pbs.twimg.com/media/DxZez23XQAAAydM.jpg"/>
    <hyperlink ref="V54" r:id="rId361" display="https://pbs.twimg.com/media/DxZez23XQAAAydM.jpg"/>
    <hyperlink ref="V55" r:id="rId362" display="https://pbs.twimg.com/media/DxZez23XQAAAydM.jpg"/>
    <hyperlink ref="V56" r:id="rId363" display="https://pbs.twimg.com/media/DxZYLBGXQAAtUab.jpg"/>
    <hyperlink ref="V57" r:id="rId364" display="https://pbs.twimg.com/media/DxZYLBGXQAAtUab.jpg"/>
    <hyperlink ref="V58" r:id="rId365" display="https://pbs.twimg.com/media/DxZYLBGXQAAtUab.jpg"/>
    <hyperlink ref="V59" r:id="rId366" display="https://pbs.twimg.com/media/DxZYLBGXQAAtUab.jpg"/>
    <hyperlink ref="V60" r:id="rId367" display="https://pbs.twimg.com/media/DxZYLBGXQAAtUab.jpg"/>
    <hyperlink ref="V61" r:id="rId368" display="https://pbs.twimg.com/media/DxZYLBGXQAAtUab.jpg"/>
    <hyperlink ref="V62" r:id="rId369" display="http://pbs.twimg.com/profile_images/890464519935283200/XrcgFjrN_normal.jpg"/>
    <hyperlink ref="V63" r:id="rId370" display="http://pbs.twimg.com/profile_images/890464519935283200/XrcgFjrN_normal.jpg"/>
    <hyperlink ref="V64" r:id="rId371" display="http://pbs.twimg.com/profile_images/890464519935283200/XrcgFjrN_normal.jpg"/>
    <hyperlink ref="V65" r:id="rId372" display="http://pbs.twimg.com/profile_images/726667054686728192/_FV9kwmc_normal.jpg"/>
    <hyperlink ref="V66" r:id="rId373" display="http://pbs.twimg.com/profile_images/517344040875225088/k0NywCVo_normal.jpeg"/>
    <hyperlink ref="V67" r:id="rId374" display="http://pbs.twimg.com/profile_images/548469729191411712/s_ab78eS_normal.jpeg"/>
    <hyperlink ref="V68" r:id="rId375" display="http://pbs.twimg.com/profile_images/548469729191411712/s_ab78eS_normal.jpeg"/>
    <hyperlink ref="V69" r:id="rId376" display="http://pbs.twimg.com/profile_images/805006806934323200/KxEGjbqo_normal.jpg"/>
    <hyperlink ref="V70" r:id="rId377" display="http://pbs.twimg.com/profile_images/805006806934323200/KxEGjbqo_normal.jpg"/>
    <hyperlink ref="V71" r:id="rId378" display="http://pbs.twimg.com/profile_images/805006806934323200/KxEGjbqo_normal.jpg"/>
    <hyperlink ref="V72" r:id="rId379" display="http://pbs.twimg.com/profile_images/805006806934323200/KxEGjbqo_normal.jpg"/>
    <hyperlink ref="V73" r:id="rId380" display="https://pbs.twimg.com/media/DxYRN7RWwAIa6MV.jpg"/>
    <hyperlink ref="V74" r:id="rId381" display="http://pbs.twimg.com/profile_images/990706020438761477/vmYbOORN_normal.jpg"/>
    <hyperlink ref="V75" r:id="rId382" display="https://pbs.twimg.com/media/DxaUfGfWwAE9M73.jpg"/>
    <hyperlink ref="V76" r:id="rId383" display="http://pbs.twimg.com/profile_images/780709747020423168/x5jhOyOY_normal.jpg"/>
    <hyperlink ref="V77" r:id="rId384" display="http://pbs.twimg.com/profile_images/976864069528555520/wuXzNaDK_normal.jpg"/>
    <hyperlink ref="V78" r:id="rId385" display="http://pbs.twimg.com/profile_images/1067128861731799040/uEvU6DRx_normal.jpg"/>
    <hyperlink ref="V79" r:id="rId386" display="http://pbs.twimg.com/profile_images/1026376387102420994/oSUBEmz3_normal.jpg"/>
    <hyperlink ref="V80" r:id="rId387" display="http://pbs.twimg.com/profile_images/1081800912698372096/MRenWgyP_normal.jpg"/>
    <hyperlink ref="V81" r:id="rId388" display="http://pbs.twimg.com/profile_images/1026376387102420994/oSUBEmz3_normal.jpg"/>
    <hyperlink ref="V82" r:id="rId389" display="http://pbs.twimg.com/profile_images/1026376387102420994/oSUBEmz3_normal.jpg"/>
    <hyperlink ref="V83" r:id="rId390" display="http://pbs.twimg.com/profile_images/1081800912698372096/MRenWgyP_normal.jpg"/>
    <hyperlink ref="V84" r:id="rId391" display="https://pbs.twimg.com/ext_tw_video_thumb/1086882369565536256/pu/img/LqAbBPlPChuQFKKu.jpg"/>
    <hyperlink ref="V85" r:id="rId392" display="http://pbs.twimg.com/profile_images/417235686148698112/x23DTRbE_normal.jpeg"/>
    <hyperlink ref="V86" r:id="rId393" display="https://pbs.twimg.com/ext_tw_video_thumb/1086882369565536256/pu/img/LqAbBPlPChuQFKKu.jpg"/>
    <hyperlink ref="V87" r:id="rId394" display="http://pbs.twimg.com/profile_images/417235686148698112/x23DTRbE_normal.jpeg"/>
    <hyperlink ref="V88" r:id="rId395" display="https://pbs.twimg.com/media/DrZ8k_zXgAE3Jax.jpg"/>
    <hyperlink ref="V89" r:id="rId396" display="http://pbs.twimg.com/profile_images/417235686148698112/x23DTRbE_normal.jpeg"/>
    <hyperlink ref="V90" r:id="rId397" display="http://pbs.twimg.com/profile_images/417235686148698112/x23DTRbE_normal.jpeg"/>
    <hyperlink ref="V91" r:id="rId398" display="http://pbs.twimg.com/profile_images/417235686148698112/x23DTRbE_normal.jpeg"/>
    <hyperlink ref="V92" r:id="rId399" display="http://pbs.twimg.com/profile_images/798403320461328384/A2tZjaB8_normal.jpg"/>
    <hyperlink ref="V93" r:id="rId400" display="http://pbs.twimg.com/profile_images/849166849950568448/Zb0nWTNN_normal.jpg"/>
    <hyperlink ref="V94" r:id="rId401" display="https://pbs.twimg.com/media/DwJWQfxXQAMlg4U.jpg"/>
    <hyperlink ref="V95" r:id="rId402" display="http://pbs.twimg.com/profile_images/816589166330937345/7a7XExJE_normal.jpg"/>
    <hyperlink ref="V96" r:id="rId403" display="http://pbs.twimg.com/profile_images/816589166330937345/7a7XExJE_normal.jpg"/>
    <hyperlink ref="V97" r:id="rId404" display="http://pbs.twimg.com/profile_images/773264212042870784/GUtQ6yty_normal.jpg"/>
    <hyperlink ref="V98" r:id="rId405" display="http://pbs.twimg.com/profile_images/773264212042870784/GUtQ6yty_normal.jpg"/>
    <hyperlink ref="V99" r:id="rId406" display="http://pbs.twimg.com/profile_images/773264212042870784/GUtQ6yty_normal.jpg"/>
    <hyperlink ref="V100" r:id="rId407" display="http://pbs.twimg.com/profile_images/773264212042870784/GUtQ6yty_normal.jpg"/>
    <hyperlink ref="V101" r:id="rId408" display="http://abs.twimg.com/sticky/default_profile_images/default_profile_normal.png"/>
    <hyperlink ref="V102" r:id="rId409" display="http://abs.twimg.com/sticky/default_profile_images/default_profile_normal.png"/>
    <hyperlink ref="V103" r:id="rId410" display="http://pbs.twimg.com/profile_images/965682432367300611/j4syUFC2_normal.jpg"/>
    <hyperlink ref="V104" r:id="rId411" display="http://pbs.twimg.com/profile_images/1032160975036665856/fkrK1xui_normal.jpg"/>
    <hyperlink ref="V105" r:id="rId412" display="http://pbs.twimg.com/profile_images/1069247811290624004/TytUSstC_normal.jpg"/>
    <hyperlink ref="V106" r:id="rId413" display="https://pbs.twimg.com/media/DxX-owLWsAE0kRH.jpg"/>
    <hyperlink ref="V107" r:id="rId414" display="http://pbs.twimg.com/profile_images/1035042096619704321/fiTkfmMV_normal.jpg"/>
    <hyperlink ref="V108" r:id="rId415" display="https://pbs.twimg.com/amplify_video_thumb/1081006513341161473/img/qiCGVIZuigyGIlYB.jpg"/>
    <hyperlink ref="V109" r:id="rId416" display="http://pbs.twimg.com/profile_images/887985580562407427/59oz7xri_normal.jpg"/>
    <hyperlink ref="V110" r:id="rId417" display="http://pbs.twimg.com/profile_images/887985580562407427/59oz7xri_normal.jpg"/>
    <hyperlink ref="V111" r:id="rId418" display="http://pbs.twimg.com/profile_images/908718838719672322/6OhUkrMF_normal.jpg"/>
    <hyperlink ref="V112" r:id="rId419" display="https://pbs.twimg.com/ext_tw_video_thumb/1043560825296830464/pu/img/V5XIi7d0B6uTexRH.jpg"/>
    <hyperlink ref="V113" r:id="rId420" display="http://pbs.twimg.com/profile_images/1075444663505616897/K4tidSvB_normal.jpg"/>
    <hyperlink ref="V114" r:id="rId421" display="https://pbs.twimg.com/ext_tw_video_thumb/1043560825296830464/pu/img/V5XIi7d0B6uTexRH.jpg"/>
    <hyperlink ref="V115" r:id="rId422" display="http://pbs.twimg.com/profile_images/1075444663505616897/K4tidSvB_normal.jpg"/>
    <hyperlink ref="V116" r:id="rId423" display="https://pbs.twimg.com/media/DxWSdrYV4AA-5L-.jpg"/>
    <hyperlink ref="V117" r:id="rId424" display="http://pbs.twimg.com/profile_images/1075444663505616897/K4tidSvB_normal.jpg"/>
    <hyperlink ref="V118" r:id="rId425" display="http://pbs.twimg.com/profile_images/1075444663505616897/K4tidSvB_normal.jpg"/>
    <hyperlink ref="V119" r:id="rId426" display="http://pbs.twimg.com/profile_images/1084817754006253570/nQl5SNlc_normal.jpg"/>
    <hyperlink ref="V120" r:id="rId427" display="http://pbs.twimg.com/profile_images/1084817754006253570/nQl5SNlc_normal.jpg"/>
    <hyperlink ref="V121" r:id="rId428" display="http://pbs.twimg.com/profile_images/1014099062839054336/94pJrA6-_normal.jpg"/>
    <hyperlink ref="V122" r:id="rId429" display="http://pbs.twimg.com/profile_images/492674933164503040/FbNf_O0T_normal.jpeg"/>
    <hyperlink ref="V123" r:id="rId430" display="https://pbs.twimg.com/media/DxZ6DrRXQAEh3oM.jpg"/>
    <hyperlink ref="V124" r:id="rId431" display="http://pbs.twimg.com/profile_images/871389331843186688/kLwVLS1r_normal.jpg"/>
    <hyperlink ref="V125" r:id="rId432" display="https://pbs.twimg.com/media/DxZ6DrRXQAEh3oM.jpg"/>
    <hyperlink ref="V126" r:id="rId433" display="http://pbs.twimg.com/profile_images/871389331843186688/kLwVLS1r_normal.jpg"/>
    <hyperlink ref="V127" r:id="rId434" display="https://pbs.twimg.com/media/DxZ6DrRXQAEh3oM.jpg"/>
    <hyperlink ref="V128" r:id="rId435" display="https://pbs.twimg.com/media/DxZez23XQAAAydM.jpg"/>
    <hyperlink ref="V129" r:id="rId436" display="http://pbs.twimg.com/profile_images/871389331843186688/kLwVLS1r_normal.jpg"/>
    <hyperlink ref="V130" r:id="rId437" display="https://pbs.twimg.com/media/DxVIiemX0AAHXhq.jpg"/>
    <hyperlink ref="V131" r:id="rId438" display="http://pbs.twimg.com/profile_images/997092718001250305/V3ubCc7H_normal.jpg"/>
    <hyperlink ref="V132" r:id="rId439" display="http://pbs.twimg.com/profile_images/997092718001250305/V3ubCc7H_normal.jpg"/>
    <hyperlink ref="V133" r:id="rId440" display="https://pbs.twimg.com/media/DxaYjpQVsAAZy6L.jpg"/>
    <hyperlink ref="V134" r:id="rId441" display="https://pbs.twimg.com/media/DxaYnVeUcAA8D3H.jpg"/>
    <hyperlink ref="V135" r:id="rId442" display="http://pbs.twimg.com/profile_images/1782812492/New_Sample-Logo__normal.jpg"/>
    <hyperlink ref="V136" r:id="rId443" display="http://pbs.twimg.com/profile_images/1782812492/New_Sample-Logo__normal.jpg"/>
    <hyperlink ref="V137" r:id="rId444" display="http://pbs.twimg.com/profile_images/978513405198979072/PTPDItkY_normal.jpg"/>
    <hyperlink ref="V138" r:id="rId445" display="https://pbs.twimg.com/media/DxaXoLaVYAAT_cJ.jpg"/>
    <hyperlink ref="V139" r:id="rId446" display="https://pbs.twimg.com/media/DxaVj1DWwAAnhga.jpg"/>
    <hyperlink ref="V140" r:id="rId447" display="http://pbs.twimg.com/profile_images/869823147666800641/mUg3YGC5_normal.jpg"/>
    <hyperlink ref="V141" r:id="rId448" display="http://pbs.twimg.com/profile_images/1067670684229345280/c9CZZT6p_normal.jpg"/>
    <hyperlink ref="V142" r:id="rId449" display="http://pbs.twimg.com/profile_images/1067670684229345280/c9CZZT6p_normal.jpg"/>
    <hyperlink ref="V144" r:id="rId450" display="https://pbs.twimg.com/media/DxaNW_bWsAASDFa.jpg"/>
    <hyperlink ref="V145" r:id="rId451" display="http://pbs.twimg.com/profile_images/802596475213582337/MGqbpt64_normal.jpg"/>
    <hyperlink ref="V146" r:id="rId452" display="http://pbs.twimg.com/profile_images/802596475213582337/MGqbpt64_normal.jpg"/>
    <hyperlink ref="V147" r:id="rId453" display="http://pbs.twimg.com/profile_images/802596475213582337/MGqbpt64_normal.jpg"/>
    <hyperlink ref="V148" r:id="rId454" display="http://pbs.twimg.com/profile_images/802596475213582337/MGqbpt64_normal.jpg"/>
    <hyperlink ref="V149" r:id="rId455" display="http://pbs.twimg.com/profile_images/706387632016662528/2sCcFSrV_normal.jpg"/>
    <hyperlink ref="V150" r:id="rId456" display="http://pbs.twimg.com/profile_images/1030682647176077312/ibP_7vHP_normal.jpg"/>
    <hyperlink ref="V151" r:id="rId457" display="http://pbs.twimg.com/profile_images/1030682647176077312/ibP_7vHP_normal.jpg"/>
    <hyperlink ref="V152" r:id="rId458" display="http://pbs.twimg.com/profile_images/1030682647176077312/ibP_7vHP_normal.jpg"/>
    <hyperlink ref="V153" r:id="rId459" display="https://pbs.twimg.com/media/DxaYzyFVsAEs2f2.jpg"/>
    <hyperlink ref="V154" r:id="rId460" display="http://pbs.twimg.com/profile_images/954020529391902720/jW4dnFtA_normal.jpg"/>
    <hyperlink ref="V155" r:id="rId461" display="http://pbs.twimg.com/profile_images/680418832452681728/basAgMmZ_normal.jpg"/>
    <hyperlink ref="V156" r:id="rId462" display="http://pbs.twimg.com/profile_images/954020529391902720/jW4dnFtA_normal.jpg"/>
    <hyperlink ref="V157" r:id="rId463" display="http://pbs.twimg.com/profile_images/680418832452681728/basAgMmZ_normal.jpg"/>
    <hyperlink ref="V158" r:id="rId464" display="http://pbs.twimg.com/profile_images/680418832452681728/basAgMmZ_normal.jpg"/>
    <hyperlink ref="V159" r:id="rId465" display="http://pbs.twimg.com/profile_images/848516517637574656/99h3FOIN_normal.jpg"/>
    <hyperlink ref="V160" r:id="rId466" display="http://pbs.twimg.com/profile_images/848516517637574656/99h3FOIN_normal.jpg"/>
    <hyperlink ref="V161" r:id="rId467" display="http://pbs.twimg.com/profile_images/692994884270198784/jQX64C1s_normal.jpg"/>
    <hyperlink ref="V162" r:id="rId468" display="https://pbs.twimg.com/media/DxZ6DrRXQAEh3oM.jpg"/>
    <hyperlink ref="V163" r:id="rId469" display="https://pbs.twimg.com/media/DxZ6R4bWoAQxiOh.jpg"/>
    <hyperlink ref="V164" r:id="rId470" display="http://pbs.twimg.com/profile_images/874957781396271104/c43eZVPu_normal.jpg"/>
    <hyperlink ref="V165" r:id="rId471" display="http://pbs.twimg.com/profile_images/1040011551225327616/XkHWrhIG_normal.jpg"/>
    <hyperlink ref="V166" r:id="rId472" display="https://pbs.twimg.com/media/DxYayPlWsAIC-3i.png"/>
    <hyperlink ref="V167" r:id="rId473" display="http://pbs.twimg.com/profile_images/1040011551225327616/XkHWrhIG_normal.jpg"/>
    <hyperlink ref="V168" r:id="rId474" display="http://pbs.twimg.com/profile_images/676517070549323776/6bbXhEfg_normal.png"/>
    <hyperlink ref="V169" r:id="rId475" display="http://pbs.twimg.com/profile_images/924688304708243456/EfExrhU__normal.jpg"/>
    <hyperlink ref="V170" r:id="rId476" display="http://pbs.twimg.com/profile_images/593803027737387008/RLmHoyff_normal.png"/>
    <hyperlink ref="V171" r:id="rId477" display="http://pbs.twimg.com/profile_images/877265193818103808/uriy-gaK_normal.jpg"/>
    <hyperlink ref="V172" r:id="rId478" display="http://pbs.twimg.com/profile_images/1057986224487653377/_QHxWMJZ_normal.jpg"/>
    <hyperlink ref="V173" r:id="rId479" display="http://pbs.twimg.com/profile_images/806213385545273344/s7sE4E8a_normal.jpg"/>
    <hyperlink ref="V174" r:id="rId480" display="http://pbs.twimg.com/profile_images/557413912241373184/6SxrzZSF_normal.jpeg"/>
    <hyperlink ref="V175" r:id="rId481" display="https://pbs.twimg.com/media/DxR-wj0XcAAUZtg.jpg"/>
    <hyperlink ref="V176" r:id="rId482" display="http://pbs.twimg.com/profile_images/2247742663/IMG_0194_face0_normal.jpg"/>
    <hyperlink ref="V177" r:id="rId483" display="https://pbs.twimg.com/media/DxNQE7tUwAASwoX.jpg"/>
    <hyperlink ref="V178" r:id="rId484" display="https://pbs.twimg.com/media/DxYGehuXgAQMw0l.png"/>
    <hyperlink ref="V179" r:id="rId485" display="http://pbs.twimg.com/profile_images/1032650135044378624/MvxmgUm2_normal.jpg"/>
    <hyperlink ref="V180" r:id="rId486" display="https://pbs.twimg.com/media/DxNQE7tUwAASwoX.jpg"/>
    <hyperlink ref="V181" r:id="rId487" display="http://pbs.twimg.com/profile_images/1032650135044378624/MvxmgUm2_normal.jpg"/>
    <hyperlink ref="V182" r:id="rId488" display="https://pbs.twimg.com/media/DxNQE7tUwAASwoX.jpg"/>
    <hyperlink ref="V183" r:id="rId489" display="http://pbs.twimg.com/profile_images/1032650135044378624/MvxmgUm2_normal.jpg"/>
    <hyperlink ref="V184" r:id="rId490" display="http://pbs.twimg.com/profile_images/1032650135044378624/MvxmgUm2_normal.jpg"/>
    <hyperlink ref="V185" r:id="rId491" display="http://pbs.twimg.com/profile_images/807939633296224256/a6597I3y_normal.jpg"/>
    <hyperlink ref="V186" r:id="rId492" display="http://pbs.twimg.com/profile_images/807939633296224256/a6597I3y_normal.jpg"/>
    <hyperlink ref="V187" r:id="rId493" display="https://pbs.twimg.com/media/DxaR0uLW0AA_Pie.jpg"/>
    <hyperlink ref="V188" r:id="rId494" display="http://pbs.twimg.com/profile_images/1023074521077743616/RyYcioxs_normal.jpg"/>
    <hyperlink ref="V189" r:id="rId495" display="http://pbs.twimg.com/profile_images/1023074521077743616/RyYcioxs_normal.jpg"/>
    <hyperlink ref="V190" r:id="rId496" display="http://pbs.twimg.com/profile_images/1064399402012295168/dPcg8JVP_normal.jpg"/>
    <hyperlink ref="V191" r:id="rId497" display="http://pbs.twimg.com/profile_images/1064399402012295168/dPcg8JVP_normal.jpg"/>
    <hyperlink ref="V192" r:id="rId498" display="http://pbs.twimg.com/profile_images/1085572826940215296/_tccfWLt_normal.jpg"/>
    <hyperlink ref="V193" r:id="rId499" display="http://pbs.twimg.com/profile_images/2098779315/2012-04-11_19-30-40.174_normal.jpg"/>
    <hyperlink ref="V194" r:id="rId500" display="http://pbs.twimg.com/profile_images/590810798995410944/iFSftlnA_normal.jpg"/>
    <hyperlink ref="V195" r:id="rId501" display="http://pbs.twimg.com/profile_images/1055180349939109897/-mGp1A_E_normal.jpg"/>
    <hyperlink ref="V196" r:id="rId502" display="http://pbs.twimg.com/profile_images/973697413545320448/PwZT55cY_normal.jpg"/>
    <hyperlink ref="V197" r:id="rId503" display="http://pbs.twimg.com/profile_images/1057760828508725248/2d3G03JD_normal.jpg"/>
    <hyperlink ref="V198" r:id="rId504" display="http://pbs.twimg.com/profile_images/1057760828508725248/2d3G03JD_normal.jpg"/>
    <hyperlink ref="V199" r:id="rId505" display="https://pbs.twimg.com/media/DxZR0a7VsAAWXWa.jpg"/>
    <hyperlink ref="V200" r:id="rId506" display="http://pbs.twimg.com/profile_images/1084507512978767873/aKA1VrTY_normal.jpg"/>
    <hyperlink ref="V201" r:id="rId507" display="https://pbs.twimg.com/media/DxZR0a7VsAAWXWa.jpg"/>
    <hyperlink ref="V202" r:id="rId508" display="http://pbs.twimg.com/profile_images/1084507512978767873/aKA1VrTY_normal.jpg"/>
    <hyperlink ref="V203" r:id="rId509" display="http://pbs.twimg.com/profile_images/1084507512978767873/aKA1VrTY_normal.jpg"/>
    <hyperlink ref="V204" r:id="rId510" display="http://pbs.twimg.com/profile_images/1034830509451472896/2vAs8Wij_normal.jpg"/>
    <hyperlink ref="V205" r:id="rId511" display="http://pbs.twimg.com/profile_images/1034830509451472896/2vAs8Wij_normal.jpg"/>
    <hyperlink ref="V206" r:id="rId512" display="https://pbs.twimg.com/media/DxZvT-GX4AA3KG8.jpg"/>
    <hyperlink ref="V208" r:id="rId513" display="http://pbs.twimg.com/profile_images/803634919285002241/aOl2CBsW_normal.jpg"/>
    <hyperlink ref="V210" r:id="rId514" display="http://pbs.twimg.com/profile_images/803634919285002241/aOl2CBsW_normal.jpg"/>
    <hyperlink ref="V211" r:id="rId515" display="https://pbs.twimg.com/amplify_video_thumb/1081006513341161473/img/qiCGVIZuigyGIlYB.jpg"/>
    <hyperlink ref="V212" r:id="rId516" display="https://pbs.twimg.com/amplify_video_thumb/1081006513341161473/img/qiCGVIZuigyGIlYB.jpg"/>
    <hyperlink ref="V213" r:id="rId517" display="https://pbs.twimg.com/ext_tw_video_thumb/1086882369565536256/pu/img/LqAbBPlPChuQFKKu.jpg"/>
    <hyperlink ref="V214" r:id="rId518" display="http://pbs.twimg.com/profile_images/803634919285002241/aOl2CBsW_normal.jpg"/>
    <hyperlink ref="V215" r:id="rId519" display="https://pbs.twimg.com/media/DxaZpKJVsAIXjG9.jpg"/>
    <hyperlink ref="V216" r:id="rId520" display="https://pbs.twimg.com/media/DxaaG_SU0AAz2L9.jpg"/>
    <hyperlink ref="V217" r:id="rId521" display="https://pbs.twimg.com/media/DxZypUNUcAAtIk2.jpg"/>
    <hyperlink ref="V218" r:id="rId522" display="http://pbs.twimg.com/profile_images/688039108/retouched_3726_normal.jpg"/>
    <hyperlink ref="V219" r:id="rId523" display="http://pbs.twimg.com/profile_images/1085766389325979648/ucTZaOmJ_normal.jpg"/>
    <hyperlink ref="V220" r:id="rId524" display="https://pbs.twimg.com/media/DxUifrnWkAUnPaZ.jpg"/>
    <hyperlink ref="V221" r:id="rId525" display="http://pbs.twimg.com/profile_images/993005004792332288/vBQOM_OM_normal.jpg"/>
    <hyperlink ref="V222" r:id="rId526" display="https://pbs.twimg.com/media/DxZ6DrRXQAEh3oM.jpg"/>
    <hyperlink ref="V223" r:id="rId527" display="https://pbs.twimg.com/media/DxVazneW0AAW8Ve.jpg"/>
    <hyperlink ref="V224" r:id="rId528" display="https://pbs.twimg.com/media/DxZgANgWsAIDgGw.jpg"/>
    <hyperlink ref="V225" r:id="rId529" display="https://pbs.twimg.com/media/DtjUMu7XcAAlYoQ.jpg"/>
    <hyperlink ref="V226" r:id="rId530" display="https://pbs.twimg.com/media/DxaNW_bWsAASDFa.jpg"/>
    <hyperlink ref="V227" r:id="rId531" display="https://pbs.twimg.com/media/DxaW4ukX0AEyKci.jpg"/>
    <hyperlink ref="V228" r:id="rId532" display="http://pbs.twimg.com/profile_images/700389796003385344/1bJ0-fPQ_normal.jpg"/>
    <hyperlink ref="V229" r:id="rId533" display="https://pbs.twimg.com/media/DxaNW_bWsAASDFa.jpg"/>
    <hyperlink ref="V230" r:id="rId534" display="https://pbs.twimg.com/media/DxaNW_bWsAASDFa.jpg"/>
    <hyperlink ref="V231" r:id="rId535" display="https://pbs.twimg.com/media/DxaNW_bWsAASDFa.jpg"/>
    <hyperlink ref="V232" r:id="rId536" display="http://pbs.twimg.com/profile_images/700389796003385344/1bJ0-fPQ_normal.jpg"/>
    <hyperlink ref="V233" r:id="rId537" display="http://pbs.twimg.com/profile_images/808057095035752448/7gjlLmVA_normal.jpg"/>
    <hyperlink ref="V234" r:id="rId538" display="http://pbs.twimg.com/profile_images/1042739822438309889/ph2VguVW_normal.jpg"/>
    <hyperlink ref="V235" r:id="rId539" display="http://pbs.twimg.com/profile_images/995997508038873091/_u5x7QeE_normal.jpg"/>
    <hyperlink ref="V236" r:id="rId540" display="https://pbs.twimg.com/media/Dxaa4hrX0AEpa7t.jpg"/>
    <hyperlink ref="V237" r:id="rId541" display="http://pbs.twimg.com/profile_images/985495411564695552/i90ppaeE_normal.jpg"/>
    <hyperlink ref="V238" r:id="rId542" display="http://pbs.twimg.com/profile_images/985495411564695552/i90ppaeE_normal.jpg"/>
    <hyperlink ref="V239" r:id="rId543" display="http://pbs.twimg.com/profile_images/985495411564695552/i90ppaeE_normal.jpg"/>
    <hyperlink ref="V240" r:id="rId544" display="http://pbs.twimg.com/profile_images/985495411564695552/i90ppaeE_normal.jpg"/>
    <hyperlink ref="V241" r:id="rId545" display="http://pbs.twimg.com/profile_images/985495411564695552/i90ppaeE_normal.jpg"/>
    <hyperlink ref="V242" r:id="rId546" display="http://pbs.twimg.com/profile_images/985495411564695552/i90ppaeE_normal.jpg"/>
    <hyperlink ref="V243" r:id="rId547" display="http://pbs.twimg.com/profile_images/985495411564695552/i90ppaeE_normal.jpg"/>
    <hyperlink ref="V244" r:id="rId548" display="http://pbs.twimg.com/profile_images/985495411564695552/i90ppaeE_normal.jpg"/>
    <hyperlink ref="V245" r:id="rId549" display="https://pbs.twimg.com/media/DxZS8gBWsAAVfKF.jpg"/>
    <hyperlink ref="V246" r:id="rId550" display="https://pbs.twimg.com/media/DxH7sTSX4AIHJI4.jpg"/>
    <hyperlink ref="V247" r:id="rId551" display="https://pbs.twimg.com/media/DxZez23XQAAAydM.jpg"/>
    <hyperlink ref="V248" r:id="rId552" display="http://pbs.twimg.com/profile_images/985495411564695552/i90ppaeE_normal.jpg"/>
    <hyperlink ref="V249" r:id="rId553" display="https://pbs.twimg.com/media/Dxaa-F2VYAEkfHx.jpg"/>
    <hyperlink ref="V250" r:id="rId554" display="http://pbs.twimg.com/profile_images/491992113236566017/o7f-H4Pj_normal.jpeg"/>
    <hyperlink ref="V251" r:id="rId555" display="http://pbs.twimg.com/profile_images/991485592478220289/KAAvwnAA_normal.jpg"/>
    <hyperlink ref="V252" r:id="rId556" display="http://abs.twimg.com/sticky/default_profile_images/default_profile_normal.png"/>
    <hyperlink ref="V253" r:id="rId557" display="https://pbs.twimg.com/media/DxH7sTSX4AIHJI4.jpg"/>
    <hyperlink ref="V254" r:id="rId558" display="http://abs.twimg.com/sticky/default_profile_images/default_profile_normal.png"/>
    <hyperlink ref="V255" r:id="rId559" display="https://pbs.twimg.com/media/DxH7sTSX4AIHJI4.jpg"/>
    <hyperlink ref="V256" r:id="rId560" display="http://abs.twimg.com/sticky/default_profile_images/default_profile_normal.png"/>
    <hyperlink ref="V257" r:id="rId561" display="http://abs.twimg.com/sticky/default_profile_images/default_profile_normal.png"/>
    <hyperlink ref="V258" r:id="rId562" display="http://pbs.twimg.com/profile_images/922456769783148544/gF-u4tGY_normal.jpg"/>
    <hyperlink ref="V259" r:id="rId563" display="https://pbs.twimg.com/media/DxZosmIX4AAzd7M.jpg"/>
    <hyperlink ref="V260" r:id="rId564" display="http://pbs.twimg.com/profile_images/1076462504002375680/grqsiD9i_normal.jpg"/>
    <hyperlink ref="V261" r:id="rId565" display="http://pbs.twimg.com/profile_images/1066631751404085248/NZfVcj66_normal.jpg"/>
    <hyperlink ref="V262" r:id="rId566" display="http://pbs.twimg.com/profile_images/1076462504002375680/grqsiD9i_normal.jpg"/>
    <hyperlink ref="V263" r:id="rId567" display="http://pbs.twimg.com/profile_images/1076462504002375680/grqsiD9i_normal.jpg"/>
    <hyperlink ref="V264" r:id="rId568" display="http://pbs.twimg.com/profile_images/1084662828852596736/7Kjn7-sk_normal.jpg"/>
    <hyperlink ref="V265" r:id="rId569" display="http://pbs.twimg.com/profile_images/917262332140462080/-2LmIVr7_normal.jpg"/>
    <hyperlink ref="V266" r:id="rId570" display="https://pbs.twimg.com/ext_tw_video_thumb/1086926562899972096/pu/img/11nrAjKwbr8nNUrn.jpg"/>
    <hyperlink ref="V267" r:id="rId571" display="http://pbs.twimg.com/profile_images/1084404335394488320/UlizNsot_normal.jpg"/>
    <hyperlink ref="V268" r:id="rId572" display="http://pbs.twimg.com/profile_images/1084404335394488320/UlizNsot_normal.jpg"/>
    <hyperlink ref="V269" r:id="rId573" display="http://pbs.twimg.com/profile_images/927946830079504384/2ssKCTjT_normal.jpg"/>
    <hyperlink ref="V270" r:id="rId574" display="https://pbs.twimg.com/media/DxaTdCZXQAIoBO7.jpg"/>
    <hyperlink ref="V271" r:id="rId575" display="https://pbs.twimg.com/media/DxaW4ukX0AEyKci.jpg"/>
    <hyperlink ref="V272" r:id="rId576" display="http://pbs.twimg.com/profile_images/915247803248599040/GsF3avSn_normal.jpg"/>
    <hyperlink ref="V273" r:id="rId577" display="https://pbs.twimg.com/ext_tw_video_thumb/1086882369565536256/pu/img/LqAbBPlPChuQFKKu.jpg"/>
    <hyperlink ref="V274" r:id="rId578" display="https://pbs.twimg.com/media/DxaOCnmX4AAX7wi.jpg"/>
    <hyperlink ref="V275" r:id="rId579" display="https://pbs.twimg.com/media/DxZzaXyWsAA5Fxc.jpg"/>
    <hyperlink ref="V276" r:id="rId580" display="https://pbs.twimg.com/media/DxZez23XQAAAydM.jpg"/>
    <hyperlink ref="V277" r:id="rId581" display="https://pbs.twimg.com/media/DxZYLBGXQAAtUab.jpg"/>
    <hyperlink ref="V278" r:id="rId582" display="http://pbs.twimg.com/profile_images/915247803248599040/GsF3avSn_normal.jpg"/>
    <hyperlink ref="V279" r:id="rId583" display="http://pbs.twimg.com/profile_images/915247803248599040/GsF3avSn_normal.jpg"/>
    <hyperlink ref="V280" r:id="rId584" display="http://pbs.twimg.com/profile_images/915247803248599040/GsF3avSn_normal.jpg"/>
    <hyperlink ref="V281" r:id="rId585" display="http://pbs.twimg.com/profile_images/1055182748401299456/jTorg4Qz_normal.jpg"/>
    <hyperlink ref="V282" r:id="rId586" display="https://pbs.twimg.com/media/DxaNctkUwAAx2iQ.jpg"/>
    <hyperlink ref="V283" r:id="rId587" display="http://pbs.twimg.com/profile_images/1040573396398956544/BetojiRw_normal.jpg"/>
    <hyperlink ref="V284" r:id="rId588" display="https://pbs.twimg.com/ext_tw_video_thumb/1087067040203096064/pu/img/9jclKp9_J7VkulsK.jpg"/>
    <hyperlink ref="V285" r:id="rId589" display="http://pbs.twimg.com/profile_images/802500641058865152/3qjqXeEp_normal.jpg"/>
    <hyperlink ref="V286" r:id="rId590" display="https://pbs.twimg.com/media/DxCMm1ZWkAA5rcN.jpg"/>
    <hyperlink ref="V287" r:id="rId591" display="http://pbs.twimg.com/profile_images/818117664472174592/ufPuffj4_normal.jpg"/>
    <hyperlink ref="V288" r:id="rId592" display="http://pbs.twimg.com/profile_images/147726266/moose_normal.jpg"/>
    <hyperlink ref="V289" r:id="rId593" display="http://pbs.twimg.com/profile_images/869962597424025601/3NHd0kZ__normal.jpg"/>
    <hyperlink ref="V290" r:id="rId594" display="http://abs.twimg.com/sticky/default_profile_images/default_profile_normal.png"/>
    <hyperlink ref="V291" r:id="rId595" display="http://pbs.twimg.com/profile_images/869962597424025601/3NHd0kZ__normal.jpg"/>
    <hyperlink ref="V292" r:id="rId596" display="http://pbs.twimg.com/profile_images/1060487396129595392/wzvKEN2l_normal.jpg"/>
    <hyperlink ref="V293" r:id="rId597" display="http://pbs.twimg.com/profile_images/869962597424025601/3NHd0kZ__normal.jpg"/>
    <hyperlink ref="V294" r:id="rId598" display="http://pbs.twimg.com/profile_images/941792642748370944/9NuCnpzY_normal.jpg"/>
    <hyperlink ref="V295" r:id="rId599" display="http://pbs.twimg.com/profile_images/869962597424025601/3NHd0kZ__normal.jpg"/>
    <hyperlink ref="V296" r:id="rId600" display="http://pbs.twimg.com/profile_images/861866967493431296/PIjaSD4g_normal.jpg"/>
    <hyperlink ref="V297" r:id="rId601" display="http://pbs.twimg.com/profile_images/861866967493431296/PIjaSD4g_normal.jpg"/>
    <hyperlink ref="V298" r:id="rId602" display="http://pbs.twimg.com/profile_images/869962597424025601/3NHd0kZ__normal.jpg"/>
    <hyperlink ref="V299" r:id="rId603" display="http://pbs.twimg.com/profile_images/869962597424025601/3NHd0kZ__normal.jpg"/>
    <hyperlink ref="X3" r:id="rId604" display="https://twitter.com/#!/aitimejournal/status/1087211225509855232"/>
    <hyperlink ref="X4" r:id="rId605" display="https://twitter.com/#!/intelligenceia_/status/1086889564692713472"/>
    <hyperlink ref="X5" r:id="rId606" display="https://twitter.com/#!/jimmygill/status/1086643058584797184"/>
    <hyperlink ref="X6" r:id="rId607" display="https://twitter.com/#!/jimmygill/status/1086643058584797184"/>
    <hyperlink ref="X7" r:id="rId608" display="https://twitter.com/#!/s_galimberti/status/1087085857180434432"/>
    <hyperlink ref="X8" r:id="rId609" display="https://twitter.com/#!/adamsconsulting/status/1087063487292076032"/>
    <hyperlink ref="X9" r:id="rId610" display="https://twitter.com/#!/ghammadi/status/1087146444195192832"/>
    <hyperlink ref="X10" r:id="rId611" display="https://twitter.com/#!/kirkdborne/status/1087161930647855105"/>
    <hyperlink ref="X11" r:id="rId612" display="https://twitter.com/#!/kirkdborne/status/1087161930647855105"/>
    <hyperlink ref="X12" r:id="rId613" display="https://twitter.com/#!/kirkdborne/status/1069838231284404225"/>
    <hyperlink ref="X13" r:id="rId614" display="https://twitter.com/#!/kirkdborne/status/1069838231284404225"/>
    <hyperlink ref="X14" r:id="rId615" display="https://twitter.com/#!/ronald_vanloon/status/1087215628430266373"/>
    <hyperlink ref="X15" r:id="rId616" display="https://twitter.com/#!/corpnce/status/1087211787781591040"/>
    <hyperlink ref="X16" r:id="rId617" display="https://twitter.com/#!/corpnce/status/1087211787781591040"/>
    <hyperlink ref="X17" r:id="rId618" display="https://twitter.com/#!/corpnce/status/1087211787781591040"/>
    <hyperlink ref="X18" r:id="rId619" display="https://twitter.com/#!/corpnce/status/1087211787781591040"/>
    <hyperlink ref="X19" r:id="rId620" display="https://twitter.com/#!/corpnce/status/1087211787781591040"/>
    <hyperlink ref="X20" r:id="rId621" display="https://twitter.com/#!/corpnce/status/1087211787781591040"/>
    <hyperlink ref="X21" r:id="rId622" display="https://twitter.com/#!/andi_staub/status/1087222263139713024"/>
    <hyperlink ref="X22" r:id="rId623" display="https://twitter.com/#!/andi_staub/status/1087222263139713024"/>
    <hyperlink ref="X23" r:id="rId624" display="https://twitter.com/#!/andi_staub/status/1087222263139713024"/>
    <hyperlink ref="X24" r:id="rId625" display="https://twitter.com/#!/andi_staub/status/1087222263139713024"/>
    <hyperlink ref="X25" r:id="rId626" display="https://twitter.com/#!/jimmygill/status/1086643058584797184"/>
    <hyperlink ref="X26" r:id="rId627" display="https://twitter.com/#!/ronald_vanloon/status/1087008347432411136"/>
    <hyperlink ref="X27" r:id="rId628" display="https://twitter.com/#!/andi_staub/status/1087222263139713024"/>
    <hyperlink ref="X28" r:id="rId629" display="https://twitter.com/#!/andi_staub/status/1087222263139713024"/>
    <hyperlink ref="X29" r:id="rId630" display="https://twitter.com/#!/andi_staub/status/1087222263139713024"/>
    <hyperlink ref="X30" r:id="rId631" display="https://twitter.com/#!/hubanalytics1/status/1085925733254512641"/>
    <hyperlink ref="X31" r:id="rId632" display="https://twitter.com/#!/hubanalytics1/status/1085925733254512641"/>
    <hyperlink ref="X32" r:id="rId633" display="https://twitter.com/#!/hubanalytics1/status/1085925733254512641"/>
    <hyperlink ref="X33" r:id="rId634" display="https://twitter.com/#!/hubanalytics1/status/1085925733254512641"/>
    <hyperlink ref="X34" r:id="rId635" display="https://twitter.com/#!/hubanalytics1/status/1085925733254512641"/>
    <hyperlink ref="X35" r:id="rId636" display="https://twitter.com/#!/hubanalytics1/status/1085925733254512641"/>
    <hyperlink ref="X36" r:id="rId637" display="https://twitter.com/#!/hubanalytics1/status/1085925733254512641"/>
    <hyperlink ref="X37" r:id="rId638" display="https://twitter.com/#!/hubanalytics1/status/1085925733254512641"/>
    <hyperlink ref="X38" r:id="rId639" display="https://twitter.com/#!/spirosmargaris/status/1086882776387936256"/>
    <hyperlink ref="X39" r:id="rId640" display="https://twitter.com/#!/spirosmargaris/status/1086882776387936256"/>
    <hyperlink ref="X40" r:id="rId641" display="https://twitter.com/#!/spirosmargaris/status/1086882776387936256"/>
    <hyperlink ref="X41" r:id="rId642" display="https://twitter.com/#!/spirosmargaris/status/1087190809231978501"/>
    <hyperlink ref="X42" r:id="rId643" display="https://twitter.com/#!/corpnce/status/1087211787781591040"/>
    <hyperlink ref="X43" r:id="rId644" display="https://twitter.com/#!/spirosmargaris/status/1087190809231978501"/>
    <hyperlink ref="X44" r:id="rId645" display="https://twitter.com/#!/spirosmargaris/status/1087190809231978501"/>
    <hyperlink ref="X45" r:id="rId646" display="https://twitter.com/#!/spirosmargaris/status/1087190809231978501"/>
    <hyperlink ref="X46" r:id="rId647" display="https://twitter.com/#!/spirosmargaris/status/1087190809231978501"/>
    <hyperlink ref="X47" r:id="rId648" display="https://twitter.com/#!/spirosmargaris/status/1087183258507493381"/>
    <hyperlink ref="X48" r:id="rId649" display="https://twitter.com/#!/spirosmargaris/status/1087183258507493381"/>
    <hyperlink ref="X49" r:id="rId650" display="https://twitter.com/#!/spirosmargaris/status/1087183258507493381"/>
    <hyperlink ref="X50" r:id="rId651" display="https://twitter.com/#!/spirosmargaris/status/1087160608141787136"/>
    <hyperlink ref="X51" r:id="rId652" display="https://twitter.com/#!/spirosmargaris/status/1087160608141787136"/>
    <hyperlink ref="X52" r:id="rId653" display="https://twitter.com/#!/spirosmargaris/status/1087183258507493381"/>
    <hyperlink ref="X53" r:id="rId654" display="https://twitter.com/#!/spirosmargaris/status/1087160608141787136"/>
    <hyperlink ref="X54" r:id="rId655" display="https://twitter.com/#!/spirosmargaris/status/1087160608141787136"/>
    <hyperlink ref="X55" r:id="rId656" display="https://twitter.com/#!/spirosmargaris/status/1087160608141787136"/>
    <hyperlink ref="X56" r:id="rId657" display="https://twitter.com/#!/spirosmargaris/status/1087153307846696965"/>
    <hyperlink ref="X57" r:id="rId658" display="https://twitter.com/#!/spirosmargaris/status/1087153307846696965"/>
    <hyperlink ref="X58" r:id="rId659" display="https://twitter.com/#!/spirosmargaris/status/1087153307846696965"/>
    <hyperlink ref="X59" r:id="rId660" display="https://twitter.com/#!/spirosmargaris/status/1087153307846696965"/>
    <hyperlink ref="X60" r:id="rId661" display="https://twitter.com/#!/spirosmargaris/status/1087153307846696965"/>
    <hyperlink ref="X61" r:id="rId662" display="https://twitter.com/#!/spirosmargaris/status/1087153307846696965"/>
    <hyperlink ref="X62" r:id="rId663" display="https://twitter.com/#!/satyen_baindur/status/1087222688202932225"/>
    <hyperlink ref="X63" r:id="rId664" display="https://twitter.com/#!/satyen_baindur/status/1087222688202932225"/>
    <hyperlink ref="X64" r:id="rId665" display="https://twitter.com/#!/satyen_baindur/status/1087222688202932225"/>
    <hyperlink ref="X65" r:id="rId666" display="https://twitter.com/#!/b_rational/status/1087102618936229889"/>
    <hyperlink ref="X66" r:id="rId667" display="https://twitter.com/#!/geooptimization/status/1087222717416423424"/>
    <hyperlink ref="X67" r:id="rId668" display="https://twitter.com/#!/fintechna/status/1087222754787708928"/>
    <hyperlink ref="X68" r:id="rId669" display="https://twitter.com/#!/fintechna/status/1087222754787708928"/>
    <hyperlink ref="X69" r:id="rId670" display="https://twitter.com/#!/arkangelscrap/status/1087222685682290688"/>
    <hyperlink ref="X70" r:id="rId671" display="https://twitter.com/#!/arkangelscrap/status/1087222685682290688"/>
    <hyperlink ref="X71" r:id="rId672" display="https://twitter.com/#!/arkangelscrap/status/1087222770507923456"/>
    <hyperlink ref="X72" r:id="rId673" display="https://twitter.com/#!/arkangelscrap/status/1087222770507923456"/>
    <hyperlink ref="X73" r:id="rId674" display="https://twitter.com/#!/ileacristian/status/1087075296149454848"/>
    <hyperlink ref="X74" r:id="rId675" display="https://twitter.com/#!/laymanvk/status/1087222784789495808"/>
    <hyperlink ref="X75" r:id="rId676" display="https://twitter.com/#!/moueller1961/status/1087219627283890176"/>
    <hyperlink ref="X76" r:id="rId677" display="https://twitter.com/#!/startupnewsind/status/1087222823578411009"/>
    <hyperlink ref="X77" r:id="rId678" display="https://twitter.com/#!/ahmedjr_16/status/1087220795330514945"/>
    <hyperlink ref="X78" r:id="rId679" display="https://twitter.com/#!/65siddy/status/1087222833871122432"/>
    <hyperlink ref="X79" r:id="rId680" display="https://twitter.com/#!/aitimejournal/status/1087211225509855232"/>
    <hyperlink ref="X80" r:id="rId681" display="https://twitter.com/#!/ai_opportunity/status/1087222858235883520"/>
    <hyperlink ref="X81" r:id="rId682" display="https://twitter.com/#!/aitimejournal/status/1087211225509855232"/>
    <hyperlink ref="X82" r:id="rId683" display="https://twitter.com/#!/aitimejournal/status/1087211225509855232"/>
    <hyperlink ref="X83" r:id="rId684" display="https://twitter.com/#!/ai_opportunity/status/1087222858235883520"/>
    <hyperlink ref="X84" r:id="rId685" display="https://twitter.com/#!/spirosmargaris/status/1086882776387936256"/>
    <hyperlink ref="X85" r:id="rId686" display="https://twitter.com/#!/risto_matti/status/1087222937134936064"/>
    <hyperlink ref="X86" r:id="rId687" display="https://twitter.com/#!/spirosmargaris/status/1086882776387936256"/>
    <hyperlink ref="X87" r:id="rId688" display="https://twitter.com/#!/risto_matti/status/1087222937134936064"/>
    <hyperlink ref="X88" r:id="rId689" display="https://twitter.com/#!/goglinjf/status/1087222684122001409"/>
    <hyperlink ref="X89" r:id="rId690" display="https://twitter.com/#!/risto_matti/status/1087223069020688384"/>
    <hyperlink ref="X90" r:id="rId691" display="https://twitter.com/#!/risto_matti/status/1087222937134936064"/>
    <hyperlink ref="X91" r:id="rId692" display="https://twitter.com/#!/risto_matti/status/1087223069020688384"/>
    <hyperlink ref="X92" r:id="rId693" display="https://twitter.com/#!/metro_logix/status/1087223106257805313"/>
    <hyperlink ref="X93" r:id="rId694" display="https://twitter.com/#!/_30days30sites/status/1087223172452311041"/>
    <hyperlink ref="X94" r:id="rId695" display="https://twitter.com/#!/goglinjf/status/1087222478584320000"/>
    <hyperlink ref="X95" r:id="rId696" display="https://twitter.com/#!/formilabhx/status/1087223252005441537"/>
    <hyperlink ref="X96" r:id="rId697" display="https://twitter.com/#!/formilabhx/status/1087223252005441537"/>
    <hyperlink ref="X97" r:id="rId698" display="https://twitter.com/#!/jimmygill/status/1086643058584797184"/>
    <hyperlink ref="X98" r:id="rId699" display="https://twitter.com/#!/jimmygill/status/1086643058584797184"/>
    <hyperlink ref="X99" r:id="rId700" display="https://twitter.com/#!/jimmygill/status/1086643058584797184"/>
    <hyperlink ref="X100" r:id="rId701" display="https://twitter.com/#!/jimmygill/status/1086643058584797184"/>
    <hyperlink ref="X101" r:id="rId702" display="https://twitter.com/#!/vincenzo_vecchi/status/1087223290295406593"/>
    <hyperlink ref="X102" r:id="rId703" display="https://twitter.com/#!/vincenzo_vecchi/status/1087223290295406593"/>
    <hyperlink ref="X103" r:id="rId704" display="https://twitter.com/#!/adnan_hashmi/status/1087223352329228289"/>
    <hyperlink ref="X104" r:id="rId705" display="https://twitter.com/#!/poramatepi/status/1087223453621510145"/>
    <hyperlink ref="X105" r:id="rId706" display="https://twitter.com/#!/gridenko/status/1087223457732018176"/>
    <hyperlink ref="X106" r:id="rId707" display="https://twitter.com/#!/gp_pulipaka/status/1087054871612846080"/>
    <hyperlink ref="X107" r:id="rId708" display="https://twitter.com/#!/iamtbello/status/1087223533221146625"/>
    <hyperlink ref="X108" r:id="rId709" display="https://twitter.com/#!/ronald_vanloon/status/1087008347432411136"/>
    <hyperlink ref="X109" r:id="rId710" display="https://twitter.com/#!/kovair/status/1087223548861706240"/>
    <hyperlink ref="X110" r:id="rId711" display="https://twitter.com/#!/kovair/status/1087223548861706240"/>
    <hyperlink ref="X111" r:id="rId712" display="https://twitter.com/#!/goandlive/status/1087223561264291840"/>
    <hyperlink ref="X112" r:id="rId713" display="https://twitter.com/#!/marcusborba/status/1086991018833125376"/>
    <hyperlink ref="X113" r:id="rId714" display="https://twitter.com/#!/neptanum/status/1087223287942467584"/>
    <hyperlink ref="X114" r:id="rId715" display="https://twitter.com/#!/marcusborba/status/1086991018833125376"/>
    <hyperlink ref="X115" r:id="rId716" display="https://twitter.com/#!/neptanum/status/1087223287942467584"/>
    <hyperlink ref="X116" r:id="rId717" display="https://twitter.com/#!/softnet_search/status/1086935991468740608"/>
    <hyperlink ref="X117" r:id="rId718" display="https://twitter.com/#!/neptanum/status/1087223627865559040"/>
    <hyperlink ref="X118" r:id="rId719" display="https://twitter.com/#!/neptanum/status/1087223287942467584"/>
    <hyperlink ref="X119" r:id="rId720" display="https://twitter.com/#!/shivvrata/status/1087223630575091712"/>
    <hyperlink ref="X120" r:id="rId721" display="https://twitter.com/#!/shivvrata/status/1087223630575091712"/>
    <hyperlink ref="X121" r:id="rId722" display="https://twitter.com/#!/skappagantula/status/1086593954806525954"/>
    <hyperlink ref="X122" r:id="rId723" display="https://twitter.com/#!/anuraagd/status/1087223842165145601"/>
    <hyperlink ref="X123" r:id="rId724" display="https://twitter.com/#!/ipfconline1/status/1087190565500977153"/>
    <hyperlink ref="X124" r:id="rId725" display="https://twitter.com/#!/psb_dc/status/1087223905549459456"/>
    <hyperlink ref="X125" r:id="rId726" display="https://twitter.com/#!/ipfconline1/status/1087190565500977153"/>
    <hyperlink ref="X126" r:id="rId727" display="https://twitter.com/#!/psb_dc/status/1087223905549459456"/>
    <hyperlink ref="X127" r:id="rId728" display="https://twitter.com/#!/ipfconline1/status/1087190565500977153"/>
    <hyperlink ref="X128" r:id="rId729" display="https://twitter.com/#!/spirosmargaris/status/1087160608141787136"/>
    <hyperlink ref="X129" r:id="rId730" display="https://twitter.com/#!/psb_dc/status/1087223905549459456"/>
    <hyperlink ref="X130" r:id="rId731" display="https://twitter.com/#!/kirkdborne/status/1086854645509750785"/>
    <hyperlink ref="X131" r:id="rId732" display="https://twitter.com/#!/fivann/status/1087223991100682244"/>
    <hyperlink ref="X132" r:id="rId733" display="https://twitter.com/#!/fivann/status/1087223991100682244"/>
    <hyperlink ref="X133" r:id="rId734" display="https://twitter.com/#!/akshay_moorthy/status/1087224117042982912"/>
    <hyperlink ref="X134" r:id="rId735" display="https://twitter.com/#!/bestdealhotdeal/status/1087224179814875136"/>
    <hyperlink ref="X135" r:id="rId736" display="https://twitter.com/#!/bestdealhotdeal/status/1087223751232577536"/>
    <hyperlink ref="X136" r:id="rId737" display="https://twitter.com/#!/bestdealhotdeal/status/1087223751232577536"/>
    <hyperlink ref="X137" r:id="rId738" display="https://twitter.com/#!/rahulbarooah/status/1087224202015387648"/>
    <hyperlink ref="X138" r:id="rId739" display="https://twitter.com/#!/gogreyorange/status/1087224225130209280"/>
    <hyperlink ref="X139" r:id="rId740" display="https://twitter.com/#!/thekaushalsoni/status/1087220804402794498"/>
    <hyperlink ref="X140" r:id="rId741" display="https://twitter.com/#!/myriamozon/status/1087224306034266112"/>
    <hyperlink ref="X141" r:id="rId742" display="https://twitter.com/#!/naisshairoff/status/1087224391891603456"/>
    <hyperlink ref="X142" r:id="rId743" display="https://twitter.com/#!/naisshairoff/status/1087224391891603456"/>
    <hyperlink ref="X143" r:id="rId744" display="https://twitter.com/#!/ronald_vanloon/status/1087215628430266373"/>
    <hyperlink ref="X144" r:id="rId745" display="https://twitter.com/#!/corpnce/status/1087211787781591040"/>
    <hyperlink ref="X145" r:id="rId746" display="https://twitter.com/#!/alexandrakg92/status/1087224213088452608"/>
    <hyperlink ref="X146" r:id="rId747" display="https://twitter.com/#!/alexandrakg92/status/1087224213088452608"/>
    <hyperlink ref="X147" r:id="rId748" display="https://twitter.com/#!/alexandrakg92/status/1087224480580231168"/>
    <hyperlink ref="X148" r:id="rId749" display="https://twitter.com/#!/alexandrakg92/status/1087224480580231168"/>
    <hyperlink ref="X149" r:id="rId750" display="https://twitter.com/#!/ishanjain_t/status/1087211103732457472"/>
    <hyperlink ref="X150" r:id="rId751" display="https://twitter.com/#!/newtonmunene_yg/status/1087224494899544064"/>
    <hyperlink ref="X151" r:id="rId752" display="https://twitter.com/#!/newtonmunene_yg/status/1087224494899544064"/>
    <hyperlink ref="X152" r:id="rId753" display="https://twitter.com/#!/newtonmunene_yg/status/1087224494807285760"/>
    <hyperlink ref="X153" r:id="rId754" display="https://twitter.com/#!/razorthinkinc/status/1087224549278572545"/>
    <hyperlink ref="X154" r:id="rId755" display="https://twitter.com/#!/java/status/1086859617370624000"/>
    <hyperlink ref="X155" r:id="rId756" display="https://twitter.com/#!/chrajeshpro/status/1087224601631907840"/>
    <hyperlink ref="X156" r:id="rId757" display="https://twitter.com/#!/java/status/1086859617370624000"/>
    <hyperlink ref="X157" r:id="rId758" display="https://twitter.com/#!/chrajeshpro/status/1087224601631907840"/>
    <hyperlink ref="X158" r:id="rId759" display="https://twitter.com/#!/chrajeshpro/status/1087224601631907840"/>
    <hyperlink ref="X159" r:id="rId760" display="https://twitter.com/#!/webjframework/status/1087224604110848000"/>
    <hyperlink ref="X160" r:id="rId761" display="https://twitter.com/#!/webjframework/status/1087224604110848000"/>
    <hyperlink ref="X161" r:id="rId762" display="https://twitter.com/#!/bristowcolin/status/1087224637417836544"/>
    <hyperlink ref="X162" r:id="rId763" display="https://twitter.com/#!/ipfconline1/status/1087190565500977153"/>
    <hyperlink ref="X163" r:id="rId764" display="https://twitter.com/#!/spirosmargaris/status/1087190809231978501"/>
    <hyperlink ref="X164" r:id="rId765" display="https://twitter.com/#!/guzmand/status/1087224653960105984"/>
    <hyperlink ref="X165" r:id="rId766" display="https://twitter.com/#!/alainabwang/status/1087224675116040192"/>
    <hyperlink ref="X166" r:id="rId767" display="https://twitter.com/#!/s_galimberti/status/1087085857180434432"/>
    <hyperlink ref="X167" r:id="rId768" display="https://twitter.com/#!/alainabwang/status/1087224675116040192"/>
    <hyperlink ref="X168" r:id="rId769" display="https://twitter.com/#!/xfxie/status/1078502792736718848"/>
    <hyperlink ref="X169" r:id="rId770" display="https://twitter.com/#!/accmobility/status/1087224695966089216"/>
    <hyperlink ref="X170" r:id="rId771" display="https://twitter.com/#!/santchiweb/status/1087224729944117248"/>
    <hyperlink ref="X171" r:id="rId772" display="https://twitter.com/#!/technative/status/1086290069902839809"/>
    <hyperlink ref="X172" r:id="rId773" display="https://twitter.com/#!/legros_ch/status/1087224753704919042"/>
    <hyperlink ref="X173" r:id="rId774" display="https://twitter.com/#!/slashml/status/1087218458679377921"/>
    <hyperlink ref="X174" r:id="rId775" display="https://twitter.com/#!/rexdouglass/status/1087224805554761728"/>
    <hyperlink ref="X175" r:id="rId776" display="https://twitter.com/#!/r_demidchuk/status/1086632824030089216"/>
    <hyperlink ref="X176" r:id="rId777" display="https://twitter.com/#!/mmanzano18/status/1087224867840237568"/>
    <hyperlink ref="X177" r:id="rId778" display="https://twitter.com/#!/paulthedigit/status/1086300026748485633"/>
    <hyperlink ref="X178" r:id="rId779" display="https://twitter.com/#!/adamsconsulting/status/1087063487292076032"/>
    <hyperlink ref="X179" r:id="rId780" display="https://twitter.com/#!/candytech1/status/1087224913855803393"/>
    <hyperlink ref="X180" r:id="rId781" display="https://twitter.com/#!/paulthedigit/status/1086300026748485633"/>
    <hyperlink ref="X181" r:id="rId782" display="https://twitter.com/#!/candytech1/status/1087224913855803393"/>
    <hyperlink ref="X182" r:id="rId783" display="https://twitter.com/#!/paulthedigit/status/1086300026748485633"/>
    <hyperlink ref="X183" r:id="rId784" display="https://twitter.com/#!/candytech1/status/1087224913855803393"/>
    <hyperlink ref="X184" r:id="rId785" display="https://twitter.com/#!/candytech1/status/1087224913855803393"/>
    <hyperlink ref="X185" r:id="rId786" display="https://twitter.com/#!/georgianaart/status/1087224936253419521"/>
    <hyperlink ref="X186" r:id="rId787" display="https://twitter.com/#!/georgianaart/status/1087224936253419521"/>
    <hyperlink ref="X187" r:id="rId788" display="https://twitter.com/#!/appknox/status/1087216696706904065"/>
    <hyperlink ref="X188" r:id="rId789" display="https://twitter.com/#!/harbidel/status/1087224947104075779"/>
    <hyperlink ref="X189" r:id="rId790" display="https://twitter.com/#!/harbidel/status/1087224947104075779"/>
    <hyperlink ref="X190" r:id="rId791" display="https://twitter.com/#!/myousefnezhad/status/1087225213954080769"/>
    <hyperlink ref="X191" r:id="rId792" display="https://twitter.com/#!/myousefnezhad/status/1087225213954080769"/>
    <hyperlink ref="X192" r:id="rId793" display="https://twitter.com/#!/smitty123420462/status/1086655407051948032"/>
    <hyperlink ref="X193" r:id="rId794" display="https://twitter.com/#!/ronniebabe555/status/1087225232408989696"/>
    <hyperlink ref="X194" r:id="rId795" display="https://twitter.com/#!/jmparrado/status/1086917011870048256"/>
    <hyperlink ref="X195" r:id="rId796" display="https://twitter.com/#!/grohangelique/status/1087225341972754432"/>
    <hyperlink ref="X196" r:id="rId797" display="https://twitter.com/#!/kekatie/status/1087225369269174274"/>
    <hyperlink ref="X197" r:id="rId798" display="https://twitter.com/#!/brandengrimmett/status/1087225372502941696"/>
    <hyperlink ref="X198" r:id="rId799" display="https://twitter.com/#!/brandengrimmett/status/1087225372502941696"/>
    <hyperlink ref="X199" r:id="rId800" display="https://twitter.com/#!/ghammadi/status/1087146444195192832"/>
    <hyperlink ref="X200" r:id="rId801" display="https://twitter.com/#!/vronikrr/status/1087225509463904256"/>
    <hyperlink ref="X201" r:id="rId802" display="https://twitter.com/#!/ghammadi/status/1087146444195192832"/>
    <hyperlink ref="X202" r:id="rId803" display="https://twitter.com/#!/vronikrr/status/1087225509463904256"/>
    <hyperlink ref="X203" r:id="rId804" display="https://twitter.com/#!/vronikrr/status/1087225509463904256"/>
    <hyperlink ref="X204" r:id="rId805" display="https://twitter.com/#!/vilukin/status/1087224624193159168"/>
    <hyperlink ref="X205" r:id="rId806" display="https://twitter.com/#!/vilukin/status/1087225604666216449"/>
    <hyperlink ref="X206" r:id="rId807" display="https://twitter.com/#!/kirkdborne/status/1087178752109490176"/>
    <hyperlink ref="X207" r:id="rId808" display="https://twitter.com/#!/ronald_vanloon/status/1087002983194378241"/>
    <hyperlink ref="X208" r:id="rId809" display="https://twitter.com/#!/gauravgrv/status/1087225736983764992"/>
    <hyperlink ref="X209" r:id="rId810" display="https://twitter.com/#!/ronald_vanloon/status/1087002983194378241"/>
    <hyperlink ref="X210" r:id="rId811" display="https://twitter.com/#!/gauravgrv/status/1087225736983764992"/>
    <hyperlink ref="X211" r:id="rId812" display="https://twitter.com/#!/ronald_vanloon/status/1087008347432411136"/>
    <hyperlink ref="X212" r:id="rId813" display="https://twitter.com/#!/ronald_vanloon/status/1087008347432411136"/>
    <hyperlink ref="X213" r:id="rId814" display="https://twitter.com/#!/spirosmargaris/status/1086882776387936256"/>
    <hyperlink ref="X214" r:id="rId815" display="https://twitter.com/#!/gauravgrv/status/1087225736983764992"/>
    <hyperlink ref="X215" r:id="rId816" display="https://twitter.com/#!/myamichi_india/status/1087225351703392257"/>
    <hyperlink ref="X216" r:id="rId817" display="https://twitter.com/#!/myamichi_india/status/1087225845217820672"/>
    <hyperlink ref="X217" r:id="rId818" display="https://twitter.com/#!/sandy_carter/status/1087182418639908865"/>
    <hyperlink ref="X218" r:id="rId819" display="https://twitter.com/#!/sandy_carter/status/1087225893062303745"/>
    <hyperlink ref="X219" r:id="rId820" display="https://twitter.com/#!/adityarohilla94/status/1087225933898035200"/>
    <hyperlink ref="X220" r:id="rId821" display="https://twitter.com/#!/miketamir/status/1086812814449278976"/>
    <hyperlink ref="X221" r:id="rId822" display="https://twitter.com/#!/iamalstat/status/1087226454037811200"/>
    <hyperlink ref="X222" r:id="rId823" display="https://twitter.com/#!/ipfconline1/status/1087190565500977153"/>
    <hyperlink ref="X223" r:id="rId824" display="https://twitter.com/#!/ipfconline1/status/1086874729552728064"/>
    <hyperlink ref="X224" r:id="rId825" display="https://twitter.com/#!/kirkdborne/status/1087161930647855105"/>
    <hyperlink ref="X225" r:id="rId826" display="https://twitter.com/#!/kirkdborne/status/1069838231284404225"/>
    <hyperlink ref="X226" r:id="rId827" display="https://twitter.com/#!/corpnce/status/1087211787781591040"/>
    <hyperlink ref="X227" r:id="rId828" display="https://twitter.com/#!/andi_staub/status/1087222263139713024"/>
    <hyperlink ref="X228" r:id="rId829" display="https://twitter.com/#!/snessim/status/1087226477408669697"/>
    <hyperlink ref="X229" r:id="rId830" display="https://twitter.com/#!/corpnce/status/1087211787781591040"/>
    <hyperlink ref="X230" r:id="rId831" display="https://twitter.com/#!/corpnce/status/1087211787781591040"/>
    <hyperlink ref="X231" r:id="rId832" display="https://twitter.com/#!/corpnce/status/1087211787781591040"/>
    <hyperlink ref="X232" r:id="rId833" display="https://twitter.com/#!/snessim/status/1087226477408669697"/>
    <hyperlink ref="X233" r:id="rId834" display="https://twitter.com/#!/swisscognitive/status/1087201883415109632"/>
    <hyperlink ref="X234" r:id="rId835" display="https://twitter.com/#!/cryptohodling/status/1087226573915213825"/>
    <hyperlink ref="X235" r:id="rId836" display="https://twitter.com/#!/straitsbusiness/status/1087226610724483072"/>
    <hyperlink ref="X236" r:id="rId837" display="https://twitter.com/#!/pluto7_services/status/1087226657822384128"/>
    <hyperlink ref="X237" r:id="rId838" display="https://twitter.com/#!/fmfrancoise/status/1087226719604535304"/>
    <hyperlink ref="X238" r:id="rId839" display="https://twitter.com/#!/fmfrancoise/status/1087226719604535304"/>
    <hyperlink ref="X239" r:id="rId840" display="https://twitter.com/#!/fmfrancoise/status/1087226719604535304"/>
    <hyperlink ref="X240" r:id="rId841" display="https://twitter.com/#!/fmfrancoise/status/1087226719604535304"/>
    <hyperlink ref="X241" r:id="rId842" display="https://twitter.com/#!/fmfrancoise/status/1087226719604535304"/>
    <hyperlink ref="X242" r:id="rId843" display="https://twitter.com/#!/fmfrancoise/status/1087226719604535304"/>
    <hyperlink ref="X243" r:id="rId844" display="https://twitter.com/#!/fmfrancoise/status/1087226719604535304"/>
    <hyperlink ref="X244" r:id="rId845" display="https://twitter.com/#!/fmfrancoise/status/1087226719604535304"/>
    <hyperlink ref="X245" r:id="rId846" display="https://twitter.com/#!/kirkdborne/status/1087147562845552640"/>
    <hyperlink ref="X246" r:id="rId847" display="https://twitter.com/#!/hubanalytics1/status/1085925733254512641"/>
    <hyperlink ref="X247" r:id="rId848" display="https://twitter.com/#!/spirosmargaris/status/1087160608141787136"/>
    <hyperlink ref="X248" r:id="rId849" display="https://twitter.com/#!/fmfrancoise/status/1087226719604535304"/>
    <hyperlink ref="X249" r:id="rId850" display="https://twitter.com/#!/techiebouncer/status/1087226801980465152"/>
    <hyperlink ref="X250" r:id="rId851" display="https://twitter.com/#!/v_braun/status/1087226975725502464"/>
    <hyperlink ref="X251" r:id="rId852" display="https://twitter.com/#!/dme_jun/status/1087226989386309633"/>
    <hyperlink ref="X252" r:id="rId853" display="https://twitter.com/#!/subhank21183691/status/1087226992234094592"/>
    <hyperlink ref="X253" r:id="rId854" display="https://twitter.com/#!/hubanalytics1/status/1085925733254512641"/>
    <hyperlink ref="X254" r:id="rId855" display="https://twitter.com/#!/subhank21183691/status/1087226992234094592"/>
    <hyperlink ref="X255" r:id="rId856" display="https://twitter.com/#!/hubanalytics1/status/1085925733254512641"/>
    <hyperlink ref="X256" r:id="rId857" display="https://twitter.com/#!/subhank21183691/status/1087226992234094592"/>
    <hyperlink ref="X257" r:id="rId858" display="https://twitter.com/#!/subhank21183691/status/1087226992234094592"/>
    <hyperlink ref="X258" r:id="rId859" display="https://twitter.com/#!/leilanie95/status/1087227044398653440"/>
    <hyperlink ref="X259" r:id="rId860" display="https://twitter.com/#!/amir_ali_cheema/status/1087171497062469632"/>
    <hyperlink ref="X260" r:id="rId861" display="https://twitter.com/#!/thecuriousluke/status/1087223301775208449"/>
    <hyperlink ref="X261" r:id="rId862" display="https://twitter.com/#!/genius_allan/status/1083702576120500224"/>
    <hyperlink ref="X262" r:id="rId863" display="https://twitter.com/#!/thecuriousluke/status/1087227055178244097"/>
    <hyperlink ref="X263" r:id="rId864" display="https://twitter.com/#!/thecuriousluke/status/1087225796601749504"/>
    <hyperlink ref="X264" r:id="rId865" display="https://twitter.com/#!/mischaedm/status/1036758631595696128"/>
    <hyperlink ref="X265" r:id="rId866" display="https://twitter.com/#!/maoyaodong/status/1087227190234644480"/>
    <hyperlink ref="X266" r:id="rId867" display="https://twitter.com/#!/mikequindazzi/status/1086926670374809605"/>
    <hyperlink ref="X267" r:id="rId868" display="https://twitter.com/#!/readygemini2/status/1087227386163150849"/>
    <hyperlink ref="X268" r:id="rId869" display="https://twitter.com/#!/readygemini2/status/1087227386163150849"/>
    <hyperlink ref="X269" r:id="rId870" display="https://twitter.com/#!/bitabit5/status/1087227402898628608"/>
    <hyperlink ref="X270" r:id="rId871" display="https://twitter.com/#!/andi_staub/status/1087218489029509120"/>
    <hyperlink ref="X271" r:id="rId872" display="https://twitter.com/#!/andi_staub/status/1087222263139713024"/>
    <hyperlink ref="X272" r:id="rId873" display="https://twitter.com/#!/jblefevre60/status/1087226792459620352"/>
    <hyperlink ref="X273" r:id="rId874" display="https://twitter.com/#!/spirosmargaris/status/1086882776387936256"/>
    <hyperlink ref="X274" r:id="rId875" display="https://twitter.com/#!/spirosmargaris/status/1087212537354047488"/>
    <hyperlink ref="X275" r:id="rId876" display="https://twitter.com/#!/spirosmargaris/status/1087183258507493381"/>
    <hyperlink ref="X276" r:id="rId877" display="https://twitter.com/#!/spirosmargaris/status/1087160608141787136"/>
    <hyperlink ref="X277" r:id="rId878" display="https://twitter.com/#!/spirosmargaris/status/1087153307846696965"/>
    <hyperlink ref="X278" r:id="rId879" display="https://twitter.com/#!/jblefevre60/status/1087227221838843904"/>
    <hyperlink ref="X279" r:id="rId880" display="https://twitter.com/#!/jblefevre60/status/1087227368643723264"/>
    <hyperlink ref="X280" r:id="rId881" display="https://twitter.com/#!/jblefevre60/status/1087227403385167872"/>
    <hyperlink ref="X281" r:id="rId882" display="https://twitter.com/#!/deeptechwire/status/1087084851721891842"/>
    <hyperlink ref="X282" r:id="rId883" display="https://twitter.com/#!/deeptechwire/status/1087224521650712576"/>
    <hyperlink ref="X283" r:id="rId884" display="https://twitter.com/#!/edgeiotai/status/1087227453817454592"/>
    <hyperlink ref="X284" r:id="rId885" display="https://twitter.com/#!/thefuturist007/status/1087067132746219523"/>
    <hyperlink ref="X285" r:id="rId886" display="https://twitter.com/#!/globalsmart365/status/1087227498935607296"/>
    <hyperlink ref="X286" r:id="rId887" display="https://twitter.com/#!/machine_ml/status/1085522504444268544"/>
    <hyperlink ref="X287" r:id="rId888" display="https://twitter.com/#!/tanmoyray01/status/1087227532657770496"/>
    <hyperlink ref="X288" r:id="rId889" display="https://twitter.com/#!/cargomoose/status/1087218187530313728"/>
    <hyperlink ref="X289" r:id="rId890" display="https://twitter.com/#!/machinelearn_d/status/1087225593521815553"/>
    <hyperlink ref="X290" r:id="rId891" display="https://twitter.com/#!/raviranjankarn/status/1087218103996612610"/>
    <hyperlink ref="X291" r:id="rId892" display="https://twitter.com/#!/machinelearn_d/status/1087225620201844736"/>
    <hyperlink ref="X292" r:id="rId893" display="https://twitter.com/#!/onlydatajobs/status/1087194560780853249"/>
    <hyperlink ref="X293" r:id="rId894" display="https://twitter.com/#!/machinelearn_d/status/1087227081954516998"/>
    <hyperlink ref="X294" r:id="rId895" display="https://twitter.com/#!/ecloudchain/status/1087187615596589057"/>
    <hyperlink ref="X295" r:id="rId896" display="https://twitter.com/#!/machinelearn_d/status/1087227117031411712"/>
    <hyperlink ref="X296" r:id="rId897" display="https://twitter.com/#!/deep_in_depth/status/1087190601941114880"/>
    <hyperlink ref="X297" r:id="rId898" display="https://twitter.com/#!/deep_in_depth/status/1087220748194906112"/>
    <hyperlink ref="X298" r:id="rId899" display="https://twitter.com/#!/machinelearn_d/status/1087227294257623040"/>
    <hyperlink ref="X299" r:id="rId900" display="https://twitter.com/#!/machinelearn_d/status/1087227548562378753"/>
    <hyperlink ref="AZ217" r:id="rId901" display="https://api.twitter.com/1.1/geo/id/34e5e767bcb9a688.json"/>
  </hyperlinks>
  <printOptions/>
  <pageMargins left="0.7" right="0.7" top="0.75" bottom="0.75" header="0.3" footer="0.3"/>
  <pageSetup horizontalDpi="600" verticalDpi="600" orientation="portrait" r:id="rId905"/>
  <legacyDrawing r:id="rId903"/>
  <tableParts>
    <tablePart r:id="rId9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3662</v>
      </c>
      <c r="B1" s="13" t="s">
        <v>4048</v>
      </c>
      <c r="C1" s="13" t="s">
        <v>4049</v>
      </c>
      <c r="D1" s="13" t="s">
        <v>144</v>
      </c>
      <c r="E1" s="13" t="s">
        <v>4051</v>
      </c>
      <c r="F1" s="13" t="s">
        <v>4052</v>
      </c>
      <c r="G1" s="13" t="s">
        <v>4053</v>
      </c>
    </row>
    <row r="2" spans="1:7" ht="15">
      <c r="A2" s="78" t="s">
        <v>3055</v>
      </c>
      <c r="B2" s="78">
        <v>73</v>
      </c>
      <c r="C2" s="122">
        <v>0.02367823548491729</v>
      </c>
      <c r="D2" s="78" t="s">
        <v>4050</v>
      </c>
      <c r="E2" s="78"/>
      <c r="F2" s="78"/>
      <c r="G2" s="78"/>
    </row>
    <row r="3" spans="1:7" ht="15">
      <c r="A3" s="78" t="s">
        <v>3056</v>
      </c>
      <c r="B3" s="78">
        <v>37</v>
      </c>
      <c r="C3" s="122">
        <v>0.012001297437560818</v>
      </c>
      <c r="D3" s="78" t="s">
        <v>4050</v>
      </c>
      <c r="E3" s="78"/>
      <c r="F3" s="78"/>
      <c r="G3" s="78"/>
    </row>
    <row r="4" spans="1:7" ht="15">
      <c r="A4" s="78" t="s">
        <v>3057</v>
      </c>
      <c r="B4" s="78">
        <v>0</v>
      </c>
      <c r="C4" s="122">
        <v>0</v>
      </c>
      <c r="D4" s="78" t="s">
        <v>4050</v>
      </c>
      <c r="E4" s="78"/>
      <c r="F4" s="78"/>
      <c r="G4" s="78"/>
    </row>
    <row r="5" spans="1:7" ht="15">
      <c r="A5" s="78" t="s">
        <v>3058</v>
      </c>
      <c r="B5" s="78">
        <v>2973</v>
      </c>
      <c r="C5" s="122">
        <v>0.964320467077522</v>
      </c>
      <c r="D5" s="78" t="s">
        <v>4050</v>
      </c>
      <c r="E5" s="78"/>
      <c r="F5" s="78"/>
      <c r="G5" s="78"/>
    </row>
    <row r="6" spans="1:7" ht="15">
      <c r="A6" s="78" t="s">
        <v>3059</v>
      </c>
      <c r="B6" s="78">
        <v>3083</v>
      </c>
      <c r="C6" s="122">
        <v>1</v>
      </c>
      <c r="D6" s="78" t="s">
        <v>4050</v>
      </c>
      <c r="E6" s="78"/>
      <c r="F6" s="78"/>
      <c r="G6" s="78"/>
    </row>
    <row r="7" spans="1:7" ht="15">
      <c r="A7" s="84" t="s">
        <v>707</v>
      </c>
      <c r="B7" s="84">
        <v>116</v>
      </c>
      <c r="C7" s="123">
        <v>0.007392284669778605</v>
      </c>
      <c r="D7" s="84" t="s">
        <v>4050</v>
      </c>
      <c r="E7" s="84" t="b">
        <v>0</v>
      </c>
      <c r="F7" s="84" t="b">
        <v>0</v>
      </c>
      <c r="G7" s="84" t="b">
        <v>0</v>
      </c>
    </row>
    <row r="8" spans="1:7" ht="15">
      <c r="A8" s="84" t="s">
        <v>716</v>
      </c>
      <c r="B8" s="84">
        <v>90</v>
      </c>
      <c r="C8" s="123">
        <v>0.010058995216465466</v>
      </c>
      <c r="D8" s="84" t="s">
        <v>4050</v>
      </c>
      <c r="E8" s="84" t="b">
        <v>0</v>
      </c>
      <c r="F8" s="84" t="b">
        <v>0</v>
      </c>
      <c r="G8" s="84" t="b">
        <v>0</v>
      </c>
    </row>
    <row r="9" spans="1:7" ht="15">
      <c r="A9" s="84" t="s">
        <v>2986</v>
      </c>
      <c r="B9" s="84">
        <v>46</v>
      </c>
      <c r="C9" s="123">
        <v>0.010559670052376449</v>
      </c>
      <c r="D9" s="84" t="s">
        <v>4050</v>
      </c>
      <c r="E9" s="84" t="b">
        <v>0</v>
      </c>
      <c r="F9" s="84" t="b">
        <v>0</v>
      </c>
      <c r="G9" s="84" t="b">
        <v>0</v>
      </c>
    </row>
    <row r="10" spans="1:7" ht="15">
      <c r="A10" s="84" t="s">
        <v>2987</v>
      </c>
      <c r="B10" s="84">
        <v>45</v>
      </c>
      <c r="C10" s="123">
        <v>0.010330112007759568</v>
      </c>
      <c r="D10" s="84" t="s">
        <v>4050</v>
      </c>
      <c r="E10" s="84" t="b">
        <v>0</v>
      </c>
      <c r="F10" s="84" t="b">
        <v>0</v>
      </c>
      <c r="G10" s="84" t="b">
        <v>0</v>
      </c>
    </row>
    <row r="11" spans="1:7" ht="15">
      <c r="A11" s="84" t="s">
        <v>2988</v>
      </c>
      <c r="B11" s="84">
        <v>40</v>
      </c>
      <c r="C11" s="123">
        <v>0.0100391479563231</v>
      </c>
      <c r="D11" s="84" t="s">
        <v>4050</v>
      </c>
      <c r="E11" s="84" t="b">
        <v>0</v>
      </c>
      <c r="F11" s="84" t="b">
        <v>0</v>
      </c>
      <c r="G11" s="84" t="b">
        <v>0</v>
      </c>
    </row>
    <row r="12" spans="1:7" ht="15">
      <c r="A12" s="84" t="s">
        <v>810</v>
      </c>
      <c r="B12" s="84">
        <v>39</v>
      </c>
      <c r="C12" s="123">
        <v>0.010151979723803188</v>
      </c>
      <c r="D12" s="84" t="s">
        <v>4050</v>
      </c>
      <c r="E12" s="84" t="b">
        <v>0</v>
      </c>
      <c r="F12" s="84" t="b">
        <v>0</v>
      </c>
      <c r="G12" s="84" t="b">
        <v>0</v>
      </c>
    </row>
    <row r="13" spans="1:7" ht="15">
      <c r="A13" s="84" t="s">
        <v>3064</v>
      </c>
      <c r="B13" s="84">
        <v>31</v>
      </c>
      <c r="C13" s="123">
        <v>0.017606897660591304</v>
      </c>
      <c r="D13" s="84" t="s">
        <v>4050</v>
      </c>
      <c r="E13" s="84" t="b">
        <v>0</v>
      </c>
      <c r="F13" s="84" t="b">
        <v>0</v>
      </c>
      <c r="G13" s="84" t="b">
        <v>0</v>
      </c>
    </row>
    <row r="14" spans="1:7" ht="15">
      <c r="A14" s="84" t="s">
        <v>2989</v>
      </c>
      <c r="B14" s="84">
        <v>28</v>
      </c>
      <c r="C14" s="123">
        <v>0.00922104930393205</v>
      </c>
      <c r="D14" s="84" t="s">
        <v>4050</v>
      </c>
      <c r="E14" s="84" t="b">
        <v>0</v>
      </c>
      <c r="F14" s="84" t="b">
        <v>0</v>
      </c>
      <c r="G14" s="84" t="b">
        <v>0</v>
      </c>
    </row>
    <row r="15" spans="1:7" ht="15">
      <c r="A15" s="84" t="s">
        <v>2990</v>
      </c>
      <c r="B15" s="84">
        <v>23</v>
      </c>
      <c r="C15" s="123">
        <v>0.008087267014642272</v>
      </c>
      <c r="D15" s="84" t="s">
        <v>4050</v>
      </c>
      <c r="E15" s="84" t="b">
        <v>0</v>
      </c>
      <c r="F15" s="84" t="b">
        <v>0</v>
      </c>
      <c r="G15" s="84" t="b">
        <v>0</v>
      </c>
    </row>
    <row r="16" spans="1:7" ht="15">
      <c r="A16" s="84" t="s">
        <v>2992</v>
      </c>
      <c r="B16" s="84">
        <v>20</v>
      </c>
      <c r="C16" s="123">
        <v>0.007923991785738235</v>
      </c>
      <c r="D16" s="84" t="s">
        <v>4050</v>
      </c>
      <c r="E16" s="84" t="b">
        <v>0</v>
      </c>
      <c r="F16" s="84" t="b">
        <v>0</v>
      </c>
      <c r="G16" s="84" t="b">
        <v>0</v>
      </c>
    </row>
    <row r="17" spans="1:7" ht="15">
      <c r="A17" s="84" t="s">
        <v>2991</v>
      </c>
      <c r="B17" s="84">
        <v>20</v>
      </c>
      <c r="C17" s="123">
        <v>0.007540763221578478</v>
      </c>
      <c r="D17" s="84" t="s">
        <v>4050</v>
      </c>
      <c r="E17" s="84" t="b">
        <v>0</v>
      </c>
      <c r="F17" s="84" t="b">
        <v>0</v>
      </c>
      <c r="G17" s="84" t="b">
        <v>0</v>
      </c>
    </row>
    <row r="18" spans="1:7" ht="15">
      <c r="A18" s="84" t="s">
        <v>320</v>
      </c>
      <c r="B18" s="84">
        <v>17</v>
      </c>
      <c r="C18" s="123">
        <v>0.0075123846343876175</v>
      </c>
      <c r="D18" s="84" t="s">
        <v>4050</v>
      </c>
      <c r="E18" s="84" t="b">
        <v>0</v>
      </c>
      <c r="F18" s="84" t="b">
        <v>0</v>
      </c>
      <c r="G18" s="84" t="b">
        <v>0</v>
      </c>
    </row>
    <row r="19" spans="1:7" ht="15">
      <c r="A19" s="84" t="s">
        <v>3072</v>
      </c>
      <c r="B19" s="84">
        <v>16</v>
      </c>
      <c r="C19" s="123">
        <v>0.006869721040299968</v>
      </c>
      <c r="D19" s="84" t="s">
        <v>4050</v>
      </c>
      <c r="E19" s="84" t="b">
        <v>0</v>
      </c>
      <c r="F19" s="84" t="b">
        <v>0</v>
      </c>
      <c r="G19" s="84" t="b">
        <v>0</v>
      </c>
    </row>
    <row r="20" spans="1:7" ht="15">
      <c r="A20" s="84" t="s">
        <v>3663</v>
      </c>
      <c r="B20" s="84">
        <v>15</v>
      </c>
      <c r="C20" s="123">
        <v>0.007049094712769012</v>
      </c>
      <c r="D20" s="84" t="s">
        <v>4050</v>
      </c>
      <c r="E20" s="84" t="b">
        <v>0</v>
      </c>
      <c r="F20" s="84" t="b">
        <v>0</v>
      </c>
      <c r="G20" s="84" t="b">
        <v>0</v>
      </c>
    </row>
    <row r="21" spans="1:7" ht="15">
      <c r="A21" s="84" t="s">
        <v>3015</v>
      </c>
      <c r="B21" s="84">
        <v>14</v>
      </c>
      <c r="C21" s="123">
        <v>0.00618666969890745</v>
      </c>
      <c r="D21" s="84" t="s">
        <v>4050</v>
      </c>
      <c r="E21" s="84" t="b">
        <v>0</v>
      </c>
      <c r="F21" s="84" t="b">
        <v>0</v>
      </c>
      <c r="G21" s="84" t="b">
        <v>0</v>
      </c>
    </row>
    <row r="22" spans="1:7" ht="15">
      <c r="A22" s="84" t="s">
        <v>3025</v>
      </c>
      <c r="B22" s="84">
        <v>13</v>
      </c>
      <c r="C22" s="123">
        <v>0.005919974470760883</v>
      </c>
      <c r="D22" s="84" t="s">
        <v>4050</v>
      </c>
      <c r="E22" s="84" t="b">
        <v>0</v>
      </c>
      <c r="F22" s="84" t="b">
        <v>0</v>
      </c>
      <c r="G22" s="84" t="b">
        <v>0</v>
      </c>
    </row>
    <row r="23" spans="1:7" ht="15">
      <c r="A23" s="84" t="s">
        <v>3069</v>
      </c>
      <c r="B23" s="84">
        <v>13</v>
      </c>
      <c r="C23" s="123">
        <v>0.005919974470760883</v>
      </c>
      <c r="D23" s="84" t="s">
        <v>4050</v>
      </c>
      <c r="E23" s="84" t="b">
        <v>0</v>
      </c>
      <c r="F23" s="84" t="b">
        <v>0</v>
      </c>
      <c r="G23" s="84" t="b">
        <v>0</v>
      </c>
    </row>
    <row r="24" spans="1:7" ht="15">
      <c r="A24" s="84" t="s">
        <v>3004</v>
      </c>
      <c r="B24" s="84">
        <v>13</v>
      </c>
      <c r="C24" s="123">
        <v>0.005919974470760883</v>
      </c>
      <c r="D24" s="84" t="s">
        <v>4050</v>
      </c>
      <c r="E24" s="84" t="b">
        <v>0</v>
      </c>
      <c r="F24" s="84" t="b">
        <v>0</v>
      </c>
      <c r="G24" s="84" t="b">
        <v>0</v>
      </c>
    </row>
    <row r="25" spans="1:7" ht="15">
      <c r="A25" s="84" t="s">
        <v>3664</v>
      </c>
      <c r="B25" s="84">
        <v>12</v>
      </c>
      <c r="C25" s="123">
        <v>0.005639275770215209</v>
      </c>
      <c r="D25" s="84" t="s">
        <v>4050</v>
      </c>
      <c r="E25" s="84" t="b">
        <v>0</v>
      </c>
      <c r="F25" s="84" t="b">
        <v>0</v>
      </c>
      <c r="G25" s="84" t="b">
        <v>0</v>
      </c>
    </row>
    <row r="26" spans="1:7" ht="15">
      <c r="A26" s="84" t="s">
        <v>2994</v>
      </c>
      <c r="B26" s="84">
        <v>12</v>
      </c>
      <c r="C26" s="123">
        <v>0.005639275770215209</v>
      </c>
      <c r="D26" s="84" t="s">
        <v>4050</v>
      </c>
      <c r="E26" s="84" t="b">
        <v>0</v>
      </c>
      <c r="F26" s="84" t="b">
        <v>0</v>
      </c>
      <c r="G26" s="84" t="b">
        <v>0</v>
      </c>
    </row>
    <row r="27" spans="1:7" ht="15">
      <c r="A27" s="84" t="s">
        <v>218</v>
      </c>
      <c r="B27" s="84">
        <v>12</v>
      </c>
      <c r="C27" s="123">
        <v>0.005829168035991088</v>
      </c>
      <c r="D27" s="84" t="s">
        <v>4050</v>
      </c>
      <c r="E27" s="84" t="b">
        <v>0</v>
      </c>
      <c r="F27" s="84" t="b">
        <v>0</v>
      </c>
      <c r="G27" s="84" t="b">
        <v>0</v>
      </c>
    </row>
    <row r="28" spans="1:7" ht="15">
      <c r="A28" s="84" t="s">
        <v>3088</v>
      </c>
      <c r="B28" s="84">
        <v>11</v>
      </c>
      <c r="C28" s="123">
        <v>0.00534340403299183</v>
      </c>
      <c r="D28" s="84" t="s">
        <v>4050</v>
      </c>
      <c r="E28" s="84" t="b">
        <v>0</v>
      </c>
      <c r="F28" s="84" t="b">
        <v>0</v>
      </c>
      <c r="G28" s="84" t="b">
        <v>0</v>
      </c>
    </row>
    <row r="29" spans="1:7" ht="15">
      <c r="A29" s="84" t="s">
        <v>3027</v>
      </c>
      <c r="B29" s="84">
        <v>11</v>
      </c>
      <c r="C29" s="123">
        <v>0.005744849566035341</v>
      </c>
      <c r="D29" s="84" t="s">
        <v>4050</v>
      </c>
      <c r="E29" s="84" t="b">
        <v>0</v>
      </c>
      <c r="F29" s="84" t="b">
        <v>0</v>
      </c>
      <c r="G29" s="84" t="b">
        <v>0</v>
      </c>
    </row>
    <row r="30" spans="1:7" ht="15">
      <c r="A30" s="84" t="s">
        <v>3030</v>
      </c>
      <c r="B30" s="84">
        <v>10</v>
      </c>
      <c r="C30" s="123">
        <v>0.005222590514577581</v>
      </c>
      <c r="D30" s="84" t="s">
        <v>4050</v>
      </c>
      <c r="E30" s="84" t="b">
        <v>0</v>
      </c>
      <c r="F30" s="84" t="b">
        <v>0</v>
      </c>
      <c r="G30" s="84" t="b">
        <v>0</v>
      </c>
    </row>
    <row r="31" spans="1:7" ht="15">
      <c r="A31" s="84" t="s">
        <v>3665</v>
      </c>
      <c r="B31" s="84">
        <v>10</v>
      </c>
      <c r="C31" s="123">
        <v>0.005030976232497703</v>
      </c>
      <c r="D31" s="84" t="s">
        <v>4050</v>
      </c>
      <c r="E31" s="84" t="b">
        <v>0</v>
      </c>
      <c r="F31" s="84" t="b">
        <v>0</v>
      </c>
      <c r="G31" s="84" t="b">
        <v>0</v>
      </c>
    </row>
    <row r="32" spans="1:7" ht="15">
      <c r="A32" s="84" t="s">
        <v>223</v>
      </c>
      <c r="B32" s="84">
        <v>10</v>
      </c>
      <c r="C32" s="123">
        <v>0.005030976232497703</v>
      </c>
      <c r="D32" s="84" t="s">
        <v>4050</v>
      </c>
      <c r="E32" s="84" t="b">
        <v>0</v>
      </c>
      <c r="F32" s="84" t="b">
        <v>0</v>
      </c>
      <c r="G32" s="84" t="b">
        <v>0</v>
      </c>
    </row>
    <row r="33" spans="1:7" ht="15">
      <c r="A33" s="84" t="s">
        <v>3089</v>
      </c>
      <c r="B33" s="84">
        <v>10</v>
      </c>
      <c r="C33" s="123">
        <v>0.005030976232497703</v>
      </c>
      <c r="D33" s="84" t="s">
        <v>4050</v>
      </c>
      <c r="E33" s="84" t="b">
        <v>1</v>
      </c>
      <c r="F33" s="84" t="b">
        <v>0</v>
      </c>
      <c r="G33" s="84" t="b">
        <v>0</v>
      </c>
    </row>
    <row r="34" spans="1:7" ht="15">
      <c r="A34" s="84" t="s">
        <v>3666</v>
      </c>
      <c r="B34" s="84">
        <v>9</v>
      </c>
      <c r="C34" s="123">
        <v>0.004700331463119823</v>
      </c>
      <c r="D34" s="84" t="s">
        <v>4050</v>
      </c>
      <c r="E34" s="84" t="b">
        <v>0</v>
      </c>
      <c r="F34" s="84" t="b">
        <v>0</v>
      </c>
      <c r="G34" s="84" t="b">
        <v>0</v>
      </c>
    </row>
    <row r="35" spans="1:7" ht="15">
      <c r="A35" s="84" t="s">
        <v>761</v>
      </c>
      <c r="B35" s="84">
        <v>9</v>
      </c>
      <c r="C35" s="123">
        <v>0.004700331463119823</v>
      </c>
      <c r="D35" s="84" t="s">
        <v>4050</v>
      </c>
      <c r="E35" s="84" t="b">
        <v>0</v>
      </c>
      <c r="F35" s="84" t="b">
        <v>0</v>
      </c>
      <c r="G35" s="84" t="b">
        <v>0</v>
      </c>
    </row>
    <row r="36" spans="1:7" ht="15">
      <c r="A36" s="84" t="s">
        <v>3667</v>
      </c>
      <c r="B36" s="84">
        <v>9</v>
      </c>
      <c r="C36" s="123">
        <v>0.004700331463119823</v>
      </c>
      <c r="D36" s="84" t="s">
        <v>4050</v>
      </c>
      <c r="E36" s="84" t="b">
        <v>0</v>
      </c>
      <c r="F36" s="84" t="b">
        <v>0</v>
      </c>
      <c r="G36" s="84" t="b">
        <v>0</v>
      </c>
    </row>
    <row r="37" spans="1:7" ht="15">
      <c r="A37" s="84" t="s">
        <v>3073</v>
      </c>
      <c r="B37" s="84">
        <v>8</v>
      </c>
      <c r="C37" s="123">
        <v>0.004349437645991652</v>
      </c>
      <c r="D37" s="84" t="s">
        <v>4050</v>
      </c>
      <c r="E37" s="84" t="b">
        <v>0</v>
      </c>
      <c r="F37" s="84" t="b">
        <v>0</v>
      </c>
      <c r="G37" s="84" t="b">
        <v>0</v>
      </c>
    </row>
    <row r="38" spans="1:7" ht="15">
      <c r="A38" s="84" t="s">
        <v>3668</v>
      </c>
      <c r="B38" s="84">
        <v>8</v>
      </c>
      <c r="C38" s="123">
        <v>0.004349437645991652</v>
      </c>
      <c r="D38" s="84" t="s">
        <v>4050</v>
      </c>
      <c r="E38" s="84" t="b">
        <v>1</v>
      </c>
      <c r="F38" s="84" t="b">
        <v>0</v>
      </c>
      <c r="G38" s="84" t="b">
        <v>0</v>
      </c>
    </row>
    <row r="39" spans="1:7" ht="15">
      <c r="A39" s="84" t="s">
        <v>3012</v>
      </c>
      <c r="B39" s="84">
        <v>8</v>
      </c>
      <c r="C39" s="123">
        <v>0.004349437645991652</v>
      </c>
      <c r="D39" s="84" t="s">
        <v>4050</v>
      </c>
      <c r="E39" s="84" t="b">
        <v>0</v>
      </c>
      <c r="F39" s="84" t="b">
        <v>0</v>
      </c>
      <c r="G39" s="84" t="b">
        <v>0</v>
      </c>
    </row>
    <row r="40" spans="1:7" ht="15">
      <c r="A40" s="84" t="s">
        <v>3669</v>
      </c>
      <c r="B40" s="84">
        <v>8</v>
      </c>
      <c r="C40" s="123">
        <v>0.004349437645991652</v>
      </c>
      <c r="D40" s="84" t="s">
        <v>4050</v>
      </c>
      <c r="E40" s="84" t="b">
        <v>0</v>
      </c>
      <c r="F40" s="84" t="b">
        <v>0</v>
      </c>
      <c r="G40" s="84" t="b">
        <v>0</v>
      </c>
    </row>
    <row r="41" spans="1:7" ht="15">
      <c r="A41" s="84" t="s">
        <v>3670</v>
      </c>
      <c r="B41" s="84">
        <v>8</v>
      </c>
      <c r="C41" s="123">
        <v>0.005033256683364934</v>
      </c>
      <c r="D41" s="84" t="s">
        <v>4050</v>
      </c>
      <c r="E41" s="84" t="b">
        <v>0</v>
      </c>
      <c r="F41" s="84" t="b">
        <v>0</v>
      </c>
      <c r="G41" s="84" t="b">
        <v>0</v>
      </c>
    </row>
    <row r="42" spans="1:7" ht="15">
      <c r="A42" s="84" t="s">
        <v>3005</v>
      </c>
      <c r="B42" s="84">
        <v>8</v>
      </c>
      <c r="C42" s="123">
        <v>0.005033256683364934</v>
      </c>
      <c r="D42" s="84" t="s">
        <v>4050</v>
      </c>
      <c r="E42" s="84" t="b">
        <v>0</v>
      </c>
      <c r="F42" s="84" t="b">
        <v>0</v>
      </c>
      <c r="G42" s="84" t="b">
        <v>0</v>
      </c>
    </row>
    <row r="43" spans="1:7" ht="15">
      <c r="A43" s="84" t="s">
        <v>255</v>
      </c>
      <c r="B43" s="84">
        <v>8</v>
      </c>
      <c r="C43" s="123">
        <v>0.004349437645991652</v>
      </c>
      <c r="D43" s="84" t="s">
        <v>4050</v>
      </c>
      <c r="E43" s="84" t="b">
        <v>0</v>
      </c>
      <c r="F43" s="84" t="b">
        <v>0</v>
      </c>
      <c r="G43" s="84" t="b">
        <v>0</v>
      </c>
    </row>
    <row r="44" spans="1:7" ht="15">
      <c r="A44" s="84" t="s">
        <v>753</v>
      </c>
      <c r="B44" s="84">
        <v>8</v>
      </c>
      <c r="C44" s="123">
        <v>0.004349437645991652</v>
      </c>
      <c r="D44" s="84" t="s">
        <v>4050</v>
      </c>
      <c r="E44" s="84" t="b">
        <v>0</v>
      </c>
      <c r="F44" s="84" t="b">
        <v>0</v>
      </c>
      <c r="G44" s="84" t="b">
        <v>0</v>
      </c>
    </row>
    <row r="45" spans="1:7" ht="15">
      <c r="A45" s="84" t="s">
        <v>758</v>
      </c>
      <c r="B45" s="84">
        <v>8</v>
      </c>
      <c r="C45" s="123">
        <v>0.004349437645991652</v>
      </c>
      <c r="D45" s="84" t="s">
        <v>4050</v>
      </c>
      <c r="E45" s="84" t="b">
        <v>0</v>
      </c>
      <c r="F45" s="84" t="b">
        <v>0</v>
      </c>
      <c r="G45" s="84" t="b">
        <v>0</v>
      </c>
    </row>
    <row r="46" spans="1:7" ht="15">
      <c r="A46" s="84" t="s">
        <v>3034</v>
      </c>
      <c r="B46" s="84">
        <v>8</v>
      </c>
      <c r="C46" s="123">
        <v>0.004349437645991652</v>
      </c>
      <c r="D46" s="84" t="s">
        <v>4050</v>
      </c>
      <c r="E46" s="84" t="b">
        <v>0</v>
      </c>
      <c r="F46" s="84" t="b">
        <v>0</v>
      </c>
      <c r="G46" s="84" t="b">
        <v>0</v>
      </c>
    </row>
    <row r="47" spans="1:7" ht="15">
      <c r="A47" s="84" t="s">
        <v>3028</v>
      </c>
      <c r="B47" s="84">
        <v>7</v>
      </c>
      <c r="C47" s="123">
        <v>0.003975751084649649</v>
      </c>
      <c r="D47" s="84" t="s">
        <v>4050</v>
      </c>
      <c r="E47" s="84" t="b">
        <v>0</v>
      </c>
      <c r="F47" s="84" t="b">
        <v>0</v>
      </c>
      <c r="G47" s="84" t="b">
        <v>0</v>
      </c>
    </row>
    <row r="48" spans="1:7" ht="15">
      <c r="A48" s="84" t="s">
        <v>3671</v>
      </c>
      <c r="B48" s="84">
        <v>7</v>
      </c>
      <c r="C48" s="123">
        <v>0.003975751084649649</v>
      </c>
      <c r="D48" s="84" t="s">
        <v>4050</v>
      </c>
      <c r="E48" s="84" t="b">
        <v>0</v>
      </c>
      <c r="F48" s="84" t="b">
        <v>0</v>
      </c>
      <c r="G48" s="84" t="b">
        <v>0</v>
      </c>
    </row>
    <row r="49" spans="1:7" ht="15">
      <c r="A49" s="84" t="s">
        <v>3672</v>
      </c>
      <c r="B49" s="84">
        <v>7</v>
      </c>
      <c r="C49" s="123">
        <v>0.003975751084649649</v>
      </c>
      <c r="D49" s="84" t="s">
        <v>4050</v>
      </c>
      <c r="E49" s="84" t="b">
        <v>0</v>
      </c>
      <c r="F49" s="84" t="b">
        <v>0</v>
      </c>
      <c r="G49" s="84" t="b">
        <v>0</v>
      </c>
    </row>
    <row r="50" spans="1:7" ht="15">
      <c r="A50" s="84" t="s">
        <v>3673</v>
      </c>
      <c r="B50" s="84">
        <v>7</v>
      </c>
      <c r="C50" s="123">
        <v>0.004171993767821463</v>
      </c>
      <c r="D50" s="84" t="s">
        <v>4050</v>
      </c>
      <c r="E50" s="84" t="b">
        <v>0</v>
      </c>
      <c r="F50" s="84" t="b">
        <v>0</v>
      </c>
      <c r="G50" s="84" t="b">
        <v>0</v>
      </c>
    </row>
    <row r="51" spans="1:7" ht="15">
      <c r="A51" s="84" t="s">
        <v>3074</v>
      </c>
      <c r="B51" s="84">
        <v>7</v>
      </c>
      <c r="C51" s="123">
        <v>0.004688174175438619</v>
      </c>
      <c r="D51" s="84" t="s">
        <v>4050</v>
      </c>
      <c r="E51" s="84" t="b">
        <v>0</v>
      </c>
      <c r="F51" s="84" t="b">
        <v>0</v>
      </c>
      <c r="G51" s="84" t="b">
        <v>0</v>
      </c>
    </row>
    <row r="52" spans="1:7" ht="15">
      <c r="A52" s="84" t="s">
        <v>3031</v>
      </c>
      <c r="B52" s="84">
        <v>7</v>
      </c>
      <c r="C52" s="123">
        <v>0.003975751084649649</v>
      </c>
      <c r="D52" s="84" t="s">
        <v>4050</v>
      </c>
      <c r="E52" s="84" t="b">
        <v>0</v>
      </c>
      <c r="F52" s="84" t="b">
        <v>0</v>
      </c>
      <c r="G52" s="84" t="b">
        <v>0</v>
      </c>
    </row>
    <row r="53" spans="1:7" ht="15">
      <c r="A53" s="84" t="s">
        <v>269</v>
      </c>
      <c r="B53" s="84">
        <v>7</v>
      </c>
      <c r="C53" s="123">
        <v>0.004688174175438619</v>
      </c>
      <c r="D53" s="84" t="s">
        <v>4050</v>
      </c>
      <c r="E53" s="84" t="b">
        <v>0</v>
      </c>
      <c r="F53" s="84" t="b">
        <v>0</v>
      </c>
      <c r="G53" s="84" t="b">
        <v>0</v>
      </c>
    </row>
    <row r="54" spans="1:7" ht="15">
      <c r="A54" s="84" t="s">
        <v>3061</v>
      </c>
      <c r="B54" s="84">
        <v>7</v>
      </c>
      <c r="C54" s="123">
        <v>0.003975751084649649</v>
      </c>
      <c r="D54" s="84" t="s">
        <v>4050</v>
      </c>
      <c r="E54" s="84" t="b">
        <v>0</v>
      </c>
      <c r="F54" s="84" t="b">
        <v>0</v>
      </c>
      <c r="G54" s="84" t="b">
        <v>0</v>
      </c>
    </row>
    <row r="55" spans="1:7" ht="15">
      <c r="A55" s="84" t="s">
        <v>2995</v>
      </c>
      <c r="B55" s="84">
        <v>7</v>
      </c>
      <c r="C55" s="123">
        <v>0.003975751084649649</v>
      </c>
      <c r="D55" s="84" t="s">
        <v>4050</v>
      </c>
      <c r="E55" s="84" t="b">
        <v>0</v>
      </c>
      <c r="F55" s="84" t="b">
        <v>0</v>
      </c>
      <c r="G55" s="84" t="b">
        <v>0</v>
      </c>
    </row>
    <row r="56" spans="1:7" ht="15">
      <c r="A56" s="84" t="s">
        <v>3008</v>
      </c>
      <c r="B56" s="84">
        <v>7</v>
      </c>
      <c r="C56" s="123">
        <v>0.003975751084649649</v>
      </c>
      <c r="D56" s="84" t="s">
        <v>4050</v>
      </c>
      <c r="E56" s="84" t="b">
        <v>0</v>
      </c>
      <c r="F56" s="84" t="b">
        <v>0</v>
      </c>
      <c r="G56" s="84" t="b">
        <v>0</v>
      </c>
    </row>
    <row r="57" spans="1:7" ht="15">
      <c r="A57" s="84" t="s">
        <v>3674</v>
      </c>
      <c r="B57" s="84">
        <v>6</v>
      </c>
      <c r="C57" s="123">
        <v>0.0037749425125237004</v>
      </c>
      <c r="D57" s="84" t="s">
        <v>4050</v>
      </c>
      <c r="E57" s="84" t="b">
        <v>0</v>
      </c>
      <c r="F57" s="84" t="b">
        <v>0</v>
      </c>
      <c r="G57" s="84" t="b">
        <v>0</v>
      </c>
    </row>
    <row r="58" spans="1:7" ht="15">
      <c r="A58" s="84" t="s">
        <v>3675</v>
      </c>
      <c r="B58" s="84">
        <v>6</v>
      </c>
      <c r="C58" s="123">
        <v>0.004332351431157761</v>
      </c>
      <c r="D58" s="84" t="s">
        <v>4050</v>
      </c>
      <c r="E58" s="84" t="b">
        <v>0</v>
      </c>
      <c r="F58" s="84" t="b">
        <v>0</v>
      </c>
      <c r="G58" s="84" t="b">
        <v>0</v>
      </c>
    </row>
    <row r="59" spans="1:7" ht="15">
      <c r="A59" s="84" t="s">
        <v>3676</v>
      </c>
      <c r="B59" s="84">
        <v>6</v>
      </c>
      <c r="C59" s="123">
        <v>0.003575994658132683</v>
      </c>
      <c r="D59" s="84" t="s">
        <v>4050</v>
      </c>
      <c r="E59" s="84" t="b">
        <v>0</v>
      </c>
      <c r="F59" s="84" t="b">
        <v>0</v>
      </c>
      <c r="G59" s="84" t="b">
        <v>0</v>
      </c>
    </row>
    <row r="60" spans="1:7" ht="15">
      <c r="A60" s="84" t="s">
        <v>3078</v>
      </c>
      <c r="B60" s="84">
        <v>6</v>
      </c>
      <c r="C60" s="123">
        <v>0.003575994658132683</v>
      </c>
      <c r="D60" s="84" t="s">
        <v>4050</v>
      </c>
      <c r="E60" s="84" t="b">
        <v>0</v>
      </c>
      <c r="F60" s="84" t="b">
        <v>0</v>
      </c>
      <c r="G60" s="84" t="b">
        <v>0</v>
      </c>
    </row>
    <row r="61" spans="1:7" ht="15">
      <c r="A61" s="84" t="s">
        <v>3677</v>
      </c>
      <c r="B61" s="84">
        <v>6</v>
      </c>
      <c r="C61" s="123">
        <v>0.004018435007518817</v>
      </c>
      <c r="D61" s="84" t="s">
        <v>4050</v>
      </c>
      <c r="E61" s="84" t="b">
        <v>0</v>
      </c>
      <c r="F61" s="84" t="b">
        <v>0</v>
      </c>
      <c r="G61" s="84" t="b">
        <v>0</v>
      </c>
    </row>
    <row r="62" spans="1:7" ht="15">
      <c r="A62" s="84" t="s">
        <v>3070</v>
      </c>
      <c r="B62" s="84">
        <v>6</v>
      </c>
      <c r="C62" s="123">
        <v>0.003575994658132683</v>
      </c>
      <c r="D62" s="84" t="s">
        <v>4050</v>
      </c>
      <c r="E62" s="84" t="b">
        <v>0</v>
      </c>
      <c r="F62" s="84" t="b">
        <v>0</v>
      </c>
      <c r="G62" s="84" t="b">
        <v>0</v>
      </c>
    </row>
    <row r="63" spans="1:7" ht="15">
      <c r="A63" s="84" t="s">
        <v>3091</v>
      </c>
      <c r="B63" s="84">
        <v>6</v>
      </c>
      <c r="C63" s="123">
        <v>0.004018435007518817</v>
      </c>
      <c r="D63" s="84" t="s">
        <v>4050</v>
      </c>
      <c r="E63" s="84" t="b">
        <v>0</v>
      </c>
      <c r="F63" s="84" t="b">
        <v>0</v>
      </c>
      <c r="G63" s="84" t="b">
        <v>0</v>
      </c>
    </row>
    <row r="64" spans="1:7" ht="15">
      <c r="A64" s="84" t="s">
        <v>3035</v>
      </c>
      <c r="B64" s="84">
        <v>6</v>
      </c>
      <c r="C64" s="123">
        <v>0.003575994658132683</v>
      </c>
      <c r="D64" s="84" t="s">
        <v>4050</v>
      </c>
      <c r="E64" s="84" t="b">
        <v>0</v>
      </c>
      <c r="F64" s="84" t="b">
        <v>0</v>
      </c>
      <c r="G64" s="84" t="b">
        <v>0</v>
      </c>
    </row>
    <row r="65" spans="1:7" ht="15">
      <c r="A65" s="84" t="s">
        <v>3678</v>
      </c>
      <c r="B65" s="84">
        <v>5</v>
      </c>
      <c r="C65" s="123">
        <v>0.0031457854271030833</v>
      </c>
      <c r="D65" s="84" t="s">
        <v>4050</v>
      </c>
      <c r="E65" s="84" t="b">
        <v>0</v>
      </c>
      <c r="F65" s="84" t="b">
        <v>0</v>
      </c>
      <c r="G65" s="84" t="b">
        <v>0</v>
      </c>
    </row>
    <row r="66" spans="1:7" ht="15">
      <c r="A66" s="84" t="s">
        <v>3679</v>
      </c>
      <c r="B66" s="84">
        <v>5</v>
      </c>
      <c r="C66" s="123">
        <v>0.0031457854271030833</v>
      </c>
      <c r="D66" s="84" t="s">
        <v>4050</v>
      </c>
      <c r="E66" s="84" t="b">
        <v>0</v>
      </c>
      <c r="F66" s="84" t="b">
        <v>0</v>
      </c>
      <c r="G66" s="84" t="b">
        <v>0</v>
      </c>
    </row>
    <row r="67" spans="1:7" ht="15">
      <c r="A67" s="84" t="s">
        <v>3680</v>
      </c>
      <c r="B67" s="84">
        <v>5</v>
      </c>
      <c r="C67" s="123">
        <v>0.0031457854271030833</v>
      </c>
      <c r="D67" s="84" t="s">
        <v>4050</v>
      </c>
      <c r="E67" s="84" t="b">
        <v>0</v>
      </c>
      <c r="F67" s="84" t="b">
        <v>0</v>
      </c>
      <c r="G67" s="84" t="b">
        <v>0</v>
      </c>
    </row>
    <row r="68" spans="1:7" ht="15">
      <c r="A68" s="84" t="s">
        <v>3681</v>
      </c>
      <c r="B68" s="84">
        <v>5</v>
      </c>
      <c r="C68" s="123">
        <v>0.0031457854271030833</v>
      </c>
      <c r="D68" s="84" t="s">
        <v>4050</v>
      </c>
      <c r="E68" s="84" t="b">
        <v>0</v>
      </c>
      <c r="F68" s="84" t="b">
        <v>0</v>
      </c>
      <c r="G68" s="84" t="b">
        <v>0</v>
      </c>
    </row>
    <row r="69" spans="1:7" ht="15">
      <c r="A69" s="84" t="s">
        <v>3682</v>
      </c>
      <c r="B69" s="84">
        <v>5</v>
      </c>
      <c r="C69" s="123">
        <v>0.0031457854271030833</v>
      </c>
      <c r="D69" s="84" t="s">
        <v>4050</v>
      </c>
      <c r="E69" s="84" t="b">
        <v>0</v>
      </c>
      <c r="F69" s="84" t="b">
        <v>0</v>
      </c>
      <c r="G69" s="84" t="b">
        <v>0</v>
      </c>
    </row>
    <row r="70" spans="1:7" ht="15">
      <c r="A70" s="84" t="s">
        <v>3683</v>
      </c>
      <c r="B70" s="84">
        <v>5</v>
      </c>
      <c r="C70" s="123">
        <v>0.0031457854271030833</v>
      </c>
      <c r="D70" s="84" t="s">
        <v>4050</v>
      </c>
      <c r="E70" s="84" t="b">
        <v>0</v>
      </c>
      <c r="F70" s="84" t="b">
        <v>0</v>
      </c>
      <c r="G70" s="84" t="b">
        <v>0</v>
      </c>
    </row>
    <row r="71" spans="1:7" ht="15">
      <c r="A71" s="84" t="s">
        <v>3684</v>
      </c>
      <c r="B71" s="84">
        <v>5</v>
      </c>
      <c r="C71" s="123">
        <v>0.0031457854271030833</v>
      </c>
      <c r="D71" s="84" t="s">
        <v>4050</v>
      </c>
      <c r="E71" s="84" t="b">
        <v>0</v>
      </c>
      <c r="F71" s="84" t="b">
        <v>0</v>
      </c>
      <c r="G71" s="84" t="b">
        <v>0</v>
      </c>
    </row>
    <row r="72" spans="1:7" ht="15">
      <c r="A72" s="84" t="s">
        <v>3685</v>
      </c>
      <c r="B72" s="84">
        <v>5</v>
      </c>
      <c r="C72" s="123">
        <v>0.0031457854271030833</v>
      </c>
      <c r="D72" s="84" t="s">
        <v>4050</v>
      </c>
      <c r="E72" s="84" t="b">
        <v>0</v>
      </c>
      <c r="F72" s="84" t="b">
        <v>0</v>
      </c>
      <c r="G72" s="84" t="b">
        <v>0</v>
      </c>
    </row>
    <row r="73" spans="1:7" ht="15">
      <c r="A73" s="84" t="s">
        <v>3686</v>
      </c>
      <c r="B73" s="84">
        <v>5</v>
      </c>
      <c r="C73" s="123">
        <v>0.0031457854271030833</v>
      </c>
      <c r="D73" s="84" t="s">
        <v>4050</v>
      </c>
      <c r="E73" s="84" t="b">
        <v>0</v>
      </c>
      <c r="F73" s="84" t="b">
        <v>0</v>
      </c>
      <c r="G73" s="84" t="b">
        <v>0</v>
      </c>
    </row>
    <row r="74" spans="1:7" ht="15">
      <c r="A74" s="84" t="s">
        <v>3687</v>
      </c>
      <c r="B74" s="84">
        <v>5</v>
      </c>
      <c r="C74" s="123">
        <v>0.0031457854271030833</v>
      </c>
      <c r="D74" s="84" t="s">
        <v>4050</v>
      </c>
      <c r="E74" s="84" t="b">
        <v>0</v>
      </c>
      <c r="F74" s="84" t="b">
        <v>0</v>
      </c>
      <c r="G74" s="84" t="b">
        <v>0</v>
      </c>
    </row>
    <row r="75" spans="1:7" ht="15">
      <c r="A75" s="84" t="s">
        <v>3688</v>
      </c>
      <c r="B75" s="84">
        <v>5</v>
      </c>
      <c r="C75" s="123">
        <v>0.0031457854271030833</v>
      </c>
      <c r="D75" s="84" t="s">
        <v>4050</v>
      </c>
      <c r="E75" s="84" t="b">
        <v>0</v>
      </c>
      <c r="F75" s="84" t="b">
        <v>0</v>
      </c>
      <c r="G75" s="84" t="b">
        <v>0</v>
      </c>
    </row>
    <row r="76" spans="1:7" ht="15">
      <c r="A76" s="84" t="s">
        <v>3689</v>
      </c>
      <c r="B76" s="84">
        <v>5</v>
      </c>
      <c r="C76" s="123">
        <v>0.0031457854271030833</v>
      </c>
      <c r="D76" s="84" t="s">
        <v>4050</v>
      </c>
      <c r="E76" s="84" t="b">
        <v>0</v>
      </c>
      <c r="F76" s="84" t="b">
        <v>0</v>
      </c>
      <c r="G76" s="84" t="b">
        <v>0</v>
      </c>
    </row>
    <row r="77" spans="1:7" ht="15">
      <c r="A77" s="84" t="s">
        <v>3690</v>
      </c>
      <c r="B77" s="84">
        <v>5</v>
      </c>
      <c r="C77" s="123">
        <v>0.0031457854271030833</v>
      </c>
      <c r="D77" s="84" t="s">
        <v>4050</v>
      </c>
      <c r="E77" s="84" t="b">
        <v>0</v>
      </c>
      <c r="F77" s="84" t="b">
        <v>0</v>
      </c>
      <c r="G77" s="84" t="b">
        <v>0</v>
      </c>
    </row>
    <row r="78" spans="1:7" ht="15">
      <c r="A78" s="84" t="s">
        <v>323</v>
      </c>
      <c r="B78" s="84">
        <v>5</v>
      </c>
      <c r="C78" s="123">
        <v>0.0031457854271030833</v>
      </c>
      <c r="D78" s="84" t="s">
        <v>4050</v>
      </c>
      <c r="E78" s="84" t="b">
        <v>0</v>
      </c>
      <c r="F78" s="84" t="b">
        <v>0</v>
      </c>
      <c r="G78" s="84" t="b">
        <v>0</v>
      </c>
    </row>
    <row r="79" spans="1:7" ht="15">
      <c r="A79" s="84" t="s">
        <v>3691</v>
      </c>
      <c r="B79" s="84">
        <v>5</v>
      </c>
      <c r="C79" s="123">
        <v>0.0031457854271030833</v>
      </c>
      <c r="D79" s="84" t="s">
        <v>4050</v>
      </c>
      <c r="E79" s="84" t="b">
        <v>0</v>
      </c>
      <c r="F79" s="84" t="b">
        <v>0</v>
      </c>
      <c r="G79" s="84" t="b">
        <v>0</v>
      </c>
    </row>
    <row r="80" spans="1:7" ht="15">
      <c r="A80" s="84" t="s">
        <v>719</v>
      </c>
      <c r="B80" s="84">
        <v>5</v>
      </c>
      <c r="C80" s="123">
        <v>0.0031457854271030833</v>
      </c>
      <c r="D80" s="84" t="s">
        <v>4050</v>
      </c>
      <c r="E80" s="84" t="b">
        <v>0</v>
      </c>
      <c r="F80" s="84" t="b">
        <v>0</v>
      </c>
      <c r="G80" s="84" t="b">
        <v>0</v>
      </c>
    </row>
    <row r="81" spans="1:7" ht="15">
      <c r="A81" s="84" t="s">
        <v>3692</v>
      </c>
      <c r="B81" s="84">
        <v>5</v>
      </c>
      <c r="C81" s="123">
        <v>0.0033486958395990136</v>
      </c>
      <c r="D81" s="84" t="s">
        <v>4050</v>
      </c>
      <c r="E81" s="84" t="b">
        <v>0</v>
      </c>
      <c r="F81" s="84" t="b">
        <v>0</v>
      </c>
      <c r="G81" s="84" t="b">
        <v>0</v>
      </c>
    </row>
    <row r="82" spans="1:7" ht="15">
      <c r="A82" s="84" t="s">
        <v>3000</v>
      </c>
      <c r="B82" s="84">
        <v>5</v>
      </c>
      <c r="C82" s="123">
        <v>0.0031457854271030833</v>
      </c>
      <c r="D82" s="84" t="s">
        <v>4050</v>
      </c>
      <c r="E82" s="84" t="b">
        <v>1</v>
      </c>
      <c r="F82" s="84" t="b">
        <v>0</v>
      </c>
      <c r="G82" s="84" t="b">
        <v>0</v>
      </c>
    </row>
    <row r="83" spans="1:7" ht="15">
      <c r="A83" s="84" t="s">
        <v>3693</v>
      </c>
      <c r="B83" s="84">
        <v>5</v>
      </c>
      <c r="C83" s="123">
        <v>0.0031457854271030833</v>
      </c>
      <c r="D83" s="84" t="s">
        <v>4050</v>
      </c>
      <c r="E83" s="84" t="b">
        <v>0</v>
      </c>
      <c r="F83" s="84" t="b">
        <v>0</v>
      </c>
      <c r="G83" s="84" t="b">
        <v>0</v>
      </c>
    </row>
    <row r="84" spans="1:7" ht="15">
      <c r="A84" s="84" t="s">
        <v>3081</v>
      </c>
      <c r="B84" s="84">
        <v>5</v>
      </c>
      <c r="C84" s="123">
        <v>0.0031457854271030833</v>
      </c>
      <c r="D84" s="84" t="s">
        <v>4050</v>
      </c>
      <c r="E84" s="84" t="b">
        <v>0</v>
      </c>
      <c r="F84" s="84" t="b">
        <v>0</v>
      </c>
      <c r="G84" s="84" t="b">
        <v>0</v>
      </c>
    </row>
    <row r="85" spans="1:7" ht="15">
      <c r="A85" s="84" t="s">
        <v>3694</v>
      </c>
      <c r="B85" s="84">
        <v>5</v>
      </c>
      <c r="C85" s="123">
        <v>0.0031457854271030833</v>
      </c>
      <c r="D85" s="84" t="s">
        <v>4050</v>
      </c>
      <c r="E85" s="84" t="b">
        <v>0</v>
      </c>
      <c r="F85" s="84" t="b">
        <v>1</v>
      </c>
      <c r="G85" s="84" t="b">
        <v>0</v>
      </c>
    </row>
    <row r="86" spans="1:7" ht="15">
      <c r="A86" s="84" t="s">
        <v>407</v>
      </c>
      <c r="B86" s="84">
        <v>5</v>
      </c>
      <c r="C86" s="123">
        <v>0.0031457854271030833</v>
      </c>
      <c r="D86" s="84" t="s">
        <v>4050</v>
      </c>
      <c r="E86" s="84" t="b">
        <v>0</v>
      </c>
      <c r="F86" s="84" t="b">
        <v>0</v>
      </c>
      <c r="G86" s="84" t="b">
        <v>0</v>
      </c>
    </row>
    <row r="87" spans="1:7" ht="15">
      <c r="A87" s="84" t="s">
        <v>3007</v>
      </c>
      <c r="B87" s="84">
        <v>5</v>
      </c>
      <c r="C87" s="123">
        <v>0.0031457854271030833</v>
      </c>
      <c r="D87" s="84" t="s">
        <v>4050</v>
      </c>
      <c r="E87" s="84" t="b">
        <v>0</v>
      </c>
      <c r="F87" s="84" t="b">
        <v>0</v>
      </c>
      <c r="G87" s="84" t="b">
        <v>0</v>
      </c>
    </row>
    <row r="88" spans="1:7" ht="15">
      <c r="A88" s="84" t="s">
        <v>3695</v>
      </c>
      <c r="B88" s="84">
        <v>5</v>
      </c>
      <c r="C88" s="123">
        <v>0.0031457854271030833</v>
      </c>
      <c r="D88" s="84" t="s">
        <v>4050</v>
      </c>
      <c r="E88" s="84" t="b">
        <v>0</v>
      </c>
      <c r="F88" s="84" t="b">
        <v>0</v>
      </c>
      <c r="G88" s="84" t="b">
        <v>0</v>
      </c>
    </row>
    <row r="89" spans="1:7" ht="15">
      <c r="A89" s="84" t="s">
        <v>3696</v>
      </c>
      <c r="B89" s="84">
        <v>5</v>
      </c>
      <c r="C89" s="123">
        <v>0.0031457854271030833</v>
      </c>
      <c r="D89" s="84" t="s">
        <v>4050</v>
      </c>
      <c r="E89" s="84" t="b">
        <v>0</v>
      </c>
      <c r="F89" s="84" t="b">
        <v>0</v>
      </c>
      <c r="G89" s="84" t="b">
        <v>0</v>
      </c>
    </row>
    <row r="90" spans="1:7" ht="15">
      <c r="A90" s="84" t="s">
        <v>3697</v>
      </c>
      <c r="B90" s="84">
        <v>5</v>
      </c>
      <c r="C90" s="123">
        <v>0.0031457854271030833</v>
      </c>
      <c r="D90" s="84" t="s">
        <v>4050</v>
      </c>
      <c r="E90" s="84" t="b">
        <v>0</v>
      </c>
      <c r="F90" s="84" t="b">
        <v>0</v>
      </c>
      <c r="G90" s="84" t="b">
        <v>0</v>
      </c>
    </row>
    <row r="91" spans="1:7" ht="15">
      <c r="A91" s="84" t="s">
        <v>3062</v>
      </c>
      <c r="B91" s="84">
        <v>5</v>
      </c>
      <c r="C91" s="123">
        <v>0.0031457854271030833</v>
      </c>
      <c r="D91" s="84" t="s">
        <v>4050</v>
      </c>
      <c r="E91" s="84" t="b">
        <v>0</v>
      </c>
      <c r="F91" s="84" t="b">
        <v>0</v>
      </c>
      <c r="G91" s="84" t="b">
        <v>0</v>
      </c>
    </row>
    <row r="92" spans="1:7" ht="15">
      <c r="A92" s="84" t="s">
        <v>2999</v>
      </c>
      <c r="B92" s="84">
        <v>5</v>
      </c>
      <c r="C92" s="123">
        <v>0.0031457854271030833</v>
      </c>
      <c r="D92" s="84" t="s">
        <v>4050</v>
      </c>
      <c r="E92" s="84" t="b">
        <v>0</v>
      </c>
      <c r="F92" s="84" t="b">
        <v>0</v>
      </c>
      <c r="G92" s="84" t="b">
        <v>0</v>
      </c>
    </row>
    <row r="93" spans="1:7" ht="15">
      <c r="A93" s="84" t="s">
        <v>3698</v>
      </c>
      <c r="B93" s="84">
        <v>5</v>
      </c>
      <c r="C93" s="123">
        <v>0.0031457854271030833</v>
      </c>
      <c r="D93" s="84" t="s">
        <v>4050</v>
      </c>
      <c r="E93" s="84" t="b">
        <v>0</v>
      </c>
      <c r="F93" s="84" t="b">
        <v>0</v>
      </c>
      <c r="G93" s="84" t="b">
        <v>0</v>
      </c>
    </row>
    <row r="94" spans="1:7" ht="15">
      <c r="A94" s="84" t="s">
        <v>3699</v>
      </c>
      <c r="B94" s="84">
        <v>5</v>
      </c>
      <c r="C94" s="123">
        <v>0.0031457854271030833</v>
      </c>
      <c r="D94" s="84" t="s">
        <v>4050</v>
      </c>
      <c r="E94" s="84" t="b">
        <v>0</v>
      </c>
      <c r="F94" s="84" t="b">
        <v>0</v>
      </c>
      <c r="G94" s="84" t="b">
        <v>0</v>
      </c>
    </row>
    <row r="95" spans="1:7" ht="15">
      <c r="A95" s="84" t="s">
        <v>3700</v>
      </c>
      <c r="B95" s="84">
        <v>5</v>
      </c>
      <c r="C95" s="123">
        <v>0.0031457854271030833</v>
      </c>
      <c r="D95" s="84" t="s">
        <v>4050</v>
      </c>
      <c r="E95" s="84" t="b">
        <v>0</v>
      </c>
      <c r="F95" s="84" t="b">
        <v>0</v>
      </c>
      <c r="G95" s="84" t="b">
        <v>0</v>
      </c>
    </row>
    <row r="96" spans="1:7" ht="15">
      <c r="A96" s="84" t="s">
        <v>3701</v>
      </c>
      <c r="B96" s="84">
        <v>5</v>
      </c>
      <c r="C96" s="123">
        <v>0.0031457854271030833</v>
      </c>
      <c r="D96" s="84" t="s">
        <v>4050</v>
      </c>
      <c r="E96" s="84" t="b">
        <v>0</v>
      </c>
      <c r="F96" s="84" t="b">
        <v>0</v>
      </c>
      <c r="G96" s="84" t="b">
        <v>0</v>
      </c>
    </row>
    <row r="97" spans="1:7" ht="15">
      <c r="A97" s="84" t="s">
        <v>3702</v>
      </c>
      <c r="B97" s="84">
        <v>5</v>
      </c>
      <c r="C97" s="123">
        <v>0.0031457854271030833</v>
      </c>
      <c r="D97" s="84" t="s">
        <v>4050</v>
      </c>
      <c r="E97" s="84" t="b">
        <v>0</v>
      </c>
      <c r="F97" s="84" t="b">
        <v>0</v>
      </c>
      <c r="G97" s="84" t="b">
        <v>0</v>
      </c>
    </row>
    <row r="98" spans="1:7" ht="15">
      <c r="A98" s="84" t="s">
        <v>237</v>
      </c>
      <c r="B98" s="84">
        <v>5</v>
      </c>
      <c r="C98" s="123">
        <v>0.0031457854271030833</v>
      </c>
      <c r="D98" s="84" t="s">
        <v>4050</v>
      </c>
      <c r="E98" s="84" t="b">
        <v>0</v>
      </c>
      <c r="F98" s="84" t="b">
        <v>0</v>
      </c>
      <c r="G98" s="84" t="b">
        <v>0</v>
      </c>
    </row>
    <row r="99" spans="1:7" ht="15">
      <c r="A99" s="84" t="s">
        <v>3703</v>
      </c>
      <c r="B99" s="84">
        <v>4</v>
      </c>
      <c r="C99" s="123">
        <v>0.002678956671679211</v>
      </c>
      <c r="D99" s="84" t="s">
        <v>4050</v>
      </c>
      <c r="E99" s="84" t="b">
        <v>0</v>
      </c>
      <c r="F99" s="84" t="b">
        <v>0</v>
      </c>
      <c r="G99" s="84" t="b">
        <v>0</v>
      </c>
    </row>
    <row r="100" spans="1:7" ht="15">
      <c r="A100" s="84" t="s">
        <v>3704</v>
      </c>
      <c r="B100" s="84">
        <v>4</v>
      </c>
      <c r="C100" s="123">
        <v>0.002678956671679211</v>
      </c>
      <c r="D100" s="84" t="s">
        <v>4050</v>
      </c>
      <c r="E100" s="84" t="b">
        <v>0</v>
      </c>
      <c r="F100" s="84" t="b">
        <v>0</v>
      </c>
      <c r="G100" s="84" t="b">
        <v>0</v>
      </c>
    </row>
    <row r="101" spans="1:7" ht="15">
      <c r="A101" s="84" t="s">
        <v>3705</v>
      </c>
      <c r="B101" s="84">
        <v>4</v>
      </c>
      <c r="C101" s="123">
        <v>0.002678956671679211</v>
      </c>
      <c r="D101" s="84" t="s">
        <v>4050</v>
      </c>
      <c r="E101" s="84" t="b">
        <v>0</v>
      </c>
      <c r="F101" s="84" t="b">
        <v>0</v>
      </c>
      <c r="G101" s="84" t="b">
        <v>0</v>
      </c>
    </row>
    <row r="102" spans="1:7" ht="15">
      <c r="A102" s="84" t="s">
        <v>3706</v>
      </c>
      <c r="B102" s="84">
        <v>4</v>
      </c>
      <c r="C102" s="123">
        <v>0.0031831945203625966</v>
      </c>
      <c r="D102" s="84" t="s">
        <v>4050</v>
      </c>
      <c r="E102" s="84" t="b">
        <v>0</v>
      </c>
      <c r="F102" s="84" t="b">
        <v>0</v>
      </c>
      <c r="G102" s="84" t="b">
        <v>0</v>
      </c>
    </row>
    <row r="103" spans="1:7" ht="15">
      <c r="A103" s="84" t="s">
        <v>3085</v>
      </c>
      <c r="B103" s="84">
        <v>4</v>
      </c>
      <c r="C103" s="123">
        <v>0.002678956671679211</v>
      </c>
      <c r="D103" s="84" t="s">
        <v>4050</v>
      </c>
      <c r="E103" s="84" t="b">
        <v>0</v>
      </c>
      <c r="F103" s="84" t="b">
        <v>0</v>
      </c>
      <c r="G103" s="84" t="b">
        <v>0</v>
      </c>
    </row>
    <row r="104" spans="1:7" ht="15">
      <c r="A104" s="84" t="s">
        <v>3707</v>
      </c>
      <c r="B104" s="84">
        <v>4</v>
      </c>
      <c r="C104" s="123">
        <v>0.002678956671679211</v>
      </c>
      <c r="D104" s="84" t="s">
        <v>4050</v>
      </c>
      <c r="E104" s="84" t="b">
        <v>0</v>
      </c>
      <c r="F104" s="84" t="b">
        <v>0</v>
      </c>
      <c r="G104" s="84" t="b">
        <v>0</v>
      </c>
    </row>
    <row r="105" spans="1:7" ht="15">
      <c r="A105" s="84" t="s">
        <v>3708</v>
      </c>
      <c r="B105" s="84">
        <v>4</v>
      </c>
      <c r="C105" s="123">
        <v>0.002678956671679211</v>
      </c>
      <c r="D105" s="84" t="s">
        <v>4050</v>
      </c>
      <c r="E105" s="84" t="b">
        <v>0</v>
      </c>
      <c r="F105" s="84" t="b">
        <v>0</v>
      </c>
      <c r="G105" s="84" t="b">
        <v>0</v>
      </c>
    </row>
    <row r="106" spans="1:7" ht="15">
      <c r="A106" s="84" t="s">
        <v>326</v>
      </c>
      <c r="B106" s="84">
        <v>4</v>
      </c>
      <c r="C106" s="123">
        <v>0.002678956671679211</v>
      </c>
      <c r="D106" s="84" t="s">
        <v>4050</v>
      </c>
      <c r="E106" s="84" t="b">
        <v>0</v>
      </c>
      <c r="F106" s="84" t="b">
        <v>0</v>
      </c>
      <c r="G106" s="84" t="b">
        <v>0</v>
      </c>
    </row>
    <row r="107" spans="1:7" ht="15">
      <c r="A107" s="84" t="s">
        <v>3709</v>
      </c>
      <c r="B107" s="84">
        <v>4</v>
      </c>
      <c r="C107" s="123">
        <v>0.002678956671679211</v>
      </c>
      <c r="D107" s="84" t="s">
        <v>4050</v>
      </c>
      <c r="E107" s="84" t="b">
        <v>0</v>
      </c>
      <c r="F107" s="84" t="b">
        <v>0</v>
      </c>
      <c r="G107" s="84" t="b">
        <v>0</v>
      </c>
    </row>
    <row r="108" spans="1:7" ht="15">
      <c r="A108" s="84" t="s">
        <v>3710</v>
      </c>
      <c r="B108" s="84">
        <v>4</v>
      </c>
      <c r="C108" s="123">
        <v>0.002678956671679211</v>
      </c>
      <c r="D108" s="84" t="s">
        <v>4050</v>
      </c>
      <c r="E108" s="84" t="b">
        <v>0</v>
      </c>
      <c r="F108" s="84" t="b">
        <v>0</v>
      </c>
      <c r="G108" s="84" t="b">
        <v>0</v>
      </c>
    </row>
    <row r="109" spans="1:7" ht="15">
      <c r="A109" s="84" t="s">
        <v>219</v>
      </c>
      <c r="B109" s="84">
        <v>4</v>
      </c>
      <c r="C109" s="123">
        <v>0.002678956671679211</v>
      </c>
      <c r="D109" s="84" t="s">
        <v>4050</v>
      </c>
      <c r="E109" s="84" t="b">
        <v>0</v>
      </c>
      <c r="F109" s="84" t="b">
        <v>0</v>
      </c>
      <c r="G109" s="84" t="b">
        <v>0</v>
      </c>
    </row>
    <row r="110" spans="1:7" ht="15">
      <c r="A110" s="84" t="s">
        <v>3022</v>
      </c>
      <c r="B110" s="84">
        <v>4</v>
      </c>
      <c r="C110" s="123">
        <v>0.002678956671679211</v>
      </c>
      <c r="D110" s="84" t="s">
        <v>4050</v>
      </c>
      <c r="E110" s="84" t="b">
        <v>0</v>
      </c>
      <c r="F110" s="84" t="b">
        <v>0</v>
      </c>
      <c r="G110" s="84" t="b">
        <v>0</v>
      </c>
    </row>
    <row r="111" spans="1:7" ht="15">
      <c r="A111" s="84" t="s">
        <v>3711</v>
      </c>
      <c r="B111" s="84">
        <v>4</v>
      </c>
      <c r="C111" s="123">
        <v>0.002678956671679211</v>
      </c>
      <c r="D111" s="84" t="s">
        <v>4050</v>
      </c>
      <c r="E111" s="84" t="b">
        <v>0</v>
      </c>
      <c r="F111" s="84" t="b">
        <v>0</v>
      </c>
      <c r="G111" s="84" t="b">
        <v>0</v>
      </c>
    </row>
    <row r="112" spans="1:7" ht="15">
      <c r="A112" s="84" t="s">
        <v>3712</v>
      </c>
      <c r="B112" s="84">
        <v>4</v>
      </c>
      <c r="C112" s="123">
        <v>0.002678956671679211</v>
      </c>
      <c r="D112" s="84" t="s">
        <v>4050</v>
      </c>
      <c r="E112" s="84" t="b">
        <v>0</v>
      </c>
      <c r="F112" s="84" t="b">
        <v>0</v>
      </c>
      <c r="G112" s="84" t="b">
        <v>0</v>
      </c>
    </row>
    <row r="113" spans="1:7" ht="15">
      <c r="A113" s="84" t="s">
        <v>3713</v>
      </c>
      <c r="B113" s="84">
        <v>4</v>
      </c>
      <c r="C113" s="123">
        <v>0.002678956671679211</v>
      </c>
      <c r="D113" s="84" t="s">
        <v>4050</v>
      </c>
      <c r="E113" s="84" t="b">
        <v>0</v>
      </c>
      <c r="F113" s="84" t="b">
        <v>0</v>
      </c>
      <c r="G113" s="84" t="b">
        <v>0</v>
      </c>
    </row>
    <row r="114" spans="1:7" ht="15">
      <c r="A114" s="84" t="s">
        <v>3714</v>
      </c>
      <c r="B114" s="84">
        <v>4</v>
      </c>
      <c r="C114" s="123">
        <v>0.002678956671679211</v>
      </c>
      <c r="D114" s="84" t="s">
        <v>4050</v>
      </c>
      <c r="E114" s="84" t="b">
        <v>0</v>
      </c>
      <c r="F114" s="84" t="b">
        <v>0</v>
      </c>
      <c r="G114" s="84" t="b">
        <v>0</v>
      </c>
    </row>
    <row r="115" spans="1:7" ht="15">
      <c r="A115" s="84" t="s">
        <v>3715</v>
      </c>
      <c r="B115" s="84">
        <v>4</v>
      </c>
      <c r="C115" s="123">
        <v>0.002678956671679211</v>
      </c>
      <c r="D115" s="84" t="s">
        <v>4050</v>
      </c>
      <c r="E115" s="84" t="b">
        <v>0</v>
      </c>
      <c r="F115" s="84" t="b">
        <v>0</v>
      </c>
      <c r="G115" s="84" t="b">
        <v>0</v>
      </c>
    </row>
    <row r="116" spans="1:7" ht="15">
      <c r="A116" s="84" t="s">
        <v>3716</v>
      </c>
      <c r="B116" s="84">
        <v>4</v>
      </c>
      <c r="C116" s="123">
        <v>0.002678956671679211</v>
      </c>
      <c r="D116" s="84" t="s">
        <v>4050</v>
      </c>
      <c r="E116" s="84" t="b">
        <v>0</v>
      </c>
      <c r="F116" s="84" t="b">
        <v>0</v>
      </c>
      <c r="G116" s="84" t="b">
        <v>0</v>
      </c>
    </row>
    <row r="117" spans="1:7" ht="15">
      <c r="A117" s="84" t="s">
        <v>3717</v>
      </c>
      <c r="B117" s="84">
        <v>4</v>
      </c>
      <c r="C117" s="123">
        <v>0.002678956671679211</v>
      </c>
      <c r="D117" s="84" t="s">
        <v>4050</v>
      </c>
      <c r="E117" s="84" t="b">
        <v>0</v>
      </c>
      <c r="F117" s="84" t="b">
        <v>0</v>
      </c>
      <c r="G117" s="84" t="b">
        <v>0</v>
      </c>
    </row>
    <row r="118" spans="1:7" ht="15">
      <c r="A118" s="84" t="s">
        <v>3718</v>
      </c>
      <c r="B118" s="84">
        <v>4</v>
      </c>
      <c r="C118" s="123">
        <v>0.002678956671679211</v>
      </c>
      <c r="D118" s="84" t="s">
        <v>4050</v>
      </c>
      <c r="E118" s="84" t="b">
        <v>0</v>
      </c>
      <c r="F118" s="84" t="b">
        <v>0</v>
      </c>
      <c r="G118" s="84" t="b">
        <v>0</v>
      </c>
    </row>
    <row r="119" spans="1:7" ht="15">
      <c r="A119" s="84" t="s">
        <v>3719</v>
      </c>
      <c r="B119" s="84">
        <v>4</v>
      </c>
      <c r="C119" s="123">
        <v>0.002678956671679211</v>
      </c>
      <c r="D119" s="84" t="s">
        <v>4050</v>
      </c>
      <c r="E119" s="84" t="b">
        <v>0</v>
      </c>
      <c r="F119" s="84" t="b">
        <v>0</v>
      </c>
      <c r="G119" s="84" t="b">
        <v>0</v>
      </c>
    </row>
    <row r="120" spans="1:7" ht="15">
      <c r="A120" s="84" t="s">
        <v>3720</v>
      </c>
      <c r="B120" s="84">
        <v>4</v>
      </c>
      <c r="C120" s="123">
        <v>0.002678956671679211</v>
      </c>
      <c r="D120" s="84" t="s">
        <v>4050</v>
      </c>
      <c r="E120" s="84" t="b">
        <v>0</v>
      </c>
      <c r="F120" s="84" t="b">
        <v>0</v>
      </c>
      <c r="G120" s="84" t="b">
        <v>0</v>
      </c>
    </row>
    <row r="121" spans="1:7" ht="15">
      <c r="A121" s="84" t="s">
        <v>3079</v>
      </c>
      <c r="B121" s="84">
        <v>4</v>
      </c>
      <c r="C121" s="123">
        <v>0.002678956671679211</v>
      </c>
      <c r="D121" s="84" t="s">
        <v>4050</v>
      </c>
      <c r="E121" s="84" t="b">
        <v>0</v>
      </c>
      <c r="F121" s="84" t="b">
        <v>0</v>
      </c>
      <c r="G121" s="84" t="b">
        <v>0</v>
      </c>
    </row>
    <row r="122" spans="1:7" ht="15">
      <c r="A122" s="84" t="s">
        <v>3080</v>
      </c>
      <c r="B122" s="84">
        <v>4</v>
      </c>
      <c r="C122" s="123">
        <v>0.002678956671679211</v>
      </c>
      <c r="D122" s="84" t="s">
        <v>4050</v>
      </c>
      <c r="E122" s="84" t="b">
        <v>0</v>
      </c>
      <c r="F122" s="84" t="b">
        <v>0</v>
      </c>
      <c r="G122" s="84" t="b">
        <v>0</v>
      </c>
    </row>
    <row r="123" spans="1:7" ht="15">
      <c r="A123" s="84" t="s">
        <v>3019</v>
      </c>
      <c r="B123" s="84">
        <v>4</v>
      </c>
      <c r="C123" s="123">
        <v>0.002678956671679211</v>
      </c>
      <c r="D123" s="84" t="s">
        <v>4050</v>
      </c>
      <c r="E123" s="84" t="b">
        <v>0</v>
      </c>
      <c r="F123" s="84" t="b">
        <v>0</v>
      </c>
      <c r="G123" s="84" t="b">
        <v>0</v>
      </c>
    </row>
    <row r="124" spans="1:7" ht="15">
      <c r="A124" s="84" t="s">
        <v>406</v>
      </c>
      <c r="B124" s="84">
        <v>4</v>
      </c>
      <c r="C124" s="123">
        <v>0.0028882342874385074</v>
      </c>
      <c r="D124" s="84" t="s">
        <v>4050</v>
      </c>
      <c r="E124" s="84" t="b">
        <v>0</v>
      </c>
      <c r="F124" s="84" t="b">
        <v>0</v>
      </c>
      <c r="G124" s="84" t="b">
        <v>0</v>
      </c>
    </row>
    <row r="125" spans="1:7" ht="15">
      <c r="A125" s="84" t="s">
        <v>3721</v>
      </c>
      <c r="B125" s="84">
        <v>4</v>
      </c>
      <c r="C125" s="123">
        <v>0.002678956671679211</v>
      </c>
      <c r="D125" s="84" t="s">
        <v>4050</v>
      </c>
      <c r="E125" s="84" t="b">
        <v>0</v>
      </c>
      <c r="F125" s="84" t="b">
        <v>0</v>
      </c>
      <c r="G125" s="84" t="b">
        <v>0</v>
      </c>
    </row>
    <row r="126" spans="1:7" ht="15">
      <c r="A126" s="84" t="s">
        <v>3722</v>
      </c>
      <c r="B126" s="84">
        <v>4</v>
      </c>
      <c r="C126" s="123">
        <v>0.002678956671679211</v>
      </c>
      <c r="D126" s="84" t="s">
        <v>4050</v>
      </c>
      <c r="E126" s="84" t="b">
        <v>0</v>
      </c>
      <c r="F126" s="84" t="b">
        <v>0</v>
      </c>
      <c r="G126" s="84" t="b">
        <v>0</v>
      </c>
    </row>
    <row r="127" spans="1:7" ht="15">
      <c r="A127" s="84" t="s">
        <v>392</v>
      </c>
      <c r="B127" s="84">
        <v>4</v>
      </c>
      <c r="C127" s="123">
        <v>0.002678956671679211</v>
      </c>
      <c r="D127" s="84" t="s">
        <v>4050</v>
      </c>
      <c r="E127" s="84" t="b">
        <v>0</v>
      </c>
      <c r="F127" s="84" t="b">
        <v>0</v>
      </c>
      <c r="G127" s="84" t="b">
        <v>0</v>
      </c>
    </row>
    <row r="128" spans="1:7" ht="15">
      <c r="A128" s="84" t="s">
        <v>3723</v>
      </c>
      <c r="B128" s="84">
        <v>4</v>
      </c>
      <c r="C128" s="123">
        <v>0.002678956671679211</v>
      </c>
      <c r="D128" s="84" t="s">
        <v>4050</v>
      </c>
      <c r="E128" s="84" t="b">
        <v>0</v>
      </c>
      <c r="F128" s="84" t="b">
        <v>0</v>
      </c>
      <c r="G128" s="84" t="b">
        <v>0</v>
      </c>
    </row>
    <row r="129" spans="1:7" ht="15">
      <c r="A129" s="84" t="s">
        <v>3092</v>
      </c>
      <c r="B129" s="84">
        <v>4</v>
      </c>
      <c r="C129" s="123">
        <v>0.0031831945203625966</v>
      </c>
      <c r="D129" s="84" t="s">
        <v>4050</v>
      </c>
      <c r="E129" s="84" t="b">
        <v>0</v>
      </c>
      <c r="F129" s="84" t="b">
        <v>0</v>
      </c>
      <c r="G129" s="84" t="b">
        <v>0</v>
      </c>
    </row>
    <row r="130" spans="1:7" ht="15">
      <c r="A130" s="84" t="s">
        <v>3724</v>
      </c>
      <c r="B130" s="84">
        <v>4</v>
      </c>
      <c r="C130" s="123">
        <v>0.002678956671679211</v>
      </c>
      <c r="D130" s="84" t="s">
        <v>4050</v>
      </c>
      <c r="E130" s="84" t="b">
        <v>0</v>
      </c>
      <c r="F130" s="84" t="b">
        <v>0</v>
      </c>
      <c r="G130" s="84" t="b">
        <v>0</v>
      </c>
    </row>
    <row r="131" spans="1:7" ht="15">
      <c r="A131" s="84" t="s">
        <v>3093</v>
      </c>
      <c r="B131" s="84">
        <v>4</v>
      </c>
      <c r="C131" s="123">
        <v>0.002678956671679211</v>
      </c>
      <c r="D131" s="84" t="s">
        <v>4050</v>
      </c>
      <c r="E131" s="84" t="b">
        <v>0</v>
      </c>
      <c r="F131" s="84" t="b">
        <v>0</v>
      </c>
      <c r="G131" s="84" t="b">
        <v>0</v>
      </c>
    </row>
    <row r="132" spans="1:7" ht="15">
      <c r="A132" s="84" t="s">
        <v>3725</v>
      </c>
      <c r="B132" s="84">
        <v>4</v>
      </c>
      <c r="C132" s="123">
        <v>0.002678956671679211</v>
      </c>
      <c r="D132" s="84" t="s">
        <v>4050</v>
      </c>
      <c r="E132" s="84" t="b">
        <v>0</v>
      </c>
      <c r="F132" s="84" t="b">
        <v>0</v>
      </c>
      <c r="G132" s="84" t="b">
        <v>0</v>
      </c>
    </row>
    <row r="133" spans="1:7" ht="15">
      <c r="A133" s="84" t="s">
        <v>732</v>
      </c>
      <c r="B133" s="84">
        <v>4</v>
      </c>
      <c r="C133" s="123">
        <v>0.002678956671679211</v>
      </c>
      <c r="D133" s="84" t="s">
        <v>4050</v>
      </c>
      <c r="E133" s="84" t="b">
        <v>0</v>
      </c>
      <c r="F133" s="84" t="b">
        <v>0</v>
      </c>
      <c r="G133" s="84" t="b">
        <v>0</v>
      </c>
    </row>
    <row r="134" spans="1:7" ht="15">
      <c r="A134" s="84" t="s">
        <v>3065</v>
      </c>
      <c r="B134" s="84">
        <v>4</v>
      </c>
      <c r="C134" s="123">
        <v>0.002678956671679211</v>
      </c>
      <c r="D134" s="84" t="s">
        <v>4050</v>
      </c>
      <c r="E134" s="84" t="b">
        <v>0</v>
      </c>
      <c r="F134" s="84" t="b">
        <v>0</v>
      </c>
      <c r="G134" s="84" t="b">
        <v>0</v>
      </c>
    </row>
    <row r="135" spans="1:7" ht="15">
      <c r="A135" s="84" t="s">
        <v>3726</v>
      </c>
      <c r="B135" s="84">
        <v>4</v>
      </c>
      <c r="C135" s="123">
        <v>0.002678956671679211</v>
      </c>
      <c r="D135" s="84" t="s">
        <v>4050</v>
      </c>
      <c r="E135" s="84" t="b">
        <v>0</v>
      </c>
      <c r="F135" s="84" t="b">
        <v>0</v>
      </c>
      <c r="G135" s="84" t="b">
        <v>0</v>
      </c>
    </row>
    <row r="136" spans="1:7" ht="15">
      <c r="A136" s="84" t="s">
        <v>3727</v>
      </c>
      <c r="B136" s="84">
        <v>4</v>
      </c>
      <c r="C136" s="123">
        <v>0.002678956671679211</v>
      </c>
      <c r="D136" s="84" t="s">
        <v>4050</v>
      </c>
      <c r="E136" s="84" t="b">
        <v>1</v>
      </c>
      <c r="F136" s="84" t="b">
        <v>0</v>
      </c>
      <c r="G136" s="84" t="b">
        <v>0</v>
      </c>
    </row>
    <row r="137" spans="1:7" ht="15">
      <c r="A137" s="84" t="s">
        <v>3728</v>
      </c>
      <c r="B137" s="84">
        <v>4</v>
      </c>
      <c r="C137" s="123">
        <v>0.002678956671679211</v>
      </c>
      <c r="D137" s="84" t="s">
        <v>4050</v>
      </c>
      <c r="E137" s="84" t="b">
        <v>0</v>
      </c>
      <c r="F137" s="84" t="b">
        <v>0</v>
      </c>
      <c r="G137" s="84" t="b">
        <v>0</v>
      </c>
    </row>
    <row r="138" spans="1:7" ht="15">
      <c r="A138" s="84" t="s">
        <v>3729</v>
      </c>
      <c r="B138" s="84">
        <v>4</v>
      </c>
      <c r="C138" s="123">
        <v>0.002678956671679211</v>
      </c>
      <c r="D138" s="84" t="s">
        <v>4050</v>
      </c>
      <c r="E138" s="84" t="b">
        <v>0</v>
      </c>
      <c r="F138" s="84" t="b">
        <v>0</v>
      </c>
      <c r="G138" s="84" t="b">
        <v>0</v>
      </c>
    </row>
    <row r="139" spans="1:7" ht="15">
      <c r="A139" s="84" t="s">
        <v>412</v>
      </c>
      <c r="B139" s="84">
        <v>4</v>
      </c>
      <c r="C139" s="123">
        <v>0.002678956671679211</v>
      </c>
      <c r="D139" s="84" t="s">
        <v>4050</v>
      </c>
      <c r="E139" s="84" t="b">
        <v>0</v>
      </c>
      <c r="F139" s="84" t="b">
        <v>0</v>
      </c>
      <c r="G139" s="84" t="b">
        <v>0</v>
      </c>
    </row>
    <row r="140" spans="1:7" ht="15">
      <c r="A140" s="84" t="s">
        <v>3730</v>
      </c>
      <c r="B140" s="84">
        <v>4</v>
      </c>
      <c r="C140" s="123">
        <v>0.002678956671679211</v>
      </c>
      <c r="D140" s="84" t="s">
        <v>4050</v>
      </c>
      <c r="E140" s="84" t="b">
        <v>0</v>
      </c>
      <c r="F140" s="84" t="b">
        <v>0</v>
      </c>
      <c r="G140" s="84" t="b">
        <v>0</v>
      </c>
    </row>
    <row r="141" spans="1:7" ht="15">
      <c r="A141" s="84" t="s">
        <v>397</v>
      </c>
      <c r="B141" s="84">
        <v>4</v>
      </c>
      <c r="C141" s="123">
        <v>0.002678956671679211</v>
      </c>
      <c r="D141" s="84" t="s">
        <v>4050</v>
      </c>
      <c r="E141" s="84" t="b">
        <v>0</v>
      </c>
      <c r="F141" s="84" t="b">
        <v>0</v>
      </c>
      <c r="G141" s="84" t="b">
        <v>0</v>
      </c>
    </row>
    <row r="142" spans="1:7" ht="15">
      <c r="A142" s="84" t="s">
        <v>3731</v>
      </c>
      <c r="B142" s="84">
        <v>4</v>
      </c>
      <c r="C142" s="123">
        <v>0.002678956671679211</v>
      </c>
      <c r="D142" s="84" t="s">
        <v>4050</v>
      </c>
      <c r="E142" s="84" t="b">
        <v>0</v>
      </c>
      <c r="F142" s="84" t="b">
        <v>0</v>
      </c>
      <c r="G142" s="84" t="b">
        <v>0</v>
      </c>
    </row>
    <row r="143" spans="1:7" ht="15">
      <c r="A143" s="84" t="s">
        <v>3732</v>
      </c>
      <c r="B143" s="84">
        <v>4</v>
      </c>
      <c r="C143" s="123">
        <v>0.002678956671679211</v>
      </c>
      <c r="D143" s="84" t="s">
        <v>4050</v>
      </c>
      <c r="E143" s="84" t="b">
        <v>0</v>
      </c>
      <c r="F143" s="84" t="b">
        <v>0</v>
      </c>
      <c r="G143" s="84" t="b">
        <v>0</v>
      </c>
    </row>
    <row r="144" spans="1:7" ht="15">
      <c r="A144" s="84" t="s">
        <v>3733</v>
      </c>
      <c r="B144" s="84">
        <v>4</v>
      </c>
      <c r="C144" s="123">
        <v>0.002678956671679211</v>
      </c>
      <c r="D144" s="84" t="s">
        <v>4050</v>
      </c>
      <c r="E144" s="84" t="b">
        <v>0</v>
      </c>
      <c r="F144" s="84" t="b">
        <v>0</v>
      </c>
      <c r="G144" s="84" t="b">
        <v>0</v>
      </c>
    </row>
    <row r="145" spans="1:7" ht="15">
      <c r="A145" s="84" t="s">
        <v>3734</v>
      </c>
      <c r="B145" s="84">
        <v>4</v>
      </c>
      <c r="C145" s="123">
        <v>0.002678956671679211</v>
      </c>
      <c r="D145" s="84" t="s">
        <v>4050</v>
      </c>
      <c r="E145" s="84" t="b">
        <v>0</v>
      </c>
      <c r="F145" s="84" t="b">
        <v>0</v>
      </c>
      <c r="G145" s="84" t="b">
        <v>0</v>
      </c>
    </row>
    <row r="146" spans="1:7" ht="15">
      <c r="A146" s="84" t="s">
        <v>3095</v>
      </c>
      <c r="B146" s="84">
        <v>4</v>
      </c>
      <c r="C146" s="123">
        <v>0.002678956671679211</v>
      </c>
      <c r="D146" s="84" t="s">
        <v>4050</v>
      </c>
      <c r="E146" s="84" t="b">
        <v>1</v>
      </c>
      <c r="F146" s="84" t="b">
        <v>0</v>
      </c>
      <c r="G146" s="84" t="b">
        <v>0</v>
      </c>
    </row>
    <row r="147" spans="1:7" ht="15">
      <c r="A147" s="84" t="s">
        <v>3735</v>
      </c>
      <c r="B147" s="84">
        <v>4</v>
      </c>
      <c r="C147" s="123">
        <v>0.002678956671679211</v>
      </c>
      <c r="D147" s="84" t="s">
        <v>4050</v>
      </c>
      <c r="E147" s="84" t="b">
        <v>0</v>
      </c>
      <c r="F147" s="84" t="b">
        <v>0</v>
      </c>
      <c r="G147" s="84" t="b">
        <v>0</v>
      </c>
    </row>
    <row r="148" spans="1:7" ht="15">
      <c r="A148" s="84" t="s">
        <v>393</v>
      </c>
      <c r="B148" s="84">
        <v>4</v>
      </c>
      <c r="C148" s="123">
        <v>0.002678956671679211</v>
      </c>
      <c r="D148" s="84" t="s">
        <v>4050</v>
      </c>
      <c r="E148" s="84" t="b">
        <v>0</v>
      </c>
      <c r="F148" s="84" t="b">
        <v>0</v>
      </c>
      <c r="G148" s="84" t="b">
        <v>0</v>
      </c>
    </row>
    <row r="149" spans="1:7" ht="15">
      <c r="A149" s="84" t="s">
        <v>3736</v>
      </c>
      <c r="B149" s="84">
        <v>3</v>
      </c>
      <c r="C149" s="123">
        <v>0.0021661757155788807</v>
      </c>
      <c r="D149" s="84" t="s">
        <v>4050</v>
      </c>
      <c r="E149" s="84" t="b">
        <v>0</v>
      </c>
      <c r="F149" s="84" t="b">
        <v>0</v>
      </c>
      <c r="G149" s="84" t="b">
        <v>0</v>
      </c>
    </row>
    <row r="150" spans="1:7" ht="15">
      <c r="A150" s="84" t="s">
        <v>3737</v>
      </c>
      <c r="B150" s="84">
        <v>3</v>
      </c>
      <c r="C150" s="123">
        <v>0.0021661757155788807</v>
      </c>
      <c r="D150" s="84" t="s">
        <v>4050</v>
      </c>
      <c r="E150" s="84" t="b">
        <v>0</v>
      </c>
      <c r="F150" s="84" t="b">
        <v>0</v>
      </c>
      <c r="G150" s="84" t="b">
        <v>0</v>
      </c>
    </row>
    <row r="151" spans="1:7" ht="15">
      <c r="A151" s="84" t="s">
        <v>3738</v>
      </c>
      <c r="B151" s="84">
        <v>3</v>
      </c>
      <c r="C151" s="123">
        <v>0.0021661757155788807</v>
      </c>
      <c r="D151" s="84" t="s">
        <v>4050</v>
      </c>
      <c r="E151" s="84" t="b">
        <v>0</v>
      </c>
      <c r="F151" s="84" t="b">
        <v>0</v>
      </c>
      <c r="G151" s="84" t="b">
        <v>0</v>
      </c>
    </row>
    <row r="152" spans="1:7" ht="15">
      <c r="A152" s="84" t="s">
        <v>3739</v>
      </c>
      <c r="B152" s="84">
        <v>3</v>
      </c>
      <c r="C152" s="123">
        <v>0.0021661757155788807</v>
      </c>
      <c r="D152" s="84" t="s">
        <v>4050</v>
      </c>
      <c r="E152" s="84" t="b">
        <v>0</v>
      </c>
      <c r="F152" s="84" t="b">
        <v>0</v>
      </c>
      <c r="G152" s="84" t="b">
        <v>0</v>
      </c>
    </row>
    <row r="153" spans="1:7" ht="15">
      <c r="A153" s="84" t="s">
        <v>3740</v>
      </c>
      <c r="B153" s="84">
        <v>3</v>
      </c>
      <c r="C153" s="123">
        <v>0.0021661757155788807</v>
      </c>
      <c r="D153" s="84" t="s">
        <v>4050</v>
      </c>
      <c r="E153" s="84" t="b">
        <v>0</v>
      </c>
      <c r="F153" s="84" t="b">
        <v>0</v>
      </c>
      <c r="G153" s="84" t="b">
        <v>0</v>
      </c>
    </row>
    <row r="154" spans="1:7" ht="15">
      <c r="A154" s="84" t="s">
        <v>3741</v>
      </c>
      <c r="B154" s="84">
        <v>3</v>
      </c>
      <c r="C154" s="123">
        <v>0.0021661757155788807</v>
      </c>
      <c r="D154" s="84" t="s">
        <v>4050</v>
      </c>
      <c r="E154" s="84" t="b">
        <v>0</v>
      </c>
      <c r="F154" s="84" t="b">
        <v>0</v>
      </c>
      <c r="G154" s="84" t="b">
        <v>0</v>
      </c>
    </row>
    <row r="155" spans="1:7" ht="15">
      <c r="A155" s="84" t="s">
        <v>324</v>
      </c>
      <c r="B155" s="84">
        <v>3</v>
      </c>
      <c r="C155" s="123">
        <v>0.0021661757155788807</v>
      </c>
      <c r="D155" s="84" t="s">
        <v>4050</v>
      </c>
      <c r="E155" s="84" t="b">
        <v>0</v>
      </c>
      <c r="F155" s="84" t="b">
        <v>0</v>
      </c>
      <c r="G155" s="84" t="b">
        <v>0</v>
      </c>
    </row>
    <row r="156" spans="1:7" ht="15">
      <c r="A156" s="84" t="s">
        <v>3742</v>
      </c>
      <c r="B156" s="84">
        <v>3</v>
      </c>
      <c r="C156" s="123">
        <v>0.0021661757155788807</v>
      </c>
      <c r="D156" s="84" t="s">
        <v>4050</v>
      </c>
      <c r="E156" s="84" t="b">
        <v>0</v>
      </c>
      <c r="F156" s="84" t="b">
        <v>0</v>
      </c>
      <c r="G156" s="84" t="b">
        <v>0</v>
      </c>
    </row>
    <row r="157" spans="1:7" ht="15">
      <c r="A157" s="84" t="s">
        <v>3743</v>
      </c>
      <c r="B157" s="84">
        <v>3</v>
      </c>
      <c r="C157" s="123">
        <v>0.0021661757155788807</v>
      </c>
      <c r="D157" s="84" t="s">
        <v>4050</v>
      </c>
      <c r="E157" s="84" t="b">
        <v>1</v>
      </c>
      <c r="F157" s="84" t="b">
        <v>0</v>
      </c>
      <c r="G157" s="84" t="b">
        <v>0</v>
      </c>
    </row>
    <row r="158" spans="1:7" ht="15">
      <c r="A158" s="84" t="s">
        <v>3744</v>
      </c>
      <c r="B158" s="84">
        <v>3</v>
      </c>
      <c r="C158" s="123">
        <v>0.0021661757155788807</v>
      </c>
      <c r="D158" s="84" t="s">
        <v>4050</v>
      </c>
      <c r="E158" s="84" t="b">
        <v>0</v>
      </c>
      <c r="F158" s="84" t="b">
        <v>0</v>
      </c>
      <c r="G158" s="84" t="b">
        <v>0</v>
      </c>
    </row>
    <row r="159" spans="1:7" ht="15">
      <c r="A159" s="84" t="s">
        <v>3745</v>
      </c>
      <c r="B159" s="84">
        <v>3</v>
      </c>
      <c r="C159" s="123">
        <v>0.0021661757155788807</v>
      </c>
      <c r="D159" s="84" t="s">
        <v>4050</v>
      </c>
      <c r="E159" s="84" t="b">
        <v>0</v>
      </c>
      <c r="F159" s="84" t="b">
        <v>0</v>
      </c>
      <c r="G159" s="84" t="b">
        <v>0</v>
      </c>
    </row>
    <row r="160" spans="1:7" ht="15">
      <c r="A160" s="84" t="s">
        <v>221</v>
      </c>
      <c r="B160" s="84">
        <v>3</v>
      </c>
      <c r="C160" s="123">
        <v>0.0021661757155788807</v>
      </c>
      <c r="D160" s="84" t="s">
        <v>4050</v>
      </c>
      <c r="E160" s="84" t="b">
        <v>0</v>
      </c>
      <c r="F160" s="84" t="b">
        <v>0</v>
      </c>
      <c r="G160" s="84" t="b">
        <v>0</v>
      </c>
    </row>
    <row r="161" spans="1:7" ht="15">
      <c r="A161" s="84" t="s">
        <v>357</v>
      </c>
      <c r="B161" s="84">
        <v>3</v>
      </c>
      <c r="C161" s="123">
        <v>0.0021661757155788807</v>
      </c>
      <c r="D161" s="84" t="s">
        <v>4050</v>
      </c>
      <c r="E161" s="84" t="b">
        <v>0</v>
      </c>
      <c r="F161" s="84" t="b">
        <v>0</v>
      </c>
      <c r="G161" s="84" t="b">
        <v>0</v>
      </c>
    </row>
    <row r="162" spans="1:7" ht="15">
      <c r="A162" s="84" t="s">
        <v>3746</v>
      </c>
      <c r="B162" s="84">
        <v>3</v>
      </c>
      <c r="C162" s="123">
        <v>0.0021661757155788807</v>
      </c>
      <c r="D162" s="84" t="s">
        <v>4050</v>
      </c>
      <c r="E162" s="84" t="b">
        <v>0</v>
      </c>
      <c r="F162" s="84" t="b">
        <v>0</v>
      </c>
      <c r="G162" s="84" t="b">
        <v>0</v>
      </c>
    </row>
    <row r="163" spans="1:7" ht="15">
      <c r="A163" s="84" t="s">
        <v>3747</v>
      </c>
      <c r="B163" s="84">
        <v>3</v>
      </c>
      <c r="C163" s="123">
        <v>0.0021661757155788807</v>
      </c>
      <c r="D163" s="84" t="s">
        <v>4050</v>
      </c>
      <c r="E163" s="84" t="b">
        <v>0</v>
      </c>
      <c r="F163" s="84" t="b">
        <v>0</v>
      </c>
      <c r="G163" s="84" t="b">
        <v>0</v>
      </c>
    </row>
    <row r="164" spans="1:7" ht="15">
      <c r="A164" s="84" t="s">
        <v>404</v>
      </c>
      <c r="B164" s="84">
        <v>3</v>
      </c>
      <c r="C164" s="123">
        <v>0.0021661757155788807</v>
      </c>
      <c r="D164" s="84" t="s">
        <v>4050</v>
      </c>
      <c r="E164" s="84" t="b">
        <v>0</v>
      </c>
      <c r="F164" s="84" t="b">
        <v>0</v>
      </c>
      <c r="G164" s="84" t="b">
        <v>0</v>
      </c>
    </row>
    <row r="165" spans="1:7" ht="15">
      <c r="A165" s="84" t="s">
        <v>3748</v>
      </c>
      <c r="B165" s="84">
        <v>3</v>
      </c>
      <c r="C165" s="123">
        <v>0.0021661757155788807</v>
      </c>
      <c r="D165" s="84" t="s">
        <v>4050</v>
      </c>
      <c r="E165" s="84" t="b">
        <v>0</v>
      </c>
      <c r="F165" s="84" t="b">
        <v>0</v>
      </c>
      <c r="G165" s="84" t="b">
        <v>0</v>
      </c>
    </row>
    <row r="166" spans="1:7" ht="15">
      <c r="A166" s="84" t="s">
        <v>3749</v>
      </c>
      <c r="B166" s="84">
        <v>3</v>
      </c>
      <c r="C166" s="123">
        <v>0.0021661757155788807</v>
      </c>
      <c r="D166" s="84" t="s">
        <v>4050</v>
      </c>
      <c r="E166" s="84" t="b">
        <v>0</v>
      </c>
      <c r="F166" s="84" t="b">
        <v>0</v>
      </c>
      <c r="G166" s="84" t="b">
        <v>0</v>
      </c>
    </row>
    <row r="167" spans="1:7" ht="15">
      <c r="A167" s="84" t="s">
        <v>3013</v>
      </c>
      <c r="B167" s="84">
        <v>3</v>
      </c>
      <c r="C167" s="123">
        <v>0.0021661757155788807</v>
      </c>
      <c r="D167" s="84" t="s">
        <v>4050</v>
      </c>
      <c r="E167" s="84" t="b">
        <v>0</v>
      </c>
      <c r="F167" s="84" t="b">
        <v>0</v>
      </c>
      <c r="G167" s="84" t="b">
        <v>0</v>
      </c>
    </row>
    <row r="168" spans="1:7" ht="15">
      <c r="A168" s="84" t="s">
        <v>3750</v>
      </c>
      <c r="B168" s="84">
        <v>3</v>
      </c>
      <c r="C168" s="123">
        <v>0.0021661757155788807</v>
      </c>
      <c r="D168" s="84" t="s">
        <v>4050</v>
      </c>
      <c r="E168" s="84" t="b">
        <v>0</v>
      </c>
      <c r="F168" s="84" t="b">
        <v>0</v>
      </c>
      <c r="G168" s="84" t="b">
        <v>0</v>
      </c>
    </row>
    <row r="169" spans="1:7" ht="15">
      <c r="A169" s="84" t="s">
        <v>3751</v>
      </c>
      <c r="B169" s="84">
        <v>3</v>
      </c>
      <c r="C169" s="123">
        <v>0.0021661757155788807</v>
      </c>
      <c r="D169" s="84" t="s">
        <v>4050</v>
      </c>
      <c r="E169" s="84" t="b">
        <v>0</v>
      </c>
      <c r="F169" s="84" t="b">
        <v>0</v>
      </c>
      <c r="G169" s="84" t="b">
        <v>0</v>
      </c>
    </row>
    <row r="170" spans="1:7" ht="15">
      <c r="A170" s="84" t="s">
        <v>3752</v>
      </c>
      <c r="B170" s="84">
        <v>3</v>
      </c>
      <c r="C170" s="123">
        <v>0.0021661757155788807</v>
      </c>
      <c r="D170" s="84" t="s">
        <v>4050</v>
      </c>
      <c r="E170" s="84" t="b">
        <v>0</v>
      </c>
      <c r="F170" s="84" t="b">
        <v>0</v>
      </c>
      <c r="G170" s="84" t="b">
        <v>0</v>
      </c>
    </row>
    <row r="171" spans="1:7" ht="15">
      <c r="A171" s="84" t="s">
        <v>315</v>
      </c>
      <c r="B171" s="84">
        <v>3</v>
      </c>
      <c r="C171" s="123">
        <v>0.0021661757155788807</v>
      </c>
      <c r="D171" s="84" t="s">
        <v>4050</v>
      </c>
      <c r="E171" s="84" t="b">
        <v>0</v>
      </c>
      <c r="F171" s="84" t="b">
        <v>0</v>
      </c>
      <c r="G171" s="84" t="b">
        <v>0</v>
      </c>
    </row>
    <row r="172" spans="1:7" ht="15">
      <c r="A172" s="84" t="s">
        <v>3753</v>
      </c>
      <c r="B172" s="84">
        <v>3</v>
      </c>
      <c r="C172" s="123">
        <v>0.0021661757155788807</v>
      </c>
      <c r="D172" s="84" t="s">
        <v>4050</v>
      </c>
      <c r="E172" s="84" t="b">
        <v>0</v>
      </c>
      <c r="F172" s="84" t="b">
        <v>0</v>
      </c>
      <c r="G172" s="84" t="b">
        <v>0</v>
      </c>
    </row>
    <row r="173" spans="1:7" ht="15">
      <c r="A173" s="84" t="s">
        <v>222</v>
      </c>
      <c r="B173" s="84">
        <v>3</v>
      </c>
      <c r="C173" s="123">
        <v>0.002387395890271948</v>
      </c>
      <c r="D173" s="84" t="s">
        <v>4050</v>
      </c>
      <c r="E173" s="84" t="b">
        <v>0</v>
      </c>
      <c r="F173" s="84" t="b">
        <v>0</v>
      </c>
      <c r="G173" s="84" t="b">
        <v>0</v>
      </c>
    </row>
    <row r="174" spans="1:7" ht="15">
      <c r="A174" s="84" t="s">
        <v>3016</v>
      </c>
      <c r="B174" s="84">
        <v>3</v>
      </c>
      <c r="C174" s="123">
        <v>0.0021661757155788807</v>
      </c>
      <c r="D174" s="84" t="s">
        <v>4050</v>
      </c>
      <c r="E174" s="84" t="b">
        <v>0</v>
      </c>
      <c r="F174" s="84" t="b">
        <v>0</v>
      </c>
      <c r="G174" s="84" t="b">
        <v>0</v>
      </c>
    </row>
    <row r="175" spans="1:7" ht="15">
      <c r="A175" s="84" t="s">
        <v>3754</v>
      </c>
      <c r="B175" s="84">
        <v>3</v>
      </c>
      <c r="C175" s="123">
        <v>0.0021661757155788807</v>
      </c>
      <c r="D175" s="84" t="s">
        <v>4050</v>
      </c>
      <c r="E175" s="84" t="b">
        <v>0</v>
      </c>
      <c r="F175" s="84" t="b">
        <v>0</v>
      </c>
      <c r="G175" s="84" t="b">
        <v>0</v>
      </c>
    </row>
    <row r="176" spans="1:7" ht="15">
      <c r="A176" s="84" t="s">
        <v>220</v>
      </c>
      <c r="B176" s="84">
        <v>3</v>
      </c>
      <c r="C176" s="123">
        <v>0.002387395890271948</v>
      </c>
      <c r="D176" s="84" t="s">
        <v>4050</v>
      </c>
      <c r="E176" s="84" t="b">
        <v>0</v>
      </c>
      <c r="F176" s="84" t="b">
        <v>0</v>
      </c>
      <c r="G176" s="84" t="b">
        <v>0</v>
      </c>
    </row>
    <row r="177" spans="1:7" ht="15">
      <c r="A177" s="84" t="s">
        <v>3755</v>
      </c>
      <c r="B177" s="84">
        <v>3</v>
      </c>
      <c r="C177" s="123">
        <v>0.0027655742767844866</v>
      </c>
      <c r="D177" s="84" t="s">
        <v>4050</v>
      </c>
      <c r="E177" s="84" t="b">
        <v>0</v>
      </c>
      <c r="F177" s="84" t="b">
        <v>0</v>
      </c>
      <c r="G177" s="84" t="b">
        <v>0</v>
      </c>
    </row>
    <row r="178" spans="1:7" ht="15">
      <c r="A178" s="84" t="s">
        <v>3026</v>
      </c>
      <c r="B178" s="84">
        <v>3</v>
      </c>
      <c r="C178" s="123">
        <v>0.0021661757155788807</v>
      </c>
      <c r="D178" s="84" t="s">
        <v>4050</v>
      </c>
      <c r="E178" s="84" t="b">
        <v>0</v>
      </c>
      <c r="F178" s="84" t="b">
        <v>0</v>
      </c>
      <c r="G178" s="84" t="b">
        <v>0</v>
      </c>
    </row>
    <row r="179" spans="1:7" ht="15">
      <c r="A179" s="84" t="s">
        <v>3756</v>
      </c>
      <c r="B179" s="84">
        <v>3</v>
      </c>
      <c r="C179" s="123">
        <v>0.0021661757155788807</v>
      </c>
      <c r="D179" s="84" t="s">
        <v>4050</v>
      </c>
      <c r="E179" s="84" t="b">
        <v>0</v>
      </c>
      <c r="F179" s="84" t="b">
        <v>0</v>
      </c>
      <c r="G179" s="84" t="b">
        <v>0</v>
      </c>
    </row>
    <row r="180" spans="1:7" ht="15">
      <c r="A180" s="84" t="s">
        <v>3757</v>
      </c>
      <c r="B180" s="84">
        <v>3</v>
      </c>
      <c r="C180" s="123">
        <v>0.0021661757155788807</v>
      </c>
      <c r="D180" s="84" t="s">
        <v>4050</v>
      </c>
      <c r="E180" s="84" t="b">
        <v>0</v>
      </c>
      <c r="F180" s="84" t="b">
        <v>0</v>
      </c>
      <c r="G180" s="84" t="b">
        <v>0</v>
      </c>
    </row>
    <row r="181" spans="1:7" ht="15">
      <c r="A181" s="84" t="s">
        <v>3758</v>
      </c>
      <c r="B181" s="84">
        <v>3</v>
      </c>
      <c r="C181" s="123">
        <v>0.0021661757155788807</v>
      </c>
      <c r="D181" s="84" t="s">
        <v>4050</v>
      </c>
      <c r="E181" s="84" t="b">
        <v>0</v>
      </c>
      <c r="F181" s="84" t="b">
        <v>0</v>
      </c>
      <c r="G181" s="84" t="b">
        <v>0</v>
      </c>
    </row>
    <row r="182" spans="1:7" ht="15">
      <c r="A182" s="84" t="s">
        <v>3759</v>
      </c>
      <c r="B182" s="84">
        <v>3</v>
      </c>
      <c r="C182" s="123">
        <v>0.0021661757155788807</v>
      </c>
      <c r="D182" s="84" t="s">
        <v>4050</v>
      </c>
      <c r="E182" s="84" t="b">
        <v>0</v>
      </c>
      <c r="F182" s="84" t="b">
        <v>0</v>
      </c>
      <c r="G182" s="84" t="b">
        <v>0</v>
      </c>
    </row>
    <row r="183" spans="1:7" ht="15">
      <c r="A183" s="84" t="s">
        <v>2996</v>
      </c>
      <c r="B183" s="84">
        <v>3</v>
      </c>
      <c r="C183" s="123">
        <v>0.0021661757155788807</v>
      </c>
      <c r="D183" s="84" t="s">
        <v>4050</v>
      </c>
      <c r="E183" s="84" t="b">
        <v>0</v>
      </c>
      <c r="F183" s="84" t="b">
        <v>0</v>
      </c>
      <c r="G183" s="84" t="b">
        <v>0</v>
      </c>
    </row>
    <row r="184" spans="1:7" ht="15">
      <c r="A184" s="84" t="s">
        <v>3760</v>
      </c>
      <c r="B184" s="84">
        <v>3</v>
      </c>
      <c r="C184" s="123">
        <v>0.0021661757155788807</v>
      </c>
      <c r="D184" s="84" t="s">
        <v>4050</v>
      </c>
      <c r="E184" s="84" t="b">
        <v>0</v>
      </c>
      <c r="F184" s="84" t="b">
        <v>0</v>
      </c>
      <c r="G184" s="84" t="b">
        <v>0</v>
      </c>
    </row>
    <row r="185" spans="1:7" ht="15">
      <c r="A185" s="84" t="s">
        <v>3761</v>
      </c>
      <c r="B185" s="84">
        <v>3</v>
      </c>
      <c r="C185" s="123">
        <v>0.0021661757155788807</v>
      </c>
      <c r="D185" s="84" t="s">
        <v>4050</v>
      </c>
      <c r="E185" s="84" t="b">
        <v>0</v>
      </c>
      <c r="F185" s="84" t="b">
        <v>0</v>
      </c>
      <c r="G185" s="84" t="b">
        <v>0</v>
      </c>
    </row>
    <row r="186" spans="1:7" ht="15">
      <c r="A186" s="84" t="s">
        <v>3762</v>
      </c>
      <c r="B186" s="84">
        <v>3</v>
      </c>
      <c r="C186" s="123">
        <v>0.0021661757155788807</v>
      </c>
      <c r="D186" s="84" t="s">
        <v>4050</v>
      </c>
      <c r="E186" s="84" t="b">
        <v>0</v>
      </c>
      <c r="F186" s="84" t="b">
        <v>0</v>
      </c>
      <c r="G186" s="84" t="b">
        <v>0</v>
      </c>
    </row>
    <row r="187" spans="1:7" ht="15">
      <c r="A187" s="84" t="s">
        <v>3763</v>
      </c>
      <c r="B187" s="84">
        <v>3</v>
      </c>
      <c r="C187" s="123">
        <v>0.0021661757155788807</v>
      </c>
      <c r="D187" s="84" t="s">
        <v>4050</v>
      </c>
      <c r="E187" s="84" t="b">
        <v>0</v>
      </c>
      <c r="F187" s="84" t="b">
        <v>0</v>
      </c>
      <c r="G187" s="84" t="b">
        <v>0</v>
      </c>
    </row>
    <row r="188" spans="1:7" ht="15">
      <c r="A188" s="84" t="s">
        <v>3764</v>
      </c>
      <c r="B188" s="84">
        <v>3</v>
      </c>
      <c r="C188" s="123">
        <v>0.0021661757155788807</v>
      </c>
      <c r="D188" s="84" t="s">
        <v>4050</v>
      </c>
      <c r="E188" s="84" t="b">
        <v>0</v>
      </c>
      <c r="F188" s="84" t="b">
        <v>0</v>
      </c>
      <c r="G188" s="84" t="b">
        <v>0</v>
      </c>
    </row>
    <row r="189" spans="1:7" ht="15">
      <c r="A189" s="84" t="s">
        <v>3765</v>
      </c>
      <c r="B189" s="84">
        <v>3</v>
      </c>
      <c r="C189" s="123">
        <v>0.0021661757155788807</v>
      </c>
      <c r="D189" s="84" t="s">
        <v>4050</v>
      </c>
      <c r="E189" s="84" t="b">
        <v>0</v>
      </c>
      <c r="F189" s="84" t="b">
        <v>0</v>
      </c>
      <c r="G189" s="84" t="b">
        <v>0</v>
      </c>
    </row>
    <row r="190" spans="1:7" ht="15">
      <c r="A190" s="84" t="s">
        <v>3766</v>
      </c>
      <c r="B190" s="84">
        <v>3</v>
      </c>
      <c r="C190" s="123">
        <v>0.0021661757155788807</v>
      </c>
      <c r="D190" s="84" t="s">
        <v>4050</v>
      </c>
      <c r="E190" s="84" t="b">
        <v>0</v>
      </c>
      <c r="F190" s="84" t="b">
        <v>0</v>
      </c>
      <c r="G190" s="84" t="b">
        <v>0</v>
      </c>
    </row>
    <row r="191" spans="1:7" ht="15">
      <c r="A191" s="84" t="s">
        <v>399</v>
      </c>
      <c r="B191" s="84">
        <v>3</v>
      </c>
      <c r="C191" s="123">
        <v>0.0021661757155788807</v>
      </c>
      <c r="D191" s="84" t="s">
        <v>4050</v>
      </c>
      <c r="E191" s="84" t="b">
        <v>0</v>
      </c>
      <c r="F191" s="84" t="b">
        <v>0</v>
      </c>
      <c r="G191" s="84" t="b">
        <v>0</v>
      </c>
    </row>
    <row r="192" spans="1:7" ht="15">
      <c r="A192" s="84" t="s">
        <v>3767</v>
      </c>
      <c r="B192" s="84">
        <v>3</v>
      </c>
      <c r="C192" s="123">
        <v>0.0021661757155788807</v>
      </c>
      <c r="D192" s="84" t="s">
        <v>4050</v>
      </c>
      <c r="E192" s="84" t="b">
        <v>0</v>
      </c>
      <c r="F192" s="84" t="b">
        <v>0</v>
      </c>
      <c r="G192" s="84" t="b">
        <v>0</v>
      </c>
    </row>
    <row r="193" spans="1:7" ht="15">
      <c r="A193" s="84" t="s">
        <v>3768</v>
      </c>
      <c r="B193" s="84">
        <v>3</v>
      </c>
      <c r="C193" s="123">
        <v>0.0021661757155788807</v>
      </c>
      <c r="D193" s="84" t="s">
        <v>4050</v>
      </c>
      <c r="E193" s="84" t="b">
        <v>0</v>
      </c>
      <c r="F193" s="84" t="b">
        <v>0</v>
      </c>
      <c r="G193" s="84" t="b">
        <v>0</v>
      </c>
    </row>
    <row r="194" spans="1:7" ht="15">
      <c r="A194" s="84" t="s">
        <v>3769</v>
      </c>
      <c r="B194" s="84">
        <v>3</v>
      </c>
      <c r="C194" s="123">
        <v>0.002387395890271948</v>
      </c>
      <c r="D194" s="84" t="s">
        <v>4050</v>
      </c>
      <c r="E194" s="84" t="b">
        <v>0</v>
      </c>
      <c r="F194" s="84" t="b">
        <v>0</v>
      </c>
      <c r="G194" s="84" t="b">
        <v>0</v>
      </c>
    </row>
    <row r="195" spans="1:7" ht="15">
      <c r="A195" s="84" t="s">
        <v>3770</v>
      </c>
      <c r="B195" s="84">
        <v>3</v>
      </c>
      <c r="C195" s="123">
        <v>0.0021661757155788807</v>
      </c>
      <c r="D195" s="84" t="s">
        <v>4050</v>
      </c>
      <c r="E195" s="84" t="b">
        <v>0</v>
      </c>
      <c r="F195" s="84" t="b">
        <v>0</v>
      </c>
      <c r="G195" s="84" t="b">
        <v>0</v>
      </c>
    </row>
    <row r="196" spans="1:7" ht="15">
      <c r="A196" s="84" t="s">
        <v>3771</v>
      </c>
      <c r="B196" s="84">
        <v>3</v>
      </c>
      <c r="C196" s="123">
        <v>0.0021661757155788807</v>
      </c>
      <c r="D196" s="84" t="s">
        <v>4050</v>
      </c>
      <c r="E196" s="84" t="b">
        <v>0</v>
      </c>
      <c r="F196" s="84" t="b">
        <v>0</v>
      </c>
      <c r="G196" s="84" t="b">
        <v>0</v>
      </c>
    </row>
    <row r="197" spans="1:7" ht="15">
      <c r="A197" s="84" t="s">
        <v>3772</v>
      </c>
      <c r="B197" s="84">
        <v>3</v>
      </c>
      <c r="C197" s="123">
        <v>0.0021661757155788807</v>
      </c>
      <c r="D197" s="84" t="s">
        <v>4050</v>
      </c>
      <c r="E197" s="84" t="b">
        <v>0</v>
      </c>
      <c r="F197" s="84" t="b">
        <v>0</v>
      </c>
      <c r="G197" s="84" t="b">
        <v>0</v>
      </c>
    </row>
    <row r="198" spans="1:7" ht="15">
      <c r="A198" s="84" t="s">
        <v>3773</v>
      </c>
      <c r="B198" s="84">
        <v>3</v>
      </c>
      <c r="C198" s="123">
        <v>0.0021661757155788807</v>
      </c>
      <c r="D198" s="84" t="s">
        <v>4050</v>
      </c>
      <c r="E198" s="84" t="b">
        <v>0</v>
      </c>
      <c r="F198" s="84" t="b">
        <v>0</v>
      </c>
      <c r="G198" s="84" t="b">
        <v>0</v>
      </c>
    </row>
    <row r="199" spans="1:7" ht="15">
      <c r="A199" s="84" t="s">
        <v>3774</v>
      </c>
      <c r="B199" s="84">
        <v>3</v>
      </c>
      <c r="C199" s="123">
        <v>0.0021661757155788807</v>
      </c>
      <c r="D199" s="84" t="s">
        <v>4050</v>
      </c>
      <c r="E199" s="84" t="b">
        <v>0</v>
      </c>
      <c r="F199" s="84" t="b">
        <v>0</v>
      </c>
      <c r="G199" s="84" t="b">
        <v>0</v>
      </c>
    </row>
    <row r="200" spans="1:7" ht="15">
      <c r="A200" s="84" t="s">
        <v>3775</v>
      </c>
      <c r="B200" s="84">
        <v>3</v>
      </c>
      <c r="C200" s="123">
        <v>0.0021661757155788807</v>
      </c>
      <c r="D200" s="84" t="s">
        <v>4050</v>
      </c>
      <c r="E200" s="84" t="b">
        <v>0</v>
      </c>
      <c r="F200" s="84" t="b">
        <v>0</v>
      </c>
      <c r="G200" s="84" t="b">
        <v>0</v>
      </c>
    </row>
    <row r="201" spans="1:7" ht="15">
      <c r="A201" s="84" t="s">
        <v>3776</v>
      </c>
      <c r="B201" s="84">
        <v>3</v>
      </c>
      <c r="C201" s="123">
        <v>0.0021661757155788807</v>
      </c>
      <c r="D201" s="84" t="s">
        <v>4050</v>
      </c>
      <c r="E201" s="84" t="b">
        <v>0</v>
      </c>
      <c r="F201" s="84" t="b">
        <v>0</v>
      </c>
      <c r="G201" s="84" t="b">
        <v>0</v>
      </c>
    </row>
    <row r="202" spans="1:7" ht="15">
      <c r="A202" s="84" t="s">
        <v>3777</v>
      </c>
      <c r="B202" s="84">
        <v>3</v>
      </c>
      <c r="C202" s="123">
        <v>0.002387395890271948</v>
      </c>
      <c r="D202" s="84" t="s">
        <v>4050</v>
      </c>
      <c r="E202" s="84" t="b">
        <v>0</v>
      </c>
      <c r="F202" s="84" t="b">
        <v>0</v>
      </c>
      <c r="G202" s="84" t="b">
        <v>0</v>
      </c>
    </row>
    <row r="203" spans="1:7" ht="15">
      <c r="A203" s="84" t="s">
        <v>335</v>
      </c>
      <c r="B203" s="84">
        <v>2</v>
      </c>
      <c r="C203" s="123">
        <v>0.0015915972601812983</v>
      </c>
      <c r="D203" s="84" t="s">
        <v>4050</v>
      </c>
      <c r="E203" s="84" t="b">
        <v>0</v>
      </c>
      <c r="F203" s="84" t="b">
        <v>0</v>
      </c>
      <c r="G203" s="84" t="b">
        <v>0</v>
      </c>
    </row>
    <row r="204" spans="1:7" ht="15">
      <c r="A204" s="84" t="s">
        <v>3778</v>
      </c>
      <c r="B204" s="84">
        <v>2</v>
      </c>
      <c r="C204" s="123">
        <v>0.0015915972601812983</v>
      </c>
      <c r="D204" s="84" t="s">
        <v>4050</v>
      </c>
      <c r="E204" s="84" t="b">
        <v>0</v>
      </c>
      <c r="F204" s="84" t="b">
        <v>0</v>
      </c>
      <c r="G204" s="84" t="b">
        <v>0</v>
      </c>
    </row>
    <row r="205" spans="1:7" ht="15">
      <c r="A205" s="84" t="s">
        <v>3779</v>
      </c>
      <c r="B205" s="84">
        <v>2</v>
      </c>
      <c r="C205" s="123">
        <v>0.0015915972601812983</v>
      </c>
      <c r="D205" s="84" t="s">
        <v>4050</v>
      </c>
      <c r="E205" s="84" t="b">
        <v>0</v>
      </c>
      <c r="F205" s="84" t="b">
        <v>0</v>
      </c>
      <c r="G205" s="84" t="b">
        <v>0</v>
      </c>
    </row>
    <row r="206" spans="1:7" ht="15">
      <c r="A206" s="84" t="s">
        <v>3780</v>
      </c>
      <c r="B206" s="84">
        <v>2</v>
      </c>
      <c r="C206" s="123">
        <v>0.0015915972601812983</v>
      </c>
      <c r="D206" s="84" t="s">
        <v>4050</v>
      </c>
      <c r="E206" s="84" t="b">
        <v>0</v>
      </c>
      <c r="F206" s="84" t="b">
        <v>0</v>
      </c>
      <c r="G206" s="84" t="b">
        <v>0</v>
      </c>
    </row>
    <row r="207" spans="1:7" ht="15">
      <c r="A207" s="84" t="s">
        <v>3781</v>
      </c>
      <c r="B207" s="84">
        <v>2</v>
      </c>
      <c r="C207" s="123">
        <v>0.0015915972601812983</v>
      </c>
      <c r="D207" s="84" t="s">
        <v>4050</v>
      </c>
      <c r="E207" s="84" t="b">
        <v>0</v>
      </c>
      <c r="F207" s="84" t="b">
        <v>0</v>
      </c>
      <c r="G207" s="84" t="b">
        <v>0</v>
      </c>
    </row>
    <row r="208" spans="1:7" ht="15">
      <c r="A208" s="84" t="s">
        <v>3782</v>
      </c>
      <c r="B208" s="84">
        <v>2</v>
      </c>
      <c r="C208" s="123">
        <v>0.0015915972601812983</v>
      </c>
      <c r="D208" s="84" t="s">
        <v>4050</v>
      </c>
      <c r="E208" s="84" t="b">
        <v>0</v>
      </c>
      <c r="F208" s="84" t="b">
        <v>0</v>
      </c>
      <c r="G208" s="84" t="b">
        <v>0</v>
      </c>
    </row>
    <row r="209" spans="1:7" ht="15">
      <c r="A209" s="84" t="s">
        <v>3783</v>
      </c>
      <c r="B209" s="84">
        <v>2</v>
      </c>
      <c r="C209" s="123">
        <v>0.0015915972601812983</v>
      </c>
      <c r="D209" s="84" t="s">
        <v>4050</v>
      </c>
      <c r="E209" s="84" t="b">
        <v>0</v>
      </c>
      <c r="F209" s="84" t="b">
        <v>0</v>
      </c>
      <c r="G209" s="84" t="b">
        <v>0</v>
      </c>
    </row>
    <row r="210" spans="1:7" ht="15">
      <c r="A210" s="84" t="s">
        <v>3784</v>
      </c>
      <c r="B210" s="84">
        <v>2</v>
      </c>
      <c r="C210" s="123">
        <v>0.0015915972601812983</v>
      </c>
      <c r="D210" s="84" t="s">
        <v>4050</v>
      </c>
      <c r="E210" s="84" t="b">
        <v>0</v>
      </c>
      <c r="F210" s="84" t="b">
        <v>0</v>
      </c>
      <c r="G210" s="84" t="b">
        <v>0</v>
      </c>
    </row>
    <row r="211" spans="1:7" ht="15">
      <c r="A211" s="84" t="s">
        <v>3785</v>
      </c>
      <c r="B211" s="84">
        <v>2</v>
      </c>
      <c r="C211" s="123">
        <v>0.0015915972601812983</v>
      </c>
      <c r="D211" s="84" t="s">
        <v>4050</v>
      </c>
      <c r="E211" s="84" t="b">
        <v>0</v>
      </c>
      <c r="F211" s="84" t="b">
        <v>0</v>
      </c>
      <c r="G211" s="84" t="b">
        <v>0</v>
      </c>
    </row>
    <row r="212" spans="1:7" ht="15">
      <c r="A212" s="84" t="s">
        <v>3786</v>
      </c>
      <c r="B212" s="84">
        <v>2</v>
      </c>
      <c r="C212" s="123">
        <v>0.0015915972601812983</v>
      </c>
      <c r="D212" s="84" t="s">
        <v>4050</v>
      </c>
      <c r="E212" s="84" t="b">
        <v>0</v>
      </c>
      <c r="F212" s="84" t="b">
        <v>0</v>
      </c>
      <c r="G212" s="84" t="b">
        <v>0</v>
      </c>
    </row>
    <row r="213" spans="1:7" ht="15">
      <c r="A213" s="84" t="s">
        <v>3787</v>
      </c>
      <c r="B213" s="84">
        <v>2</v>
      </c>
      <c r="C213" s="123">
        <v>0.0015915972601812983</v>
      </c>
      <c r="D213" s="84" t="s">
        <v>4050</v>
      </c>
      <c r="E213" s="84" t="b">
        <v>0</v>
      </c>
      <c r="F213" s="84" t="b">
        <v>0</v>
      </c>
      <c r="G213" s="84" t="b">
        <v>0</v>
      </c>
    </row>
    <row r="214" spans="1:7" ht="15">
      <c r="A214" s="84" t="s">
        <v>3788</v>
      </c>
      <c r="B214" s="84">
        <v>2</v>
      </c>
      <c r="C214" s="123">
        <v>0.0015915972601812983</v>
      </c>
      <c r="D214" s="84" t="s">
        <v>4050</v>
      </c>
      <c r="E214" s="84" t="b">
        <v>0</v>
      </c>
      <c r="F214" s="84" t="b">
        <v>0</v>
      </c>
      <c r="G214" s="84" t="b">
        <v>0</v>
      </c>
    </row>
    <row r="215" spans="1:7" ht="15">
      <c r="A215" s="84" t="s">
        <v>3789</v>
      </c>
      <c r="B215" s="84">
        <v>2</v>
      </c>
      <c r="C215" s="123">
        <v>0.0015915972601812983</v>
      </c>
      <c r="D215" s="84" t="s">
        <v>4050</v>
      </c>
      <c r="E215" s="84" t="b">
        <v>0</v>
      </c>
      <c r="F215" s="84" t="b">
        <v>0</v>
      </c>
      <c r="G215" s="84" t="b">
        <v>0</v>
      </c>
    </row>
    <row r="216" spans="1:7" ht="15">
      <c r="A216" s="84" t="s">
        <v>3790</v>
      </c>
      <c r="B216" s="84">
        <v>2</v>
      </c>
      <c r="C216" s="123">
        <v>0.0015915972601812983</v>
      </c>
      <c r="D216" s="84" t="s">
        <v>4050</v>
      </c>
      <c r="E216" s="84" t="b">
        <v>0</v>
      </c>
      <c r="F216" s="84" t="b">
        <v>0</v>
      </c>
      <c r="G216" s="84" t="b">
        <v>0</v>
      </c>
    </row>
    <row r="217" spans="1:7" ht="15">
      <c r="A217" s="84" t="s">
        <v>3791</v>
      </c>
      <c r="B217" s="84">
        <v>2</v>
      </c>
      <c r="C217" s="123">
        <v>0.0015915972601812983</v>
      </c>
      <c r="D217" s="84" t="s">
        <v>4050</v>
      </c>
      <c r="E217" s="84" t="b">
        <v>0</v>
      </c>
      <c r="F217" s="84" t="b">
        <v>0</v>
      </c>
      <c r="G217" s="84" t="b">
        <v>0</v>
      </c>
    </row>
    <row r="218" spans="1:7" ht="15">
      <c r="A218" s="84" t="s">
        <v>3792</v>
      </c>
      <c r="B218" s="84">
        <v>2</v>
      </c>
      <c r="C218" s="123">
        <v>0.0015915972601812983</v>
      </c>
      <c r="D218" s="84" t="s">
        <v>4050</v>
      </c>
      <c r="E218" s="84" t="b">
        <v>0</v>
      </c>
      <c r="F218" s="84" t="b">
        <v>0</v>
      </c>
      <c r="G218" s="84" t="b">
        <v>0</v>
      </c>
    </row>
    <row r="219" spans="1:7" ht="15">
      <c r="A219" s="84" t="s">
        <v>3793</v>
      </c>
      <c r="B219" s="84">
        <v>2</v>
      </c>
      <c r="C219" s="123">
        <v>0.0015915972601812983</v>
      </c>
      <c r="D219" s="84" t="s">
        <v>4050</v>
      </c>
      <c r="E219" s="84" t="b">
        <v>0</v>
      </c>
      <c r="F219" s="84" t="b">
        <v>0</v>
      </c>
      <c r="G219" s="84" t="b">
        <v>0</v>
      </c>
    </row>
    <row r="220" spans="1:7" ht="15">
      <c r="A220" s="84" t="s">
        <v>3794</v>
      </c>
      <c r="B220" s="84">
        <v>2</v>
      </c>
      <c r="C220" s="123">
        <v>0.0015915972601812983</v>
      </c>
      <c r="D220" s="84" t="s">
        <v>4050</v>
      </c>
      <c r="E220" s="84" t="b">
        <v>0</v>
      </c>
      <c r="F220" s="84" t="b">
        <v>0</v>
      </c>
      <c r="G220" s="84" t="b">
        <v>0</v>
      </c>
    </row>
    <row r="221" spans="1:7" ht="15">
      <c r="A221" s="84" t="s">
        <v>3795</v>
      </c>
      <c r="B221" s="84">
        <v>2</v>
      </c>
      <c r="C221" s="123">
        <v>0.0015915972601812983</v>
      </c>
      <c r="D221" s="84" t="s">
        <v>4050</v>
      </c>
      <c r="E221" s="84" t="b">
        <v>0</v>
      </c>
      <c r="F221" s="84" t="b">
        <v>0</v>
      </c>
      <c r="G221" s="84" t="b">
        <v>0</v>
      </c>
    </row>
    <row r="222" spans="1:7" ht="15">
      <c r="A222" s="84" t="s">
        <v>3796</v>
      </c>
      <c r="B222" s="84">
        <v>2</v>
      </c>
      <c r="C222" s="123">
        <v>0.0015915972601812983</v>
      </c>
      <c r="D222" s="84" t="s">
        <v>4050</v>
      </c>
      <c r="E222" s="84" t="b">
        <v>0</v>
      </c>
      <c r="F222" s="84" t="b">
        <v>0</v>
      </c>
      <c r="G222" s="84" t="b">
        <v>0</v>
      </c>
    </row>
    <row r="223" spans="1:7" ht="15">
      <c r="A223" s="84" t="s">
        <v>3797</v>
      </c>
      <c r="B223" s="84">
        <v>2</v>
      </c>
      <c r="C223" s="123">
        <v>0.0015915972601812983</v>
      </c>
      <c r="D223" s="84" t="s">
        <v>4050</v>
      </c>
      <c r="E223" s="84" t="b">
        <v>0</v>
      </c>
      <c r="F223" s="84" t="b">
        <v>0</v>
      </c>
      <c r="G223" s="84" t="b">
        <v>0</v>
      </c>
    </row>
    <row r="224" spans="1:7" ht="15">
      <c r="A224" s="84" t="s">
        <v>3798</v>
      </c>
      <c r="B224" s="84">
        <v>2</v>
      </c>
      <c r="C224" s="123">
        <v>0.0015915972601812983</v>
      </c>
      <c r="D224" s="84" t="s">
        <v>4050</v>
      </c>
      <c r="E224" s="84" t="b">
        <v>0</v>
      </c>
      <c r="F224" s="84" t="b">
        <v>0</v>
      </c>
      <c r="G224" s="84" t="b">
        <v>0</v>
      </c>
    </row>
    <row r="225" spans="1:7" ht="15">
      <c r="A225" s="84" t="s">
        <v>3799</v>
      </c>
      <c r="B225" s="84">
        <v>2</v>
      </c>
      <c r="C225" s="123">
        <v>0.0015915972601812983</v>
      </c>
      <c r="D225" s="84" t="s">
        <v>4050</v>
      </c>
      <c r="E225" s="84" t="b">
        <v>0</v>
      </c>
      <c r="F225" s="84" t="b">
        <v>0</v>
      </c>
      <c r="G225" s="84" t="b">
        <v>0</v>
      </c>
    </row>
    <row r="226" spans="1:7" ht="15">
      <c r="A226" s="84" t="s">
        <v>3800</v>
      </c>
      <c r="B226" s="84">
        <v>2</v>
      </c>
      <c r="C226" s="123">
        <v>0.0015915972601812983</v>
      </c>
      <c r="D226" s="84" t="s">
        <v>4050</v>
      </c>
      <c r="E226" s="84" t="b">
        <v>0</v>
      </c>
      <c r="F226" s="84" t="b">
        <v>0</v>
      </c>
      <c r="G226" s="84" t="b">
        <v>0</v>
      </c>
    </row>
    <row r="227" spans="1:7" ht="15">
      <c r="A227" s="84" t="s">
        <v>3801</v>
      </c>
      <c r="B227" s="84">
        <v>2</v>
      </c>
      <c r="C227" s="123">
        <v>0.0015915972601812983</v>
      </c>
      <c r="D227" s="84" t="s">
        <v>4050</v>
      </c>
      <c r="E227" s="84" t="b">
        <v>0</v>
      </c>
      <c r="F227" s="84" t="b">
        <v>0</v>
      </c>
      <c r="G227" s="84" t="b">
        <v>0</v>
      </c>
    </row>
    <row r="228" spans="1:7" ht="15">
      <c r="A228" s="84" t="s">
        <v>3802</v>
      </c>
      <c r="B228" s="84">
        <v>2</v>
      </c>
      <c r="C228" s="123">
        <v>0.0015915972601812983</v>
      </c>
      <c r="D228" s="84" t="s">
        <v>4050</v>
      </c>
      <c r="E228" s="84" t="b">
        <v>0</v>
      </c>
      <c r="F228" s="84" t="b">
        <v>0</v>
      </c>
      <c r="G228" s="84" t="b">
        <v>0</v>
      </c>
    </row>
    <row r="229" spans="1:7" ht="15">
      <c r="A229" s="84" t="s">
        <v>3803</v>
      </c>
      <c r="B229" s="84">
        <v>2</v>
      </c>
      <c r="C229" s="123">
        <v>0.0015915972601812983</v>
      </c>
      <c r="D229" s="84" t="s">
        <v>4050</v>
      </c>
      <c r="E229" s="84" t="b">
        <v>0</v>
      </c>
      <c r="F229" s="84" t="b">
        <v>0</v>
      </c>
      <c r="G229" s="84" t="b">
        <v>0</v>
      </c>
    </row>
    <row r="230" spans="1:7" ht="15">
      <c r="A230" s="84" t="s">
        <v>3804</v>
      </c>
      <c r="B230" s="84">
        <v>2</v>
      </c>
      <c r="C230" s="123">
        <v>0.0015915972601812983</v>
      </c>
      <c r="D230" s="84" t="s">
        <v>4050</v>
      </c>
      <c r="E230" s="84" t="b">
        <v>0</v>
      </c>
      <c r="F230" s="84" t="b">
        <v>0</v>
      </c>
      <c r="G230" s="84" t="b">
        <v>0</v>
      </c>
    </row>
    <row r="231" spans="1:7" ht="15">
      <c r="A231" s="84" t="s">
        <v>3805</v>
      </c>
      <c r="B231" s="84">
        <v>2</v>
      </c>
      <c r="C231" s="123">
        <v>0.0015915972601812983</v>
      </c>
      <c r="D231" s="84" t="s">
        <v>4050</v>
      </c>
      <c r="E231" s="84" t="b">
        <v>0</v>
      </c>
      <c r="F231" s="84" t="b">
        <v>0</v>
      </c>
      <c r="G231" s="84" t="b">
        <v>0</v>
      </c>
    </row>
    <row r="232" spans="1:7" ht="15">
      <c r="A232" s="84" t="s">
        <v>3806</v>
      </c>
      <c r="B232" s="84">
        <v>2</v>
      </c>
      <c r="C232" s="123">
        <v>0.0015915972601812983</v>
      </c>
      <c r="D232" s="84" t="s">
        <v>4050</v>
      </c>
      <c r="E232" s="84" t="b">
        <v>0</v>
      </c>
      <c r="F232" s="84" t="b">
        <v>0</v>
      </c>
      <c r="G232" s="84" t="b">
        <v>0</v>
      </c>
    </row>
    <row r="233" spans="1:7" ht="15">
      <c r="A233" s="84" t="s">
        <v>3807</v>
      </c>
      <c r="B233" s="84">
        <v>2</v>
      </c>
      <c r="C233" s="123">
        <v>0.0015915972601812983</v>
      </c>
      <c r="D233" s="84" t="s">
        <v>4050</v>
      </c>
      <c r="E233" s="84" t="b">
        <v>0</v>
      </c>
      <c r="F233" s="84" t="b">
        <v>0</v>
      </c>
      <c r="G233" s="84" t="b">
        <v>0</v>
      </c>
    </row>
    <row r="234" spans="1:7" ht="15">
      <c r="A234" s="84" t="s">
        <v>808</v>
      </c>
      <c r="B234" s="84">
        <v>2</v>
      </c>
      <c r="C234" s="123">
        <v>0.0015915972601812983</v>
      </c>
      <c r="D234" s="84" t="s">
        <v>4050</v>
      </c>
      <c r="E234" s="84" t="b">
        <v>0</v>
      </c>
      <c r="F234" s="84" t="b">
        <v>0</v>
      </c>
      <c r="G234" s="84" t="b">
        <v>0</v>
      </c>
    </row>
    <row r="235" spans="1:7" ht="15">
      <c r="A235" s="84" t="s">
        <v>3808</v>
      </c>
      <c r="B235" s="84">
        <v>2</v>
      </c>
      <c r="C235" s="123">
        <v>0.0015915972601812983</v>
      </c>
      <c r="D235" s="84" t="s">
        <v>4050</v>
      </c>
      <c r="E235" s="84" t="b">
        <v>0</v>
      </c>
      <c r="F235" s="84" t="b">
        <v>0</v>
      </c>
      <c r="G235" s="84" t="b">
        <v>0</v>
      </c>
    </row>
    <row r="236" spans="1:7" ht="15">
      <c r="A236" s="84" t="s">
        <v>332</v>
      </c>
      <c r="B236" s="84">
        <v>2</v>
      </c>
      <c r="C236" s="123">
        <v>0.0015915972601812983</v>
      </c>
      <c r="D236" s="84" t="s">
        <v>4050</v>
      </c>
      <c r="E236" s="84" t="b">
        <v>0</v>
      </c>
      <c r="F236" s="84" t="b">
        <v>0</v>
      </c>
      <c r="G236" s="84" t="b">
        <v>0</v>
      </c>
    </row>
    <row r="237" spans="1:7" ht="15">
      <c r="A237" s="84" t="s">
        <v>3809</v>
      </c>
      <c r="B237" s="84">
        <v>2</v>
      </c>
      <c r="C237" s="123">
        <v>0.0015915972601812983</v>
      </c>
      <c r="D237" s="84" t="s">
        <v>4050</v>
      </c>
      <c r="E237" s="84" t="b">
        <v>0</v>
      </c>
      <c r="F237" s="84" t="b">
        <v>0</v>
      </c>
      <c r="G237" s="84" t="b">
        <v>0</v>
      </c>
    </row>
    <row r="238" spans="1:7" ht="15">
      <c r="A238" s="84" t="s">
        <v>3810</v>
      </c>
      <c r="B238" s="84">
        <v>2</v>
      </c>
      <c r="C238" s="123">
        <v>0.0015915972601812983</v>
      </c>
      <c r="D238" s="84" t="s">
        <v>4050</v>
      </c>
      <c r="E238" s="84" t="b">
        <v>0</v>
      </c>
      <c r="F238" s="84" t="b">
        <v>0</v>
      </c>
      <c r="G238" s="84" t="b">
        <v>0</v>
      </c>
    </row>
    <row r="239" spans="1:7" ht="15">
      <c r="A239" s="84" t="s">
        <v>3811</v>
      </c>
      <c r="B239" s="84">
        <v>2</v>
      </c>
      <c r="C239" s="123">
        <v>0.0015915972601812983</v>
      </c>
      <c r="D239" s="84" t="s">
        <v>4050</v>
      </c>
      <c r="E239" s="84" t="b">
        <v>0</v>
      </c>
      <c r="F239" s="84" t="b">
        <v>0</v>
      </c>
      <c r="G239" s="84" t="b">
        <v>0</v>
      </c>
    </row>
    <row r="240" spans="1:7" ht="15">
      <c r="A240" s="84" t="s">
        <v>3812</v>
      </c>
      <c r="B240" s="84">
        <v>2</v>
      </c>
      <c r="C240" s="123">
        <v>0.0015915972601812983</v>
      </c>
      <c r="D240" s="84" t="s">
        <v>4050</v>
      </c>
      <c r="E240" s="84" t="b">
        <v>0</v>
      </c>
      <c r="F240" s="84" t="b">
        <v>0</v>
      </c>
      <c r="G240" s="84" t="b">
        <v>0</v>
      </c>
    </row>
    <row r="241" spans="1:7" ht="15">
      <c r="A241" s="84" t="s">
        <v>3813</v>
      </c>
      <c r="B241" s="84">
        <v>2</v>
      </c>
      <c r="C241" s="123">
        <v>0.0015915972601812983</v>
      </c>
      <c r="D241" s="84" t="s">
        <v>4050</v>
      </c>
      <c r="E241" s="84" t="b">
        <v>0</v>
      </c>
      <c r="F241" s="84" t="b">
        <v>0</v>
      </c>
      <c r="G241" s="84" t="b">
        <v>0</v>
      </c>
    </row>
    <row r="242" spans="1:7" ht="15">
      <c r="A242" s="84" t="s">
        <v>3814</v>
      </c>
      <c r="B242" s="84">
        <v>2</v>
      </c>
      <c r="C242" s="123">
        <v>0.0015915972601812983</v>
      </c>
      <c r="D242" s="84" t="s">
        <v>4050</v>
      </c>
      <c r="E242" s="84" t="b">
        <v>0</v>
      </c>
      <c r="F242" s="84" t="b">
        <v>0</v>
      </c>
      <c r="G242" s="84" t="b">
        <v>0</v>
      </c>
    </row>
    <row r="243" spans="1:7" ht="15">
      <c r="A243" s="84" t="s">
        <v>3815</v>
      </c>
      <c r="B243" s="84">
        <v>2</v>
      </c>
      <c r="C243" s="123">
        <v>0.0015915972601812983</v>
      </c>
      <c r="D243" s="84" t="s">
        <v>4050</v>
      </c>
      <c r="E243" s="84" t="b">
        <v>0</v>
      </c>
      <c r="F243" s="84" t="b">
        <v>0</v>
      </c>
      <c r="G243" s="84" t="b">
        <v>0</v>
      </c>
    </row>
    <row r="244" spans="1:7" ht="15">
      <c r="A244" s="84" t="s">
        <v>3816</v>
      </c>
      <c r="B244" s="84">
        <v>2</v>
      </c>
      <c r="C244" s="123">
        <v>0.0015915972601812983</v>
      </c>
      <c r="D244" s="84" t="s">
        <v>4050</v>
      </c>
      <c r="E244" s="84" t="b">
        <v>0</v>
      </c>
      <c r="F244" s="84" t="b">
        <v>0</v>
      </c>
      <c r="G244" s="84" t="b">
        <v>0</v>
      </c>
    </row>
    <row r="245" spans="1:7" ht="15">
      <c r="A245" s="84" t="s">
        <v>3817</v>
      </c>
      <c r="B245" s="84">
        <v>2</v>
      </c>
      <c r="C245" s="123">
        <v>0.0015915972601812983</v>
      </c>
      <c r="D245" s="84" t="s">
        <v>4050</v>
      </c>
      <c r="E245" s="84" t="b">
        <v>0</v>
      </c>
      <c r="F245" s="84" t="b">
        <v>1</v>
      </c>
      <c r="G245" s="84" t="b">
        <v>0</v>
      </c>
    </row>
    <row r="246" spans="1:7" ht="15">
      <c r="A246" s="84" t="s">
        <v>3818</v>
      </c>
      <c r="B246" s="84">
        <v>2</v>
      </c>
      <c r="C246" s="123">
        <v>0.0015915972601812983</v>
      </c>
      <c r="D246" s="84" t="s">
        <v>4050</v>
      </c>
      <c r="E246" s="84" t="b">
        <v>0</v>
      </c>
      <c r="F246" s="84" t="b">
        <v>1</v>
      </c>
      <c r="G246" s="84" t="b">
        <v>0</v>
      </c>
    </row>
    <row r="247" spans="1:7" ht="15">
      <c r="A247" s="84" t="s">
        <v>3819</v>
      </c>
      <c r="B247" s="84">
        <v>2</v>
      </c>
      <c r="C247" s="123">
        <v>0.0015915972601812983</v>
      </c>
      <c r="D247" s="84" t="s">
        <v>4050</v>
      </c>
      <c r="E247" s="84" t="b">
        <v>1</v>
      </c>
      <c r="F247" s="84" t="b">
        <v>0</v>
      </c>
      <c r="G247" s="84" t="b">
        <v>0</v>
      </c>
    </row>
    <row r="248" spans="1:7" ht="15">
      <c r="A248" s="84" t="s">
        <v>329</v>
      </c>
      <c r="B248" s="84">
        <v>2</v>
      </c>
      <c r="C248" s="123">
        <v>0.0015915972601812983</v>
      </c>
      <c r="D248" s="84" t="s">
        <v>4050</v>
      </c>
      <c r="E248" s="84" t="b">
        <v>0</v>
      </c>
      <c r="F248" s="84" t="b">
        <v>0</v>
      </c>
      <c r="G248" s="84" t="b">
        <v>0</v>
      </c>
    </row>
    <row r="249" spans="1:7" ht="15">
      <c r="A249" s="84" t="s">
        <v>3820</v>
      </c>
      <c r="B249" s="84">
        <v>2</v>
      </c>
      <c r="C249" s="123">
        <v>0.0015915972601812983</v>
      </c>
      <c r="D249" s="84" t="s">
        <v>4050</v>
      </c>
      <c r="E249" s="84" t="b">
        <v>0</v>
      </c>
      <c r="F249" s="84" t="b">
        <v>0</v>
      </c>
      <c r="G249" s="84" t="b">
        <v>0</v>
      </c>
    </row>
    <row r="250" spans="1:7" ht="15">
      <c r="A250" s="84" t="s">
        <v>3821</v>
      </c>
      <c r="B250" s="84">
        <v>2</v>
      </c>
      <c r="C250" s="123">
        <v>0.0015915972601812983</v>
      </c>
      <c r="D250" s="84" t="s">
        <v>4050</v>
      </c>
      <c r="E250" s="84" t="b">
        <v>0</v>
      </c>
      <c r="F250" s="84" t="b">
        <v>0</v>
      </c>
      <c r="G250" s="84" t="b">
        <v>0</v>
      </c>
    </row>
    <row r="251" spans="1:7" ht="15">
      <c r="A251" s="84" t="s">
        <v>3822</v>
      </c>
      <c r="B251" s="84">
        <v>2</v>
      </c>
      <c r="C251" s="123">
        <v>0.0015915972601812983</v>
      </c>
      <c r="D251" s="84" t="s">
        <v>4050</v>
      </c>
      <c r="E251" s="84" t="b">
        <v>0</v>
      </c>
      <c r="F251" s="84" t="b">
        <v>0</v>
      </c>
      <c r="G251" s="84" t="b">
        <v>0</v>
      </c>
    </row>
    <row r="252" spans="1:7" ht="15">
      <c r="A252" s="84" t="s">
        <v>3823</v>
      </c>
      <c r="B252" s="84">
        <v>2</v>
      </c>
      <c r="C252" s="123">
        <v>0.0015915972601812983</v>
      </c>
      <c r="D252" s="84" t="s">
        <v>4050</v>
      </c>
      <c r="E252" s="84" t="b">
        <v>0</v>
      </c>
      <c r="F252" s="84" t="b">
        <v>0</v>
      </c>
      <c r="G252" s="84" t="b">
        <v>0</v>
      </c>
    </row>
    <row r="253" spans="1:7" ht="15">
      <c r="A253" s="84" t="s">
        <v>3824</v>
      </c>
      <c r="B253" s="84">
        <v>2</v>
      </c>
      <c r="C253" s="123">
        <v>0.0015915972601812983</v>
      </c>
      <c r="D253" s="84" t="s">
        <v>4050</v>
      </c>
      <c r="E253" s="84" t="b">
        <v>1</v>
      </c>
      <c r="F253" s="84" t="b">
        <v>0</v>
      </c>
      <c r="G253" s="84" t="b">
        <v>0</v>
      </c>
    </row>
    <row r="254" spans="1:7" ht="15">
      <c r="A254" s="84" t="s">
        <v>3023</v>
      </c>
      <c r="B254" s="84">
        <v>2</v>
      </c>
      <c r="C254" s="123">
        <v>0.0015915972601812983</v>
      </c>
      <c r="D254" s="84" t="s">
        <v>4050</v>
      </c>
      <c r="E254" s="84" t="b">
        <v>0</v>
      </c>
      <c r="F254" s="84" t="b">
        <v>0</v>
      </c>
      <c r="G254" s="84" t="b">
        <v>0</v>
      </c>
    </row>
    <row r="255" spans="1:7" ht="15">
      <c r="A255" s="84" t="s">
        <v>3825</v>
      </c>
      <c r="B255" s="84">
        <v>2</v>
      </c>
      <c r="C255" s="123">
        <v>0.0015915972601812983</v>
      </c>
      <c r="D255" s="84" t="s">
        <v>4050</v>
      </c>
      <c r="E255" s="84" t="b">
        <v>0</v>
      </c>
      <c r="F255" s="84" t="b">
        <v>0</v>
      </c>
      <c r="G255" s="84" t="b">
        <v>0</v>
      </c>
    </row>
    <row r="256" spans="1:7" ht="15">
      <c r="A256" s="84" t="s">
        <v>3826</v>
      </c>
      <c r="B256" s="84">
        <v>2</v>
      </c>
      <c r="C256" s="123">
        <v>0.0015915972601812983</v>
      </c>
      <c r="D256" s="84" t="s">
        <v>4050</v>
      </c>
      <c r="E256" s="84" t="b">
        <v>0</v>
      </c>
      <c r="F256" s="84" t="b">
        <v>0</v>
      </c>
      <c r="G256" s="84" t="b">
        <v>0</v>
      </c>
    </row>
    <row r="257" spans="1:7" ht="15">
      <c r="A257" s="84" t="s">
        <v>3827</v>
      </c>
      <c r="B257" s="84">
        <v>2</v>
      </c>
      <c r="C257" s="123">
        <v>0.0015915972601812983</v>
      </c>
      <c r="D257" s="84" t="s">
        <v>4050</v>
      </c>
      <c r="E257" s="84" t="b">
        <v>0</v>
      </c>
      <c r="F257" s="84" t="b">
        <v>1</v>
      </c>
      <c r="G257" s="84" t="b">
        <v>0</v>
      </c>
    </row>
    <row r="258" spans="1:7" ht="15">
      <c r="A258" s="84" t="s">
        <v>3828</v>
      </c>
      <c r="B258" s="84">
        <v>2</v>
      </c>
      <c r="C258" s="123">
        <v>0.0015915972601812983</v>
      </c>
      <c r="D258" s="84" t="s">
        <v>4050</v>
      </c>
      <c r="E258" s="84" t="b">
        <v>0</v>
      </c>
      <c r="F258" s="84" t="b">
        <v>0</v>
      </c>
      <c r="G258" s="84" t="b">
        <v>0</v>
      </c>
    </row>
    <row r="259" spans="1:7" ht="15">
      <c r="A259" s="84" t="s">
        <v>3829</v>
      </c>
      <c r="B259" s="84">
        <v>2</v>
      </c>
      <c r="C259" s="123">
        <v>0.0015915972601812983</v>
      </c>
      <c r="D259" s="84" t="s">
        <v>4050</v>
      </c>
      <c r="E259" s="84" t="b">
        <v>0</v>
      </c>
      <c r="F259" s="84" t="b">
        <v>0</v>
      </c>
      <c r="G259" s="84" t="b">
        <v>0</v>
      </c>
    </row>
    <row r="260" spans="1:7" ht="15">
      <c r="A260" s="84" t="s">
        <v>3830</v>
      </c>
      <c r="B260" s="84">
        <v>2</v>
      </c>
      <c r="C260" s="123">
        <v>0.0015915972601812983</v>
      </c>
      <c r="D260" s="84" t="s">
        <v>4050</v>
      </c>
      <c r="E260" s="84" t="b">
        <v>0</v>
      </c>
      <c r="F260" s="84" t="b">
        <v>0</v>
      </c>
      <c r="G260" s="84" t="b">
        <v>0</v>
      </c>
    </row>
    <row r="261" spans="1:7" ht="15">
      <c r="A261" s="84" t="s">
        <v>3831</v>
      </c>
      <c r="B261" s="84">
        <v>2</v>
      </c>
      <c r="C261" s="123">
        <v>0.0015915972601812983</v>
      </c>
      <c r="D261" s="84" t="s">
        <v>4050</v>
      </c>
      <c r="E261" s="84" t="b">
        <v>0</v>
      </c>
      <c r="F261" s="84" t="b">
        <v>0</v>
      </c>
      <c r="G261" s="84" t="b">
        <v>0</v>
      </c>
    </row>
    <row r="262" spans="1:7" ht="15">
      <c r="A262" s="84" t="s">
        <v>3832</v>
      </c>
      <c r="B262" s="84">
        <v>2</v>
      </c>
      <c r="C262" s="123">
        <v>0.0015915972601812983</v>
      </c>
      <c r="D262" s="84" t="s">
        <v>4050</v>
      </c>
      <c r="E262" s="84" t="b">
        <v>0</v>
      </c>
      <c r="F262" s="84" t="b">
        <v>0</v>
      </c>
      <c r="G262" s="84" t="b">
        <v>0</v>
      </c>
    </row>
    <row r="263" spans="1:7" ht="15">
      <c r="A263" s="84" t="s">
        <v>3833</v>
      </c>
      <c r="B263" s="84">
        <v>2</v>
      </c>
      <c r="C263" s="123">
        <v>0.0015915972601812983</v>
      </c>
      <c r="D263" s="84" t="s">
        <v>4050</v>
      </c>
      <c r="E263" s="84" t="b">
        <v>0</v>
      </c>
      <c r="F263" s="84" t="b">
        <v>1</v>
      </c>
      <c r="G263" s="84" t="b">
        <v>0</v>
      </c>
    </row>
    <row r="264" spans="1:7" ht="15">
      <c r="A264" s="84" t="s">
        <v>3834</v>
      </c>
      <c r="B264" s="84">
        <v>2</v>
      </c>
      <c r="C264" s="123">
        <v>0.0015915972601812983</v>
      </c>
      <c r="D264" s="84" t="s">
        <v>4050</v>
      </c>
      <c r="E264" s="84" t="b">
        <v>0</v>
      </c>
      <c r="F264" s="84" t="b">
        <v>0</v>
      </c>
      <c r="G264" s="84" t="b">
        <v>0</v>
      </c>
    </row>
    <row r="265" spans="1:7" ht="15">
      <c r="A265" s="84" t="s">
        <v>3835</v>
      </c>
      <c r="B265" s="84">
        <v>2</v>
      </c>
      <c r="C265" s="123">
        <v>0.0015915972601812983</v>
      </c>
      <c r="D265" s="84" t="s">
        <v>4050</v>
      </c>
      <c r="E265" s="84" t="b">
        <v>0</v>
      </c>
      <c r="F265" s="84" t="b">
        <v>0</v>
      </c>
      <c r="G265" s="84" t="b">
        <v>0</v>
      </c>
    </row>
    <row r="266" spans="1:7" ht="15">
      <c r="A266" s="84" t="s">
        <v>3836</v>
      </c>
      <c r="B266" s="84">
        <v>2</v>
      </c>
      <c r="C266" s="123">
        <v>0.0015915972601812983</v>
      </c>
      <c r="D266" s="84" t="s">
        <v>4050</v>
      </c>
      <c r="E266" s="84" t="b">
        <v>0</v>
      </c>
      <c r="F266" s="84" t="b">
        <v>1</v>
      </c>
      <c r="G266" s="84" t="b">
        <v>0</v>
      </c>
    </row>
    <row r="267" spans="1:7" ht="15">
      <c r="A267" s="84" t="s">
        <v>3837</v>
      </c>
      <c r="B267" s="84">
        <v>2</v>
      </c>
      <c r="C267" s="123">
        <v>0.0015915972601812983</v>
      </c>
      <c r="D267" s="84" t="s">
        <v>4050</v>
      </c>
      <c r="E267" s="84" t="b">
        <v>0</v>
      </c>
      <c r="F267" s="84" t="b">
        <v>0</v>
      </c>
      <c r="G267" s="84" t="b">
        <v>0</v>
      </c>
    </row>
    <row r="268" spans="1:7" ht="15">
      <c r="A268" s="84" t="s">
        <v>381</v>
      </c>
      <c r="B268" s="84">
        <v>2</v>
      </c>
      <c r="C268" s="123">
        <v>0.0015915972601812983</v>
      </c>
      <c r="D268" s="84" t="s">
        <v>4050</v>
      </c>
      <c r="E268" s="84" t="b">
        <v>0</v>
      </c>
      <c r="F268" s="84" t="b">
        <v>0</v>
      </c>
      <c r="G268" s="84" t="b">
        <v>0</v>
      </c>
    </row>
    <row r="269" spans="1:7" ht="15">
      <c r="A269" s="84" t="s">
        <v>256</v>
      </c>
      <c r="B269" s="84">
        <v>2</v>
      </c>
      <c r="C269" s="123">
        <v>0.0015915972601812983</v>
      </c>
      <c r="D269" s="84" t="s">
        <v>4050</v>
      </c>
      <c r="E269" s="84" t="b">
        <v>0</v>
      </c>
      <c r="F269" s="84" t="b">
        <v>0</v>
      </c>
      <c r="G269" s="84" t="b">
        <v>0</v>
      </c>
    </row>
    <row r="270" spans="1:7" ht="15">
      <c r="A270" s="84" t="s">
        <v>3838</v>
      </c>
      <c r="B270" s="84">
        <v>2</v>
      </c>
      <c r="C270" s="123">
        <v>0.0015915972601812983</v>
      </c>
      <c r="D270" s="84" t="s">
        <v>4050</v>
      </c>
      <c r="E270" s="84" t="b">
        <v>0</v>
      </c>
      <c r="F270" s="84" t="b">
        <v>0</v>
      </c>
      <c r="G270" s="84" t="b">
        <v>0</v>
      </c>
    </row>
    <row r="271" spans="1:7" ht="15">
      <c r="A271" s="84" t="s">
        <v>3839</v>
      </c>
      <c r="B271" s="84">
        <v>2</v>
      </c>
      <c r="C271" s="123">
        <v>0.0015915972601812983</v>
      </c>
      <c r="D271" s="84" t="s">
        <v>4050</v>
      </c>
      <c r="E271" s="84" t="b">
        <v>0</v>
      </c>
      <c r="F271" s="84" t="b">
        <v>0</v>
      </c>
      <c r="G271" s="84" t="b">
        <v>0</v>
      </c>
    </row>
    <row r="272" spans="1:7" ht="15">
      <c r="A272" s="84" t="s">
        <v>3840</v>
      </c>
      <c r="B272" s="84">
        <v>2</v>
      </c>
      <c r="C272" s="123">
        <v>0.0015915972601812983</v>
      </c>
      <c r="D272" s="84" t="s">
        <v>4050</v>
      </c>
      <c r="E272" s="84" t="b">
        <v>0</v>
      </c>
      <c r="F272" s="84" t="b">
        <v>0</v>
      </c>
      <c r="G272" s="84" t="b">
        <v>0</v>
      </c>
    </row>
    <row r="273" spans="1:7" ht="15">
      <c r="A273" s="84" t="s">
        <v>396</v>
      </c>
      <c r="B273" s="84">
        <v>2</v>
      </c>
      <c r="C273" s="123">
        <v>0.0015915972601812983</v>
      </c>
      <c r="D273" s="84" t="s">
        <v>4050</v>
      </c>
      <c r="E273" s="84" t="b">
        <v>0</v>
      </c>
      <c r="F273" s="84" t="b">
        <v>0</v>
      </c>
      <c r="G273" s="84" t="b">
        <v>0</v>
      </c>
    </row>
    <row r="274" spans="1:7" ht="15">
      <c r="A274" s="84" t="s">
        <v>395</v>
      </c>
      <c r="B274" s="84">
        <v>2</v>
      </c>
      <c r="C274" s="123">
        <v>0.0015915972601812983</v>
      </c>
      <c r="D274" s="84" t="s">
        <v>4050</v>
      </c>
      <c r="E274" s="84" t="b">
        <v>0</v>
      </c>
      <c r="F274" s="84" t="b">
        <v>0</v>
      </c>
      <c r="G274" s="84" t="b">
        <v>0</v>
      </c>
    </row>
    <row r="275" spans="1:7" ht="15">
      <c r="A275" s="84" t="s">
        <v>3084</v>
      </c>
      <c r="B275" s="84">
        <v>2</v>
      </c>
      <c r="C275" s="123">
        <v>0.0015915972601812983</v>
      </c>
      <c r="D275" s="84" t="s">
        <v>4050</v>
      </c>
      <c r="E275" s="84" t="b">
        <v>0</v>
      </c>
      <c r="F275" s="84" t="b">
        <v>0</v>
      </c>
      <c r="G275" s="84" t="b">
        <v>0</v>
      </c>
    </row>
    <row r="276" spans="1:7" ht="15">
      <c r="A276" s="84" t="s">
        <v>3086</v>
      </c>
      <c r="B276" s="84">
        <v>2</v>
      </c>
      <c r="C276" s="123">
        <v>0.0015915972601812983</v>
      </c>
      <c r="D276" s="84" t="s">
        <v>4050</v>
      </c>
      <c r="E276" s="84" t="b">
        <v>0</v>
      </c>
      <c r="F276" s="84" t="b">
        <v>0</v>
      </c>
      <c r="G276" s="84" t="b">
        <v>0</v>
      </c>
    </row>
    <row r="277" spans="1:7" ht="15">
      <c r="A277" s="84" t="s">
        <v>3841</v>
      </c>
      <c r="B277" s="84">
        <v>2</v>
      </c>
      <c r="C277" s="123">
        <v>0.0015915972601812983</v>
      </c>
      <c r="D277" s="84" t="s">
        <v>4050</v>
      </c>
      <c r="E277" s="84" t="b">
        <v>0</v>
      </c>
      <c r="F277" s="84" t="b">
        <v>0</v>
      </c>
      <c r="G277" s="84" t="b">
        <v>0</v>
      </c>
    </row>
    <row r="278" spans="1:7" ht="15">
      <c r="A278" s="84" t="s">
        <v>3842</v>
      </c>
      <c r="B278" s="84">
        <v>2</v>
      </c>
      <c r="C278" s="123">
        <v>0.0015915972601812983</v>
      </c>
      <c r="D278" s="84" t="s">
        <v>4050</v>
      </c>
      <c r="E278" s="84" t="b">
        <v>0</v>
      </c>
      <c r="F278" s="84" t="b">
        <v>0</v>
      </c>
      <c r="G278" s="84" t="b">
        <v>0</v>
      </c>
    </row>
    <row r="279" spans="1:7" ht="15">
      <c r="A279" s="84" t="s">
        <v>3843</v>
      </c>
      <c r="B279" s="84">
        <v>2</v>
      </c>
      <c r="C279" s="123">
        <v>0.0015915972601812983</v>
      </c>
      <c r="D279" s="84" t="s">
        <v>4050</v>
      </c>
      <c r="E279" s="84" t="b">
        <v>0</v>
      </c>
      <c r="F279" s="84" t="b">
        <v>0</v>
      </c>
      <c r="G279" s="84" t="b">
        <v>0</v>
      </c>
    </row>
    <row r="280" spans="1:7" ht="15">
      <c r="A280" s="84" t="s">
        <v>317</v>
      </c>
      <c r="B280" s="84">
        <v>2</v>
      </c>
      <c r="C280" s="123">
        <v>0.0015915972601812983</v>
      </c>
      <c r="D280" s="84" t="s">
        <v>4050</v>
      </c>
      <c r="E280" s="84" t="b">
        <v>0</v>
      </c>
      <c r="F280" s="84" t="b">
        <v>0</v>
      </c>
      <c r="G280" s="84" t="b">
        <v>0</v>
      </c>
    </row>
    <row r="281" spans="1:7" ht="15">
      <c r="A281" s="84" t="s">
        <v>3844</v>
      </c>
      <c r="B281" s="84">
        <v>2</v>
      </c>
      <c r="C281" s="123">
        <v>0.0015915972601812983</v>
      </c>
      <c r="D281" s="84" t="s">
        <v>4050</v>
      </c>
      <c r="E281" s="84" t="b">
        <v>0</v>
      </c>
      <c r="F281" s="84" t="b">
        <v>0</v>
      </c>
      <c r="G281" s="84" t="b">
        <v>0</v>
      </c>
    </row>
    <row r="282" spans="1:7" ht="15">
      <c r="A282" s="84" t="s">
        <v>3076</v>
      </c>
      <c r="B282" s="84">
        <v>2</v>
      </c>
      <c r="C282" s="123">
        <v>0.0015915972601812983</v>
      </c>
      <c r="D282" s="84" t="s">
        <v>4050</v>
      </c>
      <c r="E282" s="84" t="b">
        <v>0</v>
      </c>
      <c r="F282" s="84" t="b">
        <v>0</v>
      </c>
      <c r="G282" s="84" t="b">
        <v>0</v>
      </c>
    </row>
    <row r="283" spans="1:7" ht="15">
      <c r="A283" s="84" t="s">
        <v>3077</v>
      </c>
      <c r="B283" s="84">
        <v>2</v>
      </c>
      <c r="C283" s="123">
        <v>0.0015915972601812983</v>
      </c>
      <c r="D283" s="84" t="s">
        <v>4050</v>
      </c>
      <c r="E283" s="84" t="b">
        <v>0</v>
      </c>
      <c r="F283" s="84" t="b">
        <v>0</v>
      </c>
      <c r="G283" s="84" t="b">
        <v>0</v>
      </c>
    </row>
    <row r="284" spans="1:7" ht="15">
      <c r="A284" s="84" t="s">
        <v>3082</v>
      </c>
      <c r="B284" s="84">
        <v>2</v>
      </c>
      <c r="C284" s="123">
        <v>0.0015915972601812983</v>
      </c>
      <c r="D284" s="84" t="s">
        <v>4050</v>
      </c>
      <c r="E284" s="84" t="b">
        <v>0</v>
      </c>
      <c r="F284" s="84" t="b">
        <v>0</v>
      </c>
      <c r="G284" s="84" t="b">
        <v>0</v>
      </c>
    </row>
    <row r="285" spans="1:7" ht="15">
      <c r="A285" s="84" t="s">
        <v>431</v>
      </c>
      <c r="B285" s="84">
        <v>2</v>
      </c>
      <c r="C285" s="123">
        <v>0.0015915972601812983</v>
      </c>
      <c r="D285" s="84" t="s">
        <v>4050</v>
      </c>
      <c r="E285" s="84" t="b">
        <v>0</v>
      </c>
      <c r="F285" s="84" t="b">
        <v>0</v>
      </c>
      <c r="G285" s="84" t="b">
        <v>0</v>
      </c>
    </row>
    <row r="286" spans="1:7" ht="15">
      <c r="A286" s="84" t="s">
        <v>430</v>
      </c>
      <c r="B286" s="84">
        <v>2</v>
      </c>
      <c r="C286" s="123">
        <v>0.0015915972601812983</v>
      </c>
      <c r="D286" s="84" t="s">
        <v>4050</v>
      </c>
      <c r="E286" s="84" t="b">
        <v>0</v>
      </c>
      <c r="F286" s="84" t="b">
        <v>0</v>
      </c>
      <c r="G286" s="84" t="b">
        <v>0</v>
      </c>
    </row>
    <row r="287" spans="1:7" ht="15">
      <c r="A287" s="84" t="s">
        <v>3845</v>
      </c>
      <c r="B287" s="84">
        <v>2</v>
      </c>
      <c r="C287" s="123">
        <v>0.0015915972601812983</v>
      </c>
      <c r="D287" s="84" t="s">
        <v>4050</v>
      </c>
      <c r="E287" s="84" t="b">
        <v>0</v>
      </c>
      <c r="F287" s="84" t="b">
        <v>0</v>
      </c>
      <c r="G287" s="84" t="b">
        <v>0</v>
      </c>
    </row>
    <row r="288" spans="1:7" ht="15">
      <c r="A288" s="84" t="s">
        <v>3846</v>
      </c>
      <c r="B288" s="84">
        <v>2</v>
      </c>
      <c r="C288" s="123">
        <v>0.0015915972601812983</v>
      </c>
      <c r="D288" s="84" t="s">
        <v>4050</v>
      </c>
      <c r="E288" s="84" t="b">
        <v>0</v>
      </c>
      <c r="F288" s="84" t="b">
        <v>0</v>
      </c>
      <c r="G288" s="84" t="b">
        <v>0</v>
      </c>
    </row>
    <row r="289" spans="1:7" ht="15">
      <c r="A289" s="84" t="s">
        <v>3002</v>
      </c>
      <c r="B289" s="84">
        <v>2</v>
      </c>
      <c r="C289" s="123">
        <v>0.001843716184522991</v>
      </c>
      <c r="D289" s="84" t="s">
        <v>4050</v>
      </c>
      <c r="E289" s="84" t="b">
        <v>0</v>
      </c>
      <c r="F289" s="84" t="b">
        <v>0</v>
      </c>
      <c r="G289" s="84" t="b">
        <v>0</v>
      </c>
    </row>
    <row r="290" spans="1:7" ht="15">
      <c r="A290" s="84" t="s">
        <v>421</v>
      </c>
      <c r="B290" s="84">
        <v>2</v>
      </c>
      <c r="C290" s="123">
        <v>0.0015915972601812983</v>
      </c>
      <c r="D290" s="84" t="s">
        <v>4050</v>
      </c>
      <c r="E290" s="84" t="b">
        <v>0</v>
      </c>
      <c r="F290" s="84" t="b">
        <v>0</v>
      </c>
      <c r="G290" s="84" t="b">
        <v>0</v>
      </c>
    </row>
    <row r="291" spans="1:7" ht="15">
      <c r="A291" s="84" t="s">
        <v>3847</v>
      </c>
      <c r="B291" s="84">
        <v>2</v>
      </c>
      <c r="C291" s="123">
        <v>0.0015915972601812983</v>
      </c>
      <c r="D291" s="84" t="s">
        <v>4050</v>
      </c>
      <c r="E291" s="84" t="b">
        <v>0</v>
      </c>
      <c r="F291" s="84" t="b">
        <v>0</v>
      </c>
      <c r="G291" s="84" t="b">
        <v>0</v>
      </c>
    </row>
    <row r="292" spans="1:7" ht="15">
      <c r="A292" s="84" t="s">
        <v>3848</v>
      </c>
      <c r="B292" s="84">
        <v>2</v>
      </c>
      <c r="C292" s="123">
        <v>0.0015915972601812983</v>
      </c>
      <c r="D292" s="84" t="s">
        <v>4050</v>
      </c>
      <c r="E292" s="84" t="b">
        <v>0</v>
      </c>
      <c r="F292" s="84" t="b">
        <v>0</v>
      </c>
      <c r="G292" s="84" t="b">
        <v>0</v>
      </c>
    </row>
    <row r="293" spans="1:7" ht="15">
      <c r="A293" s="84" t="s">
        <v>3849</v>
      </c>
      <c r="B293" s="84">
        <v>2</v>
      </c>
      <c r="C293" s="123">
        <v>0.0015915972601812983</v>
      </c>
      <c r="D293" s="84" t="s">
        <v>4050</v>
      </c>
      <c r="E293" s="84" t="b">
        <v>0</v>
      </c>
      <c r="F293" s="84" t="b">
        <v>0</v>
      </c>
      <c r="G293" s="84" t="b">
        <v>0</v>
      </c>
    </row>
    <row r="294" spans="1:7" ht="15">
      <c r="A294" s="84" t="s">
        <v>3850</v>
      </c>
      <c r="B294" s="84">
        <v>2</v>
      </c>
      <c r="C294" s="123">
        <v>0.0015915972601812983</v>
      </c>
      <c r="D294" s="84" t="s">
        <v>4050</v>
      </c>
      <c r="E294" s="84" t="b">
        <v>0</v>
      </c>
      <c r="F294" s="84" t="b">
        <v>0</v>
      </c>
      <c r="G294" s="84" t="b">
        <v>0</v>
      </c>
    </row>
    <row r="295" spans="1:7" ht="15">
      <c r="A295" s="84" t="s">
        <v>3851</v>
      </c>
      <c r="B295" s="84">
        <v>2</v>
      </c>
      <c r="C295" s="123">
        <v>0.0015915972601812983</v>
      </c>
      <c r="D295" s="84" t="s">
        <v>4050</v>
      </c>
      <c r="E295" s="84" t="b">
        <v>0</v>
      </c>
      <c r="F295" s="84" t="b">
        <v>0</v>
      </c>
      <c r="G295" s="84" t="b">
        <v>0</v>
      </c>
    </row>
    <row r="296" spans="1:7" ht="15">
      <c r="A296" s="84" t="s">
        <v>3852</v>
      </c>
      <c r="B296" s="84">
        <v>2</v>
      </c>
      <c r="C296" s="123">
        <v>0.0015915972601812983</v>
      </c>
      <c r="D296" s="84" t="s">
        <v>4050</v>
      </c>
      <c r="E296" s="84" t="b">
        <v>0</v>
      </c>
      <c r="F296" s="84" t="b">
        <v>0</v>
      </c>
      <c r="G296" s="84" t="b">
        <v>0</v>
      </c>
    </row>
    <row r="297" spans="1:7" ht="15">
      <c r="A297" s="84" t="s">
        <v>3853</v>
      </c>
      <c r="B297" s="84">
        <v>2</v>
      </c>
      <c r="C297" s="123">
        <v>0.0015915972601812983</v>
      </c>
      <c r="D297" s="84" t="s">
        <v>4050</v>
      </c>
      <c r="E297" s="84" t="b">
        <v>1</v>
      </c>
      <c r="F297" s="84" t="b">
        <v>0</v>
      </c>
      <c r="G297" s="84" t="b">
        <v>0</v>
      </c>
    </row>
    <row r="298" spans="1:7" ht="15">
      <c r="A298" s="84" t="s">
        <v>3854</v>
      </c>
      <c r="B298" s="84">
        <v>2</v>
      </c>
      <c r="C298" s="123">
        <v>0.0015915972601812983</v>
      </c>
      <c r="D298" s="84" t="s">
        <v>4050</v>
      </c>
      <c r="E298" s="84" t="b">
        <v>0</v>
      </c>
      <c r="F298" s="84" t="b">
        <v>0</v>
      </c>
      <c r="G298" s="84" t="b">
        <v>0</v>
      </c>
    </row>
    <row r="299" spans="1:7" ht="15">
      <c r="A299" s="84" t="s">
        <v>3067</v>
      </c>
      <c r="B299" s="84">
        <v>2</v>
      </c>
      <c r="C299" s="123">
        <v>0.0015915972601812983</v>
      </c>
      <c r="D299" s="84" t="s">
        <v>4050</v>
      </c>
      <c r="E299" s="84" t="b">
        <v>0</v>
      </c>
      <c r="F299" s="84" t="b">
        <v>0</v>
      </c>
      <c r="G299" s="84" t="b">
        <v>0</v>
      </c>
    </row>
    <row r="300" spans="1:7" ht="15">
      <c r="A300" s="84" t="s">
        <v>3003</v>
      </c>
      <c r="B300" s="84">
        <v>2</v>
      </c>
      <c r="C300" s="123">
        <v>0.0015915972601812983</v>
      </c>
      <c r="D300" s="84" t="s">
        <v>4050</v>
      </c>
      <c r="E300" s="84" t="b">
        <v>0</v>
      </c>
      <c r="F300" s="84" t="b">
        <v>0</v>
      </c>
      <c r="G300" s="84" t="b">
        <v>0</v>
      </c>
    </row>
    <row r="301" spans="1:7" ht="15">
      <c r="A301" s="84" t="s">
        <v>304</v>
      </c>
      <c r="B301" s="84">
        <v>2</v>
      </c>
      <c r="C301" s="123">
        <v>0.0015915972601812983</v>
      </c>
      <c r="D301" s="84" t="s">
        <v>4050</v>
      </c>
      <c r="E301" s="84" t="b">
        <v>0</v>
      </c>
      <c r="F301" s="84" t="b">
        <v>0</v>
      </c>
      <c r="G301" s="84" t="b">
        <v>0</v>
      </c>
    </row>
    <row r="302" spans="1:7" ht="15">
      <c r="A302" s="84" t="s">
        <v>372</v>
      </c>
      <c r="B302" s="84">
        <v>2</v>
      </c>
      <c r="C302" s="123">
        <v>0.0015915972601812983</v>
      </c>
      <c r="D302" s="84" t="s">
        <v>4050</v>
      </c>
      <c r="E302" s="84" t="b">
        <v>0</v>
      </c>
      <c r="F302" s="84" t="b">
        <v>0</v>
      </c>
      <c r="G302" s="84" t="b">
        <v>0</v>
      </c>
    </row>
    <row r="303" spans="1:7" ht="15">
      <c r="A303" s="84" t="s">
        <v>3855</v>
      </c>
      <c r="B303" s="84">
        <v>2</v>
      </c>
      <c r="C303" s="123">
        <v>0.0015915972601812983</v>
      </c>
      <c r="D303" s="84" t="s">
        <v>4050</v>
      </c>
      <c r="E303" s="84" t="b">
        <v>0</v>
      </c>
      <c r="F303" s="84" t="b">
        <v>0</v>
      </c>
      <c r="G303" s="84" t="b">
        <v>0</v>
      </c>
    </row>
    <row r="304" spans="1:7" ht="15">
      <c r="A304" s="84" t="s">
        <v>3856</v>
      </c>
      <c r="B304" s="84">
        <v>2</v>
      </c>
      <c r="C304" s="123">
        <v>0.0015915972601812983</v>
      </c>
      <c r="D304" s="84" t="s">
        <v>4050</v>
      </c>
      <c r="E304" s="84" t="b">
        <v>0</v>
      </c>
      <c r="F304" s="84" t="b">
        <v>0</v>
      </c>
      <c r="G304" s="84" t="b">
        <v>0</v>
      </c>
    </row>
    <row r="305" spans="1:7" ht="15">
      <c r="A305" s="84" t="s">
        <v>3857</v>
      </c>
      <c r="B305" s="84">
        <v>2</v>
      </c>
      <c r="C305" s="123">
        <v>0.0015915972601812983</v>
      </c>
      <c r="D305" s="84" t="s">
        <v>4050</v>
      </c>
      <c r="E305" s="84" t="b">
        <v>0</v>
      </c>
      <c r="F305" s="84" t="b">
        <v>0</v>
      </c>
      <c r="G305" s="84" t="b">
        <v>0</v>
      </c>
    </row>
    <row r="306" spans="1:7" ht="15">
      <c r="A306" s="84" t="s">
        <v>3858</v>
      </c>
      <c r="B306" s="84">
        <v>2</v>
      </c>
      <c r="C306" s="123">
        <v>0.0015915972601812983</v>
      </c>
      <c r="D306" s="84" t="s">
        <v>4050</v>
      </c>
      <c r="E306" s="84" t="b">
        <v>0</v>
      </c>
      <c r="F306" s="84" t="b">
        <v>0</v>
      </c>
      <c r="G306" s="84" t="b">
        <v>0</v>
      </c>
    </row>
    <row r="307" spans="1:7" ht="15">
      <c r="A307" s="84" t="s">
        <v>3859</v>
      </c>
      <c r="B307" s="84">
        <v>2</v>
      </c>
      <c r="C307" s="123">
        <v>0.0015915972601812983</v>
      </c>
      <c r="D307" s="84" t="s">
        <v>4050</v>
      </c>
      <c r="E307" s="84" t="b">
        <v>0</v>
      </c>
      <c r="F307" s="84" t="b">
        <v>0</v>
      </c>
      <c r="G307" s="84" t="b">
        <v>0</v>
      </c>
    </row>
    <row r="308" spans="1:7" ht="15">
      <c r="A308" s="84" t="s">
        <v>3860</v>
      </c>
      <c r="B308" s="84">
        <v>2</v>
      </c>
      <c r="C308" s="123">
        <v>0.0015915972601812983</v>
      </c>
      <c r="D308" s="84" t="s">
        <v>4050</v>
      </c>
      <c r="E308" s="84" t="b">
        <v>0</v>
      </c>
      <c r="F308" s="84" t="b">
        <v>0</v>
      </c>
      <c r="G308" s="84" t="b">
        <v>0</v>
      </c>
    </row>
    <row r="309" spans="1:7" ht="15">
      <c r="A309" s="84" t="s">
        <v>3861</v>
      </c>
      <c r="B309" s="84">
        <v>2</v>
      </c>
      <c r="C309" s="123">
        <v>0.001843716184522991</v>
      </c>
      <c r="D309" s="84" t="s">
        <v>4050</v>
      </c>
      <c r="E309" s="84" t="b">
        <v>0</v>
      </c>
      <c r="F309" s="84" t="b">
        <v>0</v>
      </c>
      <c r="G309" s="84" t="b">
        <v>0</v>
      </c>
    </row>
    <row r="310" spans="1:7" ht="15">
      <c r="A310" s="84" t="s">
        <v>3862</v>
      </c>
      <c r="B310" s="84">
        <v>2</v>
      </c>
      <c r="C310" s="123">
        <v>0.0015915972601812983</v>
      </c>
      <c r="D310" s="84" t="s">
        <v>4050</v>
      </c>
      <c r="E310" s="84" t="b">
        <v>1</v>
      </c>
      <c r="F310" s="84" t="b">
        <v>0</v>
      </c>
      <c r="G310" s="84" t="b">
        <v>0</v>
      </c>
    </row>
    <row r="311" spans="1:7" ht="15">
      <c r="A311" s="84" t="s">
        <v>3863</v>
      </c>
      <c r="B311" s="84">
        <v>2</v>
      </c>
      <c r="C311" s="123">
        <v>0.0015915972601812983</v>
      </c>
      <c r="D311" s="84" t="s">
        <v>4050</v>
      </c>
      <c r="E311" s="84" t="b">
        <v>0</v>
      </c>
      <c r="F311" s="84" t="b">
        <v>0</v>
      </c>
      <c r="G311" s="84" t="b">
        <v>0</v>
      </c>
    </row>
    <row r="312" spans="1:7" ht="15">
      <c r="A312" s="84" t="s">
        <v>3864</v>
      </c>
      <c r="B312" s="84">
        <v>2</v>
      </c>
      <c r="C312" s="123">
        <v>0.0015915972601812983</v>
      </c>
      <c r="D312" s="84" t="s">
        <v>4050</v>
      </c>
      <c r="E312" s="84" t="b">
        <v>0</v>
      </c>
      <c r="F312" s="84" t="b">
        <v>0</v>
      </c>
      <c r="G312" s="84" t="b">
        <v>0</v>
      </c>
    </row>
    <row r="313" spans="1:7" ht="15">
      <c r="A313" s="84" t="s">
        <v>3865</v>
      </c>
      <c r="B313" s="84">
        <v>2</v>
      </c>
      <c r="C313" s="123">
        <v>0.0015915972601812983</v>
      </c>
      <c r="D313" s="84" t="s">
        <v>4050</v>
      </c>
      <c r="E313" s="84" t="b">
        <v>0</v>
      </c>
      <c r="F313" s="84" t="b">
        <v>0</v>
      </c>
      <c r="G313" s="84" t="b">
        <v>0</v>
      </c>
    </row>
    <row r="314" spans="1:7" ht="15">
      <c r="A314" s="84" t="s">
        <v>3866</v>
      </c>
      <c r="B314" s="84">
        <v>2</v>
      </c>
      <c r="C314" s="123">
        <v>0.0015915972601812983</v>
      </c>
      <c r="D314" s="84" t="s">
        <v>4050</v>
      </c>
      <c r="E314" s="84" t="b">
        <v>0</v>
      </c>
      <c r="F314" s="84" t="b">
        <v>0</v>
      </c>
      <c r="G314" s="84" t="b">
        <v>0</v>
      </c>
    </row>
    <row r="315" spans="1:7" ht="15">
      <c r="A315" s="84" t="s">
        <v>3867</v>
      </c>
      <c r="B315" s="84">
        <v>2</v>
      </c>
      <c r="C315" s="123">
        <v>0.0015915972601812983</v>
      </c>
      <c r="D315" s="84" t="s">
        <v>4050</v>
      </c>
      <c r="E315" s="84" t="b">
        <v>0</v>
      </c>
      <c r="F315" s="84" t="b">
        <v>0</v>
      </c>
      <c r="G315" s="84" t="b">
        <v>0</v>
      </c>
    </row>
    <row r="316" spans="1:7" ht="15">
      <c r="A316" s="84" t="s">
        <v>3868</v>
      </c>
      <c r="B316" s="84">
        <v>2</v>
      </c>
      <c r="C316" s="123">
        <v>0.0015915972601812983</v>
      </c>
      <c r="D316" s="84" t="s">
        <v>4050</v>
      </c>
      <c r="E316" s="84" t="b">
        <v>0</v>
      </c>
      <c r="F316" s="84" t="b">
        <v>0</v>
      </c>
      <c r="G316" s="84" t="b">
        <v>0</v>
      </c>
    </row>
    <row r="317" spans="1:7" ht="15">
      <c r="A317" s="84" t="s">
        <v>3869</v>
      </c>
      <c r="B317" s="84">
        <v>2</v>
      </c>
      <c r="C317" s="123">
        <v>0.0015915972601812983</v>
      </c>
      <c r="D317" s="84" t="s">
        <v>4050</v>
      </c>
      <c r="E317" s="84" t="b">
        <v>0</v>
      </c>
      <c r="F317" s="84" t="b">
        <v>0</v>
      </c>
      <c r="G317" s="84" t="b">
        <v>0</v>
      </c>
    </row>
    <row r="318" spans="1:7" ht="15">
      <c r="A318" s="84" t="s">
        <v>3870</v>
      </c>
      <c r="B318" s="84">
        <v>2</v>
      </c>
      <c r="C318" s="123">
        <v>0.0015915972601812983</v>
      </c>
      <c r="D318" s="84" t="s">
        <v>4050</v>
      </c>
      <c r="E318" s="84" t="b">
        <v>1</v>
      </c>
      <c r="F318" s="84" t="b">
        <v>0</v>
      </c>
      <c r="G318" s="84" t="b">
        <v>0</v>
      </c>
    </row>
    <row r="319" spans="1:7" ht="15">
      <c r="A319" s="84" t="s">
        <v>3871</v>
      </c>
      <c r="B319" s="84">
        <v>2</v>
      </c>
      <c r="C319" s="123">
        <v>0.0015915972601812983</v>
      </c>
      <c r="D319" s="84" t="s">
        <v>4050</v>
      </c>
      <c r="E319" s="84" t="b">
        <v>1</v>
      </c>
      <c r="F319" s="84" t="b">
        <v>0</v>
      </c>
      <c r="G319" s="84" t="b">
        <v>0</v>
      </c>
    </row>
    <row r="320" spans="1:7" ht="15">
      <c r="A320" s="84" t="s">
        <v>3872</v>
      </c>
      <c r="B320" s="84">
        <v>2</v>
      </c>
      <c r="C320" s="123">
        <v>0.0015915972601812983</v>
      </c>
      <c r="D320" s="84" t="s">
        <v>4050</v>
      </c>
      <c r="E320" s="84" t="b">
        <v>0</v>
      </c>
      <c r="F320" s="84" t="b">
        <v>0</v>
      </c>
      <c r="G320" s="84" t="b">
        <v>0</v>
      </c>
    </row>
    <row r="321" spans="1:7" ht="15">
      <c r="A321" s="84" t="s">
        <v>3873</v>
      </c>
      <c r="B321" s="84">
        <v>2</v>
      </c>
      <c r="C321" s="123">
        <v>0.0015915972601812983</v>
      </c>
      <c r="D321" s="84" t="s">
        <v>4050</v>
      </c>
      <c r="E321" s="84" t="b">
        <v>0</v>
      </c>
      <c r="F321" s="84" t="b">
        <v>0</v>
      </c>
      <c r="G321" s="84" t="b">
        <v>0</v>
      </c>
    </row>
    <row r="322" spans="1:7" ht="15">
      <c r="A322" s="84" t="s">
        <v>3032</v>
      </c>
      <c r="B322" s="84">
        <v>2</v>
      </c>
      <c r="C322" s="123">
        <v>0.0015915972601812983</v>
      </c>
      <c r="D322" s="84" t="s">
        <v>4050</v>
      </c>
      <c r="E322" s="84" t="b">
        <v>0</v>
      </c>
      <c r="F322" s="84" t="b">
        <v>0</v>
      </c>
      <c r="G322" s="84" t="b">
        <v>0</v>
      </c>
    </row>
    <row r="323" spans="1:7" ht="15">
      <c r="A323" s="84" t="s">
        <v>3874</v>
      </c>
      <c r="B323" s="84">
        <v>2</v>
      </c>
      <c r="C323" s="123">
        <v>0.0015915972601812983</v>
      </c>
      <c r="D323" s="84" t="s">
        <v>4050</v>
      </c>
      <c r="E323" s="84" t="b">
        <v>1</v>
      </c>
      <c r="F323" s="84" t="b">
        <v>0</v>
      </c>
      <c r="G323" s="84" t="b">
        <v>0</v>
      </c>
    </row>
    <row r="324" spans="1:7" ht="15">
      <c r="A324" s="84" t="s">
        <v>3875</v>
      </c>
      <c r="B324" s="84">
        <v>2</v>
      </c>
      <c r="C324" s="123">
        <v>0.0015915972601812983</v>
      </c>
      <c r="D324" s="84" t="s">
        <v>4050</v>
      </c>
      <c r="E324" s="84" t="b">
        <v>0</v>
      </c>
      <c r="F324" s="84" t="b">
        <v>0</v>
      </c>
      <c r="G324" s="84" t="b">
        <v>0</v>
      </c>
    </row>
    <row r="325" spans="1:7" ht="15">
      <c r="A325" s="84" t="s">
        <v>3876</v>
      </c>
      <c r="B325" s="84">
        <v>2</v>
      </c>
      <c r="C325" s="123">
        <v>0.0015915972601812983</v>
      </c>
      <c r="D325" s="84" t="s">
        <v>4050</v>
      </c>
      <c r="E325" s="84" t="b">
        <v>0</v>
      </c>
      <c r="F325" s="84" t="b">
        <v>0</v>
      </c>
      <c r="G325" s="84" t="b">
        <v>0</v>
      </c>
    </row>
    <row r="326" spans="1:7" ht="15">
      <c r="A326" s="84" t="s">
        <v>3877</v>
      </c>
      <c r="B326" s="84">
        <v>2</v>
      </c>
      <c r="C326" s="123">
        <v>0.0015915972601812983</v>
      </c>
      <c r="D326" s="84" t="s">
        <v>4050</v>
      </c>
      <c r="E326" s="84" t="b">
        <v>0</v>
      </c>
      <c r="F326" s="84" t="b">
        <v>0</v>
      </c>
      <c r="G326" s="84" t="b">
        <v>0</v>
      </c>
    </row>
    <row r="327" spans="1:7" ht="15">
      <c r="A327" s="84" t="s">
        <v>3878</v>
      </c>
      <c r="B327" s="84">
        <v>2</v>
      </c>
      <c r="C327" s="123">
        <v>0.0015915972601812983</v>
      </c>
      <c r="D327" s="84" t="s">
        <v>4050</v>
      </c>
      <c r="E327" s="84" t="b">
        <v>0</v>
      </c>
      <c r="F327" s="84" t="b">
        <v>0</v>
      </c>
      <c r="G327" s="84" t="b">
        <v>0</v>
      </c>
    </row>
    <row r="328" spans="1:7" ht="15">
      <c r="A328" s="84" t="s">
        <v>3879</v>
      </c>
      <c r="B328" s="84">
        <v>2</v>
      </c>
      <c r="C328" s="123">
        <v>0.0015915972601812983</v>
      </c>
      <c r="D328" s="84" t="s">
        <v>4050</v>
      </c>
      <c r="E328" s="84" t="b">
        <v>0</v>
      </c>
      <c r="F328" s="84" t="b">
        <v>0</v>
      </c>
      <c r="G328" s="84" t="b">
        <v>0</v>
      </c>
    </row>
    <row r="329" spans="1:7" ht="15">
      <c r="A329" s="84" t="s">
        <v>3880</v>
      </c>
      <c r="B329" s="84">
        <v>2</v>
      </c>
      <c r="C329" s="123">
        <v>0.0015915972601812983</v>
      </c>
      <c r="D329" s="84" t="s">
        <v>4050</v>
      </c>
      <c r="E329" s="84" t="b">
        <v>0</v>
      </c>
      <c r="F329" s="84" t="b">
        <v>0</v>
      </c>
      <c r="G329" s="84" t="b">
        <v>0</v>
      </c>
    </row>
    <row r="330" spans="1:7" ht="15">
      <c r="A330" s="84" t="s">
        <v>3881</v>
      </c>
      <c r="B330" s="84">
        <v>2</v>
      </c>
      <c r="C330" s="123">
        <v>0.0015915972601812983</v>
      </c>
      <c r="D330" s="84" t="s">
        <v>4050</v>
      </c>
      <c r="E330" s="84" t="b">
        <v>0</v>
      </c>
      <c r="F330" s="84" t="b">
        <v>0</v>
      </c>
      <c r="G330" s="84" t="b">
        <v>0</v>
      </c>
    </row>
    <row r="331" spans="1:7" ht="15">
      <c r="A331" s="84" t="s">
        <v>3882</v>
      </c>
      <c r="B331" s="84">
        <v>2</v>
      </c>
      <c r="C331" s="123">
        <v>0.0015915972601812983</v>
      </c>
      <c r="D331" s="84" t="s">
        <v>4050</v>
      </c>
      <c r="E331" s="84" t="b">
        <v>0</v>
      </c>
      <c r="F331" s="84" t="b">
        <v>0</v>
      </c>
      <c r="G331" s="84" t="b">
        <v>0</v>
      </c>
    </row>
    <row r="332" spans="1:7" ht="15">
      <c r="A332" s="84" t="s">
        <v>3883</v>
      </c>
      <c r="B332" s="84">
        <v>2</v>
      </c>
      <c r="C332" s="123">
        <v>0.0015915972601812983</v>
      </c>
      <c r="D332" s="84" t="s">
        <v>4050</v>
      </c>
      <c r="E332" s="84" t="b">
        <v>0</v>
      </c>
      <c r="F332" s="84" t="b">
        <v>0</v>
      </c>
      <c r="G332" s="84" t="b">
        <v>0</v>
      </c>
    </row>
    <row r="333" spans="1:7" ht="15">
      <c r="A333" s="84" t="s">
        <v>3884</v>
      </c>
      <c r="B333" s="84">
        <v>2</v>
      </c>
      <c r="C333" s="123">
        <v>0.0015915972601812983</v>
      </c>
      <c r="D333" s="84" t="s">
        <v>4050</v>
      </c>
      <c r="E333" s="84" t="b">
        <v>0</v>
      </c>
      <c r="F333" s="84" t="b">
        <v>0</v>
      </c>
      <c r="G333" s="84" t="b">
        <v>0</v>
      </c>
    </row>
    <row r="334" spans="1:7" ht="15">
      <c r="A334" s="84" t="s">
        <v>420</v>
      </c>
      <c r="B334" s="84">
        <v>2</v>
      </c>
      <c r="C334" s="123">
        <v>0.0015915972601812983</v>
      </c>
      <c r="D334" s="84" t="s">
        <v>4050</v>
      </c>
      <c r="E334" s="84" t="b">
        <v>0</v>
      </c>
      <c r="F334" s="84" t="b">
        <v>0</v>
      </c>
      <c r="G334" s="84" t="b">
        <v>0</v>
      </c>
    </row>
    <row r="335" spans="1:7" ht="15">
      <c r="A335" s="84" t="s">
        <v>3885</v>
      </c>
      <c r="B335" s="84">
        <v>2</v>
      </c>
      <c r="C335" s="123">
        <v>0.0015915972601812983</v>
      </c>
      <c r="D335" s="84" t="s">
        <v>4050</v>
      </c>
      <c r="E335" s="84" t="b">
        <v>0</v>
      </c>
      <c r="F335" s="84" t="b">
        <v>0</v>
      </c>
      <c r="G335" s="84" t="b">
        <v>0</v>
      </c>
    </row>
    <row r="336" spans="1:7" ht="15">
      <c r="A336" s="84" t="s">
        <v>3886</v>
      </c>
      <c r="B336" s="84">
        <v>2</v>
      </c>
      <c r="C336" s="123">
        <v>0.0015915972601812983</v>
      </c>
      <c r="D336" s="84" t="s">
        <v>4050</v>
      </c>
      <c r="E336" s="84" t="b">
        <v>0</v>
      </c>
      <c r="F336" s="84" t="b">
        <v>0</v>
      </c>
      <c r="G336" s="84" t="b">
        <v>0</v>
      </c>
    </row>
    <row r="337" spans="1:7" ht="15">
      <c r="A337" s="84" t="s">
        <v>3887</v>
      </c>
      <c r="B337" s="84">
        <v>2</v>
      </c>
      <c r="C337" s="123">
        <v>0.0015915972601812983</v>
      </c>
      <c r="D337" s="84" t="s">
        <v>4050</v>
      </c>
      <c r="E337" s="84" t="b">
        <v>0</v>
      </c>
      <c r="F337" s="84" t="b">
        <v>0</v>
      </c>
      <c r="G337" s="84" t="b">
        <v>0</v>
      </c>
    </row>
    <row r="338" spans="1:7" ht="15">
      <c r="A338" s="84" t="s">
        <v>3888</v>
      </c>
      <c r="B338" s="84">
        <v>2</v>
      </c>
      <c r="C338" s="123">
        <v>0.0015915972601812983</v>
      </c>
      <c r="D338" s="84" t="s">
        <v>4050</v>
      </c>
      <c r="E338" s="84" t="b">
        <v>0</v>
      </c>
      <c r="F338" s="84" t="b">
        <v>0</v>
      </c>
      <c r="G338" s="84" t="b">
        <v>0</v>
      </c>
    </row>
    <row r="339" spans="1:7" ht="15">
      <c r="A339" s="84" t="s">
        <v>3889</v>
      </c>
      <c r="B339" s="84">
        <v>2</v>
      </c>
      <c r="C339" s="123">
        <v>0.0015915972601812983</v>
      </c>
      <c r="D339" s="84" t="s">
        <v>4050</v>
      </c>
      <c r="E339" s="84" t="b">
        <v>0</v>
      </c>
      <c r="F339" s="84" t="b">
        <v>0</v>
      </c>
      <c r="G339" s="84" t="b">
        <v>0</v>
      </c>
    </row>
    <row r="340" spans="1:7" ht="15">
      <c r="A340" s="84" t="s">
        <v>3890</v>
      </c>
      <c r="B340" s="84">
        <v>2</v>
      </c>
      <c r="C340" s="123">
        <v>0.0015915972601812983</v>
      </c>
      <c r="D340" s="84" t="s">
        <v>4050</v>
      </c>
      <c r="E340" s="84" t="b">
        <v>0</v>
      </c>
      <c r="F340" s="84" t="b">
        <v>0</v>
      </c>
      <c r="G340" s="84" t="b">
        <v>0</v>
      </c>
    </row>
    <row r="341" spans="1:7" ht="15">
      <c r="A341" s="84" t="s">
        <v>3891</v>
      </c>
      <c r="B341" s="84">
        <v>2</v>
      </c>
      <c r="C341" s="123">
        <v>0.0015915972601812983</v>
      </c>
      <c r="D341" s="84" t="s">
        <v>4050</v>
      </c>
      <c r="E341" s="84" t="b">
        <v>0</v>
      </c>
      <c r="F341" s="84" t="b">
        <v>0</v>
      </c>
      <c r="G341" s="84" t="b">
        <v>0</v>
      </c>
    </row>
    <row r="342" spans="1:7" ht="15">
      <c r="A342" s="84" t="s">
        <v>3892</v>
      </c>
      <c r="B342" s="84">
        <v>2</v>
      </c>
      <c r="C342" s="123">
        <v>0.0015915972601812983</v>
      </c>
      <c r="D342" s="84" t="s">
        <v>4050</v>
      </c>
      <c r="E342" s="84" t="b">
        <v>0</v>
      </c>
      <c r="F342" s="84" t="b">
        <v>0</v>
      </c>
      <c r="G342" s="84" t="b">
        <v>0</v>
      </c>
    </row>
    <row r="343" spans="1:7" ht="15">
      <c r="A343" s="84" t="s">
        <v>3893</v>
      </c>
      <c r="B343" s="84">
        <v>2</v>
      </c>
      <c r="C343" s="123">
        <v>0.0015915972601812983</v>
      </c>
      <c r="D343" s="84" t="s">
        <v>4050</v>
      </c>
      <c r="E343" s="84" t="b">
        <v>0</v>
      </c>
      <c r="F343" s="84" t="b">
        <v>0</v>
      </c>
      <c r="G343" s="84" t="b">
        <v>0</v>
      </c>
    </row>
    <row r="344" spans="1:7" ht="15">
      <c r="A344" s="84" t="s">
        <v>3894</v>
      </c>
      <c r="B344" s="84">
        <v>2</v>
      </c>
      <c r="C344" s="123">
        <v>0.0015915972601812983</v>
      </c>
      <c r="D344" s="84" t="s">
        <v>4050</v>
      </c>
      <c r="E344" s="84" t="b">
        <v>0</v>
      </c>
      <c r="F344" s="84" t="b">
        <v>0</v>
      </c>
      <c r="G344" s="84" t="b">
        <v>0</v>
      </c>
    </row>
    <row r="345" spans="1:7" ht="15">
      <c r="A345" s="84" t="s">
        <v>3895</v>
      </c>
      <c r="B345" s="84">
        <v>2</v>
      </c>
      <c r="C345" s="123">
        <v>0.0015915972601812983</v>
      </c>
      <c r="D345" s="84" t="s">
        <v>4050</v>
      </c>
      <c r="E345" s="84" t="b">
        <v>0</v>
      </c>
      <c r="F345" s="84" t="b">
        <v>0</v>
      </c>
      <c r="G345" s="84" t="b">
        <v>0</v>
      </c>
    </row>
    <row r="346" spans="1:7" ht="15">
      <c r="A346" s="84" t="s">
        <v>3896</v>
      </c>
      <c r="B346" s="84">
        <v>2</v>
      </c>
      <c r="C346" s="123">
        <v>0.0015915972601812983</v>
      </c>
      <c r="D346" s="84" t="s">
        <v>4050</v>
      </c>
      <c r="E346" s="84" t="b">
        <v>0</v>
      </c>
      <c r="F346" s="84" t="b">
        <v>0</v>
      </c>
      <c r="G346" s="84" t="b">
        <v>0</v>
      </c>
    </row>
    <row r="347" spans="1:7" ht="15">
      <c r="A347" s="84" t="s">
        <v>3897</v>
      </c>
      <c r="B347" s="84">
        <v>2</v>
      </c>
      <c r="C347" s="123">
        <v>0.0015915972601812983</v>
      </c>
      <c r="D347" s="84" t="s">
        <v>4050</v>
      </c>
      <c r="E347" s="84" t="b">
        <v>0</v>
      </c>
      <c r="F347" s="84" t="b">
        <v>0</v>
      </c>
      <c r="G347" s="84" t="b">
        <v>0</v>
      </c>
    </row>
    <row r="348" spans="1:7" ht="15">
      <c r="A348" s="84" t="s">
        <v>3898</v>
      </c>
      <c r="B348" s="84">
        <v>2</v>
      </c>
      <c r="C348" s="123">
        <v>0.0015915972601812983</v>
      </c>
      <c r="D348" s="84" t="s">
        <v>4050</v>
      </c>
      <c r="E348" s="84" t="b">
        <v>0</v>
      </c>
      <c r="F348" s="84" t="b">
        <v>0</v>
      </c>
      <c r="G348" s="84" t="b">
        <v>0</v>
      </c>
    </row>
    <row r="349" spans="1:7" ht="15">
      <c r="A349" s="84" t="s">
        <v>3899</v>
      </c>
      <c r="B349" s="84">
        <v>2</v>
      </c>
      <c r="C349" s="123">
        <v>0.0015915972601812983</v>
      </c>
      <c r="D349" s="84" t="s">
        <v>4050</v>
      </c>
      <c r="E349" s="84" t="b">
        <v>0</v>
      </c>
      <c r="F349" s="84" t="b">
        <v>0</v>
      </c>
      <c r="G349" s="84" t="b">
        <v>0</v>
      </c>
    </row>
    <row r="350" spans="1:7" ht="15">
      <c r="A350" s="84" t="s">
        <v>3900</v>
      </c>
      <c r="B350" s="84">
        <v>2</v>
      </c>
      <c r="C350" s="123">
        <v>0.0015915972601812983</v>
      </c>
      <c r="D350" s="84" t="s">
        <v>4050</v>
      </c>
      <c r="E350" s="84" t="b">
        <v>0</v>
      </c>
      <c r="F350" s="84" t="b">
        <v>0</v>
      </c>
      <c r="G350" s="84" t="b">
        <v>0</v>
      </c>
    </row>
    <row r="351" spans="1:7" ht="15">
      <c r="A351" s="84" t="s">
        <v>3901</v>
      </c>
      <c r="B351" s="84">
        <v>2</v>
      </c>
      <c r="C351" s="123">
        <v>0.0015915972601812983</v>
      </c>
      <c r="D351" s="84" t="s">
        <v>4050</v>
      </c>
      <c r="E351" s="84" t="b">
        <v>0</v>
      </c>
      <c r="F351" s="84" t="b">
        <v>0</v>
      </c>
      <c r="G351" s="84" t="b">
        <v>0</v>
      </c>
    </row>
    <row r="352" spans="1:7" ht="15">
      <c r="A352" s="84" t="s">
        <v>3902</v>
      </c>
      <c r="B352" s="84">
        <v>2</v>
      </c>
      <c r="C352" s="123">
        <v>0.0015915972601812983</v>
      </c>
      <c r="D352" s="84" t="s">
        <v>4050</v>
      </c>
      <c r="E352" s="84" t="b">
        <v>0</v>
      </c>
      <c r="F352" s="84" t="b">
        <v>0</v>
      </c>
      <c r="G352" s="84" t="b">
        <v>0</v>
      </c>
    </row>
    <row r="353" spans="1:7" ht="15">
      <c r="A353" s="84" t="s">
        <v>418</v>
      </c>
      <c r="B353" s="84">
        <v>2</v>
      </c>
      <c r="C353" s="123">
        <v>0.0015915972601812983</v>
      </c>
      <c r="D353" s="84" t="s">
        <v>4050</v>
      </c>
      <c r="E353" s="84" t="b">
        <v>0</v>
      </c>
      <c r="F353" s="84" t="b">
        <v>0</v>
      </c>
      <c r="G353" s="84" t="b">
        <v>0</v>
      </c>
    </row>
    <row r="354" spans="1:7" ht="15">
      <c r="A354" s="84" t="s">
        <v>3903</v>
      </c>
      <c r="B354" s="84">
        <v>2</v>
      </c>
      <c r="C354" s="123">
        <v>0.0015915972601812983</v>
      </c>
      <c r="D354" s="84" t="s">
        <v>4050</v>
      </c>
      <c r="E354" s="84" t="b">
        <v>0</v>
      </c>
      <c r="F354" s="84" t="b">
        <v>0</v>
      </c>
      <c r="G354" s="84" t="b">
        <v>0</v>
      </c>
    </row>
    <row r="355" spans="1:7" ht="15">
      <c r="A355" s="84" t="s">
        <v>2997</v>
      </c>
      <c r="B355" s="84">
        <v>2</v>
      </c>
      <c r="C355" s="123">
        <v>0.0015915972601812983</v>
      </c>
      <c r="D355" s="84" t="s">
        <v>4050</v>
      </c>
      <c r="E355" s="84" t="b">
        <v>0</v>
      </c>
      <c r="F355" s="84" t="b">
        <v>1</v>
      </c>
      <c r="G355" s="84" t="b">
        <v>0</v>
      </c>
    </row>
    <row r="356" spans="1:7" ht="15">
      <c r="A356" s="84" t="s">
        <v>3904</v>
      </c>
      <c r="B356" s="84">
        <v>2</v>
      </c>
      <c r="C356" s="123">
        <v>0.0015915972601812983</v>
      </c>
      <c r="D356" s="84" t="s">
        <v>4050</v>
      </c>
      <c r="E356" s="84" t="b">
        <v>0</v>
      </c>
      <c r="F356" s="84" t="b">
        <v>0</v>
      </c>
      <c r="G356" s="84" t="b">
        <v>0</v>
      </c>
    </row>
    <row r="357" spans="1:7" ht="15">
      <c r="A357" s="84" t="s">
        <v>3905</v>
      </c>
      <c r="B357" s="84">
        <v>2</v>
      </c>
      <c r="C357" s="123">
        <v>0.0015915972601812983</v>
      </c>
      <c r="D357" s="84" t="s">
        <v>4050</v>
      </c>
      <c r="E357" s="84" t="b">
        <v>0</v>
      </c>
      <c r="F357" s="84" t="b">
        <v>0</v>
      </c>
      <c r="G357" s="84" t="b">
        <v>0</v>
      </c>
    </row>
    <row r="358" spans="1:7" ht="15">
      <c r="A358" s="84" t="s">
        <v>3906</v>
      </c>
      <c r="B358" s="84">
        <v>2</v>
      </c>
      <c r="C358" s="123">
        <v>0.0015915972601812983</v>
      </c>
      <c r="D358" s="84" t="s">
        <v>4050</v>
      </c>
      <c r="E358" s="84" t="b">
        <v>0</v>
      </c>
      <c r="F358" s="84" t="b">
        <v>0</v>
      </c>
      <c r="G358" s="84" t="b">
        <v>0</v>
      </c>
    </row>
    <row r="359" spans="1:7" ht="15">
      <c r="A359" s="84" t="s">
        <v>3907</v>
      </c>
      <c r="B359" s="84">
        <v>2</v>
      </c>
      <c r="C359" s="123">
        <v>0.0015915972601812983</v>
      </c>
      <c r="D359" s="84" t="s">
        <v>4050</v>
      </c>
      <c r="E359" s="84" t="b">
        <v>0</v>
      </c>
      <c r="F359" s="84" t="b">
        <v>0</v>
      </c>
      <c r="G359" s="84" t="b">
        <v>0</v>
      </c>
    </row>
    <row r="360" spans="1:7" ht="15">
      <c r="A360" s="84" t="s">
        <v>3908</v>
      </c>
      <c r="B360" s="84">
        <v>2</v>
      </c>
      <c r="C360" s="123">
        <v>0.0015915972601812983</v>
      </c>
      <c r="D360" s="84" t="s">
        <v>4050</v>
      </c>
      <c r="E360" s="84" t="b">
        <v>0</v>
      </c>
      <c r="F360" s="84" t="b">
        <v>0</v>
      </c>
      <c r="G360" s="84" t="b">
        <v>0</v>
      </c>
    </row>
    <row r="361" spans="1:7" ht="15">
      <c r="A361" s="84" t="s">
        <v>3909</v>
      </c>
      <c r="B361" s="84">
        <v>2</v>
      </c>
      <c r="C361" s="123">
        <v>0.0015915972601812983</v>
      </c>
      <c r="D361" s="84" t="s">
        <v>4050</v>
      </c>
      <c r="E361" s="84" t="b">
        <v>0</v>
      </c>
      <c r="F361" s="84" t="b">
        <v>0</v>
      </c>
      <c r="G361" s="84" t="b">
        <v>0</v>
      </c>
    </row>
    <row r="362" spans="1:7" ht="15">
      <c r="A362" s="84" t="s">
        <v>3910</v>
      </c>
      <c r="B362" s="84">
        <v>2</v>
      </c>
      <c r="C362" s="123">
        <v>0.0015915972601812983</v>
      </c>
      <c r="D362" s="84" t="s">
        <v>4050</v>
      </c>
      <c r="E362" s="84" t="b">
        <v>0</v>
      </c>
      <c r="F362" s="84" t="b">
        <v>0</v>
      </c>
      <c r="G362" s="84" t="b">
        <v>0</v>
      </c>
    </row>
    <row r="363" spans="1:7" ht="15">
      <c r="A363" s="84" t="s">
        <v>3911</v>
      </c>
      <c r="B363" s="84">
        <v>2</v>
      </c>
      <c r="C363" s="123">
        <v>0.0015915972601812983</v>
      </c>
      <c r="D363" s="84" t="s">
        <v>4050</v>
      </c>
      <c r="E363" s="84" t="b">
        <v>0</v>
      </c>
      <c r="F363" s="84" t="b">
        <v>0</v>
      </c>
      <c r="G363" s="84" t="b">
        <v>0</v>
      </c>
    </row>
    <row r="364" spans="1:7" ht="15">
      <c r="A364" s="84" t="s">
        <v>3912</v>
      </c>
      <c r="B364" s="84">
        <v>2</v>
      </c>
      <c r="C364" s="123">
        <v>0.0015915972601812983</v>
      </c>
      <c r="D364" s="84" t="s">
        <v>4050</v>
      </c>
      <c r="E364" s="84" t="b">
        <v>0</v>
      </c>
      <c r="F364" s="84" t="b">
        <v>0</v>
      </c>
      <c r="G364" s="84" t="b">
        <v>0</v>
      </c>
    </row>
    <row r="365" spans="1:7" ht="15">
      <c r="A365" s="84" t="s">
        <v>3913</v>
      </c>
      <c r="B365" s="84">
        <v>2</v>
      </c>
      <c r="C365" s="123">
        <v>0.0015915972601812983</v>
      </c>
      <c r="D365" s="84" t="s">
        <v>4050</v>
      </c>
      <c r="E365" s="84" t="b">
        <v>0</v>
      </c>
      <c r="F365" s="84" t="b">
        <v>0</v>
      </c>
      <c r="G365" s="84" t="b">
        <v>0</v>
      </c>
    </row>
    <row r="366" spans="1:7" ht="15">
      <c r="A366" s="84" t="s">
        <v>3914</v>
      </c>
      <c r="B366" s="84">
        <v>2</v>
      </c>
      <c r="C366" s="123">
        <v>0.0015915972601812983</v>
      </c>
      <c r="D366" s="84" t="s">
        <v>4050</v>
      </c>
      <c r="E366" s="84" t="b">
        <v>0</v>
      </c>
      <c r="F366" s="84" t="b">
        <v>0</v>
      </c>
      <c r="G366" s="84" t="b">
        <v>0</v>
      </c>
    </row>
    <row r="367" spans="1:7" ht="15">
      <c r="A367" s="84" t="s">
        <v>3915</v>
      </c>
      <c r="B367" s="84">
        <v>2</v>
      </c>
      <c r="C367" s="123">
        <v>0.0015915972601812983</v>
      </c>
      <c r="D367" s="84" t="s">
        <v>4050</v>
      </c>
      <c r="E367" s="84" t="b">
        <v>0</v>
      </c>
      <c r="F367" s="84" t="b">
        <v>0</v>
      </c>
      <c r="G367" s="84" t="b">
        <v>0</v>
      </c>
    </row>
    <row r="368" spans="1:7" ht="15">
      <c r="A368" s="84" t="s">
        <v>3916</v>
      </c>
      <c r="B368" s="84">
        <v>2</v>
      </c>
      <c r="C368" s="123">
        <v>0.0015915972601812983</v>
      </c>
      <c r="D368" s="84" t="s">
        <v>4050</v>
      </c>
      <c r="E368" s="84" t="b">
        <v>0</v>
      </c>
      <c r="F368" s="84" t="b">
        <v>0</v>
      </c>
      <c r="G368" s="84" t="b">
        <v>0</v>
      </c>
    </row>
    <row r="369" spans="1:7" ht="15">
      <c r="A369" s="84" t="s">
        <v>3917</v>
      </c>
      <c r="B369" s="84">
        <v>2</v>
      </c>
      <c r="C369" s="123">
        <v>0.0015915972601812983</v>
      </c>
      <c r="D369" s="84" t="s">
        <v>4050</v>
      </c>
      <c r="E369" s="84" t="b">
        <v>0</v>
      </c>
      <c r="F369" s="84" t="b">
        <v>1</v>
      </c>
      <c r="G369" s="84" t="b">
        <v>0</v>
      </c>
    </row>
    <row r="370" spans="1:7" ht="15">
      <c r="A370" s="84" t="s">
        <v>3918</v>
      </c>
      <c r="B370" s="84">
        <v>2</v>
      </c>
      <c r="C370" s="123">
        <v>0.0015915972601812983</v>
      </c>
      <c r="D370" s="84" t="s">
        <v>4050</v>
      </c>
      <c r="E370" s="84" t="b">
        <v>1</v>
      </c>
      <c r="F370" s="84" t="b">
        <v>0</v>
      </c>
      <c r="G370" s="84" t="b">
        <v>0</v>
      </c>
    </row>
    <row r="371" spans="1:7" ht="15">
      <c r="A371" s="84" t="s">
        <v>3919</v>
      </c>
      <c r="B371" s="84">
        <v>2</v>
      </c>
      <c r="C371" s="123">
        <v>0.0015915972601812983</v>
      </c>
      <c r="D371" s="84" t="s">
        <v>4050</v>
      </c>
      <c r="E371" s="84" t="b">
        <v>0</v>
      </c>
      <c r="F371" s="84" t="b">
        <v>0</v>
      </c>
      <c r="G371" s="84" t="b">
        <v>0</v>
      </c>
    </row>
    <row r="372" spans="1:7" ht="15">
      <c r="A372" s="84" t="s">
        <v>3920</v>
      </c>
      <c r="B372" s="84">
        <v>2</v>
      </c>
      <c r="C372" s="123">
        <v>0.0015915972601812983</v>
      </c>
      <c r="D372" s="84" t="s">
        <v>4050</v>
      </c>
      <c r="E372" s="84" t="b">
        <v>0</v>
      </c>
      <c r="F372" s="84" t="b">
        <v>0</v>
      </c>
      <c r="G372" s="84" t="b">
        <v>0</v>
      </c>
    </row>
    <row r="373" spans="1:7" ht="15">
      <c r="A373" s="84" t="s">
        <v>3921</v>
      </c>
      <c r="B373" s="84">
        <v>2</v>
      </c>
      <c r="C373" s="123">
        <v>0.0015915972601812983</v>
      </c>
      <c r="D373" s="84" t="s">
        <v>4050</v>
      </c>
      <c r="E373" s="84" t="b">
        <v>0</v>
      </c>
      <c r="F373" s="84" t="b">
        <v>0</v>
      </c>
      <c r="G373" s="84" t="b">
        <v>0</v>
      </c>
    </row>
    <row r="374" spans="1:7" ht="15">
      <c r="A374" s="84" t="s">
        <v>3922</v>
      </c>
      <c r="B374" s="84">
        <v>2</v>
      </c>
      <c r="C374" s="123">
        <v>0.0015915972601812983</v>
      </c>
      <c r="D374" s="84" t="s">
        <v>4050</v>
      </c>
      <c r="E374" s="84" t="b">
        <v>0</v>
      </c>
      <c r="F374" s="84" t="b">
        <v>0</v>
      </c>
      <c r="G374" s="84" t="b">
        <v>0</v>
      </c>
    </row>
    <row r="375" spans="1:7" ht="15">
      <c r="A375" s="84" t="s">
        <v>414</v>
      </c>
      <c r="B375" s="84">
        <v>2</v>
      </c>
      <c r="C375" s="123">
        <v>0.0015915972601812983</v>
      </c>
      <c r="D375" s="84" t="s">
        <v>4050</v>
      </c>
      <c r="E375" s="84" t="b">
        <v>0</v>
      </c>
      <c r="F375" s="84" t="b">
        <v>0</v>
      </c>
      <c r="G375" s="84" t="b">
        <v>0</v>
      </c>
    </row>
    <row r="376" spans="1:7" ht="15">
      <c r="A376" s="84" t="s">
        <v>3923</v>
      </c>
      <c r="B376" s="84">
        <v>2</v>
      </c>
      <c r="C376" s="123">
        <v>0.0015915972601812983</v>
      </c>
      <c r="D376" s="84" t="s">
        <v>4050</v>
      </c>
      <c r="E376" s="84" t="b">
        <v>0</v>
      </c>
      <c r="F376" s="84" t="b">
        <v>0</v>
      </c>
      <c r="G376" s="84" t="b">
        <v>0</v>
      </c>
    </row>
    <row r="377" spans="1:7" ht="15">
      <c r="A377" s="84" t="s">
        <v>3924</v>
      </c>
      <c r="B377" s="84">
        <v>2</v>
      </c>
      <c r="C377" s="123">
        <v>0.0015915972601812983</v>
      </c>
      <c r="D377" s="84" t="s">
        <v>4050</v>
      </c>
      <c r="E377" s="84" t="b">
        <v>0</v>
      </c>
      <c r="F377" s="84" t="b">
        <v>0</v>
      </c>
      <c r="G377" s="84" t="b">
        <v>0</v>
      </c>
    </row>
    <row r="378" spans="1:7" ht="15">
      <c r="A378" s="84" t="s">
        <v>3925</v>
      </c>
      <c r="B378" s="84">
        <v>2</v>
      </c>
      <c r="C378" s="123">
        <v>0.0015915972601812983</v>
      </c>
      <c r="D378" s="84" t="s">
        <v>4050</v>
      </c>
      <c r="E378" s="84" t="b">
        <v>0</v>
      </c>
      <c r="F378" s="84" t="b">
        <v>0</v>
      </c>
      <c r="G378" s="84" t="b">
        <v>0</v>
      </c>
    </row>
    <row r="379" spans="1:7" ht="15">
      <c r="A379" s="84" t="s">
        <v>3926</v>
      </c>
      <c r="B379" s="84">
        <v>2</v>
      </c>
      <c r="C379" s="123">
        <v>0.0015915972601812983</v>
      </c>
      <c r="D379" s="84" t="s">
        <v>4050</v>
      </c>
      <c r="E379" s="84" t="b">
        <v>1</v>
      </c>
      <c r="F379" s="84" t="b">
        <v>0</v>
      </c>
      <c r="G379" s="84" t="b">
        <v>0</v>
      </c>
    </row>
    <row r="380" spans="1:7" ht="15">
      <c r="A380" s="84" t="s">
        <v>3927</v>
      </c>
      <c r="B380" s="84">
        <v>2</v>
      </c>
      <c r="C380" s="123">
        <v>0.0015915972601812983</v>
      </c>
      <c r="D380" s="84" t="s">
        <v>4050</v>
      </c>
      <c r="E380" s="84" t="b">
        <v>0</v>
      </c>
      <c r="F380" s="84" t="b">
        <v>0</v>
      </c>
      <c r="G380" s="84" t="b">
        <v>0</v>
      </c>
    </row>
    <row r="381" spans="1:7" ht="15">
      <c r="A381" s="84" t="s">
        <v>3928</v>
      </c>
      <c r="B381" s="84">
        <v>2</v>
      </c>
      <c r="C381" s="123">
        <v>0.0015915972601812983</v>
      </c>
      <c r="D381" s="84" t="s">
        <v>4050</v>
      </c>
      <c r="E381" s="84" t="b">
        <v>0</v>
      </c>
      <c r="F381" s="84" t="b">
        <v>0</v>
      </c>
      <c r="G381" s="84" t="b">
        <v>0</v>
      </c>
    </row>
    <row r="382" spans="1:7" ht="15">
      <c r="A382" s="84" t="s">
        <v>3929</v>
      </c>
      <c r="B382" s="84">
        <v>2</v>
      </c>
      <c r="C382" s="123">
        <v>0.0015915972601812983</v>
      </c>
      <c r="D382" s="84" t="s">
        <v>4050</v>
      </c>
      <c r="E382" s="84" t="b">
        <v>0</v>
      </c>
      <c r="F382" s="84" t="b">
        <v>0</v>
      </c>
      <c r="G382" s="84" t="b">
        <v>0</v>
      </c>
    </row>
    <row r="383" spans="1:7" ht="15">
      <c r="A383" s="84" t="s">
        <v>3930</v>
      </c>
      <c r="B383" s="84">
        <v>2</v>
      </c>
      <c r="C383" s="123">
        <v>0.0015915972601812983</v>
      </c>
      <c r="D383" s="84" t="s">
        <v>4050</v>
      </c>
      <c r="E383" s="84" t="b">
        <v>0</v>
      </c>
      <c r="F383" s="84" t="b">
        <v>0</v>
      </c>
      <c r="G383" s="84" t="b">
        <v>0</v>
      </c>
    </row>
    <row r="384" spans="1:7" ht="15">
      <c r="A384" s="84" t="s">
        <v>3931</v>
      </c>
      <c r="B384" s="84">
        <v>2</v>
      </c>
      <c r="C384" s="123">
        <v>0.0015915972601812983</v>
      </c>
      <c r="D384" s="84" t="s">
        <v>4050</v>
      </c>
      <c r="E384" s="84" t="b">
        <v>1</v>
      </c>
      <c r="F384" s="84" t="b">
        <v>0</v>
      </c>
      <c r="G384" s="84" t="b">
        <v>0</v>
      </c>
    </row>
    <row r="385" spans="1:7" ht="15">
      <c r="A385" s="84" t="s">
        <v>3932</v>
      </c>
      <c r="B385" s="84">
        <v>2</v>
      </c>
      <c r="C385" s="123">
        <v>0.0015915972601812983</v>
      </c>
      <c r="D385" s="84" t="s">
        <v>4050</v>
      </c>
      <c r="E385" s="84" t="b">
        <v>0</v>
      </c>
      <c r="F385" s="84" t="b">
        <v>0</v>
      </c>
      <c r="G385" s="84" t="b">
        <v>0</v>
      </c>
    </row>
    <row r="386" spans="1:7" ht="15">
      <c r="A386" s="84" t="s">
        <v>413</v>
      </c>
      <c r="B386" s="84">
        <v>2</v>
      </c>
      <c r="C386" s="123">
        <v>0.0015915972601812983</v>
      </c>
      <c r="D386" s="84" t="s">
        <v>4050</v>
      </c>
      <c r="E386" s="84" t="b">
        <v>0</v>
      </c>
      <c r="F386" s="84" t="b">
        <v>0</v>
      </c>
      <c r="G386" s="84" t="b">
        <v>0</v>
      </c>
    </row>
    <row r="387" spans="1:7" ht="15">
      <c r="A387" s="84" t="s">
        <v>3933</v>
      </c>
      <c r="B387" s="84">
        <v>2</v>
      </c>
      <c r="C387" s="123">
        <v>0.0015915972601812983</v>
      </c>
      <c r="D387" s="84" t="s">
        <v>4050</v>
      </c>
      <c r="E387" s="84" t="b">
        <v>0</v>
      </c>
      <c r="F387" s="84" t="b">
        <v>0</v>
      </c>
      <c r="G387" s="84" t="b">
        <v>0</v>
      </c>
    </row>
    <row r="388" spans="1:7" ht="15">
      <c r="A388" s="84" t="s">
        <v>3934</v>
      </c>
      <c r="B388" s="84">
        <v>2</v>
      </c>
      <c r="C388" s="123">
        <v>0.0015915972601812983</v>
      </c>
      <c r="D388" s="84" t="s">
        <v>4050</v>
      </c>
      <c r="E388" s="84" t="b">
        <v>0</v>
      </c>
      <c r="F388" s="84" t="b">
        <v>0</v>
      </c>
      <c r="G388" s="84" t="b">
        <v>0</v>
      </c>
    </row>
    <row r="389" spans="1:7" ht="15">
      <c r="A389" s="84" t="s">
        <v>3935</v>
      </c>
      <c r="B389" s="84">
        <v>2</v>
      </c>
      <c r="C389" s="123">
        <v>0.0015915972601812983</v>
      </c>
      <c r="D389" s="84" t="s">
        <v>4050</v>
      </c>
      <c r="E389" s="84" t="b">
        <v>0</v>
      </c>
      <c r="F389" s="84" t="b">
        <v>0</v>
      </c>
      <c r="G389" s="84" t="b">
        <v>0</v>
      </c>
    </row>
    <row r="390" spans="1:7" ht="15">
      <c r="A390" s="84" t="s">
        <v>3936</v>
      </c>
      <c r="B390" s="84">
        <v>2</v>
      </c>
      <c r="C390" s="123">
        <v>0.0015915972601812983</v>
      </c>
      <c r="D390" s="84" t="s">
        <v>4050</v>
      </c>
      <c r="E390" s="84" t="b">
        <v>0</v>
      </c>
      <c r="F390" s="84" t="b">
        <v>0</v>
      </c>
      <c r="G390" s="84" t="b">
        <v>0</v>
      </c>
    </row>
    <row r="391" spans="1:7" ht="15">
      <c r="A391" s="84" t="s">
        <v>3937</v>
      </c>
      <c r="B391" s="84">
        <v>2</v>
      </c>
      <c r="C391" s="123">
        <v>0.0015915972601812983</v>
      </c>
      <c r="D391" s="84" t="s">
        <v>4050</v>
      </c>
      <c r="E391" s="84" t="b">
        <v>0</v>
      </c>
      <c r="F391" s="84" t="b">
        <v>0</v>
      </c>
      <c r="G391" s="84" t="b">
        <v>0</v>
      </c>
    </row>
    <row r="392" spans="1:7" ht="15">
      <c r="A392" s="84" t="s">
        <v>3938</v>
      </c>
      <c r="B392" s="84">
        <v>2</v>
      </c>
      <c r="C392" s="123">
        <v>0.0015915972601812983</v>
      </c>
      <c r="D392" s="84" t="s">
        <v>4050</v>
      </c>
      <c r="E392" s="84" t="b">
        <v>0</v>
      </c>
      <c r="F392" s="84" t="b">
        <v>0</v>
      </c>
      <c r="G392" s="84" t="b">
        <v>0</v>
      </c>
    </row>
    <row r="393" spans="1:7" ht="15">
      <c r="A393" s="84" t="s">
        <v>3939</v>
      </c>
      <c r="B393" s="84">
        <v>2</v>
      </c>
      <c r="C393" s="123">
        <v>0.0015915972601812983</v>
      </c>
      <c r="D393" s="84" t="s">
        <v>4050</v>
      </c>
      <c r="E393" s="84" t="b">
        <v>0</v>
      </c>
      <c r="F393" s="84" t="b">
        <v>0</v>
      </c>
      <c r="G393" s="84" t="b">
        <v>0</v>
      </c>
    </row>
    <row r="394" spans="1:7" ht="15">
      <c r="A394" s="84" t="s">
        <v>3940</v>
      </c>
      <c r="B394" s="84">
        <v>2</v>
      </c>
      <c r="C394" s="123">
        <v>0.0015915972601812983</v>
      </c>
      <c r="D394" s="84" t="s">
        <v>4050</v>
      </c>
      <c r="E394" s="84" t="b">
        <v>0</v>
      </c>
      <c r="F394" s="84" t="b">
        <v>0</v>
      </c>
      <c r="G394" s="84" t="b">
        <v>0</v>
      </c>
    </row>
    <row r="395" spans="1:7" ht="15">
      <c r="A395" s="84" t="s">
        <v>3941</v>
      </c>
      <c r="B395" s="84">
        <v>2</v>
      </c>
      <c r="C395" s="123">
        <v>0.0015915972601812983</v>
      </c>
      <c r="D395" s="84" t="s">
        <v>4050</v>
      </c>
      <c r="E395" s="84" t="b">
        <v>0</v>
      </c>
      <c r="F395" s="84" t="b">
        <v>0</v>
      </c>
      <c r="G395" s="84" t="b">
        <v>0</v>
      </c>
    </row>
    <row r="396" spans="1:7" ht="15">
      <c r="A396" s="84" t="s">
        <v>3942</v>
      </c>
      <c r="B396" s="84">
        <v>2</v>
      </c>
      <c r="C396" s="123">
        <v>0.0015915972601812983</v>
      </c>
      <c r="D396" s="84" t="s">
        <v>4050</v>
      </c>
      <c r="E396" s="84" t="b">
        <v>0</v>
      </c>
      <c r="F396" s="84" t="b">
        <v>0</v>
      </c>
      <c r="G396" s="84" t="b">
        <v>0</v>
      </c>
    </row>
    <row r="397" spans="1:7" ht="15">
      <c r="A397" s="84" t="s">
        <v>3943</v>
      </c>
      <c r="B397" s="84">
        <v>2</v>
      </c>
      <c r="C397" s="123">
        <v>0.0015915972601812983</v>
      </c>
      <c r="D397" s="84" t="s">
        <v>4050</v>
      </c>
      <c r="E397" s="84" t="b">
        <v>0</v>
      </c>
      <c r="F397" s="84" t="b">
        <v>0</v>
      </c>
      <c r="G397" s="84" t="b">
        <v>0</v>
      </c>
    </row>
    <row r="398" spans="1:7" ht="15">
      <c r="A398" s="84" t="s">
        <v>3944</v>
      </c>
      <c r="B398" s="84">
        <v>2</v>
      </c>
      <c r="C398" s="123">
        <v>0.0015915972601812983</v>
      </c>
      <c r="D398" s="84" t="s">
        <v>4050</v>
      </c>
      <c r="E398" s="84" t="b">
        <v>0</v>
      </c>
      <c r="F398" s="84" t="b">
        <v>0</v>
      </c>
      <c r="G398" s="84" t="b">
        <v>0</v>
      </c>
    </row>
    <row r="399" spans="1:7" ht="15">
      <c r="A399" s="84" t="s">
        <v>3945</v>
      </c>
      <c r="B399" s="84">
        <v>2</v>
      </c>
      <c r="C399" s="123">
        <v>0.0015915972601812983</v>
      </c>
      <c r="D399" s="84" t="s">
        <v>4050</v>
      </c>
      <c r="E399" s="84" t="b">
        <v>0</v>
      </c>
      <c r="F399" s="84" t="b">
        <v>0</v>
      </c>
      <c r="G399" s="84" t="b">
        <v>0</v>
      </c>
    </row>
    <row r="400" spans="1:7" ht="15">
      <c r="A400" s="84" t="s">
        <v>3946</v>
      </c>
      <c r="B400" s="84">
        <v>2</v>
      </c>
      <c r="C400" s="123">
        <v>0.0015915972601812983</v>
      </c>
      <c r="D400" s="84" t="s">
        <v>4050</v>
      </c>
      <c r="E400" s="84" t="b">
        <v>0</v>
      </c>
      <c r="F400" s="84" t="b">
        <v>0</v>
      </c>
      <c r="G400" s="84" t="b">
        <v>0</v>
      </c>
    </row>
    <row r="401" spans="1:7" ht="15">
      <c r="A401" s="84" t="s">
        <v>3947</v>
      </c>
      <c r="B401" s="84">
        <v>2</v>
      </c>
      <c r="C401" s="123">
        <v>0.0015915972601812983</v>
      </c>
      <c r="D401" s="84" t="s">
        <v>4050</v>
      </c>
      <c r="E401" s="84" t="b">
        <v>0</v>
      </c>
      <c r="F401" s="84" t="b">
        <v>0</v>
      </c>
      <c r="G401" s="84" t="b">
        <v>0</v>
      </c>
    </row>
    <row r="402" spans="1:7" ht="15">
      <c r="A402" s="84" t="s">
        <v>3948</v>
      </c>
      <c r="B402" s="84">
        <v>2</v>
      </c>
      <c r="C402" s="123">
        <v>0.0015915972601812983</v>
      </c>
      <c r="D402" s="84" t="s">
        <v>4050</v>
      </c>
      <c r="E402" s="84" t="b">
        <v>0</v>
      </c>
      <c r="F402" s="84" t="b">
        <v>0</v>
      </c>
      <c r="G402" s="84" t="b">
        <v>0</v>
      </c>
    </row>
    <row r="403" spans="1:7" ht="15">
      <c r="A403" s="84" t="s">
        <v>3949</v>
      </c>
      <c r="B403" s="84">
        <v>2</v>
      </c>
      <c r="C403" s="123">
        <v>0.0015915972601812983</v>
      </c>
      <c r="D403" s="84" t="s">
        <v>4050</v>
      </c>
      <c r="E403" s="84" t="b">
        <v>0</v>
      </c>
      <c r="F403" s="84" t="b">
        <v>0</v>
      </c>
      <c r="G403" s="84" t="b">
        <v>0</v>
      </c>
    </row>
    <row r="404" spans="1:7" ht="15">
      <c r="A404" s="84" t="s">
        <v>3950</v>
      </c>
      <c r="B404" s="84">
        <v>2</v>
      </c>
      <c r="C404" s="123">
        <v>0.0015915972601812983</v>
      </c>
      <c r="D404" s="84" t="s">
        <v>4050</v>
      </c>
      <c r="E404" s="84" t="b">
        <v>0</v>
      </c>
      <c r="F404" s="84" t="b">
        <v>0</v>
      </c>
      <c r="G404" s="84" t="b">
        <v>0</v>
      </c>
    </row>
    <row r="405" spans="1:7" ht="15">
      <c r="A405" s="84" t="s">
        <v>3951</v>
      </c>
      <c r="B405" s="84">
        <v>2</v>
      </c>
      <c r="C405" s="123">
        <v>0.0015915972601812983</v>
      </c>
      <c r="D405" s="84" t="s">
        <v>4050</v>
      </c>
      <c r="E405" s="84" t="b">
        <v>0</v>
      </c>
      <c r="F405" s="84" t="b">
        <v>0</v>
      </c>
      <c r="G405" s="84" t="b">
        <v>0</v>
      </c>
    </row>
    <row r="406" spans="1:7" ht="15">
      <c r="A406" s="84" t="s">
        <v>3952</v>
      </c>
      <c r="B406" s="84">
        <v>2</v>
      </c>
      <c r="C406" s="123">
        <v>0.0015915972601812983</v>
      </c>
      <c r="D406" s="84" t="s">
        <v>4050</v>
      </c>
      <c r="E406" s="84" t="b">
        <v>0</v>
      </c>
      <c r="F406" s="84" t="b">
        <v>0</v>
      </c>
      <c r="G406" s="84" t="b">
        <v>0</v>
      </c>
    </row>
    <row r="407" spans="1:7" ht="15">
      <c r="A407" s="84" t="s">
        <v>3953</v>
      </c>
      <c r="B407" s="84">
        <v>2</v>
      </c>
      <c r="C407" s="123">
        <v>0.0015915972601812983</v>
      </c>
      <c r="D407" s="84" t="s">
        <v>4050</v>
      </c>
      <c r="E407" s="84" t="b">
        <v>0</v>
      </c>
      <c r="F407" s="84" t="b">
        <v>0</v>
      </c>
      <c r="G407" s="84" t="b">
        <v>0</v>
      </c>
    </row>
    <row r="408" spans="1:7" ht="15">
      <c r="A408" s="84" t="s">
        <v>3954</v>
      </c>
      <c r="B408" s="84">
        <v>2</v>
      </c>
      <c r="C408" s="123">
        <v>0.0015915972601812983</v>
      </c>
      <c r="D408" s="84" t="s">
        <v>4050</v>
      </c>
      <c r="E408" s="84" t="b">
        <v>0</v>
      </c>
      <c r="F408" s="84" t="b">
        <v>0</v>
      </c>
      <c r="G408" s="84" t="b">
        <v>0</v>
      </c>
    </row>
    <row r="409" spans="1:7" ht="15">
      <c r="A409" s="84" t="s">
        <v>3955</v>
      </c>
      <c r="B409" s="84">
        <v>2</v>
      </c>
      <c r="C409" s="123">
        <v>0.0015915972601812983</v>
      </c>
      <c r="D409" s="84" t="s">
        <v>4050</v>
      </c>
      <c r="E409" s="84" t="b">
        <v>0</v>
      </c>
      <c r="F409" s="84" t="b">
        <v>0</v>
      </c>
      <c r="G409" s="84" t="b">
        <v>0</v>
      </c>
    </row>
    <row r="410" spans="1:7" ht="15">
      <c r="A410" s="84" t="s">
        <v>3956</v>
      </c>
      <c r="B410" s="84">
        <v>2</v>
      </c>
      <c r="C410" s="123">
        <v>0.0015915972601812983</v>
      </c>
      <c r="D410" s="84" t="s">
        <v>4050</v>
      </c>
      <c r="E410" s="84" t="b">
        <v>0</v>
      </c>
      <c r="F410" s="84" t="b">
        <v>1</v>
      </c>
      <c r="G410" s="84" t="b">
        <v>0</v>
      </c>
    </row>
    <row r="411" spans="1:7" ht="15">
      <c r="A411" s="84" t="s">
        <v>3957</v>
      </c>
      <c r="B411" s="84">
        <v>2</v>
      </c>
      <c r="C411" s="123">
        <v>0.0015915972601812983</v>
      </c>
      <c r="D411" s="84" t="s">
        <v>4050</v>
      </c>
      <c r="E411" s="84" t="b">
        <v>0</v>
      </c>
      <c r="F411" s="84" t="b">
        <v>0</v>
      </c>
      <c r="G411" s="84" t="b">
        <v>0</v>
      </c>
    </row>
    <row r="412" spans="1:7" ht="15">
      <c r="A412" s="84" t="s">
        <v>3958</v>
      </c>
      <c r="B412" s="84">
        <v>2</v>
      </c>
      <c r="C412" s="123">
        <v>0.0015915972601812983</v>
      </c>
      <c r="D412" s="84" t="s">
        <v>4050</v>
      </c>
      <c r="E412" s="84" t="b">
        <v>0</v>
      </c>
      <c r="F412" s="84" t="b">
        <v>0</v>
      </c>
      <c r="G412" s="84" t="b">
        <v>0</v>
      </c>
    </row>
    <row r="413" spans="1:7" ht="15">
      <c r="A413" s="84" t="s">
        <v>3959</v>
      </c>
      <c r="B413" s="84">
        <v>2</v>
      </c>
      <c r="C413" s="123">
        <v>0.0015915972601812983</v>
      </c>
      <c r="D413" s="84" t="s">
        <v>4050</v>
      </c>
      <c r="E413" s="84" t="b">
        <v>0</v>
      </c>
      <c r="F413" s="84" t="b">
        <v>0</v>
      </c>
      <c r="G413" s="84" t="b">
        <v>0</v>
      </c>
    </row>
    <row r="414" spans="1:7" ht="15">
      <c r="A414" s="84" t="s">
        <v>340</v>
      </c>
      <c r="B414" s="84">
        <v>2</v>
      </c>
      <c r="C414" s="123">
        <v>0.0015915972601812983</v>
      </c>
      <c r="D414" s="84" t="s">
        <v>4050</v>
      </c>
      <c r="E414" s="84" t="b">
        <v>0</v>
      </c>
      <c r="F414" s="84" t="b">
        <v>0</v>
      </c>
      <c r="G414" s="84" t="b">
        <v>0</v>
      </c>
    </row>
    <row r="415" spans="1:7" ht="15">
      <c r="A415" s="84" t="s">
        <v>273</v>
      </c>
      <c r="B415" s="84">
        <v>2</v>
      </c>
      <c r="C415" s="123">
        <v>0.0015915972601812983</v>
      </c>
      <c r="D415" s="84" t="s">
        <v>4050</v>
      </c>
      <c r="E415" s="84" t="b">
        <v>0</v>
      </c>
      <c r="F415" s="84" t="b">
        <v>0</v>
      </c>
      <c r="G415" s="84" t="b">
        <v>0</v>
      </c>
    </row>
    <row r="416" spans="1:7" ht="15">
      <c r="A416" s="84" t="s">
        <v>3960</v>
      </c>
      <c r="B416" s="84">
        <v>2</v>
      </c>
      <c r="C416" s="123">
        <v>0.0015915972601812983</v>
      </c>
      <c r="D416" s="84" t="s">
        <v>4050</v>
      </c>
      <c r="E416" s="84" t="b">
        <v>0</v>
      </c>
      <c r="F416" s="84" t="b">
        <v>0</v>
      </c>
      <c r="G416" s="84" t="b">
        <v>0</v>
      </c>
    </row>
    <row r="417" spans="1:7" ht="15">
      <c r="A417" s="84" t="s">
        <v>400</v>
      </c>
      <c r="B417" s="84">
        <v>2</v>
      </c>
      <c r="C417" s="123">
        <v>0.0015915972601812983</v>
      </c>
      <c r="D417" s="84" t="s">
        <v>4050</v>
      </c>
      <c r="E417" s="84" t="b">
        <v>0</v>
      </c>
      <c r="F417" s="84" t="b">
        <v>0</v>
      </c>
      <c r="G417" s="84" t="b">
        <v>0</v>
      </c>
    </row>
    <row r="418" spans="1:7" ht="15">
      <c r="A418" s="84" t="s">
        <v>3961</v>
      </c>
      <c r="B418" s="84">
        <v>2</v>
      </c>
      <c r="C418" s="123">
        <v>0.0015915972601812983</v>
      </c>
      <c r="D418" s="84" t="s">
        <v>4050</v>
      </c>
      <c r="E418" s="84" t="b">
        <v>0</v>
      </c>
      <c r="F418" s="84" t="b">
        <v>0</v>
      </c>
      <c r="G418" s="84" t="b">
        <v>0</v>
      </c>
    </row>
    <row r="419" spans="1:7" ht="15">
      <c r="A419" s="84" t="s">
        <v>3962</v>
      </c>
      <c r="B419" s="84">
        <v>2</v>
      </c>
      <c r="C419" s="123">
        <v>0.0015915972601812983</v>
      </c>
      <c r="D419" s="84" t="s">
        <v>4050</v>
      </c>
      <c r="E419" s="84" t="b">
        <v>0</v>
      </c>
      <c r="F419" s="84" t="b">
        <v>0</v>
      </c>
      <c r="G419" s="84" t="b">
        <v>0</v>
      </c>
    </row>
    <row r="420" spans="1:7" ht="15">
      <c r="A420" s="84" t="s">
        <v>3963</v>
      </c>
      <c r="B420" s="84">
        <v>2</v>
      </c>
      <c r="C420" s="123">
        <v>0.0015915972601812983</v>
      </c>
      <c r="D420" s="84" t="s">
        <v>4050</v>
      </c>
      <c r="E420" s="84" t="b">
        <v>0</v>
      </c>
      <c r="F420" s="84" t="b">
        <v>0</v>
      </c>
      <c r="G420" s="84" t="b">
        <v>0</v>
      </c>
    </row>
    <row r="421" spans="1:7" ht="15">
      <c r="A421" s="84" t="s">
        <v>3964</v>
      </c>
      <c r="B421" s="84">
        <v>2</v>
      </c>
      <c r="C421" s="123">
        <v>0.0015915972601812983</v>
      </c>
      <c r="D421" s="84" t="s">
        <v>4050</v>
      </c>
      <c r="E421" s="84" t="b">
        <v>0</v>
      </c>
      <c r="F421" s="84" t="b">
        <v>0</v>
      </c>
      <c r="G421" s="84" t="b">
        <v>0</v>
      </c>
    </row>
    <row r="422" spans="1:7" ht="15">
      <c r="A422" s="84" t="s">
        <v>3965</v>
      </c>
      <c r="B422" s="84">
        <v>2</v>
      </c>
      <c r="C422" s="123">
        <v>0.0015915972601812983</v>
      </c>
      <c r="D422" s="84" t="s">
        <v>4050</v>
      </c>
      <c r="E422" s="84" t="b">
        <v>1</v>
      </c>
      <c r="F422" s="84" t="b">
        <v>0</v>
      </c>
      <c r="G422" s="84" t="b">
        <v>0</v>
      </c>
    </row>
    <row r="423" spans="1:7" ht="15">
      <c r="A423" s="84" t="s">
        <v>3966</v>
      </c>
      <c r="B423" s="84">
        <v>2</v>
      </c>
      <c r="C423" s="123">
        <v>0.0015915972601812983</v>
      </c>
      <c r="D423" s="84" t="s">
        <v>4050</v>
      </c>
      <c r="E423" s="84" t="b">
        <v>0</v>
      </c>
      <c r="F423" s="84" t="b">
        <v>0</v>
      </c>
      <c r="G423" s="84" t="b">
        <v>0</v>
      </c>
    </row>
    <row r="424" spans="1:7" ht="15">
      <c r="A424" s="84" t="s">
        <v>3967</v>
      </c>
      <c r="B424" s="84">
        <v>2</v>
      </c>
      <c r="C424" s="123">
        <v>0.0015915972601812983</v>
      </c>
      <c r="D424" s="84" t="s">
        <v>4050</v>
      </c>
      <c r="E424" s="84" t="b">
        <v>0</v>
      </c>
      <c r="F424" s="84" t="b">
        <v>0</v>
      </c>
      <c r="G424" s="84" t="b">
        <v>0</v>
      </c>
    </row>
    <row r="425" spans="1:7" ht="15">
      <c r="A425" s="84" t="s">
        <v>410</v>
      </c>
      <c r="B425" s="84">
        <v>2</v>
      </c>
      <c r="C425" s="123">
        <v>0.0015915972601812983</v>
      </c>
      <c r="D425" s="84" t="s">
        <v>4050</v>
      </c>
      <c r="E425" s="84" t="b">
        <v>0</v>
      </c>
      <c r="F425" s="84" t="b">
        <v>0</v>
      </c>
      <c r="G425" s="84" t="b">
        <v>0</v>
      </c>
    </row>
    <row r="426" spans="1:7" ht="15">
      <c r="A426" s="84" t="s">
        <v>409</v>
      </c>
      <c r="B426" s="84">
        <v>2</v>
      </c>
      <c r="C426" s="123">
        <v>0.0015915972601812983</v>
      </c>
      <c r="D426" s="84" t="s">
        <v>4050</v>
      </c>
      <c r="E426" s="84" t="b">
        <v>0</v>
      </c>
      <c r="F426" s="84" t="b">
        <v>0</v>
      </c>
      <c r="G426" s="84" t="b">
        <v>0</v>
      </c>
    </row>
    <row r="427" spans="1:7" ht="15">
      <c r="A427" s="84" t="s">
        <v>266</v>
      </c>
      <c r="B427" s="84">
        <v>2</v>
      </c>
      <c r="C427" s="123">
        <v>0.0015915972601812983</v>
      </c>
      <c r="D427" s="84" t="s">
        <v>4050</v>
      </c>
      <c r="E427" s="84" t="b">
        <v>0</v>
      </c>
      <c r="F427" s="84" t="b">
        <v>0</v>
      </c>
      <c r="G427" s="84" t="b">
        <v>0</v>
      </c>
    </row>
    <row r="428" spans="1:7" ht="15">
      <c r="A428" s="84" t="s">
        <v>3009</v>
      </c>
      <c r="B428" s="84">
        <v>2</v>
      </c>
      <c r="C428" s="123">
        <v>0.0015915972601812983</v>
      </c>
      <c r="D428" s="84" t="s">
        <v>4050</v>
      </c>
      <c r="E428" s="84" t="b">
        <v>0</v>
      </c>
      <c r="F428" s="84" t="b">
        <v>0</v>
      </c>
      <c r="G428" s="84" t="b">
        <v>0</v>
      </c>
    </row>
    <row r="429" spans="1:7" ht="15">
      <c r="A429" s="84" t="s">
        <v>3010</v>
      </c>
      <c r="B429" s="84">
        <v>2</v>
      </c>
      <c r="C429" s="123">
        <v>0.0015915972601812983</v>
      </c>
      <c r="D429" s="84" t="s">
        <v>4050</v>
      </c>
      <c r="E429" s="84" t="b">
        <v>0</v>
      </c>
      <c r="F429" s="84" t="b">
        <v>0</v>
      </c>
      <c r="G429" s="84" t="b">
        <v>0</v>
      </c>
    </row>
    <row r="430" spans="1:7" ht="15">
      <c r="A430" s="84" t="s">
        <v>3968</v>
      </c>
      <c r="B430" s="84">
        <v>2</v>
      </c>
      <c r="C430" s="123">
        <v>0.0015915972601812983</v>
      </c>
      <c r="D430" s="84" t="s">
        <v>4050</v>
      </c>
      <c r="E430" s="84" t="b">
        <v>0</v>
      </c>
      <c r="F430" s="84" t="b">
        <v>0</v>
      </c>
      <c r="G430" s="84" t="b">
        <v>0</v>
      </c>
    </row>
    <row r="431" spans="1:7" ht="15">
      <c r="A431" s="84" t="s">
        <v>3969</v>
      </c>
      <c r="B431" s="84">
        <v>2</v>
      </c>
      <c r="C431" s="123">
        <v>0.0015915972601812983</v>
      </c>
      <c r="D431" s="84" t="s">
        <v>4050</v>
      </c>
      <c r="E431" s="84" t="b">
        <v>0</v>
      </c>
      <c r="F431" s="84" t="b">
        <v>0</v>
      </c>
      <c r="G431" s="84" t="b">
        <v>0</v>
      </c>
    </row>
    <row r="432" spans="1:7" ht="15">
      <c r="A432" s="84" t="s">
        <v>3970</v>
      </c>
      <c r="B432" s="84">
        <v>2</v>
      </c>
      <c r="C432" s="123">
        <v>0.0015915972601812983</v>
      </c>
      <c r="D432" s="84" t="s">
        <v>4050</v>
      </c>
      <c r="E432" s="84" t="b">
        <v>0</v>
      </c>
      <c r="F432" s="84" t="b">
        <v>0</v>
      </c>
      <c r="G432" s="84" t="b">
        <v>0</v>
      </c>
    </row>
    <row r="433" spans="1:7" ht="15">
      <c r="A433" s="84" t="s">
        <v>3971</v>
      </c>
      <c r="B433" s="84">
        <v>2</v>
      </c>
      <c r="C433" s="123">
        <v>0.0015915972601812983</v>
      </c>
      <c r="D433" s="84" t="s">
        <v>4050</v>
      </c>
      <c r="E433" s="84" t="b">
        <v>1</v>
      </c>
      <c r="F433" s="84" t="b">
        <v>0</v>
      </c>
      <c r="G433" s="84" t="b">
        <v>0</v>
      </c>
    </row>
    <row r="434" spans="1:7" ht="15">
      <c r="A434" s="84" t="s">
        <v>3972</v>
      </c>
      <c r="B434" s="84">
        <v>2</v>
      </c>
      <c r="C434" s="123">
        <v>0.0015915972601812983</v>
      </c>
      <c r="D434" s="84" t="s">
        <v>4050</v>
      </c>
      <c r="E434" s="84" t="b">
        <v>0</v>
      </c>
      <c r="F434" s="84" t="b">
        <v>1</v>
      </c>
      <c r="G434" s="84" t="b">
        <v>0</v>
      </c>
    </row>
    <row r="435" spans="1:7" ht="15">
      <c r="A435" s="84" t="s">
        <v>3973</v>
      </c>
      <c r="B435" s="84">
        <v>2</v>
      </c>
      <c r="C435" s="123">
        <v>0.0015915972601812983</v>
      </c>
      <c r="D435" s="84" t="s">
        <v>4050</v>
      </c>
      <c r="E435" s="84" t="b">
        <v>0</v>
      </c>
      <c r="F435" s="84" t="b">
        <v>0</v>
      </c>
      <c r="G435" s="84" t="b">
        <v>0</v>
      </c>
    </row>
    <row r="436" spans="1:7" ht="15">
      <c r="A436" s="84" t="s">
        <v>3974</v>
      </c>
      <c r="B436" s="84">
        <v>2</v>
      </c>
      <c r="C436" s="123">
        <v>0.0015915972601812983</v>
      </c>
      <c r="D436" s="84" t="s">
        <v>4050</v>
      </c>
      <c r="E436" s="84" t="b">
        <v>0</v>
      </c>
      <c r="F436" s="84" t="b">
        <v>0</v>
      </c>
      <c r="G436" s="84" t="b">
        <v>0</v>
      </c>
    </row>
    <row r="437" spans="1:7" ht="15">
      <c r="A437" s="84" t="s">
        <v>3975</v>
      </c>
      <c r="B437" s="84">
        <v>2</v>
      </c>
      <c r="C437" s="123">
        <v>0.0015915972601812983</v>
      </c>
      <c r="D437" s="84" t="s">
        <v>4050</v>
      </c>
      <c r="E437" s="84" t="b">
        <v>0</v>
      </c>
      <c r="F437" s="84" t="b">
        <v>0</v>
      </c>
      <c r="G437" s="84" t="b">
        <v>0</v>
      </c>
    </row>
    <row r="438" spans="1:7" ht="15">
      <c r="A438" s="84" t="s">
        <v>3976</v>
      </c>
      <c r="B438" s="84">
        <v>2</v>
      </c>
      <c r="C438" s="123">
        <v>0.0015915972601812983</v>
      </c>
      <c r="D438" s="84" t="s">
        <v>4050</v>
      </c>
      <c r="E438" s="84" t="b">
        <v>1</v>
      </c>
      <c r="F438" s="84" t="b">
        <v>0</v>
      </c>
      <c r="G438" s="84" t="b">
        <v>0</v>
      </c>
    </row>
    <row r="439" spans="1:7" ht="15">
      <c r="A439" s="84" t="s">
        <v>3977</v>
      </c>
      <c r="B439" s="84">
        <v>2</v>
      </c>
      <c r="C439" s="123">
        <v>0.0015915972601812983</v>
      </c>
      <c r="D439" s="84" t="s">
        <v>4050</v>
      </c>
      <c r="E439" s="84" t="b">
        <v>0</v>
      </c>
      <c r="F439" s="84" t="b">
        <v>0</v>
      </c>
      <c r="G439" s="84" t="b">
        <v>0</v>
      </c>
    </row>
    <row r="440" spans="1:7" ht="15">
      <c r="A440" s="84" t="s">
        <v>3978</v>
      </c>
      <c r="B440" s="84">
        <v>2</v>
      </c>
      <c r="C440" s="123">
        <v>0.0015915972601812983</v>
      </c>
      <c r="D440" s="84" t="s">
        <v>4050</v>
      </c>
      <c r="E440" s="84" t="b">
        <v>0</v>
      </c>
      <c r="F440" s="84" t="b">
        <v>0</v>
      </c>
      <c r="G440" s="84" t="b">
        <v>0</v>
      </c>
    </row>
    <row r="441" spans="1:7" ht="15">
      <c r="A441" s="84" t="s">
        <v>3979</v>
      </c>
      <c r="B441" s="84">
        <v>2</v>
      </c>
      <c r="C441" s="123">
        <v>0.0015915972601812983</v>
      </c>
      <c r="D441" s="84" t="s">
        <v>4050</v>
      </c>
      <c r="E441" s="84" t="b">
        <v>0</v>
      </c>
      <c r="F441" s="84" t="b">
        <v>0</v>
      </c>
      <c r="G441" s="84" t="b">
        <v>0</v>
      </c>
    </row>
    <row r="442" spans="1:7" ht="15">
      <c r="A442" s="84" t="s">
        <v>3980</v>
      </c>
      <c r="B442" s="84">
        <v>2</v>
      </c>
      <c r="C442" s="123">
        <v>0.0015915972601812983</v>
      </c>
      <c r="D442" s="84" t="s">
        <v>4050</v>
      </c>
      <c r="E442" s="84" t="b">
        <v>0</v>
      </c>
      <c r="F442" s="84" t="b">
        <v>0</v>
      </c>
      <c r="G442" s="84" t="b">
        <v>0</v>
      </c>
    </row>
    <row r="443" spans="1:7" ht="15">
      <c r="A443" s="84" t="s">
        <v>3981</v>
      </c>
      <c r="B443" s="84">
        <v>2</v>
      </c>
      <c r="C443" s="123">
        <v>0.0015915972601812983</v>
      </c>
      <c r="D443" s="84" t="s">
        <v>4050</v>
      </c>
      <c r="E443" s="84" t="b">
        <v>0</v>
      </c>
      <c r="F443" s="84" t="b">
        <v>0</v>
      </c>
      <c r="G443" s="84" t="b">
        <v>0</v>
      </c>
    </row>
    <row r="444" spans="1:7" ht="15">
      <c r="A444" s="84" t="s">
        <v>3982</v>
      </c>
      <c r="B444" s="84">
        <v>2</v>
      </c>
      <c r="C444" s="123">
        <v>0.0015915972601812983</v>
      </c>
      <c r="D444" s="84" t="s">
        <v>4050</v>
      </c>
      <c r="E444" s="84" t="b">
        <v>0</v>
      </c>
      <c r="F444" s="84" t="b">
        <v>0</v>
      </c>
      <c r="G444" s="84" t="b">
        <v>0</v>
      </c>
    </row>
    <row r="445" spans="1:7" ht="15">
      <c r="A445" s="84" t="s">
        <v>3983</v>
      </c>
      <c r="B445" s="84">
        <v>2</v>
      </c>
      <c r="C445" s="123">
        <v>0.0015915972601812983</v>
      </c>
      <c r="D445" s="84" t="s">
        <v>4050</v>
      </c>
      <c r="E445" s="84" t="b">
        <v>0</v>
      </c>
      <c r="F445" s="84" t="b">
        <v>0</v>
      </c>
      <c r="G445" s="84" t="b">
        <v>0</v>
      </c>
    </row>
    <row r="446" spans="1:7" ht="15">
      <c r="A446" s="84" t="s">
        <v>3984</v>
      </c>
      <c r="B446" s="84">
        <v>2</v>
      </c>
      <c r="C446" s="123">
        <v>0.0015915972601812983</v>
      </c>
      <c r="D446" s="84" t="s">
        <v>4050</v>
      </c>
      <c r="E446" s="84" t="b">
        <v>0</v>
      </c>
      <c r="F446" s="84" t="b">
        <v>0</v>
      </c>
      <c r="G446" s="84" t="b">
        <v>0</v>
      </c>
    </row>
    <row r="447" spans="1:7" ht="15">
      <c r="A447" s="84" t="s">
        <v>3985</v>
      </c>
      <c r="B447" s="84">
        <v>2</v>
      </c>
      <c r="C447" s="123">
        <v>0.0015915972601812983</v>
      </c>
      <c r="D447" s="84" t="s">
        <v>4050</v>
      </c>
      <c r="E447" s="84" t="b">
        <v>0</v>
      </c>
      <c r="F447" s="84" t="b">
        <v>0</v>
      </c>
      <c r="G447" s="84" t="b">
        <v>0</v>
      </c>
    </row>
    <row r="448" spans="1:7" ht="15">
      <c r="A448" s="84" t="s">
        <v>3986</v>
      </c>
      <c r="B448" s="84">
        <v>2</v>
      </c>
      <c r="C448" s="123">
        <v>0.0015915972601812983</v>
      </c>
      <c r="D448" s="84" t="s">
        <v>4050</v>
      </c>
      <c r="E448" s="84" t="b">
        <v>0</v>
      </c>
      <c r="F448" s="84" t="b">
        <v>0</v>
      </c>
      <c r="G448" s="84" t="b">
        <v>0</v>
      </c>
    </row>
    <row r="449" spans="1:7" ht="15">
      <c r="A449" s="84" t="s">
        <v>401</v>
      </c>
      <c r="B449" s="84">
        <v>2</v>
      </c>
      <c r="C449" s="123">
        <v>0.0015915972601812983</v>
      </c>
      <c r="D449" s="84" t="s">
        <v>4050</v>
      </c>
      <c r="E449" s="84" t="b">
        <v>0</v>
      </c>
      <c r="F449" s="84" t="b">
        <v>0</v>
      </c>
      <c r="G449" s="84" t="b">
        <v>0</v>
      </c>
    </row>
    <row r="450" spans="1:7" ht="15">
      <c r="A450" s="84" t="s">
        <v>3987</v>
      </c>
      <c r="B450" s="84">
        <v>2</v>
      </c>
      <c r="C450" s="123">
        <v>0.0015915972601812983</v>
      </c>
      <c r="D450" s="84" t="s">
        <v>4050</v>
      </c>
      <c r="E450" s="84" t="b">
        <v>0</v>
      </c>
      <c r="F450" s="84" t="b">
        <v>0</v>
      </c>
      <c r="G450" s="84" t="b">
        <v>0</v>
      </c>
    </row>
    <row r="451" spans="1:7" ht="15">
      <c r="A451" s="84" t="s">
        <v>3988</v>
      </c>
      <c r="B451" s="84">
        <v>2</v>
      </c>
      <c r="C451" s="123">
        <v>0.0015915972601812983</v>
      </c>
      <c r="D451" s="84" t="s">
        <v>4050</v>
      </c>
      <c r="E451" s="84" t="b">
        <v>0</v>
      </c>
      <c r="F451" s="84" t="b">
        <v>0</v>
      </c>
      <c r="G451" s="84" t="b">
        <v>0</v>
      </c>
    </row>
    <row r="452" spans="1:7" ht="15">
      <c r="A452" s="84" t="s">
        <v>3989</v>
      </c>
      <c r="B452" s="84">
        <v>2</v>
      </c>
      <c r="C452" s="123">
        <v>0.0015915972601812983</v>
      </c>
      <c r="D452" s="84" t="s">
        <v>4050</v>
      </c>
      <c r="E452" s="84" t="b">
        <v>0</v>
      </c>
      <c r="F452" s="84" t="b">
        <v>0</v>
      </c>
      <c r="G452" s="84" t="b">
        <v>0</v>
      </c>
    </row>
    <row r="453" spans="1:7" ht="15">
      <c r="A453" s="84" t="s">
        <v>3990</v>
      </c>
      <c r="B453" s="84">
        <v>2</v>
      </c>
      <c r="C453" s="123">
        <v>0.0015915972601812983</v>
      </c>
      <c r="D453" s="84" t="s">
        <v>4050</v>
      </c>
      <c r="E453" s="84" t="b">
        <v>0</v>
      </c>
      <c r="F453" s="84" t="b">
        <v>0</v>
      </c>
      <c r="G453" s="84" t="b">
        <v>0</v>
      </c>
    </row>
    <row r="454" spans="1:7" ht="15">
      <c r="A454" s="84" t="s">
        <v>3991</v>
      </c>
      <c r="B454" s="84">
        <v>2</v>
      </c>
      <c r="C454" s="123">
        <v>0.0015915972601812983</v>
      </c>
      <c r="D454" s="84" t="s">
        <v>4050</v>
      </c>
      <c r="E454" s="84" t="b">
        <v>0</v>
      </c>
      <c r="F454" s="84" t="b">
        <v>0</v>
      </c>
      <c r="G454" s="84" t="b">
        <v>0</v>
      </c>
    </row>
    <row r="455" spans="1:7" ht="15">
      <c r="A455" s="84" t="s">
        <v>3992</v>
      </c>
      <c r="B455" s="84">
        <v>2</v>
      </c>
      <c r="C455" s="123">
        <v>0.0015915972601812983</v>
      </c>
      <c r="D455" s="84" t="s">
        <v>4050</v>
      </c>
      <c r="E455" s="84" t="b">
        <v>0</v>
      </c>
      <c r="F455" s="84" t="b">
        <v>0</v>
      </c>
      <c r="G455" s="84" t="b">
        <v>0</v>
      </c>
    </row>
    <row r="456" spans="1:7" ht="15">
      <c r="A456" s="84" t="s">
        <v>3993</v>
      </c>
      <c r="B456" s="84">
        <v>2</v>
      </c>
      <c r="C456" s="123">
        <v>0.0015915972601812983</v>
      </c>
      <c r="D456" s="84" t="s">
        <v>4050</v>
      </c>
      <c r="E456" s="84" t="b">
        <v>0</v>
      </c>
      <c r="F456" s="84" t="b">
        <v>0</v>
      </c>
      <c r="G456" s="84" t="b">
        <v>0</v>
      </c>
    </row>
    <row r="457" spans="1:7" ht="15">
      <c r="A457" s="84" t="s">
        <v>3994</v>
      </c>
      <c r="B457" s="84">
        <v>2</v>
      </c>
      <c r="C457" s="123">
        <v>0.0015915972601812983</v>
      </c>
      <c r="D457" s="84" t="s">
        <v>4050</v>
      </c>
      <c r="E457" s="84" t="b">
        <v>0</v>
      </c>
      <c r="F457" s="84" t="b">
        <v>0</v>
      </c>
      <c r="G457" s="84" t="b">
        <v>0</v>
      </c>
    </row>
    <row r="458" spans="1:7" ht="15">
      <c r="A458" s="84" t="s">
        <v>3995</v>
      </c>
      <c r="B458" s="84">
        <v>2</v>
      </c>
      <c r="C458" s="123">
        <v>0.0015915972601812983</v>
      </c>
      <c r="D458" s="84" t="s">
        <v>4050</v>
      </c>
      <c r="E458" s="84" t="b">
        <v>0</v>
      </c>
      <c r="F458" s="84" t="b">
        <v>0</v>
      </c>
      <c r="G458" s="84" t="b">
        <v>0</v>
      </c>
    </row>
    <row r="459" spans="1:7" ht="15">
      <c r="A459" s="84" t="s">
        <v>3996</v>
      </c>
      <c r="B459" s="84">
        <v>2</v>
      </c>
      <c r="C459" s="123">
        <v>0.0015915972601812983</v>
      </c>
      <c r="D459" s="84" t="s">
        <v>4050</v>
      </c>
      <c r="E459" s="84" t="b">
        <v>0</v>
      </c>
      <c r="F459" s="84" t="b">
        <v>0</v>
      </c>
      <c r="G459" s="84" t="b">
        <v>0</v>
      </c>
    </row>
    <row r="460" spans="1:7" ht="15">
      <c r="A460" s="84" t="s">
        <v>3997</v>
      </c>
      <c r="B460" s="84">
        <v>2</v>
      </c>
      <c r="C460" s="123">
        <v>0.0015915972601812983</v>
      </c>
      <c r="D460" s="84" t="s">
        <v>4050</v>
      </c>
      <c r="E460" s="84" t="b">
        <v>0</v>
      </c>
      <c r="F460" s="84" t="b">
        <v>1</v>
      </c>
      <c r="G460" s="84" t="b">
        <v>0</v>
      </c>
    </row>
    <row r="461" spans="1:7" ht="15">
      <c r="A461" s="84" t="s">
        <v>3998</v>
      </c>
      <c r="B461" s="84">
        <v>2</v>
      </c>
      <c r="C461" s="123">
        <v>0.0015915972601812983</v>
      </c>
      <c r="D461" s="84" t="s">
        <v>4050</v>
      </c>
      <c r="E461" s="84" t="b">
        <v>0</v>
      </c>
      <c r="F461" s="84" t="b">
        <v>0</v>
      </c>
      <c r="G461" s="84" t="b">
        <v>0</v>
      </c>
    </row>
    <row r="462" spans="1:7" ht="15">
      <c r="A462" s="84" t="s">
        <v>398</v>
      </c>
      <c r="B462" s="84">
        <v>2</v>
      </c>
      <c r="C462" s="123">
        <v>0.0015915972601812983</v>
      </c>
      <c r="D462" s="84" t="s">
        <v>4050</v>
      </c>
      <c r="E462" s="84" t="b">
        <v>0</v>
      </c>
      <c r="F462" s="84" t="b">
        <v>0</v>
      </c>
      <c r="G462" s="84" t="b">
        <v>0</v>
      </c>
    </row>
    <row r="463" spans="1:7" ht="15">
      <c r="A463" s="84" t="s">
        <v>3999</v>
      </c>
      <c r="B463" s="84">
        <v>2</v>
      </c>
      <c r="C463" s="123">
        <v>0.0015915972601812983</v>
      </c>
      <c r="D463" s="84" t="s">
        <v>4050</v>
      </c>
      <c r="E463" s="84" t="b">
        <v>0</v>
      </c>
      <c r="F463" s="84" t="b">
        <v>1</v>
      </c>
      <c r="G463" s="84" t="b">
        <v>0</v>
      </c>
    </row>
    <row r="464" spans="1:7" ht="15">
      <c r="A464" s="84" t="s">
        <v>4000</v>
      </c>
      <c r="B464" s="84">
        <v>2</v>
      </c>
      <c r="C464" s="123">
        <v>0.0015915972601812983</v>
      </c>
      <c r="D464" s="84" t="s">
        <v>4050</v>
      </c>
      <c r="E464" s="84" t="b">
        <v>0</v>
      </c>
      <c r="F464" s="84" t="b">
        <v>0</v>
      </c>
      <c r="G464" s="84" t="b">
        <v>0</v>
      </c>
    </row>
    <row r="465" spans="1:7" ht="15">
      <c r="A465" s="84" t="s">
        <v>4001</v>
      </c>
      <c r="B465" s="84">
        <v>2</v>
      </c>
      <c r="C465" s="123">
        <v>0.0015915972601812983</v>
      </c>
      <c r="D465" s="84" t="s">
        <v>4050</v>
      </c>
      <c r="E465" s="84" t="b">
        <v>0</v>
      </c>
      <c r="F465" s="84" t="b">
        <v>0</v>
      </c>
      <c r="G465" s="84" t="b">
        <v>0</v>
      </c>
    </row>
    <row r="466" spans="1:7" ht="15">
      <c r="A466" s="84" t="s">
        <v>4002</v>
      </c>
      <c r="B466" s="84">
        <v>2</v>
      </c>
      <c r="C466" s="123">
        <v>0.0015915972601812983</v>
      </c>
      <c r="D466" s="84" t="s">
        <v>4050</v>
      </c>
      <c r="E466" s="84" t="b">
        <v>0</v>
      </c>
      <c r="F466" s="84" t="b">
        <v>0</v>
      </c>
      <c r="G466" s="84" t="b">
        <v>0</v>
      </c>
    </row>
    <row r="467" spans="1:7" ht="15">
      <c r="A467" s="84" t="s">
        <v>4003</v>
      </c>
      <c r="B467" s="84">
        <v>2</v>
      </c>
      <c r="C467" s="123">
        <v>0.0015915972601812983</v>
      </c>
      <c r="D467" s="84" t="s">
        <v>4050</v>
      </c>
      <c r="E467" s="84" t="b">
        <v>0</v>
      </c>
      <c r="F467" s="84" t="b">
        <v>0</v>
      </c>
      <c r="G467" s="84" t="b">
        <v>0</v>
      </c>
    </row>
    <row r="468" spans="1:7" ht="15">
      <c r="A468" s="84" t="s">
        <v>4004</v>
      </c>
      <c r="B468" s="84">
        <v>2</v>
      </c>
      <c r="C468" s="123">
        <v>0.0015915972601812983</v>
      </c>
      <c r="D468" s="84" t="s">
        <v>4050</v>
      </c>
      <c r="E468" s="84" t="b">
        <v>0</v>
      </c>
      <c r="F468" s="84" t="b">
        <v>0</v>
      </c>
      <c r="G468" s="84" t="b">
        <v>0</v>
      </c>
    </row>
    <row r="469" spans="1:7" ht="15">
      <c r="A469" s="84" t="s">
        <v>4005</v>
      </c>
      <c r="B469" s="84">
        <v>2</v>
      </c>
      <c r="C469" s="123">
        <v>0.0015915972601812983</v>
      </c>
      <c r="D469" s="84" t="s">
        <v>4050</v>
      </c>
      <c r="E469" s="84" t="b">
        <v>0</v>
      </c>
      <c r="F469" s="84" t="b">
        <v>0</v>
      </c>
      <c r="G469" s="84" t="b">
        <v>0</v>
      </c>
    </row>
    <row r="470" spans="1:7" ht="15">
      <c r="A470" s="84" t="s">
        <v>4006</v>
      </c>
      <c r="B470" s="84">
        <v>2</v>
      </c>
      <c r="C470" s="123">
        <v>0.0015915972601812983</v>
      </c>
      <c r="D470" s="84" t="s">
        <v>4050</v>
      </c>
      <c r="E470" s="84" t="b">
        <v>0</v>
      </c>
      <c r="F470" s="84" t="b">
        <v>0</v>
      </c>
      <c r="G470" s="84" t="b">
        <v>0</v>
      </c>
    </row>
    <row r="471" spans="1:7" ht="15">
      <c r="A471" s="84" t="s">
        <v>4007</v>
      </c>
      <c r="B471" s="84">
        <v>2</v>
      </c>
      <c r="C471" s="123">
        <v>0.0015915972601812983</v>
      </c>
      <c r="D471" s="84" t="s">
        <v>4050</v>
      </c>
      <c r="E471" s="84" t="b">
        <v>0</v>
      </c>
      <c r="F471" s="84" t="b">
        <v>0</v>
      </c>
      <c r="G471" s="84" t="b">
        <v>0</v>
      </c>
    </row>
    <row r="472" spans="1:7" ht="15">
      <c r="A472" s="84" t="s">
        <v>4008</v>
      </c>
      <c r="B472" s="84">
        <v>2</v>
      </c>
      <c r="C472" s="123">
        <v>0.0015915972601812983</v>
      </c>
      <c r="D472" s="84" t="s">
        <v>4050</v>
      </c>
      <c r="E472" s="84" t="b">
        <v>0</v>
      </c>
      <c r="F472" s="84" t="b">
        <v>0</v>
      </c>
      <c r="G472" s="84" t="b">
        <v>0</v>
      </c>
    </row>
    <row r="473" spans="1:7" ht="15">
      <c r="A473" s="84" t="s">
        <v>4009</v>
      </c>
      <c r="B473" s="84">
        <v>2</v>
      </c>
      <c r="C473" s="123">
        <v>0.0015915972601812983</v>
      </c>
      <c r="D473" s="84" t="s">
        <v>4050</v>
      </c>
      <c r="E473" s="84" t="b">
        <v>0</v>
      </c>
      <c r="F473" s="84" t="b">
        <v>0</v>
      </c>
      <c r="G473" s="84" t="b">
        <v>0</v>
      </c>
    </row>
    <row r="474" spans="1:7" ht="15">
      <c r="A474" s="84" t="s">
        <v>4010</v>
      </c>
      <c r="B474" s="84">
        <v>2</v>
      </c>
      <c r="C474" s="123">
        <v>0.0015915972601812983</v>
      </c>
      <c r="D474" s="84" t="s">
        <v>4050</v>
      </c>
      <c r="E474" s="84" t="b">
        <v>0</v>
      </c>
      <c r="F474" s="84" t="b">
        <v>0</v>
      </c>
      <c r="G474" s="84" t="b">
        <v>0</v>
      </c>
    </row>
    <row r="475" spans="1:7" ht="15">
      <c r="A475" s="84" t="s">
        <v>4011</v>
      </c>
      <c r="B475" s="84">
        <v>2</v>
      </c>
      <c r="C475" s="123">
        <v>0.0015915972601812983</v>
      </c>
      <c r="D475" s="84" t="s">
        <v>4050</v>
      </c>
      <c r="E475" s="84" t="b">
        <v>1</v>
      </c>
      <c r="F475" s="84" t="b">
        <v>0</v>
      </c>
      <c r="G475" s="84" t="b">
        <v>0</v>
      </c>
    </row>
    <row r="476" spans="1:7" ht="15">
      <c r="A476" s="84" t="s">
        <v>4012</v>
      </c>
      <c r="B476" s="84">
        <v>2</v>
      </c>
      <c r="C476" s="123">
        <v>0.0015915972601812983</v>
      </c>
      <c r="D476" s="84" t="s">
        <v>4050</v>
      </c>
      <c r="E476" s="84" t="b">
        <v>0</v>
      </c>
      <c r="F476" s="84" t="b">
        <v>0</v>
      </c>
      <c r="G476" s="84" t="b">
        <v>0</v>
      </c>
    </row>
    <row r="477" spans="1:7" ht="15">
      <c r="A477" s="84" t="s">
        <v>4013</v>
      </c>
      <c r="B477" s="84">
        <v>2</v>
      </c>
      <c r="C477" s="123">
        <v>0.0015915972601812983</v>
      </c>
      <c r="D477" s="84" t="s">
        <v>4050</v>
      </c>
      <c r="E477" s="84" t="b">
        <v>0</v>
      </c>
      <c r="F477" s="84" t="b">
        <v>0</v>
      </c>
      <c r="G477" s="84" t="b">
        <v>0</v>
      </c>
    </row>
    <row r="478" spans="1:7" ht="15">
      <c r="A478" s="84" t="s">
        <v>4014</v>
      </c>
      <c r="B478" s="84">
        <v>2</v>
      </c>
      <c r="C478" s="123">
        <v>0.0015915972601812983</v>
      </c>
      <c r="D478" s="84" t="s">
        <v>4050</v>
      </c>
      <c r="E478" s="84" t="b">
        <v>0</v>
      </c>
      <c r="F478" s="84" t="b">
        <v>0</v>
      </c>
      <c r="G478" s="84" t="b">
        <v>0</v>
      </c>
    </row>
    <row r="479" spans="1:7" ht="15">
      <c r="A479" s="84" t="s">
        <v>4015</v>
      </c>
      <c r="B479" s="84">
        <v>2</v>
      </c>
      <c r="C479" s="123">
        <v>0.0015915972601812983</v>
      </c>
      <c r="D479" s="84" t="s">
        <v>4050</v>
      </c>
      <c r="E479" s="84" t="b">
        <v>0</v>
      </c>
      <c r="F479" s="84" t="b">
        <v>0</v>
      </c>
      <c r="G479" s="84" t="b">
        <v>0</v>
      </c>
    </row>
    <row r="480" spans="1:7" ht="15">
      <c r="A480" s="84" t="s">
        <v>4016</v>
      </c>
      <c r="B480" s="84">
        <v>2</v>
      </c>
      <c r="C480" s="123">
        <v>0.0015915972601812983</v>
      </c>
      <c r="D480" s="84" t="s">
        <v>4050</v>
      </c>
      <c r="E480" s="84" t="b">
        <v>0</v>
      </c>
      <c r="F480" s="84" t="b">
        <v>0</v>
      </c>
      <c r="G480" s="84" t="b">
        <v>0</v>
      </c>
    </row>
    <row r="481" spans="1:7" ht="15">
      <c r="A481" s="84" t="s">
        <v>4017</v>
      </c>
      <c r="B481" s="84">
        <v>2</v>
      </c>
      <c r="C481" s="123">
        <v>0.0015915972601812983</v>
      </c>
      <c r="D481" s="84" t="s">
        <v>4050</v>
      </c>
      <c r="E481" s="84" t="b">
        <v>0</v>
      </c>
      <c r="F481" s="84" t="b">
        <v>0</v>
      </c>
      <c r="G481" s="84" t="b">
        <v>0</v>
      </c>
    </row>
    <row r="482" spans="1:7" ht="15">
      <c r="A482" s="84" t="s">
        <v>4018</v>
      </c>
      <c r="B482" s="84">
        <v>2</v>
      </c>
      <c r="C482" s="123">
        <v>0.0015915972601812983</v>
      </c>
      <c r="D482" s="84" t="s">
        <v>4050</v>
      </c>
      <c r="E482" s="84" t="b">
        <v>0</v>
      </c>
      <c r="F482" s="84" t="b">
        <v>0</v>
      </c>
      <c r="G482" s="84" t="b">
        <v>0</v>
      </c>
    </row>
    <row r="483" spans="1:7" ht="15">
      <c r="A483" s="84" t="s">
        <v>4019</v>
      </c>
      <c r="B483" s="84">
        <v>2</v>
      </c>
      <c r="C483" s="123">
        <v>0.0015915972601812983</v>
      </c>
      <c r="D483" s="84" t="s">
        <v>4050</v>
      </c>
      <c r="E483" s="84" t="b">
        <v>0</v>
      </c>
      <c r="F483" s="84" t="b">
        <v>0</v>
      </c>
      <c r="G483" s="84" t="b">
        <v>0</v>
      </c>
    </row>
    <row r="484" spans="1:7" ht="15">
      <c r="A484" s="84" t="s">
        <v>4020</v>
      </c>
      <c r="B484" s="84">
        <v>2</v>
      </c>
      <c r="C484" s="123">
        <v>0.0015915972601812983</v>
      </c>
      <c r="D484" s="84" t="s">
        <v>4050</v>
      </c>
      <c r="E484" s="84" t="b">
        <v>0</v>
      </c>
      <c r="F484" s="84" t="b">
        <v>0</v>
      </c>
      <c r="G484" s="84" t="b">
        <v>0</v>
      </c>
    </row>
    <row r="485" spans="1:7" ht="15">
      <c r="A485" s="84" t="s">
        <v>4021</v>
      </c>
      <c r="B485" s="84">
        <v>2</v>
      </c>
      <c r="C485" s="123">
        <v>0.0015915972601812983</v>
      </c>
      <c r="D485" s="84" t="s">
        <v>4050</v>
      </c>
      <c r="E485" s="84" t="b">
        <v>0</v>
      </c>
      <c r="F485" s="84" t="b">
        <v>0</v>
      </c>
      <c r="G485" s="84" t="b">
        <v>0</v>
      </c>
    </row>
    <row r="486" spans="1:7" ht="15">
      <c r="A486" s="84" t="s">
        <v>4022</v>
      </c>
      <c r="B486" s="84">
        <v>2</v>
      </c>
      <c r="C486" s="123">
        <v>0.0015915972601812983</v>
      </c>
      <c r="D486" s="84" t="s">
        <v>4050</v>
      </c>
      <c r="E486" s="84" t="b">
        <v>0</v>
      </c>
      <c r="F486" s="84" t="b">
        <v>0</v>
      </c>
      <c r="G486" s="84" t="b">
        <v>0</v>
      </c>
    </row>
    <row r="487" spans="1:7" ht="15">
      <c r="A487" s="84" t="s">
        <v>4023</v>
      </c>
      <c r="B487" s="84">
        <v>2</v>
      </c>
      <c r="C487" s="123">
        <v>0.0015915972601812983</v>
      </c>
      <c r="D487" s="84" t="s">
        <v>4050</v>
      </c>
      <c r="E487" s="84" t="b">
        <v>0</v>
      </c>
      <c r="F487" s="84" t="b">
        <v>0</v>
      </c>
      <c r="G487" s="84" t="b">
        <v>0</v>
      </c>
    </row>
    <row r="488" spans="1:7" ht="15">
      <c r="A488" s="84" t="s">
        <v>4024</v>
      </c>
      <c r="B488" s="84">
        <v>2</v>
      </c>
      <c r="C488" s="123">
        <v>0.0015915972601812983</v>
      </c>
      <c r="D488" s="84" t="s">
        <v>4050</v>
      </c>
      <c r="E488" s="84" t="b">
        <v>0</v>
      </c>
      <c r="F488" s="84" t="b">
        <v>0</v>
      </c>
      <c r="G488" s="84" t="b">
        <v>0</v>
      </c>
    </row>
    <row r="489" spans="1:7" ht="15">
      <c r="A489" s="84" t="s">
        <v>4025</v>
      </c>
      <c r="B489" s="84">
        <v>2</v>
      </c>
      <c r="C489" s="123">
        <v>0.0015915972601812983</v>
      </c>
      <c r="D489" s="84" t="s">
        <v>4050</v>
      </c>
      <c r="E489" s="84" t="b">
        <v>0</v>
      </c>
      <c r="F489" s="84" t="b">
        <v>0</v>
      </c>
      <c r="G489" s="84" t="b">
        <v>0</v>
      </c>
    </row>
    <row r="490" spans="1:7" ht="15">
      <c r="A490" s="84" t="s">
        <v>4026</v>
      </c>
      <c r="B490" s="84">
        <v>2</v>
      </c>
      <c r="C490" s="123">
        <v>0.0015915972601812983</v>
      </c>
      <c r="D490" s="84" t="s">
        <v>4050</v>
      </c>
      <c r="E490" s="84" t="b">
        <v>0</v>
      </c>
      <c r="F490" s="84" t="b">
        <v>0</v>
      </c>
      <c r="G490" s="84" t="b">
        <v>0</v>
      </c>
    </row>
    <row r="491" spans="1:7" ht="15">
      <c r="A491" s="84" t="s">
        <v>4027</v>
      </c>
      <c r="B491" s="84">
        <v>2</v>
      </c>
      <c r="C491" s="123">
        <v>0.0015915972601812983</v>
      </c>
      <c r="D491" s="84" t="s">
        <v>4050</v>
      </c>
      <c r="E491" s="84" t="b">
        <v>1</v>
      </c>
      <c r="F491" s="84" t="b">
        <v>0</v>
      </c>
      <c r="G491" s="84" t="b">
        <v>0</v>
      </c>
    </row>
    <row r="492" spans="1:7" ht="15">
      <c r="A492" s="84" t="s">
        <v>394</v>
      </c>
      <c r="B492" s="84">
        <v>2</v>
      </c>
      <c r="C492" s="123">
        <v>0.0015915972601812983</v>
      </c>
      <c r="D492" s="84" t="s">
        <v>4050</v>
      </c>
      <c r="E492" s="84" t="b">
        <v>0</v>
      </c>
      <c r="F492" s="84" t="b">
        <v>0</v>
      </c>
      <c r="G492" s="84" t="b">
        <v>0</v>
      </c>
    </row>
    <row r="493" spans="1:7" ht="15">
      <c r="A493" s="84" t="s">
        <v>4028</v>
      </c>
      <c r="B493" s="84">
        <v>2</v>
      </c>
      <c r="C493" s="123">
        <v>0.0015915972601812983</v>
      </c>
      <c r="D493" s="84" t="s">
        <v>4050</v>
      </c>
      <c r="E493" s="84" t="b">
        <v>0</v>
      </c>
      <c r="F493" s="84" t="b">
        <v>0</v>
      </c>
      <c r="G493" s="84" t="b">
        <v>0</v>
      </c>
    </row>
    <row r="494" spans="1:7" ht="15">
      <c r="A494" s="84" t="s">
        <v>4029</v>
      </c>
      <c r="B494" s="84">
        <v>2</v>
      </c>
      <c r="C494" s="123">
        <v>0.0015915972601812983</v>
      </c>
      <c r="D494" s="84" t="s">
        <v>4050</v>
      </c>
      <c r="E494" s="84" t="b">
        <v>0</v>
      </c>
      <c r="F494" s="84" t="b">
        <v>0</v>
      </c>
      <c r="G494" s="84" t="b">
        <v>0</v>
      </c>
    </row>
    <row r="495" spans="1:7" ht="15">
      <c r="A495" s="84" t="s">
        <v>4030</v>
      </c>
      <c r="B495" s="84">
        <v>2</v>
      </c>
      <c r="C495" s="123">
        <v>0.0015915972601812983</v>
      </c>
      <c r="D495" s="84" t="s">
        <v>4050</v>
      </c>
      <c r="E495" s="84" t="b">
        <v>0</v>
      </c>
      <c r="F495" s="84" t="b">
        <v>0</v>
      </c>
      <c r="G495" s="84" t="b">
        <v>0</v>
      </c>
    </row>
    <row r="496" spans="1:7" ht="15">
      <c r="A496" s="84" t="s">
        <v>4031</v>
      </c>
      <c r="B496" s="84">
        <v>2</v>
      </c>
      <c r="C496" s="123">
        <v>0.0015915972601812983</v>
      </c>
      <c r="D496" s="84" t="s">
        <v>4050</v>
      </c>
      <c r="E496" s="84" t="b">
        <v>0</v>
      </c>
      <c r="F496" s="84" t="b">
        <v>0</v>
      </c>
      <c r="G496" s="84" t="b">
        <v>0</v>
      </c>
    </row>
    <row r="497" spans="1:7" ht="15">
      <c r="A497" s="84" t="s">
        <v>4032</v>
      </c>
      <c r="B497" s="84">
        <v>2</v>
      </c>
      <c r="C497" s="123">
        <v>0.0015915972601812983</v>
      </c>
      <c r="D497" s="84" t="s">
        <v>4050</v>
      </c>
      <c r="E497" s="84" t="b">
        <v>0</v>
      </c>
      <c r="F497" s="84" t="b">
        <v>0</v>
      </c>
      <c r="G497" s="84" t="b">
        <v>0</v>
      </c>
    </row>
    <row r="498" spans="1:7" ht="15">
      <c r="A498" s="84" t="s">
        <v>4033</v>
      </c>
      <c r="B498" s="84">
        <v>2</v>
      </c>
      <c r="C498" s="123">
        <v>0.0015915972601812983</v>
      </c>
      <c r="D498" s="84" t="s">
        <v>4050</v>
      </c>
      <c r="E498" s="84" t="b">
        <v>0</v>
      </c>
      <c r="F498" s="84" t="b">
        <v>0</v>
      </c>
      <c r="G498" s="84" t="b">
        <v>0</v>
      </c>
    </row>
    <row r="499" spans="1:7" ht="15">
      <c r="A499" s="84" t="s">
        <v>4034</v>
      </c>
      <c r="B499" s="84">
        <v>2</v>
      </c>
      <c r="C499" s="123">
        <v>0.0015915972601812983</v>
      </c>
      <c r="D499" s="84" t="s">
        <v>4050</v>
      </c>
      <c r="E499" s="84" t="b">
        <v>0</v>
      </c>
      <c r="F499" s="84" t="b">
        <v>0</v>
      </c>
      <c r="G499" s="84" t="b">
        <v>0</v>
      </c>
    </row>
    <row r="500" spans="1:7" ht="15">
      <c r="A500" s="84" t="s">
        <v>4035</v>
      </c>
      <c r="B500" s="84">
        <v>2</v>
      </c>
      <c r="C500" s="123">
        <v>0.0015915972601812983</v>
      </c>
      <c r="D500" s="84" t="s">
        <v>4050</v>
      </c>
      <c r="E500" s="84" t="b">
        <v>0</v>
      </c>
      <c r="F500" s="84" t="b">
        <v>0</v>
      </c>
      <c r="G500" s="84" t="b">
        <v>0</v>
      </c>
    </row>
    <row r="501" spans="1:7" ht="15">
      <c r="A501" s="84" t="s">
        <v>4036</v>
      </c>
      <c r="B501" s="84">
        <v>2</v>
      </c>
      <c r="C501" s="123">
        <v>0.0015915972601812983</v>
      </c>
      <c r="D501" s="84" t="s">
        <v>4050</v>
      </c>
      <c r="E501" s="84" t="b">
        <v>0</v>
      </c>
      <c r="F501" s="84" t="b">
        <v>0</v>
      </c>
      <c r="G501" s="84" t="b">
        <v>0</v>
      </c>
    </row>
    <row r="502" spans="1:7" ht="15">
      <c r="A502" s="84" t="s">
        <v>4037</v>
      </c>
      <c r="B502" s="84">
        <v>2</v>
      </c>
      <c r="C502" s="123">
        <v>0.0015915972601812983</v>
      </c>
      <c r="D502" s="84" t="s">
        <v>4050</v>
      </c>
      <c r="E502" s="84" t="b">
        <v>0</v>
      </c>
      <c r="F502" s="84" t="b">
        <v>0</v>
      </c>
      <c r="G502" s="84" t="b">
        <v>0</v>
      </c>
    </row>
    <row r="503" spans="1:7" ht="15">
      <c r="A503" s="84" t="s">
        <v>4038</v>
      </c>
      <c r="B503" s="84">
        <v>2</v>
      </c>
      <c r="C503" s="123">
        <v>0.0015915972601812983</v>
      </c>
      <c r="D503" s="84" t="s">
        <v>4050</v>
      </c>
      <c r="E503" s="84" t="b">
        <v>0</v>
      </c>
      <c r="F503" s="84" t="b">
        <v>0</v>
      </c>
      <c r="G503" s="84" t="b">
        <v>0</v>
      </c>
    </row>
    <row r="504" spans="1:7" ht="15">
      <c r="A504" s="84" t="s">
        <v>4039</v>
      </c>
      <c r="B504" s="84">
        <v>2</v>
      </c>
      <c r="C504" s="123">
        <v>0.0015915972601812983</v>
      </c>
      <c r="D504" s="84" t="s">
        <v>4050</v>
      </c>
      <c r="E504" s="84" t="b">
        <v>1</v>
      </c>
      <c r="F504" s="84" t="b">
        <v>0</v>
      </c>
      <c r="G504" s="84" t="b">
        <v>0</v>
      </c>
    </row>
    <row r="505" spans="1:7" ht="15">
      <c r="A505" s="84" t="s">
        <v>4040</v>
      </c>
      <c r="B505" s="84">
        <v>2</v>
      </c>
      <c r="C505" s="123">
        <v>0.0015915972601812983</v>
      </c>
      <c r="D505" s="84" t="s">
        <v>4050</v>
      </c>
      <c r="E505" s="84" t="b">
        <v>0</v>
      </c>
      <c r="F505" s="84" t="b">
        <v>0</v>
      </c>
      <c r="G505" s="84" t="b">
        <v>0</v>
      </c>
    </row>
    <row r="506" spans="1:7" ht="15">
      <c r="A506" s="84" t="s">
        <v>4041</v>
      </c>
      <c r="B506" s="84">
        <v>2</v>
      </c>
      <c r="C506" s="123">
        <v>0.0015915972601812983</v>
      </c>
      <c r="D506" s="84" t="s">
        <v>4050</v>
      </c>
      <c r="E506" s="84" t="b">
        <v>0</v>
      </c>
      <c r="F506" s="84" t="b">
        <v>0</v>
      </c>
      <c r="G506" s="84" t="b">
        <v>0</v>
      </c>
    </row>
    <row r="507" spans="1:7" ht="15">
      <c r="A507" s="84" t="s">
        <v>4042</v>
      </c>
      <c r="B507" s="84">
        <v>2</v>
      </c>
      <c r="C507" s="123">
        <v>0.0015915972601812983</v>
      </c>
      <c r="D507" s="84" t="s">
        <v>4050</v>
      </c>
      <c r="E507" s="84" t="b">
        <v>0</v>
      </c>
      <c r="F507" s="84" t="b">
        <v>0</v>
      </c>
      <c r="G507" s="84" t="b">
        <v>0</v>
      </c>
    </row>
    <row r="508" spans="1:7" ht="15">
      <c r="A508" s="84" t="s">
        <v>4043</v>
      </c>
      <c r="B508" s="84">
        <v>2</v>
      </c>
      <c r="C508" s="123">
        <v>0.0015915972601812983</v>
      </c>
      <c r="D508" s="84" t="s">
        <v>4050</v>
      </c>
      <c r="E508" s="84" t="b">
        <v>0</v>
      </c>
      <c r="F508" s="84" t="b">
        <v>0</v>
      </c>
      <c r="G508" s="84" t="b">
        <v>0</v>
      </c>
    </row>
    <row r="509" spans="1:7" ht="15">
      <c r="A509" s="84" t="s">
        <v>4044</v>
      </c>
      <c r="B509" s="84">
        <v>2</v>
      </c>
      <c r="C509" s="123">
        <v>0.0015915972601812983</v>
      </c>
      <c r="D509" s="84" t="s">
        <v>4050</v>
      </c>
      <c r="E509" s="84" t="b">
        <v>0</v>
      </c>
      <c r="F509" s="84" t="b">
        <v>0</v>
      </c>
      <c r="G509" s="84" t="b">
        <v>0</v>
      </c>
    </row>
    <row r="510" spans="1:7" ht="15">
      <c r="A510" s="84" t="s">
        <v>4045</v>
      </c>
      <c r="B510" s="84">
        <v>2</v>
      </c>
      <c r="C510" s="123">
        <v>0.0015915972601812983</v>
      </c>
      <c r="D510" s="84" t="s">
        <v>4050</v>
      </c>
      <c r="E510" s="84" t="b">
        <v>0</v>
      </c>
      <c r="F510" s="84" t="b">
        <v>0</v>
      </c>
      <c r="G510" s="84" t="b">
        <v>0</v>
      </c>
    </row>
    <row r="511" spans="1:7" ht="15">
      <c r="A511" s="84" t="s">
        <v>4046</v>
      </c>
      <c r="B511" s="84">
        <v>2</v>
      </c>
      <c r="C511" s="123">
        <v>0.0015915972601812983</v>
      </c>
      <c r="D511" s="84" t="s">
        <v>4050</v>
      </c>
      <c r="E511" s="84" t="b">
        <v>0</v>
      </c>
      <c r="F511" s="84" t="b">
        <v>0</v>
      </c>
      <c r="G511" s="84" t="b">
        <v>0</v>
      </c>
    </row>
    <row r="512" spans="1:7" ht="15">
      <c r="A512" s="84" t="s">
        <v>4047</v>
      </c>
      <c r="B512" s="84">
        <v>2</v>
      </c>
      <c r="C512" s="123">
        <v>0.0015915972601812983</v>
      </c>
      <c r="D512" s="84" t="s">
        <v>4050</v>
      </c>
      <c r="E512" s="84" t="b">
        <v>0</v>
      </c>
      <c r="F512" s="84" t="b">
        <v>0</v>
      </c>
      <c r="G512" s="84" t="b">
        <v>0</v>
      </c>
    </row>
    <row r="513" spans="1:7" ht="15">
      <c r="A513" s="84" t="s">
        <v>2991</v>
      </c>
      <c r="B513" s="84">
        <v>9</v>
      </c>
      <c r="C513" s="123">
        <v>0</v>
      </c>
      <c r="D513" s="84" t="s">
        <v>2870</v>
      </c>
      <c r="E513" s="84" t="b">
        <v>0</v>
      </c>
      <c r="F513" s="84" t="b">
        <v>0</v>
      </c>
      <c r="G513" s="84" t="b">
        <v>0</v>
      </c>
    </row>
    <row r="514" spans="1:7" ht="15">
      <c r="A514" s="84" t="s">
        <v>716</v>
      </c>
      <c r="B514" s="84">
        <v>9</v>
      </c>
      <c r="C514" s="123">
        <v>0</v>
      </c>
      <c r="D514" s="84" t="s">
        <v>2870</v>
      </c>
      <c r="E514" s="84" t="b">
        <v>0</v>
      </c>
      <c r="F514" s="84" t="b">
        <v>0</v>
      </c>
      <c r="G514" s="84" t="b">
        <v>0</v>
      </c>
    </row>
    <row r="515" spans="1:7" ht="15">
      <c r="A515" s="84" t="s">
        <v>2994</v>
      </c>
      <c r="B515" s="84">
        <v>8</v>
      </c>
      <c r="C515" s="123">
        <v>0.0029440300689140314</v>
      </c>
      <c r="D515" s="84" t="s">
        <v>2870</v>
      </c>
      <c r="E515" s="84" t="b">
        <v>0</v>
      </c>
      <c r="F515" s="84" t="b">
        <v>0</v>
      </c>
      <c r="G515" s="84" t="b">
        <v>0</v>
      </c>
    </row>
    <row r="516" spans="1:7" ht="15">
      <c r="A516" s="84" t="s">
        <v>707</v>
      </c>
      <c r="B516" s="84">
        <v>7</v>
      </c>
      <c r="C516" s="123">
        <v>0.005496484071766018</v>
      </c>
      <c r="D516" s="84" t="s">
        <v>2870</v>
      </c>
      <c r="E516" s="84" t="b">
        <v>0</v>
      </c>
      <c r="F516" s="84" t="b">
        <v>0</v>
      </c>
      <c r="G516" s="84" t="b">
        <v>0</v>
      </c>
    </row>
    <row r="517" spans="1:7" ht="15">
      <c r="A517" s="84" t="s">
        <v>2988</v>
      </c>
      <c r="B517" s="84">
        <v>6</v>
      </c>
      <c r="C517" s="123">
        <v>0.007601061541971852</v>
      </c>
      <c r="D517" s="84" t="s">
        <v>2870</v>
      </c>
      <c r="E517" s="84" t="b">
        <v>0</v>
      </c>
      <c r="F517" s="84" t="b">
        <v>0</v>
      </c>
      <c r="G517" s="84" t="b">
        <v>0</v>
      </c>
    </row>
    <row r="518" spans="1:7" ht="15">
      <c r="A518" s="84" t="s">
        <v>2990</v>
      </c>
      <c r="B518" s="84">
        <v>6</v>
      </c>
      <c r="C518" s="123">
        <v>0.007601061541971852</v>
      </c>
      <c r="D518" s="84" t="s">
        <v>2870</v>
      </c>
      <c r="E518" s="84" t="b">
        <v>0</v>
      </c>
      <c r="F518" s="84" t="b">
        <v>0</v>
      </c>
      <c r="G518" s="84" t="b">
        <v>0</v>
      </c>
    </row>
    <row r="519" spans="1:7" ht="15">
      <c r="A519" s="84" t="s">
        <v>323</v>
      </c>
      <c r="B519" s="84">
        <v>4</v>
      </c>
      <c r="C519" s="123">
        <v>0.010134748722629136</v>
      </c>
      <c r="D519" s="84" t="s">
        <v>2870</v>
      </c>
      <c r="E519" s="84" t="b">
        <v>0</v>
      </c>
      <c r="F519" s="84" t="b">
        <v>0</v>
      </c>
      <c r="G519" s="84" t="b">
        <v>0</v>
      </c>
    </row>
    <row r="520" spans="1:7" ht="15">
      <c r="A520" s="84" t="s">
        <v>2986</v>
      </c>
      <c r="B520" s="84">
        <v>4</v>
      </c>
      <c r="C520" s="123">
        <v>0.010134748722629136</v>
      </c>
      <c r="D520" s="84" t="s">
        <v>2870</v>
      </c>
      <c r="E520" s="84" t="b">
        <v>0</v>
      </c>
      <c r="F520" s="84" t="b">
        <v>0</v>
      </c>
      <c r="G520" s="84" t="b">
        <v>0</v>
      </c>
    </row>
    <row r="521" spans="1:7" ht="15">
      <c r="A521" s="84" t="s">
        <v>3061</v>
      </c>
      <c r="B521" s="84">
        <v>3</v>
      </c>
      <c r="C521" s="123">
        <v>0.010297581037115018</v>
      </c>
      <c r="D521" s="84" t="s">
        <v>2870</v>
      </c>
      <c r="E521" s="84" t="b">
        <v>0</v>
      </c>
      <c r="F521" s="84" t="b">
        <v>0</v>
      </c>
      <c r="G521" s="84" t="b">
        <v>0</v>
      </c>
    </row>
    <row r="522" spans="1:7" ht="15">
      <c r="A522" s="84" t="s">
        <v>3062</v>
      </c>
      <c r="B522" s="84">
        <v>3</v>
      </c>
      <c r="C522" s="123">
        <v>0.010297581037115018</v>
      </c>
      <c r="D522" s="84" t="s">
        <v>2870</v>
      </c>
      <c r="E522" s="84" t="b">
        <v>0</v>
      </c>
      <c r="F522" s="84" t="b">
        <v>0</v>
      </c>
      <c r="G522" s="84" t="b">
        <v>0</v>
      </c>
    </row>
    <row r="523" spans="1:7" ht="15">
      <c r="A523" s="84" t="s">
        <v>3759</v>
      </c>
      <c r="B523" s="84">
        <v>3</v>
      </c>
      <c r="C523" s="123">
        <v>0.010297581037115018</v>
      </c>
      <c r="D523" s="84" t="s">
        <v>2870</v>
      </c>
      <c r="E523" s="84" t="b">
        <v>0</v>
      </c>
      <c r="F523" s="84" t="b">
        <v>0</v>
      </c>
      <c r="G523" s="84" t="b">
        <v>0</v>
      </c>
    </row>
    <row r="524" spans="1:7" ht="15">
      <c r="A524" s="84" t="s">
        <v>2995</v>
      </c>
      <c r="B524" s="84">
        <v>3</v>
      </c>
      <c r="C524" s="123">
        <v>0.010297581037115018</v>
      </c>
      <c r="D524" s="84" t="s">
        <v>2870</v>
      </c>
      <c r="E524" s="84" t="b">
        <v>0</v>
      </c>
      <c r="F524" s="84" t="b">
        <v>0</v>
      </c>
      <c r="G524" s="84" t="b">
        <v>0</v>
      </c>
    </row>
    <row r="525" spans="1:7" ht="15">
      <c r="A525" s="84" t="s">
        <v>2996</v>
      </c>
      <c r="B525" s="84">
        <v>3</v>
      </c>
      <c r="C525" s="123">
        <v>0.010297581037115018</v>
      </c>
      <c r="D525" s="84" t="s">
        <v>2870</v>
      </c>
      <c r="E525" s="84" t="b">
        <v>0</v>
      </c>
      <c r="F525" s="84" t="b">
        <v>0</v>
      </c>
      <c r="G525" s="84" t="b">
        <v>0</v>
      </c>
    </row>
    <row r="526" spans="1:7" ht="15">
      <c r="A526" s="84" t="s">
        <v>223</v>
      </c>
      <c r="B526" s="84">
        <v>3</v>
      </c>
      <c r="C526" s="123">
        <v>0.010297581037115018</v>
      </c>
      <c r="D526" s="84" t="s">
        <v>2870</v>
      </c>
      <c r="E526" s="84" t="b">
        <v>0</v>
      </c>
      <c r="F526" s="84" t="b">
        <v>0</v>
      </c>
      <c r="G526" s="84" t="b">
        <v>0</v>
      </c>
    </row>
    <row r="527" spans="1:7" ht="15">
      <c r="A527" s="84" t="s">
        <v>2997</v>
      </c>
      <c r="B527" s="84">
        <v>2</v>
      </c>
      <c r="C527" s="123">
        <v>0.00939874120540063</v>
      </c>
      <c r="D527" s="84" t="s">
        <v>2870</v>
      </c>
      <c r="E527" s="84" t="b">
        <v>0</v>
      </c>
      <c r="F527" s="84" t="b">
        <v>1</v>
      </c>
      <c r="G527" s="84" t="b">
        <v>0</v>
      </c>
    </row>
    <row r="528" spans="1:7" ht="15">
      <c r="A528" s="84" t="s">
        <v>3904</v>
      </c>
      <c r="B528" s="84">
        <v>2</v>
      </c>
      <c r="C528" s="123">
        <v>0.00939874120540063</v>
      </c>
      <c r="D528" s="84" t="s">
        <v>2870</v>
      </c>
      <c r="E528" s="84" t="b">
        <v>0</v>
      </c>
      <c r="F528" s="84" t="b">
        <v>0</v>
      </c>
      <c r="G528" s="84" t="b">
        <v>0</v>
      </c>
    </row>
    <row r="529" spans="1:7" ht="15">
      <c r="A529" s="84" t="s">
        <v>3905</v>
      </c>
      <c r="B529" s="84">
        <v>2</v>
      </c>
      <c r="C529" s="123">
        <v>0.00939874120540063</v>
      </c>
      <c r="D529" s="84" t="s">
        <v>2870</v>
      </c>
      <c r="E529" s="84" t="b">
        <v>0</v>
      </c>
      <c r="F529" s="84" t="b">
        <v>0</v>
      </c>
      <c r="G529" s="84" t="b">
        <v>0</v>
      </c>
    </row>
    <row r="530" spans="1:7" ht="15">
      <c r="A530" s="84" t="s">
        <v>3906</v>
      </c>
      <c r="B530" s="84">
        <v>2</v>
      </c>
      <c r="C530" s="123">
        <v>0.00939874120540063</v>
      </c>
      <c r="D530" s="84" t="s">
        <v>2870</v>
      </c>
      <c r="E530" s="84" t="b">
        <v>0</v>
      </c>
      <c r="F530" s="84" t="b">
        <v>0</v>
      </c>
      <c r="G530" s="84" t="b">
        <v>0</v>
      </c>
    </row>
    <row r="531" spans="1:7" ht="15">
      <c r="A531" s="84" t="s">
        <v>381</v>
      </c>
      <c r="B531" s="84">
        <v>2</v>
      </c>
      <c r="C531" s="123">
        <v>0.00939874120540063</v>
      </c>
      <c r="D531" s="84" t="s">
        <v>2870</v>
      </c>
      <c r="E531" s="84" t="b">
        <v>0</v>
      </c>
      <c r="F531" s="84" t="b">
        <v>0</v>
      </c>
      <c r="G531" s="84" t="b">
        <v>0</v>
      </c>
    </row>
    <row r="532" spans="1:7" ht="15">
      <c r="A532" s="84" t="s">
        <v>3957</v>
      </c>
      <c r="B532" s="84">
        <v>2</v>
      </c>
      <c r="C532" s="123">
        <v>0.00939874120540063</v>
      </c>
      <c r="D532" s="84" t="s">
        <v>2870</v>
      </c>
      <c r="E532" s="84" t="b">
        <v>0</v>
      </c>
      <c r="F532" s="84" t="b">
        <v>0</v>
      </c>
      <c r="G532" s="84" t="b">
        <v>0</v>
      </c>
    </row>
    <row r="533" spans="1:7" ht="15">
      <c r="A533" s="84" t="s">
        <v>3064</v>
      </c>
      <c r="B533" s="84">
        <v>29</v>
      </c>
      <c r="C533" s="123">
        <v>0.053660620407609064</v>
      </c>
      <c r="D533" s="84" t="s">
        <v>2871</v>
      </c>
      <c r="E533" s="84" t="b">
        <v>0</v>
      </c>
      <c r="F533" s="84" t="b">
        <v>0</v>
      </c>
      <c r="G533" s="84" t="b">
        <v>0</v>
      </c>
    </row>
    <row r="534" spans="1:7" ht="15">
      <c r="A534" s="84" t="s">
        <v>707</v>
      </c>
      <c r="B534" s="84">
        <v>12</v>
      </c>
      <c r="C534" s="123">
        <v>0.00549181259816703</v>
      </c>
      <c r="D534" s="84" t="s">
        <v>2871</v>
      </c>
      <c r="E534" s="84" t="b">
        <v>0</v>
      </c>
      <c r="F534" s="84" t="b">
        <v>0</v>
      </c>
      <c r="G534" s="84" t="b">
        <v>0</v>
      </c>
    </row>
    <row r="535" spans="1:7" ht="15">
      <c r="A535" s="84" t="s">
        <v>320</v>
      </c>
      <c r="B535" s="84">
        <v>11</v>
      </c>
      <c r="C535" s="123">
        <v>0.01212941374470254</v>
      </c>
      <c r="D535" s="84" t="s">
        <v>2871</v>
      </c>
      <c r="E535" s="84" t="b">
        <v>0</v>
      </c>
      <c r="F535" s="84" t="b">
        <v>0</v>
      </c>
      <c r="G535" s="84" t="b">
        <v>0</v>
      </c>
    </row>
    <row r="536" spans="1:7" ht="15">
      <c r="A536" s="84" t="s">
        <v>716</v>
      </c>
      <c r="B536" s="84">
        <v>9</v>
      </c>
      <c r="C536" s="123">
        <v>0.008237718897250546</v>
      </c>
      <c r="D536" s="84" t="s">
        <v>2871</v>
      </c>
      <c r="E536" s="84" t="b">
        <v>0</v>
      </c>
      <c r="F536" s="84" t="b">
        <v>0</v>
      </c>
      <c r="G536" s="84" t="b">
        <v>0</v>
      </c>
    </row>
    <row r="537" spans="1:7" ht="15">
      <c r="A537" s="84" t="s">
        <v>810</v>
      </c>
      <c r="B537" s="84">
        <v>6</v>
      </c>
      <c r="C537" s="123">
        <v>0.009361950159830355</v>
      </c>
      <c r="D537" s="84" t="s">
        <v>2871</v>
      </c>
      <c r="E537" s="84" t="b">
        <v>0</v>
      </c>
      <c r="F537" s="84" t="b">
        <v>0</v>
      </c>
      <c r="G537" s="84" t="b">
        <v>0</v>
      </c>
    </row>
    <row r="538" spans="1:7" ht="15">
      <c r="A538" s="84" t="s">
        <v>2986</v>
      </c>
      <c r="B538" s="84">
        <v>5</v>
      </c>
      <c r="C538" s="123">
        <v>0.009251831104760185</v>
      </c>
      <c r="D538" s="84" t="s">
        <v>2871</v>
      </c>
      <c r="E538" s="84" t="b">
        <v>0</v>
      </c>
      <c r="F538" s="84" t="b">
        <v>0</v>
      </c>
      <c r="G538" s="84" t="b">
        <v>0</v>
      </c>
    </row>
    <row r="539" spans="1:7" ht="15">
      <c r="A539" s="84" t="s">
        <v>753</v>
      </c>
      <c r="B539" s="84">
        <v>5</v>
      </c>
      <c r="C539" s="123">
        <v>0.009251831104760185</v>
      </c>
      <c r="D539" s="84" t="s">
        <v>2871</v>
      </c>
      <c r="E539" s="84" t="b">
        <v>0</v>
      </c>
      <c r="F539" s="84" t="b">
        <v>0</v>
      </c>
      <c r="G539" s="84" t="b">
        <v>0</v>
      </c>
    </row>
    <row r="540" spans="1:7" ht="15">
      <c r="A540" s="84" t="s">
        <v>2989</v>
      </c>
      <c r="B540" s="84">
        <v>5</v>
      </c>
      <c r="C540" s="123">
        <v>0.009251831104760185</v>
      </c>
      <c r="D540" s="84" t="s">
        <v>2871</v>
      </c>
      <c r="E540" s="84" t="b">
        <v>0</v>
      </c>
      <c r="F540" s="84" t="b">
        <v>0</v>
      </c>
      <c r="G540" s="84" t="b">
        <v>0</v>
      </c>
    </row>
    <row r="541" spans="1:7" ht="15">
      <c r="A541" s="84" t="s">
        <v>2987</v>
      </c>
      <c r="B541" s="84">
        <v>5</v>
      </c>
      <c r="C541" s="123">
        <v>0.009251831104760185</v>
      </c>
      <c r="D541" s="84" t="s">
        <v>2871</v>
      </c>
      <c r="E541" s="84" t="b">
        <v>0</v>
      </c>
      <c r="F541" s="84" t="b">
        <v>0</v>
      </c>
      <c r="G541" s="84" t="b">
        <v>0</v>
      </c>
    </row>
    <row r="542" spans="1:7" ht="15">
      <c r="A542" s="84" t="s">
        <v>3065</v>
      </c>
      <c r="B542" s="84">
        <v>4</v>
      </c>
      <c r="C542" s="123">
        <v>0.00882139181432912</v>
      </c>
      <c r="D542" s="84" t="s">
        <v>2871</v>
      </c>
      <c r="E542" s="84" t="b">
        <v>0</v>
      </c>
      <c r="F542" s="84" t="b">
        <v>0</v>
      </c>
      <c r="G542" s="84" t="b">
        <v>0</v>
      </c>
    </row>
    <row r="543" spans="1:7" ht="15">
      <c r="A543" s="84" t="s">
        <v>3726</v>
      </c>
      <c r="B543" s="84">
        <v>4</v>
      </c>
      <c r="C543" s="123">
        <v>0.00882139181432912</v>
      </c>
      <c r="D543" s="84" t="s">
        <v>2871</v>
      </c>
      <c r="E543" s="84" t="b">
        <v>0</v>
      </c>
      <c r="F543" s="84" t="b">
        <v>0</v>
      </c>
      <c r="G543" s="84" t="b">
        <v>0</v>
      </c>
    </row>
    <row r="544" spans="1:7" ht="15">
      <c r="A544" s="84" t="s">
        <v>3727</v>
      </c>
      <c r="B544" s="84">
        <v>4</v>
      </c>
      <c r="C544" s="123">
        <v>0.00882139181432912</v>
      </c>
      <c r="D544" s="84" t="s">
        <v>2871</v>
      </c>
      <c r="E544" s="84" t="b">
        <v>1</v>
      </c>
      <c r="F544" s="84" t="b">
        <v>0</v>
      </c>
      <c r="G544" s="84" t="b">
        <v>0</v>
      </c>
    </row>
    <row r="545" spans="1:7" ht="15">
      <c r="A545" s="84" t="s">
        <v>3693</v>
      </c>
      <c r="B545" s="84">
        <v>4</v>
      </c>
      <c r="C545" s="123">
        <v>0.00882139181432912</v>
      </c>
      <c r="D545" s="84" t="s">
        <v>2871</v>
      </c>
      <c r="E545" s="84" t="b">
        <v>0</v>
      </c>
      <c r="F545" s="84" t="b">
        <v>0</v>
      </c>
      <c r="G545" s="84" t="b">
        <v>0</v>
      </c>
    </row>
    <row r="546" spans="1:7" ht="15">
      <c r="A546" s="84" t="s">
        <v>3664</v>
      </c>
      <c r="B546" s="84">
        <v>4</v>
      </c>
      <c r="C546" s="123">
        <v>0.00882139181432912</v>
      </c>
      <c r="D546" s="84" t="s">
        <v>2871</v>
      </c>
      <c r="E546" s="84" t="b">
        <v>0</v>
      </c>
      <c r="F546" s="84" t="b">
        <v>0</v>
      </c>
      <c r="G546" s="84" t="b">
        <v>0</v>
      </c>
    </row>
    <row r="547" spans="1:7" ht="15">
      <c r="A547" s="84" t="s">
        <v>3728</v>
      </c>
      <c r="B547" s="84">
        <v>4</v>
      </c>
      <c r="C547" s="123">
        <v>0.00882139181432912</v>
      </c>
      <c r="D547" s="84" t="s">
        <v>2871</v>
      </c>
      <c r="E547" s="84" t="b">
        <v>0</v>
      </c>
      <c r="F547" s="84" t="b">
        <v>0</v>
      </c>
      <c r="G547" s="84" t="b">
        <v>0</v>
      </c>
    </row>
    <row r="548" spans="1:7" ht="15">
      <c r="A548" s="84" t="s">
        <v>3729</v>
      </c>
      <c r="B548" s="84">
        <v>4</v>
      </c>
      <c r="C548" s="123">
        <v>0.00882139181432912</v>
      </c>
      <c r="D548" s="84" t="s">
        <v>2871</v>
      </c>
      <c r="E548" s="84" t="b">
        <v>0</v>
      </c>
      <c r="F548" s="84" t="b">
        <v>0</v>
      </c>
      <c r="G548" s="84" t="b">
        <v>0</v>
      </c>
    </row>
    <row r="549" spans="1:7" ht="15">
      <c r="A549" s="84" t="s">
        <v>412</v>
      </c>
      <c r="B549" s="84">
        <v>4</v>
      </c>
      <c r="C549" s="123">
        <v>0.00882139181432912</v>
      </c>
      <c r="D549" s="84" t="s">
        <v>2871</v>
      </c>
      <c r="E549" s="84" t="b">
        <v>0</v>
      </c>
      <c r="F549" s="84" t="b">
        <v>0</v>
      </c>
      <c r="G549" s="84" t="b">
        <v>0</v>
      </c>
    </row>
    <row r="550" spans="1:7" ht="15">
      <c r="A550" s="84" t="s">
        <v>3663</v>
      </c>
      <c r="B550" s="84">
        <v>4</v>
      </c>
      <c r="C550" s="123">
        <v>0.01764278362865824</v>
      </c>
      <c r="D550" s="84" t="s">
        <v>2871</v>
      </c>
      <c r="E550" s="84" t="b">
        <v>0</v>
      </c>
      <c r="F550" s="84" t="b">
        <v>0</v>
      </c>
      <c r="G550" s="84" t="b">
        <v>0</v>
      </c>
    </row>
    <row r="551" spans="1:7" ht="15">
      <c r="A551" s="84" t="s">
        <v>3746</v>
      </c>
      <c r="B551" s="84">
        <v>3</v>
      </c>
      <c r="C551" s="123">
        <v>0.007988997010288598</v>
      </c>
      <c r="D551" s="84" t="s">
        <v>2871</v>
      </c>
      <c r="E551" s="84" t="b">
        <v>0</v>
      </c>
      <c r="F551" s="84" t="b">
        <v>0</v>
      </c>
      <c r="G551" s="84" t="b">
        <v>0</v>
      </c>
    </row>
    <row r="552" spans="1:7" ht="15">
      <c r="A552" s="84" t="s">
        <v>3747</v>
      </c>
      <c r="B552" s="84">
        <v>3</v>
      </c>
      <c r="C552" s="123">
        <v>0.007988997010288598</v>
      </c>
      <c r="D552" s="84" t="s">
        <v>2871</v>
      </c>
      <c r="E552" s="84" t="b">
        <v>0</v>
      </c>
      <c r="F552" s="84" t="b">
        <v>0</v>
      </c>
      <c r="G552" s="84" t="b">
        <v>0</v>
      </c>
    </row>
    <row r="553" spans="1:7" ht="15">
      <c r="A553" s="84" t="s">
        <v>3712</v>
      </c>
      <c r="B553" s="84">
        <v>3</v>
      </c>
      <c r="C553" s="123">
        <v>0.007988997010288598</v>
      </c>
      <c r="D553" s="84" t="s">
        <v>2871</v>
      </c>
      <c r="E553" s="84" t="b">
        <v>0</v>
      </c>
      <c r="F553" s="84" t="b">
        <v>0</v>
      </c>
      <c r="G553" s="84" t="b">
        <v>0</v>
      </c>
    </row>
    <row r="554" spans="1:7" ht="15">
      <c r="A554" s="84" t="s">
        <v>404</v>
      </c>
      <c r="B554" s="84">
        <v>3</v>
      </c>
      <c r="C554" s="123">
        <v>0.007988997010288598</v>
      </c>
      <c r="D554" s="84" t="s">
        <v>2871</v>
      </c>
      <c r="E554" s="84" t="b">
        <v>0</v>
      </c>
      <c r="F554" s="84" t="b">
        <v>0</v>
      </c>
      <c r="G554" s="84" t="b">
        <v>0</v>
      </c>
    </row>
    <row r="555" spans="1:7" ht="15">
      <c r="A555" s="84" t="s">
        <v>2990</v>
      </c>
      <c r="B555" s="84">
        <v>3</v>
      </c>
      <c r="C555" s="123">
        <v>0.007988997010288598</v>
      </c>
      <c r="D555" s="84" t="s">
        <v>2871</v>
      </c>
      <c r="E555" s="84" t="b">
        <v>0</v>
      </c>
      <c r="F555" s="84" t="b">
        <v>0</v>
      </c>
      <c r="G555" s="84" t="b">
        <v>0</v>
      </c>
    </row>
    <row r="556" spans="1:7" ht="15">
      <c r="A556" s="84" t="s">
        <v>2999</v>
      </c>
      <c r="B556" s="84">
        <v>3</v>
      </c>
      <c r="C556" s="123">
        <v>0.007988997010288598</v>
      </c>
      <c r="D556" s="84" t="s">
        <v>2871</v>
      </c>
      <c r="E556" s="84" t="b">
        <v>0</v>
      </c>
      <c r="F556" s="84" t="b">
        <v>0</v>
      </c>
      <c r="G556" s="84" t="b">
        <v>0</v>
      </c>
    </row>
    <row r="557" spans="1:7" ht="15">
      <c r="A557" s="84" t="s">
        <v>392</v>
      </c>
      <c r="B557" s="84">
        <v>3</v>
      </c>
      <c r="C557" s="123">
        <v>0.007988997010288598</v>
      </c>
      <c r="D557" s="84" t="s">
        <v>2871</v>
      </c>
      <c r="E557" s="84" t="b">
        <v>0</v>
      </c>
      <c r="F557" s="84" t="b">
        <v>0</v>
      </c>
      <c r="G557" s="84" t="b">
        <v>0</v>
      </c>
    </row>
    <row r="558" spans="1:7" ht="15">
      <c r="A558" s="84" t="s">
        <v>3748</v>
      </c>
      <c r="B558" s="84">
        <v>2</v>
      </c>
      <c r="C558" s="123">
        <v>0.0066160438607468395</v>
      </c>
      <c r="D558" s="84" t="s">
        <v>2871</v>
      </c>
      <c r="E558" s="84" t="b">
        <v>0</v>
      </c>
      <c r="F558" s="84" t="b">
        <v>0</v>
      </c>
      <c r="G558" s="84" t="b">
        <v>0</v>
      </c>
    </row>
    <row r="559" spans="1:7" ht="15">
      <c r="A559" s="84" t="s">
        <v>340</v>
      </c>
      <c r="B559" s="84">
        <v>2</v>
      </c>
      <c r="C559" s="123">
        <v>0.0066160438607468395</v>
      </c>
      <c r="D559" s="84" t="s">
        <v>2871</v>
      </c>
      <c r="E559" s="84" t="b">
        <v>0</v>
      </c>
      <c r="F559" s="84" t="b">
        <v>0</v>
      </c>
      <c r="G559" s="84" t="b">
        <v>0</v>
      </c>
    </row>
    <row r="560" spans="1:7" ht="15">
      <c r="A560" s="84" t="s">
        <v>3000</v>
      </c>
      <c r="B560" s="84">
        <v>2</v>
      </c>
      <c r="C560" s="123">
        <v>0.0066160438607468395</v>
      </c>
      <c r="D560" s="84" t="s">
        <v>2871</v>
      </c>
      <c r="E560" s="84" t="b">
        <v>1</v>
      </c>
      <c r="F560" s="84" t="b">
        <v>0</v>
      </c>
      <c r="G560" s="84" t="b">
        <v>0</v>
      </c>
    </row>
    <row r="561" spans="1:7" ht="15">
      <c r="A561" s="84" t="s">
        <v>3667</v>
      </c>
      <c r="B561" s="84">
        <v>2</v>
      </c>
      <c r="C561" s="123">
        <v>0.0066160438607468395</v>
      </c>
      <c r="D561" s="84" t="s">
        <v>2871</v>
      </c>
      <c r="E561" s="84" t="b">
        <v>0</v>
      </c>
      <c r="F561" s="84" t="b">
        <v>0</v>
      </c>
      <c r="G561" s="84" t="b">
        <v>0</v>
      </c>
    </row>
    <row r="562" spans="1:7" ht="15">
      <c r="A562" s="84" t="s">
        <v>3932</v>
      </c>
      <c r="B562" s="84">
        <v>2</v>
      </c>
      <c r="C562" s="123">
        <v>0.0066160438607468395</v>
      </c>
      <c r="D562" s="84" t="s">
        <v>2871</v>
      </c>
      <c r="E562" s="84" t="b">
        <v>0</v>
      </c>
      <c r="F562" s="84" t="b">
        <v>0</v>
      </c>
      <c r="G562" s="84" t="b">
        <v>0</v>
      </c>
    </row>
    <row r="563" spans="1:7" ht="15">
      <c r="A563" s="84" t="s">
        <v>413</v>
      </c>
      <c r="B563" s="84">
        <v>2</v>
      </c>
      <c r="C563" s="123">
        <v>0.0066160438607468395</v>
      </c>
      <c r="D563" s="84" t="s">
        <v>2871</v>
      </c>
      <c r="E563" s="84" t="b">
        <v>0</v>
      </c>
      <c r="F563" s="84" t="b">
        <v>0</v>
      </c>
      <c r="G563" s="84" t="b">
        <v>0</v>
      </c>
    </row>
    <row r="564" spans="1:7" ht="15">
      <c r="A564" s="84" t="s">
        <v>3061</v>
      </c>
      <c r="B564" s="84">
        <v>2</v>
      </c>
      <c r="C564" s="123">
        <v>0.0066160438607468395</v>
      </c>
      <c r="D564" s="84" t="s">
        <v>2871</v>
      </c>
      <c r="E564" s="84" t="b">
        <v>0</v>
      </c>
      <c r="F564" s="84" t="b">
        <v>0</v>
      </c>
      <c r="G564" s="84" t="b">
        <v>0</v>
      </c>
    </row>
    <row r="565" spans="1:7" ht="15">
      <c r="A565" s="84" t="s">
        <v>3696</v>
      </c>
      <c r="B565" s="84">
        <v>2</v>
      </c>
      <c r="C565" s="123">
        <v>0.0066160438607468395</v>
      </c>
      <c r="D565" s="84" t="s">
        <v>2871</v>
      </c>
      <c r="E565" s="84" t="b">
        <v>0</v>
      </c>
      <c r="F565" s="84" t="b">
        <v>0</v>
      </c>
      <c r="G565" s="84" t="b">
        <v>0</v>
      </c>
    </row>
    <row r="566" spans="1:7" ht="15">
      <c r="A566" s="84" t="s">
        <v>3933</v>
      </c>
      <c r="B566" s="84">
        <v>2</v>
      </c>
      <c r="C566" s="123">
        <v>0.0066160438607468395</v>
      </c>
      <c r="D566" s="84" t="s">
        <v>2871</v>
      </c>
      <c r="E566" s="84" t="b">
        <v>0</v>
      </c>
      <c r="F566" s="84" t="b">
        <v>0</v>
      </c>
      <c r="G566" s="84" t="b">
        <v>0</v>
      </c>
    </row>
    <row r="567" spans="1:7" ht="15">
      <c r="A567" s="84" t="s">
        <v>3756</v>
      </c>
      <c r="B567" s="84">
        <v>2</v>
      </c>
      <c r="C567" s="123">
        <v>0.0066160438607468395</v>
      </c>
      <c r="D567" s="84" t="s">
        <v>2871</v>
      </c>
      <c r="E567" s="84" t="b">
        <v>0</v>
      </c>
      <c r="F567" s="84" t="b">
        <v>0</v>
      </c>
      <c r="G567" s="84" t="b">
        <v>0</v>
      </c>
    </row>
    <row r="568" spans="1:7" ht="15">
      <c r="A568" s="84" t="s">
        <v>3934</v>
      </c>
      <c r="B568" s="84">
        <v>2</v>
      </c>
      <c r="C568" s="123">
        <v>0.0066160438607468395</v>
      </c>
      <c r="D568" s="84" t="s">
        <v>2871</v>
      </c>
      <c r="E568" s="84" t="b">
        <v>0</v>
      </c>
      <c r="F568" s="84" t="b">
        <v>0</v>
      </c>
      <c r="G568" s="84" t="b">
        <v>0</v>
      </c>
    </row>
    <row r="569" spans="1:7" ht="15">
      <c r="A569" s="84" t="s">
        <v>3676</v>
      </c>
      <c r="B569" s="84">
        <v>2</v>
      </c>
      <c r="C569" s="123">
        <v>0.0066160438607468395</v>
      </c>
      <c r="D569" s="84" t="s">
        <v>2871</v>
      </c>
      <c r="E569" s="84" t="b">
        <v>0</v>
      </c>
      <c r="F569" s="84" t="b">
        <v>0</v>
      </c>
      <c r="G569" s="84" t="b">
        <v>0</v>
      </c>
    </row>
    <row r="570" spans="1:7" ht="15">
      <c r="A570" s="84" t="s">
        <v>3935</v>
      </c>
      <c r="B570" s="84">
        <v>2</v>
      </c>
      <c r="C570" s="123">
        <v>0.0066160438607468395</v>
      </c>
      <c r="D570" s="84" t="s">
        <v>2871</v>
      </c>
      <c r="E570" s="84" t="b">
        <v>0</v>
      </c>
      <c r="F570" s="84" t="b">
        <v>0</v>
      </c>
      <c r="G570" s="84" t="b">
        <v>0</v>
      </c>
    </row>
    <row r="571" spans="1:7" ht="15">
      <c r="A571" s="84" t="s">
        <v>3678</v>
      </c>
      <c r="B571" s="84">
        <v>2</v>
      </c>
      <c r="C571" s="123">
        <v>0.0066160438607468395</v>
      </c>
      <c r="D571" s="84" t="s">
        <v>2871</v>
      </c>
      <c r="E571" s="84" t="b">
        <v>0</v>
      </c>
      <c r="F571" s="84" t="b">
        <v>0</v>
      </c>
      <c r="G571" s="84" t="b">
        <v>0</v>
      </c>
    </row>
    <row r="572" spans="1:7" ht="15">
      <c r="A572" s="84" t="s">
        <v>3991</v>
      </c>
      <c r="B572" s="84">
        <v>2</v>
      </c>
      <c r="C572" s="123">
        <v>0.0066160438607468395</v>
      </c>
      <c r="D572" s="84" t="s">
        <v>2871</v>
      </c>
      <c r="E572" s="84" t="b">
        <v>0</v>
      </c>
      <c r="F572" s="84" t="b">
        <v>0</v>
      </c>
      <c r="G572" s="84" t="b">
        <v>0</v>
      </c>
    </row>
    <row r="573" spans="1:7" ht="15">
      <c r="A573" s="84" t="s">
        <v>3721</v>
      </c>
      <c r="B573" s="84">
        <v>2</v>
      </c>
      <c r="C573" s="123">
        <v>0.0066160438607468395</v>
      </c>
      <c r="D573" s="84" t="s">
        <v>2871</v>
      </c>
      <c r="E573" s="84" t="b">
        <v>0</v>
      </c>
      <c r="F573" s="84" t="b">
        <v>0</v>
      </c>
      <c r="G573" s="84" t="b">
        <v>0</v>
      </c>
    </row>
    <row r="574" spans="1:7" ht="15">
      <c r="A574" s="84" t="s">
        <v>3700</v>
      </c>
      <c r="B574" s="84">
        <v>2</v>
      </c>
      <c r="C574" s="123">
        <v>0.0066160438607468395</v>
      </c>
      <c r="D574" s="84" t="s">
        <v>2871</v>
      </c>
      <c r="E574" s="84" t="b">
        <v>0</v>
      </c>
      <c r="F574" s="84" t="b">
        <v>0</v>
      </c>
      <c r="G574" s="84" t="b">
        <v>0</v>
      </c>
    </row>
    <row r="575" spans="1:7" ht="15">
      <c r="A575" s="84" t="s">
        <v>3770</v>
      </c>
      <c r="B575" s="84">
        <v>2</v>
      </c>
      <c r="C575" s="123">
        <v>0.0066160438607468395</v>
      </c>
      <c r="D575" s="84" t="s">
        <v>2871</v>
      </c>
      <c r="E575" s="84" t="b">
        <v>0</v>
      </c>
      <c r="F575" s="84" t="b">
        <v>0</v>
      </c>
      <c r="G575" s="84" t="b">
        <v>0</v>
      </c>
    </row>
    <row r="576" spans="1:7" ht="15">
      <c r="A576" s="84" t="s">
        <v>758</v>
      </c>
      <c r="B576" s="84">
        <v>2</v>
      </c>
      <c r="C576" s="123">
        <v>0.0066160438607468395</v>
      </c>
      <c r="D576" s="84" t="s">
        <v>2871</v>
      </c>
      <c r="E576" s="84" t="b">
        <v>0</v>
      </c>
      <c r="F576" s="84" t="b">
        <v>0</v>
      </c>
      <c r="G576" s="84" t="b">
        <v>0</v>
      </c>
    </row>
    <row r="577" spans="1:7" ht="15">
      <c r="A577" s="84" t="s">
        <v>3694</v>
      </c>
      <c r="B577" s="84">
        <v>2</v>
      </c>
      <c r="C577" s="123">
        <v>0.0066160438607468395</v>
      </c>
      <c r="D577" s="84" t="s">
        <v>2871</v>
      </c>
      <c r="E577" s="84" t="b">
        <v>0</v>
      </c>
      <c r="F577" s="84" t="b">
        <v>1</v>
      </c>
      <c r="G577" s="84" t="b">
        <v>0</v>
      </c>
    </row>
    <row r="578" spans="1:7" ht="15">
      <c r="A578" s="84" t="s">
        <v>3768</v>
      </c>
      <c r="B578" s="84">
        <v>2</v>
      </c>
      <c r="C578" s="123">
        <v>0.0066160438607468395</v>
      </c>
      <c r="D578" s="84" t="s">
        <v>2871</v>
      </c>
      <c r="E578" s="84" t="b">
        <v>0</v>
      </c>
      <c r="F578" s="84" t="b">
        <v>0</v>
      </c>
      <c r="G578" s="84" t="b">
        <v>0</v>
      </c>
    </row>
    <row r="579" spans="1:7" ht="15">
      <c r="A579" s="84" t="s">
        <v>3993</v>
      </c>
      <c r="B579" s="84">
        <v>2</v>
      </c>
      <c r="C579" s="123">
        <v>0.0066160438607468395</v>
      </c>
      <c r="D579" s="84" t="s">
        <v>2871</v>
      </c>
      <c r="E579" s="84" t="b">
        <v>0</v>
      </c>
      <c r="F579" s="84" t="b">
        <v>0</v>
      </c>
      <c r="G579" s="84" t="b">
        <v>0</v>
      </c>
    </row>
    <row r="580" spans="1:7" ht="15">
      <c r="A580" s="84" t="s">
        <v>3062</v>
      </c>
      <c r="B580" s="84">
        <v>2</v>
      </c>
      <c r="C580" s="123">
        <v>0.0066160438607468395</v>
      </c>
      <c r="D580" s="84" t="s">
        <v>2871</v>
      </c>
      <c r="E580" s="84" t="b">
        <v>0</v>
      </c>
      <c r="F580" s="84" t="b">
        <v>0</v>
      </c>
      <c r="G580" s="84" t="b">
        <v>0</v>
      </c>
    </row>
    <row r="581" spans="1:7" ht="15">
      <c r="A581" s="84" t="s">
        <v>3994</v>
      </c>
      <c r="B581" s="84">
        <v>2</v>
      </c>
      <c r="C581" s="123">
        <v>0.0066160438607468395</v>
      </c>
      <c r="D581" s="84" t="s">
        <v>2871</v>
      </c>
      <c r="E581" s="84" t="b">
        <v>0</v>
      </c>
      <c r="F581" s="84" t="b">
        <v>0</v>
      </c>
      <c r="G581" s="84" t="b">
        <v>0</v>
      </c>
    </row>
    <row r="582" spans="1:7" ht="15">
      <c r="A582" s="84" t="s">
        <v>3995</v>
      </c>
      <c r="B582" s="84">
        <v>2</v>
      </c>
      <c r="C582" s="123">
        <v>0.0066160438607468395</v>
      </c>
      <c r="D582" s="84" t="s">
        <v>2871</v>
      </c>
      <c r="E582" s="84" t="b">
        <v>0</v>
      </c>
      <c r="F582" s="84" t="b">
        <v>0</v>
      </c>
      <c r="G582" s="84" t="b">
        <v>0</v>
      </c>
    </row>
    <row r="583" spans="1:7" ht="15">
      <c r="A583" s="84" t="s">
        <v>3996</v>
      </c>
      <c r="B583" s="84">
        <v>2</v>
      </c>
      <c r="C583" s="123">
        <v>0.0066160438607468395</v>
      </c>
      <c r="D583" s="84" t="s">
        <v>2871</v>
      </c>
      <c r="E583" s="84" t="b">
        <v>0</v>
      </c>
      <c r="F583" s="84" t="b">
        <v>0</v>
      </c>
      <c r="G583" s="84" t="b">
        <v>0</v>
      </c>
    </row>
    <row r="584" spans="1:7" ht="15">
      <c r="A584" s="84" t="s">
        <v>3997</v>
      </c>
      <c r="B584" s="84">
        <v>2</v>
      </c>
      <c r="C584" s="123">
        <v>0.0066160438607468395</v>
      </c>
      <c r="D584" s="84" t="s">
        <v>2871</v>
      </c>
      <c r="E584" s="84" t="b">
        <v>0</v>
      </c>
      <c r="F584" s="84" t="b">
        <v>1</v>
      </c>
      <c r="G584" s="84" t="b">
        <v>0</v>
      </c>
    </row>
    <row r="585" spans="1:7" ht="15">
      <c r="A585" s="84" t="s">
        <v>3031</v>
      </c>
      <c r="B585" s="84">
        <v>2</v>
      </c>
      <c r="C585" s="123">
        <v>0.0066160438607468395</v>
      </c>
      <c r="D585" s="84" t="s">
        <v>2871</v>
      </c>
      <c r="E585" s="84" t="b">
        <v>0</v>
      </c>
      <c r="F585" s="84" t="b">
        <v>0</v>
      </c>
      <c r="G585" s="84" t="b">
        <v>0</v>
      </c>
    </row>
    <row r="586" spans="1:7" ht="15">
      <c r="A586" s="84" t="s">
        <v>3769</v>
      </c>
      <c r="B586" s="84">
        <v>2</v>
      </c>
      <c r="C586" s="123">
        <v>0.00882139181432912</v>
      </c>
      <c r="D586" s="84" t="s">
        <v>2871</v>
      </c>
      <c r="E586" s="84" t="b">
        <v>0</v>
      </c>
      <c r="F586" s="84" t="b">
        <v>0</v>
      </c>
      <c r="G586" s="84" t="b">
        <v>0</v>
      </c>
    </row>
    <row r="587" spans="1:7" ht="15">
      <c r="A587" s="84" t="s">
        <v>218</v>
      </c>
      <c r="B587" s="84">
        <v>3</v>
      </c>
      <c r="C587" s="123">
        <v>0.010358309356216544</v>
      </c>
      <c r="D587" s="84" t="s">
        <v>2872</v>
      </c>
      <c r="E587" s="84" t="b">
        <v>0</v>
      </c>
      <c r="F587" s="84" t="b">
        <v>0</v>
      </c>
      <c r="G587" s="84" t="b">
        <v>0</v>
      </c>
    </row>
    <row r="588" spans="1:7" ht="15">
      <c r="A588" s="84" t="s">
        <v>707</v>
      </c>
      <c r="B588" s="84">
        <v>3</v>
      </c>
      <c r="C588" s="123">
        <v>0</v>
      </c>
      <c r="D588" s="84" t="s">
        <v>2872</v>
      </c>
      <c r="E588" s="84" t="b">
        <v>0</v>
      </c>
      <c r="F588" s="84" t="b">
        <v>0</v>
      </c>
      <c r="G588" s="84" t="b">
        <v>0</v>
      </c>
    </row>
    <row r="589" spans="1:7" ht="15">
      <c r="A589" s="84" t="s">
        <v>2987</v>
      </c>
      <c r="B589" s="84">
        <v>3</v>
      </c>
      <c r="C589" s="123">
        <v>0</v>
      </c>
      <c r="D589" s="84" t="s">
        <v>2872</v>
      </c>
      <c r="E589" s="84" t="b">
        <v>0</v>
      </c>
      <c r="F589" s="84" t="b">
        <v>0</v>
      </c>
      <c r="G589" s="84" t="b">
        <v>0</v>
      </c>
    </row>
    <row r="590" spans="1:7" ht="15">
      <c r="A590" s="84" t="s">
        <v>220</v>
      </c>
      <c r="B590" s="84">
        <v>3</v>
      </c>
      <c r="C590" s="123">
        <v>0.010358309356216544</v>
      </c>
      <c r="D590" s="84" t="s">
        <v>2872</v>
      </c>
      <c r="E590" s="84" t="b">
        <v>0</v>
      </c>
      <c r="F590" s="84" t="b">
        <v>0</v>
      </c>
      <c r="G590" s="84" t="b">
        <v>0</v>
      </c>
    </row>
    <row r="591" spans="1:7" ht="15">
      <c r="A591" s="84" t="s">
        <v>3002</v>
      </c>
      <c r="B591" s="84">
        <v>2</v>
      </c>
      <c r="C591" s="123">
        <v>0.01871063743998676</v>
      </c>
      <c r="D591" s="84" t="s">
        <v>2872</v>
      </c>
      <c r="E591" s="84" t="b">
        <v>0</v>
      </c>
      <c r="F591" s="84" t="b">
        <v>0</v>
      </c>
      <c r="G591" s="84" t="b">
        <v>0</v>
      </c>
    </row>
    <row r="592" spans="1:7" ht="15">
      <c r="A592" s="84" t="s">
        <v>421</v>
      </c>
      <c r="B592" s="84">
        <v>2</v>
      </c>
      <c r="C592" s="123">
        <v>0.006905539570811029</v>
      </c>
      <c r="D592" s="84" t="s">
        <v>2872</v>
      </c>
      <c r="E592" s="84" t="b">
        <v>0</v>
      </c>
      <c r="F592" s="84" t="b">
        <v>0</v>
      </c>
      <c r="G592" s="84" t="b">
        <v>0</v>
      </c>
    </row>
    <row r="593" spans="1:7" ht="15">
      <c r="A593" s="84" t="s">
        <v>3067</v>
      </c>
      <c r="B593" s="84">
        <v>2</v>
      </c>
      <c r="C593" s="123">
        <v>0.006905539570811029</v>
      </c>
      <c r="D593" s="84" t="s">
        <v>2872</v>
      </c>
      <c r="E593" s="84" t="b">
        <v>0</v>
      </c>
      <c r="F593" s="84" t="b">
        <v>0</v>
      </c>
      <c r="G593" s="84" t="b">
        <v>0</v>
      </c>
    </row>
    <row r="594" spans="1:7" ht="15">
      <c r="A594" s="84" t="s">
        <v>2988</v>
      </c>
      <c r="B594" s="84">
        <v>2</v>
      </c>
      <c r="C594" s="123">
        <v>0.006905539570811029</v>
      </c>
      <c r="D594" s="84" t="s">
        <v>2872</v>
      </c>
      <c r="E594" s="84" t="b">
        <v>0</v>
      </c>
      <c r="F594" s="84" t="b">
        <v>0</v>
      </c>
      <c r="G594" s="84" t="b">
        <v>0</v>
      </c>
    </row>
    <row r="595" spans="1:7" ht="15">
      <c r="A595" s="84" t="s">
        <v>3003</v>
      </c>
      <c r="B595" s="84">
        <v>2</v>
      </c>
      <c r="C595" s="123">
        <v>0.006905539570811029</v>
      </c>
      <c r="D595" s="84" t="s">
        <v>2872</v>
      </c>
      <c r="E595" s="84" t="b">
        <v>0</v>
      </c>
      <c r="F595" s="84" t="b">
        <v>0</v>
      </c>
      <c r="G595" s="84" t="b">
        <v>0</v>
      </c>
    </row>
    <row r="596" spans="1:7" ht="15">
      <c r="A596" s="84" t="s">
        <v>304</v>
      </c>
      <c r="B596" s="84">
        <v>2</v>
      </c>
      <c r="C596" s="123">
        <v>0.006905539570811029</v>
      </c>
      <c r="D596" s="84" t="s">
        <v>2872</v>
      </c>
      <c r="E596" s="84" t="b">
        <v>0</v>
      </c>
      <c r="F596" s="84" t="b">
        <v>0</v>
      </c>
      <c r="G596" s="84" t="b">
        <v>0</v>
      </c>
    </row>
    <row r="597" spans="1:7" ht="15">
      <c r="A597" s="84" t="s">
        <v>255</v>
      </c>
      <c r="B597" s="84">
        <v>2</v>
      </c>
      <c r="C597" s="123">
        <v>0.006905539570811029</v>
      </c>
      <c r="D597" s="84" t="s">
        <v>2872</v>
      </c>
      <c r="E597" s="84" t="b">
        <v>0</v>
      </c>
      <c r="F597" s="84" t="b">
        <v>0</v>
      </c>
      <c r="G597" s="84" t="b">
        <v>0</v>
      </c>
    </row>
    <row r="598" spans="1:7" ht="15">
      <c r="A598" s="84" t="s">
        <v>406</v>
      </c>
      <c r="B598" s="84">
        <v>2</v>
      </c>
      <c r="C598" s="123">
        <v>0.01871063743998676</v>
      </c>
      <c r="D598" s="84" t="s">
        <v>2872</v>
      </c>
      <c r="E598" s="84" t="b">
        <v>0</v>
      </c>
      <c r="F598" s="84" t="b">
        <v>0</v>
      </c>
      <c r="G598" s="84" t="b">
        <v>0</v>
      </c>
    </row>
    <row r="599" spans="1:7" ht="15">
      <c r="A599" s="84" t="s">
        <v>707</v>
      </c>
      <c r="B599" s="84">
        <v>10</v>
      </c>
      <c r="C599" s="123">
        <v>0.006958477889439905</v>
      </c>
      <c r="D599" s="84" t="s">
        <v>2873</v>
      </c>
      <c r="E599" s="84" t="b">
        <v>0</v>
      </c>
      <c r="F599" s="84" t="b">
        <v>0</v>
      </c>
      <c r="G599" s="84" t="b">
        <v>0</v>
      </c>
    </row>
    <row r="600" spans="1:7" ht="15">
      <c r="A600" s="84" t="s">
        <v>2987</v>
      </c>
      <c r="B600" s="84">
        <v>8</v>
      </c>
      <c r="C600" s="123">
        <v>0.009258592330906456</v>
      </c>
      <c r="D600" s="84" t="s">
        <v>2873</v>
      </c>
      <c r="E600" s="84" t="b">
        <v>0</v>
      </c>
      <c r="F600" s="84" t="b">
        <v>0</v>
      </c>
      <c r="G600" s="84" t="b">
        <v>0</v>
      </c>
    </row>
    <row r="601" spans="1:7" ht="15">
      <c r="A601" s="84" t="s">
        <v>716</v>
      </c>
      <c r="B601" s="84">
        <v>8</v>
      </c>
      <c r="C601" s="123">
        <v>0.009258592330906456</v>
      </c>
      <c r="D601" s="84" t="s">
        <v>2873</v>
      </c>
      <c r="E601" s="84" t="b">
        <v>0</v>
      </c>
      <c r="F601" s="84" t="b">
        <v>0</v>
      </c>
      <c r="G601" s="84" t="b">
        <v>0</v>
      </c>
    </row>
    <row r="602" spans="1:7" ht="15">
      <c r="A602" s="84" t="s">
        <v>810</v>
      </c>
      <c r="B602" s="84">
        <v>8</v>
      </c>
      <c r="C602" s="123">
        <v>0.009258592330906456</v>
      </c>
      <c r="D602" s="84" t="s">
        <v>2873</v>
      </c>
      <c r="E602" s="84" t="b">
        <v>0</v>
      </c>
      <c r="F602" s="84" t="b">
        <v>0</v>
      </c>
      <c r="G602" s="84" t="b">
        <v>0</v>
      </c>
    </row>
    <row r="603" spans="1:7" ht="15">
      <c r="A603" s="84" t="s">
        <v>218</v>
      </c>
      <c r="B603" s="84">
        <v>5</v>
      </c>
      <c r="C603" s="123">
        <v>0.01064661979386236</v>
      </c>
      <c r="D603" s="84" t="s">
        <v>2873</v>
      </c>
      <c r="E603" s="84" t="b">
        <v>0</v>
      </c>
      <c r="F603" s="84" t="b">
        <v>0</v>
      </c>
      <c r="G603" s="84" t="b">
        <v>0</v>
      </c>
    </row>
    <row r="604" spans="1:7" ht="15">
      <c r="A604" s="84" t="s">
        <v>255</v>
      </c>
      <c r="B604" s="84">
        <v>4</v>
      </c>
      <c r="C604" s="123">
        <v>0.010363200844767157</v>
      </c>
      <c r="D604" s="84" t="s">
        <v>2873</v>
      </c>
      <c r="E604" s="84" t="b">
        <v>0</v>
      </c>
      <c r="F604" s="84" t="b">
        <v>0</v>
      </c>
      <c r="G604" s="84" t="b">
        <v>0</v>
      </c>
    </row>
    <row r="605" spans="1:7" ht="15">
      <c r="A605" s="84" t="s">
        <v>3069</v>
      </c>
      <c r="B605" s="84">
        <v>4</v>
      </c>
      <c r="C605" s="123">
        <v>0.010363200844767157</v>
      </c>
      <c r="D605" s="84" t="s">
        <v>2873</v>
      </c>
      <c r="E605" s="84" t="b">
        <v>0</v>
      </c>
      <c r="F605" s="84" t="b">
        <v>0</v>
      </c>
      <c r="G605" s="84" t="b">
        <v>0</v>
      </c>
    </row>
    <row r="606" spans="1:7" ht="15">
      <c r="A606" s="84" t="s">
        <v>397</v>
      </c>
      <c r="B606" s="84">
        <v>4</v>
      </c>
      <c r="C606" s="123">
        <v>0.010363200844767157</v>
      </c>
      <c r="D606" s="84" t="s">
        <v>2873</v>
      </c>
      <c r="E606" s="84" t="b">
        <v>0</v>
      </c>
      <c r="F606" s="84" t="b">
        <v>0</v>
      </c>
      <c r="G606" s="84" t="b">
        <v>0</v>
      </c>
    </row>
    <row r="607" spans="1:7" ht="15">
      <c r="A607" s="84" t="s">
        <v>2992</v>
      </c>
      <c r="B607" s="84">
        <v>3</v>
      </c>
      <c r="C607" s="123">
        <v>0.009557239727979651</v>
      </c>
      <c r="D607" s="84" t="s">
        <v>2873</v>
      </c>
      <c r="E607" s="84" t="b">
        <v>0</v>
      </c>
      <c r="F607" s="84" t="b">
        <v>0</v>
      </c>
      <c r="G607" s="84" t="b">
        <v>0</v>
      </c>
    </row>
    <row r="608" spans="1:7" ht="15">
      <c r="A608" s="84" t="s">
        <v>3070</v>
      </c>
      <c r="B608" s="84">
        <v>3</v>
      </c>
      <c r="C608" s="123">
        <v>0.009557239727979651</v>
      </c>
      <c r="D608" s="84" t="s">
        <v>2873</v>
      </c>
      <c r="E608" s="84" t="b">
        <v>0</v>
      </c>
      <c r="F608" s="84" t="b">
        <v>0</v>
      </c>
      <c r="G608" s="84" t="b">
        <v>0</v>
      </c>
    </row>
    <row r="609" spans="1:7" ht="15">
      <c r="A609" s="84" t="s">
        <v>3007</v>
      </c>
      <c r="B609" s="84">
        <v>3</v>
      </c>
      <c r="C609" s="123">
        <v>0.009557239727979651</v>
      </c>
      <c r="D609" s="84" t="s">
        <v>2873</v>
      </c>
      <c r="E609" s="84" t="b">
        <v>0</v>
      </c>
      <c r="F609" s="84" t="b">
        <v>0</v>
      </c>
      <c r="G609" s="84" t="b">
        <v>0</v>
      </c>
    </row>
    <row r="610" spans="1:7" ht="15">
      <c r="A610" s="84" t="s">
        <v>2986</v>
      </c>
      <c r="B610" s="84">
        <v>3</v>
      </c>
      <c r="C610" s="123">
        <v>0.009557239727979651</v>
      </c>
      <c r="D610" s="84" t="s">
        <v>2873</v>
      </c>
      <c r="E610" s="84" t="b">
        <v>0</v>
      </c>
      <c r="F610" s="84" t="b">
        <v>0</v>
      </c>
      <c r="G610" s="84" t="b">
        <v>0</v>
      </c>
    </row>
    <row r="611" spans="1:7" ht="15">
      <c r="A611" s="84" t="s">
        <v>3008</v>
      </c>
      <c r="B611" s="84">
        <v>3</v>
      </c>
      <c r="C611" s="123">
        <v>0.009557239727979651</v>
      </c>
      <c r="D611" s="84" t="s">
        <v>2873</v>
      </c>
      <c r="E611" s="84" t="b">
        <v>0</v>
      </c>
      <c r="F611" s="84" t="b">
        <v>0</v>
      </c>
      <c r="G611" s="84" t="b">
        <v>0</v>
      </c>
    </row>
    <row r="612" spans="1:7" ht="15">
      <c r="A612" s="84" t="s">
        <v>3009</v>
      </c>
      <c r="B612" s="84">
        <v>2</v>
      </c>
      <c r="C612" s="123">
        <v>0.008048552762040542</v>
      </c>
      <c r="D612" s="84" t="s">
        <v>2873</v>
      </c>
      <c r="E612" s="84" t="b">
        <v>0</v>
      </c>
      <c r="F612" s="84" t="b">
        <v>0</v>
      </c>
      <c r="G612" s="84" t="b">
        <v>0</v>
      </c>
    </row>
    <row r="613" spans="1:7" ht="15">
      <c r="A613" s="84" t="s">
        <v>3010</v>
      </c>
      <c r="B613" s="84">
        <v>2</v>
      </c>
      <c r="C613" s="123">
        <v>0.008048552762040542</v>
      </c>
      <c r="D613" s="84" t="s">
        <v>2873</v>
      </c>
      <c r="E613" s="84" t="b">
        <v>0</v>
      </c>
      <c r="F613" s="84" t="b">
        <v>0</v>
      </c>
      <c r="G613" s="84" t="b">
        <v>0</v>
      </c>
    </row>
    <row r="614" spans="1:7" ht="15">
      <c r="A614" s="84" t="s">
        <v>3885</v>
      </c>
      <c r="B614" s="84">
        <v>2</v>
      </c>
      <c r="C614" s="123">
        <v>0.008048552762040542</v>
      </c>
      <c r="D614" s="84" t="s">
        <v>2873</v>
      </c>
      <c r="E614" s="84" t="b">
        <v>0</v>
      </c>
      <c r="F614" s="84" t="b">
        <v>0</v>
      </c>
      <c r="G614" s="84" t="b">
        <v>0</v>
      </c>
    </row>
    <row r="615" spans="1:7" ht="15">
      <c r="A615" s="84" t="s">
        <v>3691</v>
      </c>
      <c r="B615" s="84">
        <v>2</v>
      </c>
      <c r="C615" s="123">
        <v>0.008048552762040542</v>
      </c>
      <c r="D615" s="84" t="s">
        <v>2873</v>
      </c>
      <c r="E615" s="84" t="b">
        <v>0</v>
      </c>
      <c r="F615" s="84" t="b">
        <v>0</v>
      </c>
      <c r="G615" s="84" t="b">
        <v>0</v>
      </c>
    </row>
    <row r="616" spans="1:7" ht="15">
      <c r="A616" s="84" t="s">
        <v>3886</v>
      </c>
      <c r="B616" s="84">
        <v>2</v>
      </c>
      <c r="C616" s="123">
        <v>0.008048552762040542</v>
      </c>
      <c r="D616" s="84" t="s">
        <v>2873</v>
      </c>
      <c r="E616" s="84" t="b">
        <v>0</v>
      </c>
      <c r="F616" s="84" t="b">
        <v>0</v>
      </c>
      <c r="G616" s="84" t="b">
        <v>0</v>
      </c>
    </row>
    <row r="617" spans="1:7" ht="15">
      <c r="A617" s="84" t="s">
        <v>3887</v>
      </c>
      <c r="B617" s="84">
        <v>2</v>
      </c>
      <c r="C617" s="123">
        <v>0.008048552762040542</v>
      </c>
      <c r="D617" s="84" t="s">
        <v>2873</v>
      </c>
      <c r="E617" s="84" t="b">
        <v>0</v>
      </c>
      <c r="F617" s="84" t="b">
        <v>0</v>
      </c>
      <c r="G617" s="84" t="b">
        <v>0</v>
      </c>
    </row>
    <row r="618" spans="1:7" ht="15">
      <c r="A618" s="84" t="s">
        <v>3888</v>
      </c>
      <c r="B618" s="84">
        <v>2</v>
      </c>
      <c r="C618" s="123">
        <v>0.008048552762040542</v>
      </c>
      <c r="D618" s="84" t="s">
        <v>2873</v>
      </c>
      <c r="E618" s="84" t="b">
        <v>0</v>
      </c>
      <c r="F618" s="84" t="b">
        <v>0</v>
      </c>
      <c r="G618" s="84" t="b">
        <v>0</v>
      </c>
    </row>
    <row r="619" spans="1:7" ht="15">
      <c r="A619" s="84" t="s">
        <v>3889</v>
      </c>
      <c r="B619" s="84">
        <v>2</v>
      </c>
      <c r="C619" s="123">
        <v>0.008048552762040542</v>
      </c>
      <c r="D619" s="84" t="s">
        <v>2873</v>
      </c>
      <c r="E619" s="84" t="b">
        <v>0</v>
      </c>
      <c r="F619" s="84" t="b">
        <v>0</v>
      </c>
      <c r="G619" s="84" t="b">
        <v>0</v>
      </c>
    </row>
    <row r="620" spans="1:7" ht="15">
      <c r="A620" s="84" t="s">
        <v>3725</v>
      </c>
      <c r="B620" s="84">
        <v>2</v>
      </c>
      <c r="C620" s="123">
        <v>0.008048552762040542</v>
      </c>
      <c r="D620" s="84" t="s">
        <v>2873</v>
      </c>
      <c r="E620" s="84" t="b">
        <v>0</v>
      </c>
      <c r="F620" s="84" t="b">
        <v>0</v>
      </c>
      <c r="G620" s="84" t="b">
        <v>0</v>
      </c>
    </row>
    <row r="621" spans="1:7" ht="15">
      <c r="A621" s="84" t="s">
        <v>3890</v>
      </c>
      <c r="B621" s="84">
        <v>2</v>
      </c>
      <c r="C621" s="123">
        <v>0.008048552762040542</v>
      </c>
      <c r="D621" s="84" t="s">
        <v>2873</v>
      </c>
      <c r="E621" s="84" t="b">
        <v>0</v>
      </c>
      <c r="F621" s="84" t="b">
        <v>0</v>
      </c>
      <c r="G621" s="84" t="b">
        <v>0</v>
      </c>
    </row>
    <row r="622" spans="1:7" ht="15">
      <c r="A622" s="84" t="s">
        <v>3891</v>
      </c>
      <c r="B622" s="84">
        <v>2</v>
      </c>
      <c r="C622" s="123">
        <v>0.008048552762040542</v>
      </c>
      <c r="D622" s="84" t="s">
        <v>2873</v>
      </c>
      <c r="E622" s="84" t="b">
        <v>0</v>
      </c>
      <c r="F622" s="84" t="b">
        <v>0</v>
      </c>
      <c r="G622" s="84" t="b">
        <v>0</v>
      </c>
    </row>
    <row r="623" spans="1:7" ht="15">
      <c r="A623" s="84" t="s">
        <v>3892</v>
      </c>
      <c r="B623" s="84">
        <v>2</v>
      </c>
      <c r="C623" s="123">
        <v>0.008048552762040542</v>
      </c>
      <c r="D623" s="84" t="s">
        <v>2873</v>
      </c>
      <c r="E623" s="84" t="b">
        <v>0</v>
      </c>
      <c r="F623" s="84" t="b">
        <v>0</v>
      </c>
      <c r="G623" s="84" t="b">
        <v>0</v>
      </c>
    </row>
    <row r="624" spans="1:7" ht="15">
      <c r="A624" s="84" t="s">
        <v>3893</v>
      </c>
      <c r="B624" s="84">
        <v>2</v>
      </c>
      <c r="C624" s="123">
        <v>0.008048552762040542</v>
      </c>
      <c r="D624" s="84" t="s">
        <v>2873</v>
      </c>
      <c r="E624" s="84" t="b">
        <v>0</v>
      </c>
      <c r="F624" s="84" t="b">
        <v>0</v>
      </c>
      <c r="G624" s="84" t="b">
        <v>0</v>
      </c>
    </row>
    <row r="625" spans="1:7" ht="15">
      <c r="A625" s="84" t="s">
        <v>3027</v>
      </c>
      <c r="B625" s="84">
        <v>2</v>
      </c>
      <c r="C625" s="123">
        <v>0.008048552762040542</v>
      </c>
      <c r="D625" s="84" t="s">
        <v>2873</v>
      </c>
      <c r="E625" s="84" t="b">
        <v>0</v>
      </c>
      <c r="F625" s="84" t="b">
        <v>0</v>
      </c>
      <c r="G625" s="84" t="b">
        <v>0</v>
      </c>
    </row>
    <row r="626" spans="1:7" ht="15">
      <c r="A626" s="84" t="s">
        <v>3894</v>
      </c>
      <c r="B626" s="84">
        <v>2</v>
      </c>
      <c r="C626" s="123">
        <v>0.008048552762040542</v>
      </c>
      <c r="D626" s="84" t="s">
        <v>2873</v>
      </c>
      <c r="E626" s="84" t="b">
        <v>0</v>
      </c>
      <c r="F626" s="84" t="b">
        <v>0</v>
      </c>
      <c r="G626" s="84" t="b">
        <v>0</v>
      </c>
    </row>
    <row r="627" spans="1:7" ht="15">
      <c r="A627" s="84" t="s">
        <v>3722</v>
      </c>
      <c r="B627" s="84">
        <v>2</v>
      </c>
      <c r="C627" s="123">
        <v>0.008048552762040542</v>
      </c>
      <c r="D627" s="84" t="s">
        <v>2873</v>
      </c>
      <c r="E627" s="84" t="b">
        <v>0</v>
      </c>
      <c r="F627" s="84" t="b">
        <v>0</v>
      </c>
      <c r="G627" s="84" t="b">
        <v>0</v>
      </c>
    </row>
    <row r="628" spans="1:7" ht="15">
      <c r="A628" s="84" t="s">
        <v>3895</v>
      </c>
      <c r="B628" s="84">
        <v>2</v>
      </c>
      <c r="C628" s="123">
        <v>0.008048552762040542</v>
      </c>
      <c r="D628" s="84" t="s">
        <v>2873</v>
      </c>
      <c r="E628" s="84" t="b">
        <v>0</v>
      </c>
      <c r="F628" s="84" t="b">
        <v>0</v>
      </c>
      <c r="G628" s="84" t="b">
        <v>0</v>
      </c>
    </row>
    <row r="629" spans="1:7" ht="15">
      <c r="A629" s="84" t="s">
        <v>3926</v>
      </c>
      <c r="B629" s="84">
        <v>2</v>
      </c>
      <c r="C629" s="123">
        <v>0.008048552762040542</v>
      </c>
      <c r="D629" s="84" t="s">
        <v>2873</v>
      </c>
      <c r="E629" s="84" t="b">
        <v>1</v>
      </c>
      <c r="F629" s="84" t="b">
        <v>0</v>
      </c>
      <c r="G629" s="84" t="b">
        <v>0</v>
      </c>
    </row>
    <row r="630" spans="1:7" ht="15">
      <c r="A630" s="84" t="s">
        <v>3927</v>
      </c>
      <c r="B630" s="84">
        <v>2</v>
      </c>
      <c r="C630" s="123">
        <v>0.008048552762040542</v>
      </c>
      <c r="D630" s="84" t="s">
        <v>2873</v>
      </c>
      <c r="E630" s="84" t="b">
        <v>0</v>
      </c>
      <c r="F630" s="84" t="b">
        <v>0</v>
      </c>
      <c r="G630" s="84" t="b">
        <v>0</v>
      </c>
    </row>
    <row r="631" spans="1:7" ht="15">
      <c r="A631" s="84" t="s">
        <v>3078</v>
      </c>
      <c r="B631" s="84">
        <v>2</v>
      </c>
      <c r="C631" s="123">
        <v>0.008048552762040542</v>
      </c>
      <c r="D631" s="84" t="s">
        <v>2873</v>
      </c>
      <c r="E631" s="84" t="b">
        <v>0</v>
      </c>
      <c r="F631" s="84" t="b">
        <v>0</v>
      </c>
      <c r="G631" s="84" t="b">
        <v>0</v>
      </c>
    </row>
    <row r="632" spans="1:7" ht="15">
      <c r="A632" s="84" t="s">
        <v>761</v>
      </c>
      <c r="B632" s="84">
        <v>2</v>
      </c>
      <c r="C632" s="123">
        <v>0.008048552762040542</v>
      </c>
      <c r="D632" s="84" t="s">
        <v>2873</v>
      </c>
      <c r="E632" s="84" t="b">
        <v>0</v>
      </c>
      <c r="F632" s="84" t="b">
        <v>0</v>
      </c>
      <c r="G632" s="84" t="b">
        <v>0</v>
      </c>
    </row>
    <row r="633" spans="1:7" ht="15">
      <c r="A633" s="84" t="s">
        <v>3928</v>
      </c>
      <c r="B633" s="84">
        <v>2</v>
      </c>
      <c r="C633" s="123">
        <v>0.008048552762040542</v>
      </c>
      <c r="D633" s="84" t="s">
        <v>2873</v>
      </c>
      <c r="E633" s="84" t="b">
        <v>0</v>
      </c>
      <c r="F633" s="84" t="b">
        <v>0</v>
      </c>
      <c r="G633" s="84" t="b">
        <v>0</v>
      </c>
    </row>
    <row r="634" spans="1:7" ht="15">
      <c r="A634" s="84" t="s">
        <v>3929</v>
      </c>
      <c r="B634" s="84">
        <v>2</v>
      </c>
      <c r="C634" s="123">
        <v>0.008048552762040542</v>
      </c>
      <c r="D634" s="84" t="s">
        <v>2873</v>
      </c>
      <c r="E634" s="84" t="b">
        <v>0</v>
      </c>
      <c r="F634" s="84" t="b">
        <v>0</v>
      </c>
      <c r="G634" s="84" t="b">
        <v>0</v>
      </c>
    </row>
    <row r="635" spans="1:7" ht="15">
      <c r="A635" s="84" t="s">
        <v>3930</v>
      </c>
      <c r="B635" s="84">
        <v>2</v>
      </c>
      <c r="C635" s="123">
        <v>0.008048552762040542</v>
      </c>
      <c r="D635" s="84" t="s">
        <v>2873</v>
      </c>
      <c r="E635" s="84" t="b">
        <v>0</v>
      </c>
      <c r="F635" s="84" t="b">
        <v>0</v>
      </c>
      <c r="G635" s="84" t="b">
        <v>0</v>
      </c>
    </row>
    <row r="636" spans="1:7" ht="15">
      <c r="A636" s="84" t="s">
        <v>3931</v>
      </c>
      <c r="B636" s="84">
        <v>2</v>
      </c>
      <c r="C636" s="123">
        <v>0.008048552762040542</v>
      </c>
      <c r="D636" s="84" t="s">
        <v>2873</v>
      </c>
      <c r="E636" s="84" t="b">
        <v>1</v>
      </c>
      <c r="F636" s="84" t="b">
        <v>0</v>
      </c>
      <c r="G636" s="84" t="b">
        <v>0</v>
      </c>
    </row>
    <row r="637" spans="1:7" ht="15">
      <c r="A637" s="84" t="s">
        <v>3004</v>
      </c>
      <c r="B637" s="84">
        <v>2</v>
      </c>
      <c r="C637" s="123">
        <v>0.008048552762040542</v>
      </c>
      <c r="D637" s="84" t="s">
        <v>2873</v>
      </c>
      <c r="E637" s="84" t="b">
        <v>0</v>
      </c>
      <c r="F637" s="84" t="b">
        <v>0</v>
      </c>
      <c r="G637" s="84" t="b">
        <v>0</v>
      </c>
    </row>
    <row r="638" spans="1:7" ht="15">
      <c r="A638" s="84" t="s">
        <v>758</v>
      </c>
      <c r="B638" s="84">
        <v>2</v>
      </c>
      <c r="C638" s="123">
        <v>0.008048552762040542</v>
      </c>
      <c r="D638" s="84" t="s">
        <v>2873</v>
      </c>
      <c r="E638" s="84" t="b">
        <v>0</v>
      </c>
      <c r="F638" s="84" t="b">
        <v>0</v>
      </c>
      <c r="G638" s="84" t="b">
        <v>0</v>
      </c>
    </row>
    <row r="639" spans="1:7" ht="15">
      <c r="A639" s="84" t="s">
        <v>3711</v>
      </c>
      <c r="B639" s="84">
        <v>2</v>
      </c>
      <c r="C639" s="123">
        <v>0.008048552762040542</v>
      </c>
      <c r="D639" s="84" t="s">
        <v>2873</v>
      </c>
      <c r="E639" s="84" t="b">
        <v>0</v>
      </c>
      <c r="F639" s="84" t="b">
        <v>0</v>
      </c>
      <c r="G639" s="84" t="b">
        <v>0</v>
      </c>
    </row>
    <row r="640" spans="1:7" ht="15">
      <c r="A640" s="84" t="s">
        <v>3984</v>
      </c>
      <c r="B640" s="84">
        <v>2</v>
      </c>
      <c r="C640" s="123">
        <v>0.008048552762040542</v>
      </c>
      <c r="D640" s="84" t="s">
        <v>2873</v>
      </c>
      <c r="E640" s="84" t="b">
        <v>0</v>
      </c>
      <c r="F640" s="84" t="b">
        <v>0</v>
      </c>
      <c r="G640" s="84" t="b">
        <v>0</v>
      </c>
    </row>
    <row r="641" spans="1:7" ht="15">
      <c r="A641" s="84" t="s">
        <v>3985</v>
      </c>
      <c r="B641" s="84">
        <v>2</v>
      </c>
      <c r="C641" s="123">
        <v>0.008048552762040542</v>
      </c>
      <c r="D641" s="84" t="s">
        <v>2873</v>
      </c>
      <c r="E641" s="84" t="b">
        <v>0</v>
      </c>
      <c r="F641" s="84" t="b">
        <v>0</v>
      </c>
      <c r="G641" s="84" t="b">
        <v>0</v>
      </c>
    </row>
    <row r="642" spans="1:7" ht="15">
      <c r="A642" s="84" t="s">
        <v>3677</v>
      </c>
      <c r="B642" s="84">
        <v>2</v>
      </c>
      <c r="C642" s="123">
        <v>0.008048552762040542</v>
      </c>
      <c r="D642" s="84" t="s">
        <v>2873</v>
      </c>
      <c r="E642" s="84" t="b">
        <v>0</v>
      </c>
      <c r="F642" s="84" t="b">
        <v>0</v>
      </c>
      <c r="G642" s="84" t="b">
        <v>0</v>
      </c>
    </row>
    <row r="643" spans="1:7" ht="15">
      <c r="A643" s="84" t="s">
        <v>3707</v>
      </c>
      <c r="B643" s="84">
        <v>2</v>
      </c>
      <c r="C643" s="123">
        <v>0.008048552762040542</v>
      </c>
      <c r="D643" s="84" t="s">
        <v>2873</v>
      </c>
      <c r="E643" s="84" t="b">
        <v>0</v>
      </c>
      <c r="F643" s="84" t="b">
        <v>0</v>
      </c>
      <c r="G643" s="84" t="b">
        <v>0</v>
      </c>
    </row>
    <row r="644" spans="1:7" ht="15">
      <c r="A644" s="84" t="s">
        <v>3986</v>
      </c>
      <c r="B644" s="84">
        <v>2</v>
      </c>
      <c r="C644" s="123">
        <v>0.008048552762040542</v>
      </c>
      <c r="D644" s="84" t="s">
        <v>2873</v>
      </c>
      <c r="E644" s="84" t="b">
        <v>0</v>
      </c>
      <c r="F644" s="84" t="b">
        <v>0</v>
      </c>
      <c r="G644" s="84" t="b">
        <v>0</v>
      </c>
    </row>
    <row r="645" spans="1:7" ht="15">
      <c r="A645" s="84" t="s">
        <v>401</v>
      </c>
      <c r="B645" s="84">
        <v>2</v>
      </c>
      <c r="C645" s="123">
        <v>0.008048552762040542</v>
      </c>
      <c r="D645" s="84" t="s">
        <v>2873</v>
      </c>
      <c r="E645" s="84" t="b">
        <v>0</v>
      </c>
      <c r="F645" s="84" t="b">
        <v>0</v>
      </c>
      <c r="G645" s="84" t="b">
        <v>0</v>
      </c>
    </row>
    <row r="646" spans="1:7" ht="15">
      <c r="A646" s="84" t="s">
        <v>3699</v>
      </c>
      <c r="B646" s="84">
        <v>2</v>
      </c>
      <c r="C646" s="123">
        <v>0.008048552762040542</v>
      </c>
      <c r="D646" s="84" t="s">
        <v>2873</v>
      </c>
      <c r="E646" s="84" t="b">
        <v>0</v>
      </c>
      <c r="F646" s="84" t="b">
        <v>0</v>
      </c>
      <c r="G646" s="84" t="b">
        <v>0</v>
      </c>
    </row>
    <row r="647" spans="1:7" ht="15">
      <c r="A647" s="84" t="s">
        <v>3960</v>
      </c>
      <c r="B647" s="84">
        <v>2</v>
      </c>
      <c r="C647" s="123">
        <v>0.008048552762040542</v>
      </c>
      <c r="D647" s="84" t="s">
        <v>2873</v>
      </c>
      <c r="E647" s="84" t="b">
        <v>0</v>
      </c>
      <c r="F647" s="84" t="b">
        <v>0</v>
      </c>
      <c r="G647" s="84" t="b">
        <v>0</v>
      </c>
    </row>
    <row r="648" spans="1:7" ht="15">
      <c r="A648" s="84" t="s">
        <v>3761</v>
      </c>
      <c r="B648" s="84">
        <v>2</v>
      </c>
      <c r="C648" s="123">
        <v>0.008048552762040542</v>
      </c>
      <c r="D648" s="84" t="s">
        <v>2873</v>
      </c>
      <c r="E648" s="84" t="b">
        <v>0</v>
      </c>
      <c r="F648" s="84" t="b">
        <v>0</v>
      </c>
      <c r="G648" s="84" t="b">
        <v>0</v>
      </c>
    </row>
    <row r="649" spans="1:7" ht="15">
      <c r="A649" s="84" t="s">
        <v>400</v>
      </c>
      <c r="B649" s="84">
        <v>2</v>
      </c>
      <c r="C649" s="123">
        <v>0.008048552762040542</v>
      </c>
      <c r="D649" s="84" t="s">
        <v>2873</v>
      </c>
      <c r="E649" s="84" t="b">
        <v>0</v>
      </c>
      <c r="F649" s="84" t="b">
        <v>0</v>
      </c>
      <c r="G649" s="84" t="b">
        <v>0</v>
      </c>
    </row>
    <row r="650" spans="1:7" ht="15">
      <c r="A650" s="84" t="s">
        <v>3961</v>
      </c>
      <c r="B650" s="84">
        <v>2</v>
      </c>
      <c r="C650" s="123">
        <v>0.008048552762040542</v>
      </c>
      <c r="D650" s="84" t="s">
        <v>2873</v>
      </c>
      <c r="E650" s="84" t="b">
        <v>0</v>
      </c>
      <c r="F650" s="84" t="b">
        <v>0</v>
      </c>
      <c r="G650" s="84" t="b">
        <v>0</v>
      </c>
    </row>
    <row r="651" spans="1:7" ht="15">
      <c r="A651" s="84" t="s">
        <v>3731</v>
      </c>
      <c r="B651" s="84">
        <v>2</v>
      </c>
      <c r="C651" s="123">
        <v>0.008048552762040542</v>
      </c>
      <c r="D651" s="84" t="s">
        <v>2873</v>
      </c>
      <c r="E651" s="84" t="b">
        <v>0</v>
      </c>
      <c r="F651" s="84" t="b">
        <v>0</v>
      </c>
      <c r="G651" s="84" t="b">
        <v>0</v>
      </c>
    </row>
    <row r="652" spans="1:7" ht="15">
      <c r="A652" s="84" t="s">
        <v>3762</v>
      </c>
      <c r="B652" s="84">
        <v>2</v>
      </c>
      <c r="C652" s="123">
        <v>0.008048552762040542</v>
      </c>
      <c r="D652" s="84" t="s">
        <v>2873</v>
      </c>
      <c r="E652" s="84" t="b">
        <v>0</v>
      </c>
      <c r="F652" s="84" t="b">
        <v>0</v>
      </c>
      <c r="G652" s="84" t="b">
        <v>0</v>
      </c>
    </row>
    <row r="653" spans="1:7" ht="15">
      <c r="A653" s="84" t="s">
        <v>320</v>
      </c>
      <c r="B653" s="84">
        <v>2</v>
      </c>
      <c r="C653" s="123">
        <v>0.008048552762040542</v>
      </c>
      <c r="D653" s="84" t="s">
        <v>2873</v>
      </c>
      <c r="E653" s="84" t="b">
        <v>0</v>
      </c>
      <c r="F653" s="84" t="b">
        <v>0</v>
      </c>
      <c r="G653" s="84" t="b">
        <v>0</v>
      </c>
    </row>
    <row r="654" spans="1:7" ht="15">
      <c r="A654" s="84" t="s">
        <v>4009</v>
      </c>
      <c r="B654" s="84">
        <v>2</v>
      </c>
      <c r="C654" s="123">
        <v>0.008048552762040542</v>
      </c>
      <c r="D654" s="84" t="s">
        <v>2873</v>
      </c>
      <c r="E654" s="84" t="b">
        <v>0</v>
      </c>
      <c r="F654" s="84" t="b">
        <v>0</v>
      </c>
      <c r="G654" s="84" t="b">
        <v>0</v>
      </c>
    </row>
    <row r="655" spans="1:7" ht="15">
      <c r="A655" s="84" t="s">
        <v>3696</v>
      </c>
      <c r="B655" s="84">
        <v>2</v>
      </c>
      <c r="C655" s="123">
        <v>0.008048552762040542</v>
      </c>
      <c r="D655" s="84" t="s">
        <v>2873</v>
      </c>
      <c r="E655" s="84" t="b">
        <v>0</v>
      </c>
      <c r="F655" s="84" t="b">
        <v>0</v>
      </c>
      <c r="G655" s="84" t="b">
        <v>0</v>
      </c>
    </row>
    <row r="656" spans="1:7" ht="15">
      <c r="A656" s="84" t="s">
        <v>4010</v>
      </c>
      <c r="B656" s="84">
        <v>2</v>
      </c>
      <c r="C656" s="123">
        <v>0.008048552762040542</v>
      </c>
      <c r="D656" s="84" t="s">
        <v>2873</v>
      </c>
      <c r="E656" s="84" t="b">
        <v>0</v>
      </c>
      <c r="F656" s="84" t="b">
        <v>0</v>
      </c>
      <c r="G656" s="84" t="b">
        <v>0</v>
      </c>
    </row>
    <row r="657" spans="1:7" ht="15">
      <c r="A657" s="84" t="s">
        <v>4011</v>
      </c>
      <c r="B657" s="84">
        <v>2</v>
      </c>
      <c r="C657" s="123">
        <v>0.008048552762040542</v>
      </c>
      <c r="D657" s="84" t="s">
        <v>2873</v>
      </c>
      <c r="E657" s="84" t="b">
        <v>1</v>
      </c>
      <c r="F657" s="84" t="b">
        <v>0</v>
      </c>
      <c r="G657" s="84" t="b">
        <v>0</v>
      </c>
    </row>
    <row r="658" spans="1:7" ht="15">
      <c r="A658" s="84" t="s">
        <v>3666</v>
      </c>
      <c r="B658" s="84">
        <v>2</v>
      </c>
      <c r="C658" s="123">
        <v>0.008048552762040542</v>
      </c>
      <c r="D658" s="84" t="s">
        <v>2873</v>
      </c>
      <c r="E658" s="84" t="b">
        <v>0</v>
      </c>
      <c r="F658" s="84" t="b">
        <v>0</v>
      </c>
      <c r="G658" s="84" t="b">
        <v>0</v>
      </c>
    </row>
    <row r="659" spans="1:7" ht="15">
      <c r="A659" s="84" t="s">
        <v>3668</v>
      </c>
      <c r="B659" s="84">
        <v>2</v>
      </c>
      <c r="C659" s="123">
        <v>0.008048552762040542</v>
      </c>
      <c r="D659" s="84" t="s">
        <v>2873</v>
      </c>
      <c r="E659" s="84" t="b">
        <v>1</v>
      </c>
      <c r="F659" s="84" t="b">
        <v>0</v>
      </c>
      <c r="G659" s="84" t="b">
        <v>0</v>
      </c>
    </row>
    <row r="660" spans="1:7" ht="15">
      <c r="A660" s="84" t="s">
        <v>707</v>
      </c>
      <c r="B660" s="84">
        <v>15</v>
      </c>
      <c r="C660" s="123">
        <v>0.008024635891725288</v>
      </c>
      <c r="D660" s="84" t="s">
        <v>2874</v>
      </c>
      <c r="E660" s="84" t="b">
        <v>0</v>
      </c>
      <c r="F660" s="84" t="b">
        <v>0</v>
      </c>
      <c r="G660" s="84" t="b">
        <v>0</v>
      </c>
    </row>
    <row r="661" spans="1:7" ht="15">
      <c r="A661" s="84" t="s">
        <v>2992</v>
      </c>
      <c r="B661" s="84">
        <v>11</v>
      </c>
      <c r="C661" s="123">
        <v>0.012917402283460945</v>
      </c>
      <c r="D661" s="84" t="s">
        <v>2874</v>
      </c>
      <c r="E661" s="84" t="b">
        <v>0</v>
      </c>
      <c r="F661" s="84" t="b">
        <v>0</v>
      </c>
      <c r="G661" s="84" t="b">
        <v>0</v>
      </c>
    </row>
    <row r="662" spans="1:7" ht="15">
      <c r="A662" s="84" t="s">
        <v>2986</v>
      </c>
      <c r="B662" s="84">
        <v>9</v>
      </c>
      <c r="C662" s="123">
        <v>0.010568783686468046</v>
      </c>
      <c r="D662" s="84" t="s">
        <v>2874</v>
      </c>
      <c r="E662" s="84" t="b">
        <v>0</v>
      </c>
      <c r="F662" s="84" t="b">
        <v>0</v>
      </c>
      <c r="G662" s="84" t="b">
        <v>0</v>
      </c>
    </row>
    <row r="663" spans="1:7" ht="15">
      <c r="A663" s="84" t="s">
        <v>2988</v>
      </c>
      <c r="B663" s="84">
        <v>8</v>
      </c>
      <c r="C663" s="123">
        <v>0.010573783262839176</v>
      </c>
      <c r="D663" s="84" t="s">
        <v>2874</v>
      </c>
      <c r="E663" s="84" t="b">
        <v>0</v>
      </c>
      <c r="F663" s="84" t="b">
        <v>0</v>
      </c>
      <c r="G663" s="84" t="b">
        <v>0</v>
      </c>
    </row>
    <row r="664" spans="1:7" ht="15">
      <c r="A664" s="84" t="s">
        <v>2987</v>
      </c>
      <c r="B664" s="84">
        <v>8</v>
      </c>
      <c r="C664" s="123">
        <v>0.010573783262839176</v>
      </c>
      <c r="D664" s="84" t="s">
        <v>2874</v>
      </c>
      <c r="E664" s="84" t="b">
        <v>0</v>
      </c>
      <c r="F664" s="84" t="b">
        <v>0</v>
      </c>
      <c r="G664" s="84" t="b">
        <v>0</v>
      </c>
    </row>
    <row r="665" spans="1:7" ht="15">
      <c r="A665" s="84" t="s">
        <v>3072</v>
      </c>
      <c r="B665" s="84">
        <v>7</v>
      </c>
      <c r="C665" s="123">
        <v>0.01177243832690964</v>
      </c>
      <c r="D665" s="84" t="s">
        <v>2874</v>
      </c>
      <c r="E665" s="84" t="b">
        <v>0</v>
      </c>
      <c r="F665" s="84" t="b">
        <v>0</v>
      </c>
      <c r="G665" s="84" t="b">
        <v>0</v>
      </c>
    </row>
    <row r="666" spans="1:7" ht="15">
      <c r="A666" s="84" t="s">
        <v>3069</v>
      </c>
      <c r="B666" s="84">
        <v>7</v>
      </c>
      <c r="C666" s="123">
        <v>0.010421926720528392</v>
      </c>
      <c r="D666" s="84" t="s">
        <v>2874</v>
      </c>
      <c r="E666" s="84" t="b">
        <v>0</v>
      </c>
      <c r="F666" s="84" t="b">
        <v>0</v>
      </c>
      <c r="G666" s="84" t="b">
        <v>0</v>
      </c>
    </row>
    <row r="667" spans="1:7" ht="15">
      <c r="A667" s="84" t="s">
        <v>3073</v>
      </c>
      <c r="B667" s="84">
        <v>6</v>
      </c>
      <c r="C667" s="123">
        <v>0.010090661423065406</v>
      </c>
      <c r="D667" s="84" t="s">
        <v>2874</v>
      </c>
      <c r="E667" s="84" t="b">
        <v>0</v>
      </c>
      <c r="F667" s="84" t="b">
        <v>0</v>
      </c>
      <c r="G667" s="84" t="b">
        <v>0</v>
      </c>
    </row>
    <row r="668" spans="1:7" ht="15">
      <c r="A668" s="84" t="s">
        <v>3074</v>
      </c>
      <c r="B668" s="84">
        <v>6</v>
      </c>
      <c r="C668" s="123">
        <v>0.015295791031088137</v>
      </c>
      <c r="D668" s="84" t="s">
        <v>2874</v>
      </c>
      <c r="E668" s="84" t="b">
        <v>0</v>
      </c>
      <c r="F668" s="84" t="b">
        <v>0</v>
      </c>
      <c r="G668" s="84" t="b">
        <v>0</v>
      </c>
    </row>
    <row r="669" spans="1:7" ht="15">
      <c r="A669" s="84" t="s">
        <v>716</v>
      </c>
      <c r="B669" s="84">
        <v>5</v>
      </c>
      <c r="C669" s="123">
        <v>0.009549824663999626</v>
      </c>
      <c r="D669" s="84" t="s">
        <v>2874</v>
      </c>
      <c r="E669" s="84" t="b">
        <v>0</v>
      </c>
      <c r="F669" s="84" t="b">
        <v>0</v>
      </c>
      <c r="G669" s="84" t="b">
        <v>0</v>
      </c>
    </row>
    <row r="670" spans="1:7" ht="15">
      <c r="A670" s="84" t="s">
        <v>3679</v>
      </c>
      <c r="B670" s="84">
        <v>5</v>
      </c>
      <c r="C670" s="123">
        <v>0.009549824663999626</v>
      </c>
      <c r="D670" s="84" t="s">
        <v>2874</v>
      </c>
      <c r="E670" s="84" t="b">
        <v>0</v>
      </c>
      <c r="F670" s="84" t="b">
        <v>0</v>
      </c>
      <c r="G670" s="84" t="b">
        <v>0</v>
      </c>
    </row>
    <row r="671" spans="1:7" ht="15">
      <c r="A671" s="84" t="s">
        <v>719</v>
      </c>
      <c r="B671" s="84">
        <v>5</v>
      </c>
      <c r="C671" s="123">
        <v>0.009549824663999626</v>
      </c>
      <c r="D671" s="84" t="s">
        <v>2874</v>
      </c>
      <c r="E671" s="84" t="b">
        <v>0</v>
      </c>
      <c r="F671" s="84" t="b">
        <v>0</v>
      </c>
      <c r="G671" s="84" t="b">
        <v>0</v>
      </c>
    </row>
    <row r="672" spans="1:7" ht="15">
      <c r="A672" s="84" t="s">
        <v>3692</v>
      </c>
      <c r="B672" s="84">
        <v>5</v>
      </c>
      <c r="C672" s="123">
        <v>0.010946222545960092</v>
      </c>
      <c r="D672" s="84" t="s">
        <v>2874</v>
      </c>
      <c r="E672" s="84" t="b">
        <v>0</v>
      </c>
      <c r="F672" s="84" t="b">
        <v>0</v>
      </c>
      <c r="G672" s="84" t="b">
        <v>0</v>
      </c>
    </row>
    <row r="673" spans="1:7" ht="15">
      <c r="A673" s="84" t="s">
        <v>3706</v>
      </c>
      <c r="B673" s="84">
        <v>4</v>
      </c>
      <c r="C673" s="123">
        <v>0.01222706444211656</v>
      </c>
      <c r="D673" s="84" t="s">
        <v>2874</v>
      </c>
      <c r="E673" s="84" t="b">
        <v>0</v>
      </c>
      <c r="F673" s="84" t="b">
        <v>0</v>
      </c>
      <c r="G673" s="84" t="b">
        <v>0</v>
      </c>
    </row>
    <row r="674" spans="1:7" ht="15">
      <c r="A674" s="84" t="s">
        <v>3713</v>
      </c>
      <c r="B674" s="84">
        <v>4</v>
      </c>
      <c r="C674" s="123">
        <v>0.008756978036768073</v>
      </c>
      <c r="D674" s="84" t="s">
        <v>2874</v>
      </c>
      <c r="E674" s="84" t="b">
        <v>0</v>
      </c>
      <c r="F674" s="84" t="b">
        <v>0</v>
      </c>
      <c r="G674" s="84" t="b">
        <v>0</v>
      </c>
    </row>
    <row r="675" spans="1:7" ht="15">
      <c r="A675" s="84" t="s">
        <v>3714</v>
      </c>
      <c r="B675" s="84">
        <v>4</v>
      </c>
      <c r="C675" s="123">
        <v>0.008756978036768073</v>
      </c>
      <c r="D675" s="84" t="s">
        <v>2874</v>
      </c>
      <c r="E675" s="84" t="b">
        <v>0</v>
      </c>
      <c r="F675" s="84" t="b">
        <v>0</v>
      </c>
      <c r="G675" s="84" t="b">
        <v>0</v>
      </c>
    </row>
    <row r="676" spans="1:7" ht="15">
      <c r="A676" s="84" t="s">
        <v>3715</v>
      </c>
      <c r="B676" s="84">
        <v>4</v>
      </c>
      <c r="C676" s="123">
        <v>0.008756978036768073</v>
      </c>
      <c r="D676" s="84" t="s">
        <v>2874</v>
      </c>
      <c r="E676" s="84" t="b">
        <v>0</v>
      </c>
      <c r="F676" s="84" t="b">
        <v>0</v>
      </c>
      <c r="G676" s="84" t="b">
        <v>0</v>
      </c>
    </row>
    <row r="677" spans="1:7" ht="15">
      <c r="A677" s="84" t="s">
        <v>3716</v>
      </c>
      <c r="B677" s="84">
        <v>4</v>
      </c>
      <c r="C677" s="123">
        <v>0.008756978036768073</v>
      </c>
      <c r="D677" s="84" t="s">
        <v>2874</v>
      </c>
      <c r="E677" s="84" t="b">
        <v>0</v>
      </c>
      <c r="F677" s="84" t="b">
        <v>0</v>
      </c>
      <c r="G677" s="84" t="b">
        <v>0</v>
      </c>
    </row>
    <row r="678" spans="1:7" ht="15">
      <c r="A678" s="84" t="s">
        <v>3717</v>
      </c>
      <c r="B678" s="84">
        <v>4</v>
      </c>
      <c r="C678" s="123">
        <v>0.008756978036768073</v>
      </c>
      <c r="D678" s="84" t="s">
        <v>2874</v>
      </c>
      <c r="E678" s="84" t="b">
        <v>0</v>
      </c>
      <c r="F678" s="84" t="b">
        <v>0</v>
      </c>
      <c r="G678" s="84" t="b">
        <v>0</v>
      </c>
    </row>
    <row r="679" spans="1:7" ht="15">
      <c r="A679" s="84" t="s">
        <v>3718</v>
      </c>
      <c r="B679" s="84">
        <v>4</v>
      </c>
      <c r="C679" s="123">
        <v>0.008756978036768073</v>
      </c>
      <c r="D679" s="84" t="s">
        <v>2874</v>
      </c>
      <c r="E679" s="84" t="b">
        <v>0</v>
      </c>
      <c r="F679" s="84" t="b">
        <v>0</v>
      </c>
      <c r="G679" s="84" t="b">
        <v>0</v>
      </c>
    </row>
    <row r="680" spans="1:7" ht="15">
      <c r="A680" s="84" t="s">
        <v>3719</v>
      </c>
      <c r="B680" s="84">
        <v>4</v>
      </c>
      <c r="C680" s="123">
        <v>0.008756978036768073</v>
      </c>
      <c r="D680" s="84" t="s">
        <v>2874</v>
      </c>
      <c r="E680" s="84" t="b">
        <v>0</v>
      </c>
      <c r="F680" s="84" t="b">
        <v>0</v>
      </c>
      <c r="G680" s="84" t="b">
        <v>0</v>
      </c>
    </row>
    <row r="681" spans="1:7" ht="15">
      <c r="A681" s="84" t="s">
        <v>3720</v>
      </c>
      <c r="B681" s="84">
        <v>4</v>
      </c>
      <c r="C681" s="123">
        <v>0.008756978036768073</v>
      </c>
      <c r="D681" s="84" t="s">
        <v>2874</v>
      </c>
      <c r="E681" s="84" t="b">
        <v>0</v>
      </c>
      <c r="F681" s="84" t="b">
        <v>0</v>
      </c>
      <c r="G681" s="84" t="b">
        <v>0</v>
      </c>
    </row>
    <row r="682" spans="1:7" ht="15">
      <c r="A682" s="84" t="s">
        <v>3669</v>
      </c>
      <c r="B682" s="84">
        <v>3</v>
      </c>
      <c r="C682" s="123">
        <v>0.007647895515544068</v>
      </c>
      <c r="D682" s="84" t="s">
        <v>2874</v>
      </c>
      <c r="E682" s="84" t="b">
        <v>0</v>
      </c>
      <c r="F682" s="84" t="b">
        <v>0</v>
      </c>
      <c r="G682" s="84" t="b">
        <v>0</v>
      </c>
    </row>
    <row r="683" spans="1:7" ht="15">
      <c r="A683" s="84" t="s">
        <v>3738</v>
      </c>
      <c r="B683" s="84">
        <v>3</v>
      </c>
      <c r="C683" s="123">
        <v>0.007647895515544068</v>
      </c>
      <c r="D683" s="84" t="s">
        <v>2874</v>
      </c>
      <c r="E683" s="84" t="b">
        <v>0</v>
      </c>
      <c r="F683" s="84" t="b">
        <v>0</v>
      </c>
      <c r="G683" s="84" t="b">
        <v>0</v>
      </c>
    </row>
    <row r="684" spans="1:7" ht="15">
      <c r="A684" s="84" t="s">
        <v>3739</v>
      </c>
      <c r="B684" s="84">
        <v>3</v>
      </c>
      <c r="C684" s="123">
        <v>0.007647895515544068</v>
      </c>
      <c r="D684" s="84" t="s">
        <v>2874</v>
      </c>
      <c r="E684" s="84" t="b">
        <v>0</v>
      </c>
      <c r="F684" s="84" t="b">
        <v>0</v>
      </c>
      <c r="G684" s="84" t="b">
        <v>0</v>
      </c>
    </row>
    <row r="685" spans="1:7" ht="15">
      <c r="A685" s="84" t="s">
        <v>3740</v>
      </c>
      <c r="B685" s="84">
        <v>3</v>
      </c>
      <c r="C685" s="123">
        <v>0.007647895515544068</v>
      </c>
      <c r="D685" s="84" t="s">
        <v>2874</v>
      </c>
      <c r="E685" s="84" t="b">
        <v>0</v>
      </c>
      <c r="F685" s="84" t="b">
        <v>0</v>
      </c>
      <c r="G685" s="84" t="b">
        <v>0</v>
      </c>
    </row>
    <row r="686" spans="1:7" ht="15">
      <c r="A686" s="84" t="s">
        <v>3665</v>
      </c>
      <c r="B686" s="84">
        <v>3</v>
      </c>
      <c r="C686" s="123">
        <v>0.007647895515544068</v>
      </c>
      <c r="D686" s="84" t="s">
        <v>2874</v>
      </c>
      <c r="E686" s="84" t="b">
        <v>0</v>
      </c>
      <c r="F686" s="84" t="b">
        <v>0</v>
      </c>
      <c r="G686" s="84" t="b">
        <v>0</v>
      </c>
    </row>
    <row r="687" spans="1:7" ht="15">
      <c r="A687" s="84" t="s">
        <v>3741</v>
      </c>
      <c r="B687" s="84">
        <v>3</v>
      </c>
      <c r="C687" s="123">
        <v>0.007647895515544068</v>
      </c>
      <c r="D687" s="84" t="s">
        <v>2874</v>
      </c>
      <c r="E687" s="84" t="b">
        <v>0</v>
      </c>
      <c r="F687" s="84" t="b">
        <v>0</v>
      </c>
      <c r="G687" s="84" t="b">
        <v>0</v>
      </c>
    </row>
    <row r="688" spans="1:7" ht="15">
      <c r="A688" s="84" t="s">
        <v>810</v>
      </c>
      <c r="B688" s="84">
        <v>3</v>
      </c>
      <c r="C688" s="123">
        <v>0.007647895515544068</v>
      </c>
      <c r="D688" s="84" t="s">
        <v>2874</v>
      </c>
      <c r="E688" s="84" t="b">
        <v>0</v>
      </c>
      <c r="F688" s="84" t="b">
        <v>0</v>
      </c>
      <c r="G688" s="84" t="b">
        <v>0</v>
      </c>
    </row>
    <row r="689" spans="1:7" ht="15">
      <c r="A689" s="84" t="s">
        <v>3012</v>
      </c>
      <c r="B689" s="84">
        <v>3</v>
      </c>
      <c r="C689" s="123">
        <v>0.007647895515544068</v>
      </c>
      <c r="D689" s="84" t="s">
        <v>2874</v>
      </c>
      <c r="E689" s="84" t="b">
        <v>0</v>
      </c>
      <c r="F689" s="84" t="b">
        <v>0</v>
      </c>
      <c r="G689" s="84" t="b">
        <v>0</v>
      </c>
    </row>
    <row r="690" spans="1:7" ht="15">
      <c r="A690" s="84" t="s">
        <v>315</v>
      </c>
      <c r="B690" s="84">
        <v>3</v>
      </c>
      <c r="C690" s="123">
        <v>0.007647895515544068</v>
      </c>
      <c r="D690" s="84" t="s">
        <v>2874</v>
      </c>
      <c r="E690" s="84" t="b">
        <v>0</v>
      </c>
      <c r="F690" s="84" t="b">
        <v>0</v>
      </c>
      <c r="G690" s="84" t="b">
        <v>0</v>
      </c>
    </row>
    <row r="691" spans="1:7" ht="15">
      <c r="A691" s="84" t="s">
        <v>3753</v>
      </c>
      <c r="B691" s="84">
        <v>3</v>
      </c>
      <c r="C691" s="123">
        <v>0.007647895515544068</v>
      </c>
      <c r="D691" s="84" t="s">
        <v>2874</v>
      </c>
      <c r="E691" s="84" t="b">
        <v>0</v>
      </c>
      <c r="F691" s="84" t="b">
        <v>0</v>
      </c>
      <c r="G691" s="84" t="b">
        <v>0</v>
      </c>
    </row>
    <row r="692" spans="1:7" ht="15">
      <c r="A692" s="84" t="s">
        <v>3691</v>
      </c>
      <c r="B692" s="84">
        <v>3</v>
      </c>
      <c r="C692" s="123">
        <v>0.007647895515544068</v>
      </c>
      <c r="D692" s="84" t="s">
        <v>2874</v>
      </c>
      <c r="E692" s="84" t="b">
        <v>0</v>
      </c>
      <c r="F692" s="84" t="b">
        <v>0</v>
      </c>
      <c r="G692" s="84" t="b">
        <v>0</v>
      </c>
    </row>
    <row r="693" spans="1:7" ht="15">
      <c r="A693" s="84" t="s">
        <v>3013</v>
      </c>
      <c r="B693" s="84">
        <v>3</v>
      </c>
      <c r="C693" s="123">
        <v>0.007647895515544068</v>
      </c>
      <c r="D693" s="84" t="s">
        <v>2874</v>
      </c>
      <c r="E693" s="84" t="b">
        <v>0</v>
      </c>
      <c r="F693" s="84" t="b">
        <v>0</v>
      </c>
      <c r="G693" s="84" t="b">
        <v>0</v>
      </c>
    </row>
    <row r="694" spans="1:7" ht="15">
      <c r="A694" s="84" t="s">
        <v>3750</v>
      </c>
      <c r="B694" s="84">
        <v>3</v>
      </c>
      <c r="C694" s="123">
        <v>0.007647895515544068</v>
      </c>
      <c r="D694" s="84" t="s">
        <v>2874</v>
      </c>
      <c r="E694" s="84" t="b">
        <v>0</v>
      </c>
      <c r="F694" s="84" t="b">
        <v>0</v>
      </c>
      <c r="G694" s="84" t="b">
        <v>0</v>
      </c>
    </row>
    <row r="695" spans="1:7" ht="15">
      <c r="A695" s="84" t="s">
        <v>3751</v>
      </c>
      <c r="B695" s="84">
        <v>3</v>
      </c>
      <c r="C695" s="123">
        <v>0.007647895515544068</v>
      </c>
      <c r="D695" s="84" t="s">
        <v>2874</v>
      </c>
      <c r="E695" s="84" t="b">
        <v>0</v>
      </c>
      <c r="F695" s="84" t="b">
        <v>0</v>
      </c>
      <c r="G695" s="84" t="b">
        <v>0</v>
      </c>
    </row>
    <row r="696" spans="1:7" ht="15">
      <c r="A696" s="84" t="s">
        <v>3752</v>
      </c>
      <c r="B696" s="84">
        <v>3</v>
      </c>
      <c r="C696" s="123">
        <v>0.007647895515544068</v>
      </c>
      <c r="D696" s="84" t="s">
        <v>2874</v>
      </c>
      <c r="E696" s="84" t="b">
        <v>0</v>
      </c>
      <c r="F696" s="84" t="b">
        <v>0</v>
      </c>
      <c r="G696" s="84" t="b">
        <v>0</v>
      </c>
    </row>
    <row r="697" spans="1:7" ht="15">
      <c r="A697" s="84" t="s">
        <v>3754</v>
      </c>
      <c r="B697" s="84">
        <v>3</v>
      </c>
      <c r="C697" s="123">
        <v>0.007647895515544068</v>
      </c>
      <c r="D697" s="84" t="s">
        <v>2874</v>
      </c>
      <c r="E697" s="84" t="b">
        <v>0</v>
      </c>
      <c r="F697" s="84" t="b">
        <v>0</v>
      </c>
      <c r="G697" s="84" t="b">
        <v>0</v>
      </c>
    </row>
    <row r="698" spans="1:7" ht="15">
      <c r="A698" s="84" t="s">
        <v>3766</v>
      </c>
      <c r="B698" s="84">
        <v>3</v>
      </c>
      <c r="C698" s="123">
        <v>0.007647895515544068</v>
      </c>
      <c r="D698" s="84" t="s">
        <v>2874</v>
      </c>
      <c r="E698" s="84" t="b">
        <v>0</v>
      </c>
      <c r="F698" s="84" t="b">
        <v>0</v>
      </c>
      <c r="G698" s="84" t="b">
        <v>0</v>
      </c>
    </row>
    <row r="699" spans="1:7" ht="15">
      <c r="A699" s="84" t="s">
        <v>3701</v>
      </c>
      <c r="B699" s="84">
        <v>3</v>
      </c>
      <c r="C699" s="123">
        <v>0.007647895515544068</v>
      </c>
      <c r="D699" s="84" t="s">
        <v>2874</v>
      </c>
      <c r="E699" s="84" t="b">
        <v>0</v>
      </c>
      <c r="F699" s="84" t="b">
        <v>0</v>
      </c>
      <c r="G699" s="84" t="b">
        <v>0</v>
      </c>
    </row>
    <row r="700" spans="1:7" ht="15">
      <c r="A700" s="84" t="s">
        <v>399</v>
      </c>
      <c r="B700" s="84">
        <v>3</v>
      </c>
      <c r="C700" s="123">
        <v>0.007647895515544068</v>
      </c>
      <c r="D700" s="84" t="s">
        <v>2874</v>
      </c>
      <c r="E700" s="84" t="b">
        <v>0</v>
      </c>
      <c r="F700" s="84" t="b">
        <v>0</v>
      </c>
      <c r="G700" s="84" t="b">
        <v>0</v>
      </c>
    </row>
    <row r="701" spans="1:7" ht="15">
      <c r="A701" s="84" t="s">
        <v>335</v>
      </c>
      <c r="B701" s="84">
        <v>2</v>
      </c>
      <c r="C701" s="123">
        <v>0.00611353222105828</v>
      </c>
      <c r="D701" s="84" t="s">
        <v>2874</v>
      </c>
      <c r="E701" s="84" t="b">
        <v>0</v>
      </c>
      <c r="F701" s="84" t="b">
        <v>0</v>
      </c>
      <c r="G701" s="84" t="b">
        <v>0</v>
      </c>
    </row>
    <row r="702" spans="1:7" ht="15">
      <c r="A702" s="84" t="s">
        <v>3778</v>
      </c>
      <c r="B702" s="84">
        <v>2</v>
      </c>
      <c r="C702" s="123">
        <v>0.00611353222105828</v>
      </c>
      <c r="D702" s="84" t="s">
        <v>2874</v>
      </c>
      <c r="E702" s="84" t="b">
        <v>0</v>
      </c>
      <c r="F702" s="84" t="b">
        <v>0</v>
      </c>
      <c r="G702" s="84" t="b">
        <v>0</v>
      </c>
    </row>
    <row r="703" spans="1:7" ht="15">
      <c r="A703" s="84" t="s">
        <v>3779</v>
      </c>
      <c r="B703" s="84">
        <v>2</v>
      </c>
      <c r="C703" s="123">
        <v>0.00611353222105828</v>
      </c>
      <c r="D703" s="84" t="s">
        <v>2874</v>
      </c>
      <c r="E703" s="84" t="b">
        <v>0</v>
      </c>
      <c r="F703" s="84" t="b">
        <v>0</v>
      </c>
      <c r="G703" s="84" t="b">
        <v>0</v>
      </c>
    </row>
    <row r="704" spans="1:7" ht="15">
      <c r="A704" s="84" t="s">
        <v>3703</v>
      </c>
      <c r="B704" s="84">
        <v>2</v>
      </c>
      <c r="C704" s="123">
        <v>0.00611353222105828</v>
      </c>
      <c r="D704" s="84" t="s">
        <v>2874</v>
      </c>
      <c r="E704" s="84" t="b">
        <v>0</v>
      </c>
      <c r="F704" s="84" t="b">
        <v>0</v>
      </c>
      <c r="G704" s="84" t="b">
        <v>0</v>
      </c>
    </row>
    <row r="705" spans="1:7" ht="15">
      <c r="A705" s="84" t="s">
        <v>3780</v>
      </c>
      <c r="B705" s="84">
        <v>2</v>
      </c>
      <c r="C705" s="123">
        <v>0.00611353222105828</v>
      </c>
      <c r="D705" s="84" t="s">
        <v>2874</v>
      </c>
      <c r="E705" s="84" t="b">
        <v>0</v>
      </c>
      <c r="F705" s="84" t="b">
        <v>0</v>
      </c>
      <c r="G705" s="84" t="b">
        <v>0</v>
      </c>
    </row>
    <row r="706" spans="1:7" ht="15">
      <c r="A706" s="84" t="s">
        <v>3781</v>
      </c>
      <c r="B706" s="84">
        <v>2</v>
      </c>
      <c r="C706" s="123">
        <v>0.00611353222105828</v>
      </c>
      <c r="D706" s="84" t="s">
        <v>2874</v>
      </c>
      <c r="E706" s="84" t="b">
        <v>0</v>
      </c>
      <c r="F706" s="84" t="b">
        <v>0</v>
      </c>
      <c r="G706" s="84" t="b">
        <v>0</v>
      </c>
    </row>
    <row r="707" spans="1:7" ht="15">
      <c r="A707" s="84" t="s">
        <v>3810</v>
      </c>
      <c r="B707" s="84">
        <v>2</v>
      </c>
      <c r="C707" s="123">
        <v>0.00611353222105828</v>
      </c>
      <c r="D707" s="84" t="s">
        <v>2874</v>
      </c>
      <c r="E707" s="84" t="b">
        <v>0</v>
      </c>
      <c r="F707" s="84" t="b">
        <v>0</v>
      </c>
      <c r="G707" s="84" t="b">
        <v>0</v>
      </c>
    </row>
    <row r="708" spans="1:7" ht="15">
      <c r="A708" s="84" t="s">
        <v>3811</v>
      </c>
      <c r="B708" s="84">
        <v>2</v>
      </c>
      <c r="C708" s="123">
        <v>0.00611353222105828</v>
      </c>
      <c r="D708" s="84" t="s">
        <v>2874</v>
      </c>
      <c r="E708" s="84" t="b">
        <v>0</v>
      </c>
      <c r="F708" s="84" t="b">
        <v>0</v>
      </c>
      <c r="G708" s="84" t="b">
        <v>0</v>
      </c>
    </row>
    <row r="709" spans="1:7" ht="15">
      <c r="A709" s="84" t="s">
        <v>3812</v>
      </c>
      <c r="B709" s="84">
        <v>2</v>
      </c>
      <c r="C709" s="123">
        <v>0.00611353222105828</v>
      </c>
      <c r="D709" s="84" t="s">
        <v>2874</v>
      </c>
      <c r="E709" s="84" t="b">
        <v>0</v>
      </c>
      <c r="F709" s="84" t="b">
        <v>0</v>
      </c>
      <c r="G709" s="84" t="b">
        <v>0</v>
      </c>
    </row>
    <row r="710" spans="1:7" ht="15">
      <c r="A710" s="84" t="s">
        <v>3813</v>
      </c>
      <c r="B710" s="84">
        <v>2</v>
      </c>
      <c r="C710" s="123">
        <v>0.00611353222105828</v>
      </c>
      <c r="D710" s="84" t="s">
        <v>2874</v>
      </c>
      <c r="E710" s="84" t="b">
        <v>0</v>
      </c>
      <c r="F710" s="84" t="b">
        <v>0</v>
      </c>
      <c r="G710" s="84" t="b">
        <v>0</v>
      </c>
    </row>
    <row r="711" spans="1:7" ht="15">
      <c r="A711" s="84" t="s">
        <v>3814</v>
      </c>
      <c r="B711" s="84">
        <v>2</v>
      </c>
      <c r="C711" s="123">
        <v>0.00611353222105828</v>
      </c>
      <c r="D711" s="84" t="s">
        <v>2874</v>
      </c>
      <c r="E711" s="84" t="b">
        <v>0</v>
      </c>
      <c r="F711" s="84" t="b">
        <v>0</v>
      </c>
      <c r="G711" s="84" t="b">
        <v>0</v>
      </c>
    </row>
    <row r="712" spans="1:7" ht="15">
      <c r="A712" s="84" t="s">
        <v>3815</v>
      </c>
      <c r="B712" s="84">
        <v>2</v>
      </c>
      <c r="C712" s="123">
        <v>0.00611353222105828</v>
      </c>
      <c r="D712" s="84" t="s">
        <v>2874</v>
      </c>
      <c r="E712" s="84" t="b">
        <v>0</v>
      </c>
      <c r="F712" s="84" t="b">
        <v>0</v>
      </c>
      <c r="G712" s="84" t="b">
        <v>0</v>
      </c>
    </row>
    <row r="713" spans="1:7" ht="15">
      <c r="A713" s="84" t="s">
        <v>3707</v>
      </c>
      <c r="B713" s="84">
        <v>2</v>
      </c>
      <c r="C713" s="123">
        <v>0.00611353222105828</v>
      </c>
      <c r="D713" s="84" t="s">
        <v>2874</v>
      </c>
      <c r="E713" s="84" t="b">
        <v>0</v>
      </c>
      <c r="F713" s="84" t="b">
        <v>0</v>
      </c>
      <c r="G713" s="84" t="b">
        <v>0</v>
      </c>
    </row>
    <row r="714" spans="1:7" ht="15">
      <c r="A714" s="84" t="s">
        <v>3816</v>
      </c>
      <c r="B714" s="84">
        <v>2</v>
      </c>
      <c r="C714" s="123">
        <v>0.00611353222105828</v>
      </c>
      <c r="D714" s="84" t="s">
        <v>2874</v>
      </c>
      <c r="E714" s="84" t="b">
        <v>0</v>
      </c>
      <c r="F714" s="84" t="b">
        <v>0</v>
      </c>
      <c r="G714" s="84" t="b">
        <v>0</v>
      </c>
    </row>
    <row r="715" spans="1:7" ht="15">
      <c r="A715" s="84" t="s">
        <v>3817</v>
      </c>
      <c r="B715" s="84">
        <v>2</v>
      </c>
      <c r="C715" s="123">
        <v>0.00611353222105828</v>
      </c>
      <c r="D715" s="84" t="s">
        <v>2874</v>
      </c>
      <c r="E715" s="84" t="b">
        <v>0</v>
      </c>
      <c r="F715" s="84" t="b">
        <v>1</v>
      </c>
      <c r="G715" s="84" t="b">
        <v>0</v>
      </c>
    </row>
    <row r="716" spans="1:7" ht="15">
      <c r="A716" s="84" t="s">
        <v>3818</v>
      </c>
      <c r="B716" s="84">
        <v>2</v>
      </c>
      <c r="C716" s="123">
        <v>0.00611353222105828</v>
      </c>
      <c r="D716" s="84" t="s">
        <v>2874</v>
      </c>
      <c r="E716" s="84" t="b">
        <v>0</v>
      </c>
      <c r="F716" s="84" t="b">
        <v>1</v>
      </c>
      <c r="G716" s="84" t="b">
        <v>0</v>
      </c>
    </row>
    <row r="717" spans="1:7" ht="15">
      <c r="A717" s="84" t="s">
        <v>3708</v>
      </c>
      <c r="B717" s="84">
        <v>2</v>
      </c>
      <c r="C717" s="123">
        <v>0.00611353222105828</v>
      </c>
      <c r="D717" s="84" t="s">
        <v>2874</v>
      </c>
      <c r="E717" s="84" t="b">
        <v>0</v>
      </c>
      <c r="F717" s="84" t="b">
        <v>0</v>
      </c>
      <c r="G717" s="84" t="b">
        <v>0</v>
      </c>
    </row>
    <row r="718" spans="1:7" ht="15">
      <c r="A718" s="84" t="s">
        <v>3819</v>
      </c>
      <c r="B718" s="84">
        <v>2</v>
      </c>
      <c r="C718" s="123">
        <v>0.00611353222105828</v>
      </c>
      <c r="D718" s="84" t="s">
        <v>2874</v>
      </c>
      <c r="E718" s="84" t="b">
        <v>1</v>
      </c>
      <c r="F718" s="84" t="b">
        <v>0</v>
      </c>
      <c r="G718" s="84" t="b">
        <v>0</v>
      </c>
    </row>
    <row r="719" spans="1:7" ht="15">
      <c r="A719" s="84" t="s">
        <v>332</v>
      </c>
      <c r="B719" s="84">
        <v>2</v>
      </c>
      <c r="C719" s="123">
        <v>0.00611353222105828</v>
      </c>
      <c r="D719" s="84" t="s">
        <v>2874</v>
      </c>
      <c r="E719" s="84" t="b">
        <v>0</v>
      </c>
      <c r="F719" s="84" t="b">
        <v>0</v>
      </c>
      <c r="G719" s="84" t="b">
        <v>0</v>
      </c>
    </row>
    <row r="720" spans="1:7" ht="15">
      <c r="A720" s="84" t="s">
        <v>3809</v>
      </c>
      <c r="B720" s="84">
        <v>2</v>
      </c>
      <c r="C720" s="123">
        <v>0.00611353222105828</v>
      </c>
      <c r="D720" s="84" t="s">
        <v>2874</v>
      </c>
      <c r="E720" s="84" t="b">
        <v>0</v>
      </c>
      <c r="F720" s="84" t="b">
        <v>0</v>
      </c>
      <c r="G720" s="84" t="b">
        <v>0</v>
      </c>
    </row>
    <row r="721" spans="1:7" ht="15">
      <c r="A721" s="84" t="s">
        <v>3085</v>
      </c>
      <c r="B721" s="84">
        <v>2</v>
      </c>
      <c r="C721" s="123">
        <v>0.00611353222105828</v>
      </c>
      <c r="D721" s="84" t="s">
        <v>2874</v>
      </c>
      <c r="E721" s="84" t="b">
        <v>0</v>
      </c>
      <c r="F721" s="84" t="b">
        <v>0</v>
      </c>
      <c r="G721" s="84" t="b">
        <v>0</v>
      </c>
    </row>
    <row r="722" spans="1:7" ht="15">
      <c r="A722" s="84" t="s">
        <v>3015</v>
      </c>
      <c r="B722" s="84">
        <v>2</v>
      </c>
      <c r="C722" s="123">
        <v>0.00611353222105828</v>
      </c>
      <c r="D722" s="84" t="s">
        <v>2874</v>
      </c>
      <c r="E722" s="84" t="b">
        <v>0</v>
      </c>
      <c r="F722" s="84" t="b">
        <v>0</v>
      </c>
      <c r="G722" s="84" t="b">
        <v>0</v>
      </c>
    </row>
    <row r="723" spans="1:7" ht="15">
      <c r="A723" s="84" t="s">
        <v>3664</v>
      </c>
      <c r="B723" s="84">
        <v>2</v>
      </c>
      <c r="C723" s="123">
        <v>0.00611353222105828</v>
      </c>
      <c r="D723" s="84" t="s">
        <v>2874</v>
      </c>
      <c r="E723" s="84" t="b">
        <v>0</v>
      </c>
      <c r="F723" s="84" t="b">
        <v>0</v>
      </c>
      <c r="G723" s="84" t="b">
        <v>0</v>
      </c>
    </row>
    <row r="724" spans="1:7" ht="15">
      <c r="A724" s="84" t="s">
        <v>3805</v>
      </c>
      <c r="B724" s="84">
        <v>2</v>
      </c>
      <c r="C724" s="123">
        <v>0.00611353222105828</v>
      </c>
      <c r="D724" s="84" t="s">
        <v>2874</v>
      </c>
      <c r="E724" s="84" t="b">
        <v>0</v>
      </c>
      <c r="F724" s="84" t="b">
        <v>0</v>
      </c>
      <c r="G724" s="84" t="b">
        <v>0</v>
      </c>
    </row>
    <row r="725" spans="1:7" ht="15">
      <c r="A725" s="84" t="s">
        <v>3806</v>
      </c>
      <c r="B725" s="84">
        <v>2</v>
      </c>
      <c r="C725" s="123">
        <v>0.00611353222105828</v>
      </c>
      <c r="D725" s="84" t="s">
        <v>2874</v>
      </c>
      <c r="E725" s="84" t="b">
        <v>0</v>
      </c>
      <c r="F725" s="84" t="b">
        <v>0</v>
      </c>
      <c r="G725" s="84" t="b">
        <v>0</v>
      </c>
    </row>
    <row r="726" spans="1:7" ht="15">
      <c r="A726" s="84" t="s">
        <v>3807</v>
      </c>
      <c r="B726" s="84">
        <v>2</v>
      </c>
      <c r="C726" s="123">
        <v>0.00611353222105828</v>
      </c>
      <c r="D726" s="84" t="s">
        <v>2874</v>
      </c>
      <c r="E726" s="84" t="b">
        <v>0</v>
      </c>
      <c r="F726" s="84" t="b">
        <v>0</v>
      </c>
      <c r="G726" s="84" t="b">
        <v>0</v>
      </c>
    </row>
    <row r="727" spans="1:7" ht="15">
      <c r="A727" s="84" t="s">
        <v>3663</v>
      </c>
      <c r="B727" s="84">
        <v>2</v>
      </c>
      <c r="C727" s="123">
        <v>0.00611353222105828</v>
      </c>
      <c r="D727" s="84" t="s">
        <v>2874</v>
      </c>
      <c r="E727" s="84" t="b">
        <v>0</v>
      </c>
      <c r="F727" s="84" t="b">
        <v>0</v>
      </c>
      <c r="G727" s="84" t="b">
        <v>0</v>
      </c>
    </row>
    <row r="728" spans="1:7" ht="15">
      <c r="A728" s="84" t="s">
        <v>808</v>
      </c>
      <c r="B728" s="84">
        <v>2</v>
      </c>
      <c r="C728" s="123">
        <v>0.00611353222105828</v>
      </c>
      <c r="D728" s="84" t="s">
        <v>2874</v>
      </c>
      <c r="E728" s="84" t="b">
        <v>0</v>
      </c>
      <c r="F728" s="84" t="b">
        <v>0</v>
      </c>
      <c r="G728" s="84" t="b">
        <v>0</v>
      </c>
    </row>
    <row r="729" spans="1:7" ht="15">
      <c r="A729" s="84" t="s">
        <v>3796</v>
      </c>
      <c r="B729" s="84">
        <v>2</v>
      </c>
      <c r="C729" s="123">
        <v>0.00611353222105828</v>
      </c>
      <c r="D729" s="84" t="s">
        <v>2874</v>
      </c>
      <c r="E729" s="84" t="b">
        <v>0</v>
      </c>
      <c r="F729" s="84" t="b">
        <v>0</v>
      </c>
      <c r="G729" s="84" t="b">
        <v>0</v>
      </c>
    </row>
    <row r="730" spans="1:7" ht="15">
      <c r="A730" s="84" t="s">
        <v>3797</v>
      </c>
      <c r="B730" s="84">
        <v>2</v>
      </c>
      <c r="C730" s="123">
        <v>0.00611353222105828</v>
      </c>
      <c r="D730" s="84" t="s">
        <v>2874</v>
      </c>
      <c r="E730" s="84" t="b">
        <v>0</v>
      </c>
      <c r="F730" s="84" t="b">
        <v>0</v>
      </c>
      <c r="G730" s="84" t="b">
        <v>0</v>
      </c>
    </row>
    <row r="731" spans="1:7" ht="15">
      <c r="A731" s="84" t="s">
        <v>3798</v>
      </c>
      <c r="B731" s="84">
        <v>2</v>
      </c>
      <c r="C731" s="123">
        <v>0.00611353222105828</v>
      </c>
      <c r="D731" s="84" t="s">
        <v>2874</v>
      </c>
      <c r="E731" s="84" t="b">
        <v>0</v>
      </c>
      <c r="F731" s="84" t="b">
        <v>0</v>
      </c>
      <c r="G731" s="84" t="b">
        <v>0</v>
      </c>
    </row>
    <row r="732" spans="1:7" ht="15">
      <c r="A732" s="84" t="s">
        <v>3799</v>
      </c>
      <c r="B732" s="84">
        <v>2</v>
      </c>
      <c r="C732" s="123">
        <v>0.00611353222105828</v>
      </c>
      <c r="D732" s="84" t="s">
        <v>2874</v>
      </c>
      <c r="E732" s="84" t="b">
        <v>0</v>
      </c>
      <c r="F732" s="84" t="b">
        <v>0</v>
      </c>
      <c r="G732" s="84" t="b">
        <v>0</v>
      </c>
    </row>
    <row r="733" spans="1:7" ht="15">
      <c r="A733" s="84" t="s">
        <v>3666</v>
      </c>
      <c r="B733" s="84">
        <v>2</v>
      </c>
      <c r="C733" s="123">
        <v>0.00611353222105828</v>
      </c>
      <c r="D733" s="84" t="s">
        <v>2874</v>
      </c>
      <c r="E733" s="84" t="b">
        <v>0</v>
      </c>
      <c r="F733" s="84" t="b">
        <v>0</v>
      </c>
      <c r="G733" s="84" t="b">
        <v>0</v>
      </c>
    </row>
    <row r="734" spans="1:7" ht="15">
      <c r="A734" s="84" t="s">
        <v>3668</v>
      </c>
      <c r="B734" s="84">
        <v>2</v>
      </c>
      <c r="C734" s="123">
        <v>0.00611353222105828</v>
      </c>
      <c r="D734" s="84" t="s">
        <v>2874</v>
      </c>
      <c r="E734" s="84" t="b">
        <v>1</v>
      </c>
      <c r="F734" s="84" t="b">
        <v>0</v>
      </c>
      <c r="G734" s="84" t="b">
        <v>0</v>
      </c>
    </row>
    <row r="735" spans="1:7" ht="15">
      <c r="A735" s="84" t="s">
        <v>3800</v>
      </c>
      <c r="B735" s="84">
        <v>2</v>
      </c>
      <c r="C735" s="123">
        <v>0.00611353222105828</v>
      </c>
      <c r="D735" s="84" t="s">
        <v>2874</v>
      </c>
      <c r="E735" s="84" t="b">
        <v>0</v>
      </c>
      <c r="F735" s="84" t="b">
        <v>0</v>
      </c>
      <c r="G735" s="84" t="b">
        <v>0</v>
      </c>
    </row>
    <row r="736" spans="1:7" ht="15">
      <c r="A736" s="84" t="s">
        <v>3801</v>
      </c>
      <c r="B736" s="84">
        <v>2</v>
      </c>
      <c r="C736" s="123">
        <v>0.00611353222105828</v>
      </c>
      <c r="D736" s="84" t="s">
        <v>2874</v>
      </c>
      <c r="E736" s="84" t="b">
        <v>0</v>
      </c>
      <c r="F736" s="84" t="b">
        <v>0</v>
      </c>
      <c r="G736" s="84" t="b">
        <v>0</v>
      </c>
    </row>
    <row r="737" spans="1:7" ht="15">
      <c r="A737" s="84" t="s">
        <v>3802</v>
      </c>
      <c r="B737" s="84">
        <v>2</v>
      </c>
      <c r="C737" s="123">
        <v>0.00611353222105828</v>
      </c>
      <c r="D737" s="84" t="s">
        <v>2874</v>
      </c>
      <c r="E737" s="84" t="b">
        <v>0</v>
      </c>
      <c r="F737" s="84" t="b">
        <v>0</v>
      </c>
      <c r="G737" s="84" t="b">
        <v>0</v>
      </c>
    </row>
    <row r="738" spans="1:7" ht="15">
      <c r="A738" s="84" t="s">
        <v>3782</v>
      </c>
      <c r="B738" s="84">
        <v>2</v>
      </c>
      <c r="C738" s="123">
        <v>0.00611353222105828</v>
      </c>
      <c r="D738" s="84" t="s">
        <v>2874</v>
      </c>
      <c r="E738" s="84" t="b">
        <v>0</v>
      </c>
      <c r="F738" s="84" t="b">
        <v>0</v>
      </c>
      <c r="G738" s="84" t="b">
        <v>0</v>
      </c>
    </row>
    <row r="739" spans="1:7" ht="15">
      <c r="A739" s="84" t="s">
        <v>3783</v>
      </c>
      <c r="B739" s="84">
        <v>2</v>
      </c>
      <c r="C739" s="123">
        <v>0.00611353222105828</v>
      </c>
      <c r="D739" s="84" t="s">
        <v>2874</v>
      </c>
      <c r="E739" s="84" t="b">
        <v>0</v>
      </c>
      <c r="F739" s="84" t="b">
        <v>0</v>
      </c>
      <c r="G739" s="84" t="b">
        <v>0</v>
      </c>
    </row>
    <row r="740" spans="1:7" ht="15">
      <c r="A740" s="84" t="s">
        <v>3784</v>
      </c>
      <c r="B740" s="84">
        <v>2</v>
      </c>
      <c r="C740" s="123">
        <v>0.00611353222105828</v>
      </c>
      <c r="D740" s="84" t="s">
        <v>2874</v>
      </c>
      <c r="E740" s="84" t="b">
        <v>0</v>
      </c>
      <c r="F740" s="84" t="b">
        <v>0</v>
      </c>
      <c r="G740" s="84" t="b">
        <v>0</v>
      </c>
    </row>
    <row r="741" spans="1:7" ht="15">
      <c r="A741" s="84" t="s">
        <v>3785</v>
      </c>
      <c r="B741" s="84">
        <v>2</v>
      </c>
      <c r="C741" s="123">
        <v>0.00611353222105828</v>
      </c>
      <c r="D741" s="84" t="s">
        <v>2874</v>
      </c>
      <c r="E741" s="84" t="b">
        <v>0</v>
      </c>
      <c r="F741" s="84" t="b">
        <v>0</v>
      </c>
      <c r="G741" s="84" t="b">
        <v>0</v>
      </c>
    </row>
    <row r="742" spans="1:7" ht="15">
      <c r="A742" s="84" t="s">
        <v>3786</v>
      </c>
      <c r="B742" s="84">
        <v>2</v>
      </c>
      <c r="C742" s="123">
        <v>0.00611353222105828</v>
      </c>
      <c r="D742" s="84" t="s">
        <v>2874</v>
      </c>
      <c r="E742" s="84" t="b">
        <v>0</v>
      </c>
      <c r="F742" s="84" t="b">
        <v>0</v>
      </c>
      <c r="G742" s="84" t="b">
        <v>0</v>
      </c>
    </row>
    <row r="743" spans="1:7" ht="15">
      <c r="A743" s="84" t="s">
        <v>3736</v>
      </c>
      <c r="B743" s="84">
        <v>2</v>
      </c>
      <c r="C743" s="123">
        <v>0.00611353222105828</v>
      </c>
      <c r="D743" s="84" t="s">
        <v>2874</v>
      </c>
      <c r="E743" s="84" t="b">
        <v>0</v>
      </c>
      <c r="F743" s="84" t="b">
        <v>0</v>
      </c>
      <c r="G743" s="84" t="b">
        <v>0</v>
      </c>
    </row>
    <row r="744" spans="1:7" ht="15">
      <c r="A744" s="84" t="s">
        <v>3704</v>
      </c>
      <c r="B744" s="84">
        <v>2</v>
      </c>
      <c r="C744" s="123">
        <v>0.00611353222105828</v>
      </c>
      <c r="D744" s="84" t="s">
        <v>2874</v>
      </c>
      <c r="E744" s="84" t="b">
        <v>0</v>
      </c>
      <c r="F744" s="84" t="b">
        <v>0</v>
      </c>
      <c r="G744" s="84" t="b">
        <v>0</v>
      </c>
    </row>
    <row r="745" spans="1:7" ht="15">
      <c r="A745" s="84" t="s">
        <v>3787</v>
      </c>
      <c r="B745" s="84">
        <v>2</v>
      </c>
      <c r="C745" s="123">
        <v>0.00611353222105828</v>
      </c>
      <c r="D745" s="84" t="s">
        <v>2874</v>
      </c>
      <c r="E745" s="84" t="b">
        <v>0</v>
      </c>
      <c r="F745" s="84" t="b">
        <v>0</v>
      </c>
      <c r="G745" s="84" t="b">
        <v>0</v>
      </c>
    </row>
    <row r="746" spans="1:7" ht="15">
      <c r="A746" s="84" t="s">
        <v>3788</v>
      </c>
      <c r="B746" s="84">
        <v>2</v>
      </c>
      <c r="C746" s="123">
        <v>0.00611353222105828</v>
      </c>
      <c r="D746" s="84" t="s">
        <v>2874</v>
      </c>
      <c r="E746" s="84" t="b">
        <v>0</v>
      </c>
      <c r="F746" s="84" t="b">
        <v>0</v>
      </c>
      <c r="G746" s="84" t="b">
        <v>0</v>
      </c>
    </row>
    <row r="747" spans="1:7" ht="15">
      <c r="A747" s="84" t="s">
        <v>3789</v>
      </c>
      <c r="B747" s="84">
        <v>2</v>
      </c>
      <c r="C747" s="123">
        <v>0.00611353222105828</v>
      </c>
      <c r="D747" s="84" t="s">
        <v>2874</v>
      </c>
      <c r="E747" s="84" t="b">
        <v>0</v>
      </c>
      <c r="F747" s="84" t="b">
        <v>0</v>
      </c>
      <c r="G747" s="84" t="b">
        <v>0</v>
      </c>
    </row>
    <row r="748" spans="1:7" ht="15">
      <c r="A748" s="84" t="s">
        <v>3790</v>
      </c>
      <c r="B748" s="84">
        <v>2</v>
      </c>
      <c r="C748" s="123">
        <v>0.00611353222105828</v>
      </c>
      <c r="D748" s="84" t="s">
        <v>2874</v>
      </c>
      <c r="E748" s="84" t="b">
        <v>0</v>
      </c>
      <c r="F748" s="84" t="b">
        <v>0</v>
      </c>
      <c r="G748" s="84" t="b">
        <v>0</v>
      </c>
    </row>
    <row r="749" spans="1:7" ht="15">
      <c r="A749" s="84" t="s">
        <v>3737</v>
      </c>
      <c r="B749" s="84">
        <v>2</v>
      </c>
      <c r="C749" s="123">
        <v>0.00611353222105828</v>
      </c>
      <c r="D749" s="84" t="s">
        <v>2874</v>
      </c>
      <c r="E749" s="84" t="b">
        <v>0</v>
      </c>
      <c r="F749" s="84" t="b">
        <v>0</v>
      </c>
      <c r="G749" s="84" t="b">
        <v>0</v>
      </c>
    </row>
    <row r="750" spans="1:7" ht="15">
      <c r="A750" s="84" t="s">
        <v>3791</v>
      </c>
      <c r="B750" s="84">
        <v>2</v>
      </c>
      <c r="C750" s="123">
        <v>0.00611353222105828</v>
      </c>
      <c r="D750" s="84" t="s">
        <v>2874</v>
      </c>
      <c r="E750" s="84" t="b">
        <v>0</v>
      </c>
      <c r="F750" s="84" t="b">
        <v>0</v>
      </c>
      <c r="G750" s="84" t="b">
        <v>0</v>
      </c>
    </row>
    <row r="751" spans="1:7" ht="15">
      <c r="A751" s="84" t="s">
        <v>3792</v>
      </c>
      <c r="B751" s="84">
        <v>2</v>
      </c>
      <c r="C751" s="123">
        <v>0.00611353222105828</v>
      </c>
      <c r="D751" s="84" t="s">
        <v>2874</v>
      </c>
      <c r="E751" s="84" t="b">
        <v>0</v>
      </c>
      <c r="F751" s="84" t="b">
        <v>0</v>
      </c>
      <c r="G751" s="84" t="b">
        <v>0</v>
      </c>
    </row>
    <row r="752" spans="1:7" ht="15">
      <c r="A752" s="84" t="s">
        <v>3705</v>
      </c>
      <c r="B752" s="84">
        <v>2</v>
      </c>
      <c r="C752" s="123">
        <v>0.00611353222105828</v>
      </c>
      <c r="D752" s="84" t="s">
        <v>2874</v>
      </c>
      <c r="E752" s="84" t="b">
        <v>0</v>
      </c>
      <c r="F752" s="84" t="b">
        <v>0</v>
      </c>
      <c r="G752" s="84" t="b">
        <v>0</v>
      </c>
    </row>
    <row r="753" spans="1:7" ht="15">
      <c r="A753" s="84" t="s">
        <v>3793</v>
      </c>
      <c r="B753" s="84">
        <v>2</v>
      </c>
      <c r="C753" s="123">
        <v>0.00611353222105828</v>
      </c>
      <c r="D753" s="84" t="s">
        <v>2874</v>
      </c>
      <c r="E753" s="84" t="b">
        <v>0</v>
      </c>
      <c r="F753" s="84" t="b">
        <v>0</v>
      </c>
      <c r="G753" s="84" t="b">
        <v>0</v>
      </c>
    </row>
    <row r="754" spans="1:7" ht="15">
      <c r="A754" s="84" t="s">
        <v>2990</v>
      </c>
      <c r="B754" s="84">
        <v>2</v>
      </c>
      <c r="C754" s="123">
        <v>0.00611353222105828</v>
      </c>
      <c r="D754" s="84" t="s">
        <v>2874</v>
      </c>
      <c r="E754" s="84" t="b">
        <v>0</v>
      </c>
      <c r="F754" s="84" t="b">
        <v>0</v>
      </c>
      <c r="G754" s="84" t="b">
        <v>0</v>
      </c>
    </row>
    <row r="755" spans="1:7" ht="15">
      <c r="A755" s="84" t="s">
        <v>3794</v>
      </c>
      <c r="B755" s="84">
        <v>2</v>
      </c>
      <c r="C755" s="123">
        <v>0.00611353222105828</v>
      </c>
      <c r="D755" s="84" t="s">
        <v>2874</v>
      </c>
      <c r="E755" s="84" t="b">
        <v>0</v>
      </c>
      <c r="F755" s="84" t="b">
        <v>0</v>
      </c>
      <c r="G755" s="84" t="b">
        <v>0</v>
      </c>
    </row>
    <row r="756" spans="1:7" ht="15">
      <c r="A756" s="84" t="s">
        <v>3795</v>
      </c>
      <c r="B756" s="84">
        <v>2</v>
      </c>
      <c r="C756" s="123">
        <v>0.00611353222105828</v>
      </c>
      <c r="D756" s="84" t="s">
        <v>2874</v>
      </c>
      <c r="E756" s="84" t="b">
        <v>0</v>
      </c>
      <c r="F756" s="84" t="b">
        <v>0</v>
      </c>
      <c r="G756" s="84" t="b">
        <v>0</v>
      </c>
    </row>
    <row r="757" spans="1:7" ht="15">
      <c r="A757" s="84" t="s">
        <v>317</v>
      </c>
      <c r="B757" s="84">
        <v>2</v>
      </c>
      <c r="C757" s="123">
        <v>0.00611353222105828</v>
      </c>
      <c r="D757" s="84" t="s">
        <v>2874</v>
      </c>
      <c r="E757" s="84" t="b">
        <v>0</v>
      </c>
      <c r="F757" s="84" t="b">
        <v>0</v>
      </c>
      <c r="G757" s="84" t="b">
        <v>0</v>
      </c>
    </row>
    <row r="758" spans="1:7" ht="15">
      <c r="A758" s="84" t="s">
        <v>3844</v>
      </c>
      <c r="B758" s="84">
        <v>2</v>
      </c>
      <c r="C758" s="123">
        <v>0.00611353222105828</v>
      </c>
      <c r="D758" s="84" t="s">
        <v>2874</v>
      </c>
      <c r="E758" s="84" t="b">
        <v>0</v>
      </c>
      <c r="F758" s="84" t="b">
        <v>0</v>
      </c>
      <c r="G758" s="84" t="b">
        <v>0</v>
      </c>
    </row>
    <row r="759" spans="1:7" ht="15">
      <c r="A759" s="84" t="s">
        <v>266</v>
      </c>
      <c r="B759" s="84">
        <v>2</v>
      </c>
      <c r="C759" s="123">
        <v>0.00611353222105828</v>
      </c>
      <c r="D759" s="84" t="s">
        <v>2874</v>
      </c>
      <c r="E759" s="84" t="b">
        <v>0</v>
      </c>
      <c r="F759" s="84" t="b">
        <v>0</v>
      </c>
      <c r="G759" s="84" t="b">
        <v>0</v>
      </c>
    </row>
    <row r="760" spans="1:7" ht="15">
      <c r="A760" s="84" t="s">
        <v>3078</v>
      </c>
      <c r="B760" s="84">
        <v>2</v>
      </c>
      <c r="C760" s="123">
        <v>0.00611353222105828</v>
      </c>
      <c r="D760" s="84" t="s">
        <v>2874</v>
      </c>
      <c r="E760" s="84" t="b">
        <v>0</v>
      </c>
      <c r="F760" s="84" t="b">
        <v>0</v>
      </c>
      <c r="G760" s="84" t="b">
        <v>0</v>
      </c>
    </row>
    <row r="761" spans="1:7" ht="15">
      <c r="A761" s="84" t="s">
        <v>222</v>
      </c>
      <c r="B761" s="84">
        <v>3</v>
      </c>
      <c r="C761" s="123">
        <v>0</v>
      </c>
      <c r="D761" s="84" t="s">
        <v>2875</v>
      </c>
      <c r="E761" s="84" t="b">
        <v>0</v>
      </c>
      <c r="F761" s="84" t="b">
        <v>0</v>
      </c>
      <c r="G761" s="84" t="b">
        <v>0</v>
      </c>
    </row>
    <row r="762" spans="1:7" ht="15">
      <c r="A762" s="84" t="s">
        <v>3015</v>
      </c>
      <c r="B762" s="84">
        <v>2</v>
      </c>
      <c r="C762" s="123">
        <v>0</v>
      </c>
      <c r="D762" s="84" t="s">
        <v>2875</v>
      </c>
      <c r="E762" s="84" t="b">
        <v>0</v>
      </c>
      <c r="F762" s="84" t="b">
        <v>0</v>
      </c>
      <c r="G762" s="84" t="b">
        <v>0</v>
      </c>
    </row>
    <row r="763" spans="1:7" ht="15">
      <c r="A763" s="84" t="s">
        <v>3076</v>
      </c>
      <c r="B763" s="84">
        <v>2</v>
      </c>
      <c r="C763" s="123">
        <v>0</v>
      </c>
      <c r="D763" s="84" t="s">
        <v>2875</v>
      </c>
      <c r="E763" s="84" t="b">
        <v>0</v>
      </c>
      <c r="F763" s="84" t="b">
        <v>0</v>
      </c>
      <c r="G763" s="84" t="b">
        <v>0</v>
      </c>
    </row>
    <row r="764" spans="1:7" ht="15">
      <c r="A764" s="84" t="s">
        <v>707</v>
      </c>
      <c r="B764" s="84">
        <v>2</v>
      </c>
      <c r="C764" s="123">
        <v>0</v>
      </c>
      <c r="D764" s="84" t="s">
        <v>2875</v>
      </c>
      <c r="E764" s="84" t="b">
        <v>0</v>
      </c>
      <c r="F764" s="84" t="b">
        <v>0</v>
      </c>
      <c r="G764" s="84" t="b">
        <v>0</v>
      </c>
    </row>
    <row r="765" spans="1:7" ht="15">
      <c r="A765" s="84" t="s">
        <v>3077</v>
      </c>
      <c r="B765" s="84">
        <v>2</v>
      </c>
      <c r="C765" s="123">
        <v>0</v>
      </c>
      <c r="D765" s="84" t="s">
        <v>2875</v>
      </c>
      <c r="E765" s="84" t="b">
        <v>0</v>
      </c>
      <c r="F765" s="84" t="b">
        <v>0</v>
      </c>
      <c r="G765" s="84" t="b">
        <v>0</v>
      </c>
    </row>
    <row r="766" spans="1:7" ht="15">
      <c r="A766" s="84" t="s">
        <v>3078</v>
      </c>
      <c r="B766" s="84">
        <v>2</v>
      </c>
      <c r="C766" s="123">
        <v>0</v>
      </c>
      <c r="D766" s="84" t="s">
        <v>2875</v>
      </c>
      <c r="E766" s="84" t="b">
        <v>0</v>
      </c>
      <c r="F766" s="84" t="b">
        <v>0</v>
      </c>
      <c r="G766" s="84" t="b">
        <v>0</v>
      </c>
    </row>
    <row r="767" spans="1:7" ht="15">
      <c r="A767" s="84" t="s">
        <v>3079</v>
      </c>
      <c r="B767" s="84">
        <v>2</v>
      </c>
      <c r="C767" s="123">
        <v>0</v>
      </c>
      <c r="D767" s="84" t="s">
        <v>2875</v>
      </c>
      <c r="E767" s="84" t="b">
        <v>0</v>
      </c>
      <c r="F767" s="84" t="b">
        <v>0</v>
      </c>
      <c r="G767" s="84" t="b">
        <v>0</v>
      </c>
    </row>
    <row r="768" spans="1:7" ht="15">
      <c r="A768" s="84" t="s">
        <v>3080</v>
      </c>
      <c r="B768" s="84">
        <v>2</v>
      </c>
      <c r="C768" s="123">
        <v>0</v>
      </c>
      <c r="D768" s="84" t="s">
        <v>2875</v>
      </c>
      <c r="E768" s="84" t="b">
        <v>0</v>
      </c>
      <c r="F768" s="84" t="b">
        <v>0</v>
      </c>
      <c r="G768" s="84" t="b">
        <v>0</v>
      </c>
    </row>
    <row r="769" spans="1:7" ht="15">
      <c r="A769" s="84" t="s">
        <v>3081</v>
      </c>
      <c r="B769" s="84">
        <v>2</v>
      </c>
      <c r="C769" s="123">
        <v>0</v>
      </c>
      <c r="D769" s="84" t="s">
        <v>2875</v>
      </c>
      <c r="E769" s="84" t="b">
        <v>0</v>
      </c>
      <c r="F769" s="84" t="b">
        <v>0</v>
      </c>
      <c r="G769" s="84" t="b">
        <v>0</v>
      </c>
    </row>
    <row r="770" spans="1:7" ht="15">
      <c r="A770" s="84" t="s">
        <v>3082</v>
      </c>
      <c r="B770" s="84">
        <v>2</v>
      </c>
      <c r="C770" s="123">
        <v>0</v>
      </c>
      <c r="D770" s="84" t="s">
        <v>2875</v>
      </c>
      <c r="E770" s="84" t="b">
        <v>0</v>
      </c>
      <c r="F770" s="84" t="b">
        <v>0</v>
      </c>
      <c r="G770" s="84" t="b">
        <v>0</v>
      </c>
    </row>
    <row r="771" spans="1:7" ht="15">
      <c r="A771" s="84" t="s">
        <v>431</v>
      </c>
      <c r="B771" s="84">
        <v>2</v>
      </c>
      <c r="C771" s="123">
        <v>0</v>
      </c>
      <c r="D771" s="84" t="s">
        <v>2875</v>
      </c>
      <c r="E771" s="84" t="b">
        <v>0</v>
      </c>
      <c r="F771" s="84" t="b">
        <v>0</v>
      </c>
      <c r="G771" s="84" t="b">
        <v>0</v>
      </c>
    </row>
    <row r="772" spans="1:7" ht="15">
      <c r="A772" s="84" t="s">
        <v>430</v>
      </c>
      <c r="B772" s="84">
        <v>2</v>
      </c>
      <c r="C772" s="123">
        <v>0</v>
      </c>
      <c r="D772" s="84" t="s">
        <v>2875</v>
      </c>
      <c r="E772" s="84" t="b">
        <v>0</v>
      </c>
      <c r="F772" s="84" t="b">
        <v>0</v>
      </c>
      <c r="G772" s="84" t="b">
        <v>0</v>
      </c>
    </row>
    <row r="773" spans="1:7" ht="15">
      <c r="A773" s="84" t="s">
        <v>2991</v>
      </c>
      <c r="B773" s="84">
        <v>7</v>
      </c>
      <c r="C773" s="123">
        <v>0</v>
      </c>
      <c r="D773" s="84" t="s">
        <v>2876</v>
      </c>
      <c r="E773" s="84" t="b">
        <v>0</v>
      </c>
      <c r="F773" s="84" t="b">
        <v>0</v>
      </c>
      <c r="G773" s="84" t="b">
        <v>0</v>
      </c>
    </row>
    <row r="774" spans="1:7" ht="15">
      <c r="A774" s="84" t="s">
        <v>716</v>
      </c>
      <c r="B774" s="84">
        <v>7</v>
      </c>
      <c r="C774" s="123">
        <v>0</v>
      </c>
      <c r="D774" s="84" t="s">
        <v>2876</v>
      </c>
      <c r="E774" s="84" t="b">
        <v>0</v>
      </c>
      <c r="F774" s="84" t="b">
        <v>0</v>
      </c>
      <c r="G774" s="84" t="b">
        <v>0</v>
      </c>
    </row>
    <row r="775" spans="1:7" ht="15">
      <c r="A775" s="84" t="s">
        <v>707</v>
      </c>
      <c r="B775" s="84">
        <v>4</v>
      </c>
      <c r="C775" s="123">
        <v>0.011855514570063144</v>
      </c>
      <c r="D775" s="84" t="s">
        <v>2876</v>
      </c>
      <c r="E775" s="84" t="b">
        <v>0</v>
      </c>
      <c r="F775" s="84" t="b">
        <v>0</v>
      </c>
      <c r="G775" s="84" t="b">
        <v>0</v>
      </c>
    </row>
    <row r="776" spans="1:7" ht="15">
      <c r="A776" s="84" t="s">
        <v>223</v>
      </c>
      <c r="B776" s="84">
        <v>3</v>
      </c>
      <c r="C776" s="123">
        <v>0.013462565315655893</v>
      </c>
      <c r="D776" s="84" t="s">
        <v>2876</v>
      </c>
      <c r="E776" s="84" t="b">
        <v>0</v>
      </c>
      <c r="F776" s="84" t="b">
        <v>0</v>
      </c>
      <c r="G776" s="84" t="b">
        <v>0</v>
      </c>
    </row>
    <row r="777" spans="1:7" ht="15">
      <c r="A777" s="84" t="s">
        <v>2994</v>
      </c>
      <c r="B777" s="84">
        <v>3</v>
      </c>
      <c r="C777" s="123">
        <v>0.013462565315655893</v>
      </c>
      <c r="D777" s="84" t="s">
        <v>2876</v>
      </c>
      <c r="E777" s="84" t="b">
        <v>0</v>
      </c>
      <c r="F777" s="84" t="b">
        <v>0</v>
      </c>
      <c r="G777" s="84" t="b">
        <v>0</v>
      </c>
    </row>
    <row r="778" spans="1:7" ht="15">
      <c r="A778" s="84" t="s">
        <v>221</v>
      </c>
      <c r="B778" s="84">
        <v>2</v>
      </c>
      <c r="C778" s="123">
        <v>0.013269952301226236</v>
      </c>
      <c r="D778" s="84" t="s">
        <v>2876</v>
      </c>
      <c r="E778" s="84" t="b">
        <v>0</v>
      </c>
      <c r="F778" s="84" t="b">
        <v>0</v>
      </c>
      <c r="G778" s="84" t="b">
        <v>0</v>
      </c>
    </row>
    <row r="779" spans="1:7" ht="15">
      <c r="A779" s="84" t="s">
        <v>3022</v>
      </c>
      <c r="B779" s="84">
        <v>2</v>
      </c>
      <c r="C779" s="123">
        <v>0.013269952301226236</v>
      </c>
      <c r="D779" s="84" t="s">
        <v>2876</v>
      </c>
      <c r="E779" s="84" t="b">
        <v>0</v>
      </c>
      <c r="F779" s="84" t="b">
        <v>0</v>
      </c>
      <c r="G779" s="84" t="b">
        <v>0</v>
      </c>
    </row>
    <row r="780" spans="1:7" ht="15">
      <c r="A780" s="84" t="s">
        <v>3084</v>
      </c>
      <c r="B780" s="84">
        <v>2</v>
      </c>
      <c r="C780" s="123">
        <v>0.013269952301226236</v>
      </c>
      <c r="D780" s="84" t="s">
        <v>2876</v>
      </c>
      <c r="E780" s="84" t="b">
        <v>0</v>
      </c>
      <c r="F780" s="84" t="b">
        <v>0</v>
      </c>
      <c r="G780" s="84" t="b">
        <v>0</v>
      </c>
    </row>
    <row r="781" spans="1:7" ht="15">
      <c r="A781" s="84" t="s">
        <v>3085</v>
      </c>
      <c r="B781" s="84">
        <v>2</v>
      </c>
      <c r="C781" s="123">
        <v>0.013269952301226236</v>
      </c>
      <c r="D781" s="84" t="s">
        <v>2876</v>
      </c>
      <c r="E781" s="84" t="b">
        <v>0</v>
      </c>
      <c r="F781" s="84" t="b">
        <v>0</v>
      </c>
      <c r="G781" s="84" t="b">
        <v>0</v>
      </c>
    </row>
    <row r="782" spans="1:7" ht="15">
      <c r="A782" s="84" t="s">
        <v>3086</v>
      </c>
      <c r="B782" s="84">
        <v>2</v>
      </c>
      <c r="C782" s="123">
        <v>0.013269952301226236</v>
      </c>
      <c r="D782" s="84" t="s">
        <v>2876</v>
      </c>
      <c r="E782" s="84" t="b">
        <v>0</v>
      </c>
      <c r="F782" s="84" t="b">
        <v>0</v>
      </c>
      <c r="G782" s="84" t="b">
        <v>0</v>
      </c>
    </row>
    <row r="783" spans="1:7" ht="15">
      <c r="A783" s="84" t="s">
        <v>3711</v>
      </c>
      <c r="B783" s="84">
        <v>2</v>
      </c>
      <c r="C783" s="123">
        <v>0.013269952301226236</v>
      </c>
      <c r="D783" s="84" t="s">
        <v>2876</v>
      </c>
      <c r="E783" s="84" t="b">
        <v>0</v>
      </c>
      <c r="F783" s="84" t="b">
        <v>0</v>
      </c>
      <c r="G783" s="84" t="b">
        <v>0</v>
      </c>
    </row>
    <row r="784" spans="1:7" ht="15">
      <c r="A784" s="84" t="s">
        <v>3089</v>
      </c>
      <c r="B784" s="84">
        <v>2</v>
      </c>
      <c r="C784" s="123">
        <v>0.013269952301226236</v>
      </c>
      <c r="D784" s="84" t="s">
        <v>2876</v>
      </c>
      <c r="E784" s="84" t="b">
        <v>1</v>
      </c>
      <c r="F784" s="84" t="b">
        <v>0</v>
      </c>
      <c r="G784" s="84" t="b">
        <v>0</v>
      </c>
    </row>
    <row r="785" spans="1:7" ht="15">
      <c r="A785" s="84" t="s">
        <v>3061</v>
      </c>
      <c r="B785" s="84">
        <v>2</v>
      </c>
      <c r="C785" s="123">
        <v>0.013269952301226236</v>
      </c>
      <c r="D785" s="84" t="s">
        <v>2876</v>
      </c>
      <c r="E785" s="84" t="b">
        <v>0</v>
      </c>
      <c r="F785" s="84" t="b">
        <v>0</v>
      </c>
      <c r="G785" s="84" t="b">
        <v>0</v>
      </c>
    </row>
    <row r="786" spans="1:7" ht="15">
      <c r="A786" s="84" t="s">
        <v>4002</v>
      </c>
      <c r="B786" s="84">
        <v>2</v>
      </c>
      <c r="C786" s="123">
        <v>0.013269952301226236</v>
      </c>
      <c r="D786" s="84" t="s">
        <v>2876</v>
      </c>
      <c r="E786" s="84" t="b">
        <v>0</v>
      </c>
      <c r="F786" s="84" t="b">
        <v>0</v>
      </c>
      <c r="G786" s="84" t="b">
        <v>0</v>
      </c>
    </row>
    <row r="787" spans="1:7" ht="15">
      <c r="A787" s="84" t="s">
        <v>2987</v>
      </c>
      <c r="B787" s="84">
        <v>2</v>
      </c>
      <c r="C787" s="123">
        <v>0.013269952301226236</v>
      </c>
      <c r="D787" s="84" t="s">
        <v>2876</v>
      </c>
      <c r="E787" s="84" t="b">
        <v>0</v>
      </c>
      <c r="F787" s="84" t="b">
        <v>0</v>
      </c>
      <c r="G787" s="84" t="b">
        <v>0</v>
      </c>
    </row>
    <row r="788" spans="1:7" ht="15">
      <c r="A788" s="84" t="s">
        <v>2986</v>
      </c>
      <c r="B788" s="84">
        <v>2</v>
      </c>
      <c r="C788" s="123">
        <v>0.013269952301226236</v>
      </c>
      <c r="D788" s="84" t="s">
        <v>2876</v>
      </c>
      <c r="E788" s="84" t="b">
        <v>0</v>
      </c>
      <c r="F788" s="84" t="b">
        <v>0</v>
      </c>
      <c r="G788" s="84" t="b">
        <v>0</v>
      </c>
    </row>
    <row r="789" spans="1:7" ht="15">
      <c r="A789" s="84" t="s">
        <v>2988</v>
      </c>
      <c r="B789" s="84">
        <v>2</v>
      </c>
      <c r="C789" s="123">
        <v>0.013269952301226236</v>
      </c>
      <c r="D789" s="84" t="s">
        <v>2876</v>
      </c>
      <c r="E789" s="84" t="b">
        <v>0</v>
      </c>
      <c r="F789" s="84" t="b">
        <v>0</v>
      </c>
      <c r="G789" s="84" t="b">
        <v>0</v>
      </c>
    </row>
    <row r="790" spans="1:7" ht="15">
      <c r="A790" s="84" t="s">
        <v>810</v>
      </c>
      <c r="B790" s="84">
        <v>2</v>
      </c>
      <c r="C790" s="123">
        <v>0.013269952301226236</v>
      </c>
      <c r="D790" s="84" t="s">
        <v>2876</v>
      </c>
      <c r="E790" s="84" t="b">
        <v>0</v>
      </c>
      <c r="F790" s="84" t="b">
        <v>0</v>
      </c>
      <c r="G790" s="84" t="b">
        <v>0</v>
      </c>
    </row>
    <row r="791" spans="1:7" ht="15">
      <c r="A791" s="84" t="s">
        <v>707</v>
      </c>
      <c r="B791" s="84">
        <v>6</v>
      </c>
      <c r="C791" s="123">
        <v>0.006462348445256893</v>
      </c>
      <c r="D791" s="84" t="s">
        <v>2877</v>
      </c>
      <c r="E791" s="84" t="b">
        <v>0</v>
      </c>
      <c r="F791" s="84" t="b">
        <v>0</v>
      </c>
      <c r="G791" s="84" t="b">
        <v>0</v>
      </c>
    </row>
    <row r="792" spans="1:7" ht="15">
      <c r="A792" s="84" t="s">
        <v>2986</v>
      </c>
      <c r="B792" s="84">
        <v>4</v>
      </c>
      <c r="C792" s="123">
        <v>0.014688576974906244</v>
      </c>
      <c r="D792" s="84" t="s">
        <v>2877</v>
      </c>
      <c r="E792" s="84" t="b">
        <v>0</v>
      </c>
      <c r="F792" s="84" t="b">
        <v>0</v>
      </c>
      <c r="G792" s="84" t="b">
        <v>0</v>
      </c>
    </row>
    <row r="793" spans="1:7" ht="15">
      <c r="A793" s="84" t="s">
        <v>407</v>
      </c>
      <c r="B793" s="84">
        <v>4</v>
      </c>
      <c r="C793" s="123">
        <v>0.010380344678068316</v>
      </c>
      <c r="D793" s="84" t="s">
        <v>2877</v>
      </c>
      <c r="E793" s="84" t="b">
        <v>0</v>
      </c>
      <c r="F793" s="84" t="b">
        <v>0</v>
      </c>
      <c r="G793" s="84" t="b">
        <v>0</v>
      </c>
    </row>
    <row r="794" spans="1:7" ht="15">
      <c r="A794" s="84" t="s">
        <v>3088</v>
      </c>
      <c r="B794" s="84">
        <v>4</v>
      </c>
      <c r="C794" s="123">
        <v>0.010380344678068316</v>
      </c>
      <c r="D794" s="84" t="s">
        <v>2877</v>
      </c>
      <c r="E794" s="84" t="b">
        <v>0</v>
      </c>
      <c r="F794" s="84" t="b">
        <v>0</v>
      </c>
      <c r="G794" s="84" t="b">
        <v>0</v>
      </c>
    </row>
    <row r="795" spans="1:7" ht="15">
      <c r="A795" s="84" t="s">
        <v>2987</v>
      </c>
      <c r="B795" s="84">
        <v>4</v>
      </c>
      <c r="C795" s="123">
        <v>0.010380344678068316</v>
      </c>
      <c r="D795" s="84" t="s">
        <v>2877</v>
      </c>
      <c r="E795" s="84" t="b">
        <v>0</v>
      </c>
      <c r="F795" s="84" t="b">
        <v>0</v>
      </c>
      <c r="G795" s="84" t="b">
        <v>0</v>
      </c>
    </row>
    <row r="796" spans="1:7" ht="15">
      <c r="A796" s="84" t="s">
        <v>716</v>
      </c>
      <c r="B796" s="84">
        <v>4</v>
      </c>
      <c r="C796" s="123">
        <v>0.010380344678068316</v>
      </c>
      <c r="D796" s="84" t="s">
        <v>2877</v>
      </c>
      <c r="E796" s="84" t="b">
        <v>0</v>
      </c>
      <c r="F796" s="84" t="b">
        <v>0</v>
      </c>
      <c r="G796" s="84" t="b">
        <v>0</v>
      </c>
    </row>
    <row r="797" spans="1:7" ht="15">
      <c r="A797" s="84" t="s">
        <v>2988</v>
      </c>
      <c r="B797" s="84">
        <v>4</v>
      </c>
      <c r="C797" s="123">
        <v>0.010380344678068316</v>
      </c>
      <c r="D797" s="84" t="s">
        <v>2877</v>
      </c>
      <c r="E797" s="84" t="b">
        <v>0</v>
      </c>
      <c r="F797" s="84" t="b">
        <v>0</v>
      </c>
      <c r="G797" s="84" t="b">
        <v>0</v>
      </c>
    </row>
    <row r="798" spans="1:7" ht="15">
      <c r="A798" s="84" t="s">
        <v>3089</v>
      </c>
      <c r="B798" s="84">
        <v>4</v>
      </c>
      <c r="C798" s="123">
        <v>0.010380344678068316</v>
      </c>
      <c r="D798" s="84" t="s">
        <v>2877</v>
      </c>
      <c r="E798" s="84" t="b">
        <v>1</v>
      </c>
      <c r="F798" s="84" t="b">
        <v>0</v>
      </c>
      <c r="G798" s="84" t="b">
        <v>0</v>
      </c>
    </row>
    <row r="799" spans="1:7" ht="15">
      <c r="A799" s="84" t="s">
        <v>219</v>
      </c>
      <c r="B799" s="84">
        <v>3</v>
      </c>
      <c r="C799" s="123">
        <v>0.011016432731179684</v>
      </c>
      <c r="D799" s="84" t="s">
        <v>2877</v>
      </c>
      <c r="E799" s="84" t="b">
        <v>0</v>
      </c>
      <c r="F799" s="84" t="b">
        <v>0</v>
      </c>
      <c r="G799" s="84" t="b">
        <v>0</v>
      </c>
    </row>
    <row r="800" spans="1:7" ht="15">
      <c r="A800" s="84" t="s">
        <v>3025</v>
      </c>
      <c r="B800" s="84">
        <v>3</v>
      </c>
      <c r="C800" s="123">
        <v>0.011016432731179684</v>
      </c>
      <c r="D800" s="84" t="s">
        <v>2877</v>
      </c>
      <c r="E800" s="84" t="b">
        <v>0</v>
      </c>
      <c r="F800" s="84" t="b">
        <v>0</v>
      </c>
      <c r="G800" s="84" t="b">
        <v>0</v>
      </c>
    </row>
    <row r="801" spans="1:7" ht="15">
      <c r="A801" s="84" t="s">
        <v>2989</v>
      </c>
      <c r="B801" s="84">
        <v>3</v>
      </c>
      <c r="C801" s="123">
        <v>0.011016432731179684</v>
      </c>
      <c r="D801" s="84" t="s">
        <v>2877</v>
      </c>
      <c r="E801" s="84" t="b">
        <v>0</v>
      </c>
      <c r="F801" s="84" t="b">
        <v>0</v>
      </c>
      <c r="G801" s="84" t="b">
        <v>0</v>
      </c>
    </row>
    <row r="802" spans="1:7" ht="15">
      <c r="A802" s="84" t="s">
        <v>3026</v>
      </c>
      <c r="B802" s="84">
        <v>3</v>
      </c>
      <c r="C802" s="123">
        <v>0.011016432731179684</v>
      </c>
      <c r="D802" s="84" t="s">
        <v>2877</v>
      </c>
      <c r="E802" s="84" t="b">
        <v>0</v>
      </c>
      <c r="F802" s="84" t="b">
        <v>0</v>
      </c>
      <c r="G802" s="84" t="b">
        <v>0</v>
      </c>
    </row>
    <row r="803" spans="1:7" ht="15">
      <c r="A803" s="84" t="s">
        <v>3027</v>
      </c>
      <c r="B803" s="84">
        <v>3</v>
      </c>
      <c r="C803" s="123">
        <v>0.011016432731179684</v>
      </c>
      <c r="D803" s="84" t="s">
        <v>2877</v>
      </c>
      <c r="E803" s="84" t="b">
        <v>0</v>
      </c>
      <c r="F803" s="84" t="b">
        <v>0</v>
      </c>
      <c r="G803" s="84" t="b">
        <v>0</v>
      </c>
    </row>
    <row r="804" spans="1:7" ht="15">
      <c r="A804" s="84" t="s">
        <v>3882</v>
      </c>
      <c r="B804" s="84">
        <v>2</v>
      </c>
      <c r="C804" s="123">
        <v>0.010380344678068316</v>
      </c>
      <c r="D804" s="84" t="s">
        <v>2877</v>
      </c>
      <c r="E804" s="84" t="b">
        <v>0</v>
      </c>
      <c r="F804" s="84" t="b">
        <v>0</v>
      </c>
      <c r="G804" s="84" t="b">
        <v>0</v>
      </c>
    </row>
    <row r="805" spans="1:7" ht="15">
      <c r="A805" s="84" t="s">
        <v>3883</v>
      </c>
      <c r="B805" s="84">
        <v>2</v>
      </c>
      <c r="C805" s="123">
        <v>0.010380344678068316</v>
      </c>
      <c r="D805" s="84" t="s">
        <v>2877</v>
      </c>
      <c r="E805" s="84" t="b">
        <v>0</v>
      </c>
      <c r="F805" s="84" t="b">
        <v>0</v>
      </c>
      <c r="G805" s="84" t="b">
        <v>0</v>
      </c>
    </row>
    <row r="806" spans="1:7" ht="15">
      <c r="A806" s="84" t="s">
        <v>3884</v>
      </c>
      <c r="B806" s="84">
        <v>2</v>
      </c>
      <c r="C806" s="123">
        <v>0.010380344678068316</v>
      </c>
      <c r="D806" s="84" t="s">
        <v>2877</v>
      </c>
      <c r="E806" s="84" t="b">
        <v>0</v>
      </c>
      <c r="F806" s="84" t="b">
        <v>0</v>
      </c>
      <c r="G806" s="84" t="b">
        <v>0</v>
      </c>
    </row>
    <row r="807" spans="1:7" ht="15">
      <c r="A807" s="84" t="s">
        <v>420</v>
      </c>
      <c r="B807" s="84">
        <v>2</v>
      </c>
      <c r="C807" s="123">
        <v>0.010380344678068316</v>
      </c>
      <c r="D807" s="84" t="s">
        <v>2877</v>
      </c>
      <c r="E807" s="84" t="b">
        <v>0</v>
      </c>
      <c r="F807" s="84" t="b">
        <v>0</v>
      </c>
      <c r="G807" s="84" t="b">
        <v>0</v>
      </c>
    </row>
    <row r="808" spans="1:7" ht="15">
      <c r="A808" s="84" t="s">
        <v>3028</v>
      </c>
      <c r="B808" s="84">
        <v>2</v>
      </c>
      <c r="C808" s="123">
        <v>0.010380344678068316</v>
      </c>
      <c r="D808" s="84" t="s">
        <v>2877</v>
      </c>
      <c r="E808" s="84" t="b">
        <v>0</v>
      </c>
      <c r="F808" s="84" t="b">
        <v>0</v>
      </c>
      <c r="G808" s="84" t="b">
        <v>0</v>
      </c>
    </row>
    <row r="809" spans="1:7" ht="15">
      <c r="A809" s="84" t="s">
        <v>3031</v>
      </c>
      <c r="B809" s="84">
        <v>2</v>
      </c>
      <c r="C809" s="123">
        <v>0.010380344678068316</v>
      </c>
      <c r="D809" s="84" t="s">
        <v>2877</v>
      </c>
      <c r="E809" s="84" t="b">
        <v>0</v>
      </c>
      <c r="F809" s="84" t="b">
        <v>0</v>
      </c>
      <c r="G809" s="84" t="b">
        <v>0</v>
      </c>
    </row>
    <row r="810" spans="1:7" ht="15">
      <c r="A810" s="84" t="s">
        <v>3672</v>
      </c>
      <c r="B810" s="84">
        <v>2</v>
      </c>
      <c r="C810" s="123">
        <v>0.010380344678068316</v>
      </c>
      <c r="D810" s="84" t="s">
        <v>2877</v>
      </c>
      <c r="E810" s="84" t="b">
        <v>0</v>
      </c>
      <c r="F810" s="84" t="b">
        <v>0</v>
      </c>
      <c r="G810" s="84" t="b">
        <v>0</v>
      </c>
    </row>
    <row r="811" spans="1:7" ht="15">
      <c r="A811" s="84" t="s">
        <v>3998</v>
      </c>
      <c r="B811" s="84">
        <v>2</v>
      </c>
      <c r="C811" s="123">
        <v>0.010380344678068316</v>
      </c>
      <c r="D811" s="84" t="s">
        <v>2877</v>
      </c>
      <c r="E811" s="84" t="b">
        <v>0</v>
      </c>
      <c r="F811" s="84" t="b">
        <v>0</v>
      </c>
      <c r="G811" s="84" t="b">
        <v>0</v>
      </c>
    </row>
    <row r="812" spans="1:7" ht="15">
      <c r="A812" s="84" t="s">
        <v>398</v>
      </c>
      <c r="B812" s="84">
        <v>2</v>
      </c>
      <c r="C812" s="123">
        <v>0.010380344678068316</v>
      </c>
      <c r="D812" s="84" t="s">
        <v>2877</v>
      </c>
      <c r="E812" s="84" t="b">
        <v>0</v>
      </c>
      <c r="F812" s="84" t="b">
        <v>0</v>
      </c>
      <c r="G812" s="84" t="b">
        <v>0</v>
      </c>
    </row>
    <row r="813" spans="1:7" ht="15">
      <c r="A813" s="84" t="s">
        <v>2990</v>
      </c>
      <c r="B813" s="84">
        <v>2</v>
      </c>
      <c r="C813" s="123">
        <v>0.010380344678068316</v>
      </c>
      <c r="D813" s="84" t="s">
        <v>2877</v>
      </c>
      <c r="E813" s="84" t="b">
        <v>0</v>
      </c>
      <c r="F813" s="84" t="b">
        <v>0</v>
      </c>
      <c r="G813" s="84" t="b">
        <v>0</v>
      </c>
    </row>
    <row r="814" spans="1:7" ht="15">
      <c r="A814" s="84" t="s">
        <v>3732</v>
      </c>
      <c r="B814" s="84">
        <v>2</v>
      </c>
      <c r="C814" s="123">
        <v>0.010380344678068316</v>
      </c>
      <c r="D814" s="84" t="s">
        <v>2877</v>
      </c>
      <c r="E814" s="84" t="b">
        <v>0</v>
      </c>
      <c r="F814" s="84" t="b">
        <v>0</v>
      </c>
      <c r="G814" s="84" t="b">
        <v>0</v>
      </c>
    </row>
    <row r="815" spans="1:7" ht="15">
      <c r="A815" s="84" t="s">
        <v>3968</v>
      </c>
      <c r="B815" s="84">
        <v>2</v>
      </c>
      <c r="C815" s="123">
        <v>0.010380344678068316</v>
      </c>
      <c r="D815" s="84" t="s">
        <v>2877</v>
      </c>
      <c r="E815" s="84" t="b">
        <v>0</v>
      </c>
      <c r="F815" s="84" t="b">
        <v>0</v>
      </c>
      <c r="G815" s="84" t="b">
        <v>0</v>
      </c>
    </row>
    <row r="816" spans="1:7" ht="15">
      <c r="A816" s="84" t="s">
        <v>3969</v>
      </c>
      <c r="B816" s="84">
        <v>2</v>
      </c>
      <c r="C816" s="123">
        <v>0.010380344678068316</v>
      </c>
      <c r="D816" s="84" t="s">
        <v>2877</v>
      </c>
      <c r="E816" s="84" t="b">
        <v>0</v>
      </c>
      <c r="F816" s="84" t="b">
        <v>0</v>
      </c>
      <c r="G816" s="84" t="b">
        <v>0</v>
      </c>
    </row>
    <row r="817" spans="1:7" ht="15">
      <c r="A817" s="84" t="s">
        <v>3008</v>
      </c>
      <c r="B817" s="84">
        <v>2</v>
      </c>
      <c r="C817" s="123">
        <v>0.010380344678068316</v>
      </c>
      <c r="D817" s="84" t="s">
        <v>2877</v>
      </c>
      <c r="E817" s="84" t="b">
        <v>0</v>
      </c>
      <c r="F817" s="84" t="b">
        <v>0</v>
      </c>
      <c r="G817" s="84" t="b">
        <v>0</v>
      </c>
    </row>
    <row r="818" spans="1:7" ht="15">
      <c r="A818" s="84" t="s">
        <v>406</v>
      </c>
      <c r="B818" s="84">
        <v>2</v>
      </c>
      <c r="C818" s="123">
        <v>0.010380344678068316</v>
      </c>
      <c r="D818" s="84" t="s">
        <v>2877</v>
      </c>
      <c r="E818" s="84" t="b">
        <v>0</v>
      </c>
      <c r="F818" s="84" t="b">
        <v>0</v>
      </c>
      <c r="G818" s="84" t="b">
        <v>0</v>
      </c>
    </row>
    <row r="819" spans="1:7" ht="15">
      <c r="A819" s="84" t="s">
        <v>3970</v>
      </c>
      <c r="B819" s="84">
        <v>2</v>
      </c>
      <c r="C819" s="123">
        <v>0.010380344678068316</v>
      </c>
      <c r="D819" s="84" t="s">
        <v>2877</v>
      </c>
      <c r="E819" s="84" t="b">
        <v>0</v>
      </c>
      <c r="F819" s="84" t="b">
        <v>0</v>
      </c>
      <c r="G819" s="84" t="b">
        <v>0</v>
      </c>
    </row>
    <row r="820" spans="1:7" ht="15">
      <c r="A820" s="84" t="s">
        <v>3733</v>
      </c>
      <c r="B820" s="84">
        <v>2</v>
      </c>
      <c r="C820" s="123">
        <v>0.010380344678068316</v>
      </c>
      <c r="D820" s="84" t="s">
        <v>2877</v>
      </c>
      <c r="E820" s="84" t="b">
        <v>0</v>
      </c>
      <c r="F820" s="84" t="b">
        <v>0</v>
      </c>
      <c r="G820" s="84" t="b">
        <v>0</v>
      </c>
    </row>
    <row r="821" spans="1:7" ht="15">
      <c r="A821" s="84" t="s">
        <v>3699</v>
      </c>
      <c r="B821" s="84">
        <v>2</v>
      </c>
      <c r="C821" s="123">
        <v>0.010380344678068316</v>
      </c>
      <c r="D821" s="84" t="s">
        <v>2877</v>
      </c>
      <c r="E821" s="84" t="b">
        <v>0</v>
      </c>
      <c r="F821" s="84" t="b">
        <v>0</v>
      </c>
      <c r="G821" s="84" t="b">
        <v>0</v>
      </c>
    </row>
    <row r="822" spans="1:7" ht="15">
      <c r="A822" s="84" t="s">
        <v>218</v>
      </c>
      <c r="B822" s="84">
        <v>2</v>
      </c>
      <c r="C822" s="123">
        <v>0.010380344678068316</v>
      </c>
      <c r="D822" s="84" t="s">
        <v>2877</v>
      </c>
      <c r="E822" s="84" t="b">
        <v>0</v>
      </c>
      <c r="F822" s="84" t="b">
        <v>0</v>
      </c>
      <c r="G822" s="84" t="b">
        <v>0</v>
      </c>
    </row>
    <row r="823" spans="1:7" ht="15">
      <c r="A823" s="84" t="s">
        <v>3763</v>
      </c>
      <c r="B823" s="84">
        <v>2</v>
      </c>
      <c r="C823" s="123">
        <v>0.010380344678068316</v>
      </c>
      <c r="D823" s="84" t="s">
        <v>2877</v>
      </c>
      <c r="E823" s="84" t="b">
        <v>0</v>
      </c>
      <c r="F823" s="84" t="b">
        <v>0</v>
      </c>
      <c r="G823" s="84" t="b">
        <v>0</v>
      </c>
    </row>
    <row r="824" spans="1:7" ht="15">
      <c r="A824" s="84" t="s">
        <v>3764</v>
      </c>
      <c r="B824" s="84">
        <v>2</v>
      </c>
      <c r="C824" s="123">
        <v>0.010380344678068316</v>
      </c>
      <c r="D824" s="84" t="s">
        <v>2877</v>
      </c>
      <c r="E824" s="84" t="b">
        <v>0</v>
      </c>
      <c r="F824" s="84" t="b">
        <v>0</v>
      </c>
      <c r="G824" s="84" t="b">
        <v>0</v>
      </c>
    </row>
    <row r="825" spans="1:7" ht="15">
      <c r="A825" s="84" t="s">
        <v>3700</v>
      </c>
      <c r="B825" s="84">
        <v>2</v>
      </c>
      <c r="C825" s="123">
        <v>0.010380344678068316</v>
      </c>
      <c r="D825" s="84" t="s">
        <v>2877</v>
      </c>
      <c r="E825" s="84" t="b">
        <v>0</v>
      </c>
      <c r="F825" s="84" t="b">
        <v>0</v>
      </c>
      <c r="G825" s="84" t="b">
        <v>0</v>
      </c>
    </row>
    <row r="826" spans="1:7" ht="15">
      <c r="A826" s="84" t="s">
        <v>3765</v>
      </c>
      <c r="B826" s="84">
        <v>2</v>
      </c>
      <c r="C826" s="123">
        <v>0.010380344678068316</v>
      </c>
      <c r="D826" s="84" t="s">
        <v>2877</v>
      </c>
      <c r="E826" s="84" t="b">
        <v>0</v>
      </c>
      <c r="F826" s="84" t="b">
        <v>0</v>
      </c>
      <c r="G826" s="84" t="b">
        <v>0</v>
      </c>
    </row>
    <row r="827" spans="1:7" ht="15">
      <c r="A827" s="84" t="s">
        <v>2992</v>
      </c>
      <c r="B827" s="84">
        <v>2</v>
      </c>
      <c r="C827" s="123">
        <v>0.010380344678068316</v>
      </c>
      <c r="D827" s="84" t="s">
        <v>2877</v>
      </c>
      <c r="E827" s="84" t="b">
        <v>0</v>
      </c>
      <c r="F827" s="84" t="b">
        <v>0</v>
      </c>
      <c r="G827" s="84" t="b">
        <v>0</v>
      </c>
    </row>
    <row r="828" spans="1:7" ht="15">
      <c r="A828" s="84" t="s">
        <v>3070</v>
      </c>
      <c r="B828" s="84">
        <v>2</v>
      </c>
      <c r="C828" s="123">
        <v>0.010380344678068316</v>
      </c>
      <c r="D828" s="84" t="s">
        <v>2877</v>
      </c>
      <c r="E828" s="84" t="b">
        <v>0</v>
      </c>
      <c r="F828" s="84" t="b">
        <v>0</v>
      </c>
      <c r="G828" s="84" t="b">
        <v>0</v>
      </c>
    </row>
    <row r="829" spans="1:7" ht="15">
      <c r="A829" s="84" t="s">
        <v>3730</v>
      </c>
      <c r="B829" s="84">
        <v>2</v>
      </c>
      <c r="C829" s="123">
        <v>0.010380344678068316</v>
      </c>
      <c r="D829" s="84" t="s">
        <v>2877</v>
      </c>
      <c r="E829" s="84" t="b">
        <v>0</v>
      </c>
      <c r="F829" s="84" t="b">
        <v>0</v>
      </c>
      <c r="G829" s="84" t="b">
        <v>0</v>
      </c>
    </row>
    <row r="830" spans="1:7" ht="15">
      <c r="A830" s="84" t="s">
        <v>3671</v>
      </c>
      <c r="B830" s="84">
        <v>2</v>
      </c>
      <c r="C830" s="123">
        <v>0.010380344678068316</v>
      </c>
      <c r="D830" s="84" t="s">
        <v>2877</v>
      </c>
      <c r="E830" s="84" t="b">
        <v>0</v>
      </c>
      <c r="F830" s="84" t="b">
        <v>0</v>
      </c>
      <c r="G830" s="84" t="b">
        <v>0</v>
      </c>
    </row>
    <row r="831" spans="1:7" ht="15">
      <c r="A831" s="84" t="s">
        <v>707</v>
      </c>
      <c r="B831" s="84">
        <v>9</v>
      </c>
      <c r="C831" s="123">
        <v>0.004560183613198266</v>
      </c>
      <c r="D831" s="84" t="s">
        <v>2878</v>
      </c>
      <c r="E831" s="84" t="b">
        <v>0</v>
      </c>
      <c r="F831" s="84" t="b">
        <v>0</v>
      </c>
      <c r="G831" s="84" t="b">
        <v>0</v>
      </c>
    </row>
    <row r="832" spans="1:7" ht="15">
      <c r="A832" s="84" t="s">
        <v>716</v>
      </c>
      <c r="B832" s="84">
        <v>4</v>
      </c>
      <c r="C832" s="123">
        <v>0.010217039391401457</v>
      </c>
      <c r="D832" s="84" t="s">
        <v>2878</v>
      </c>
      <c r="E832" s="84" t="b">
        <v>0</v>
      </c>
      <c r="F832" s="84" t="b">
        <v>0</v>
      </c>
      <c r="G832" s="84" t="b">
        <v>0</v>
      </c>
    </row>
    <row r="833" spans="1:7" ht="15">
      <c r="A833" s="84" t="s">
        <v>2989</v>
      </c>
      <c r="B833" s="84">
        <v>4</v>
      </c>
      <c r="C833" s="123">
        <v>0.010217039391401457</v>
      </c>
      <c r="D833" s="84" t="s">
        <v>2878</v>
      </c>
      <c r="E833" s="84" t="b">
        <v>0</v>
      </c>
      <c r="F833" s="84" t="b">
        <v>0</v>
      </c>
      <c r="G833" s="84" t="b">
        <v>0</v>
      </c>
    </row>
    <row r="834" spans="1:7" ht="15">
      <c r="A834" s="84" t="s">
        <v>3091</v>
      </c>
      <c r="B834" s="84">
        <v>4</v>
      </c>
      <c r="C834" s="123">
        <v>0.017217736964982414</v>
      </c>
      <c r="D834" s="84" t="s">
        <v>2878</v>
      </c>
      <c r="E834" s="84" t="b">
        <v>0</v>
      </c>
      <c r="F834" s="84" t="b">
        <v>0</v>
      </c>
      <c r="G834" s="84" t="b">
        <v>0</v>
      </c>
    </row>
    <row r="835" spans="1:7" ht="15">
      <c r="A835" s="84" t="s">
        <v>3092</v>
      </c>
      <c r="B835" s="84">
        <v>4</v>
      </c>
      <c r="C835" s="123">
        <v>0.017217736964982414</v>
      </c>
      <c r="D835" s="84" t="s">
        <v>2878</v>
      </c>
      <c r="E835" s="84" t="b">
        <v>0</v>
      </c>
      <c r="F835" s="84" t="b">
        <v>0</v>
      </c>
      <c r="G835" s="84" t="b">
        <v>0</v>
      </c>
    </row>
    <row r="836" spans="1:7" ht="15">
      <c r="A836" s="84" t="s">
        <v>3030</v>
      </c>
      <c r="B836" s="84">
        <v>4</v>
      </c>
      <c r="C836" s="123">
        <v>0.013122591405547966</v>
      </c>
      <c r="D836" s="84" t="s">
        <v>2878</v>
      </c>
      <c r="E836" s="84" t="b">
        <v>0</v>
      </c>
      <c r="F836" s="84" t="b">
        <v>0</v>
      </c>
      <c r="G836" s="84" t="b">
        <v>0</v>
      </c>
    </row>
    <row r="837" spans="1:7" ht="15">
      <c r="A837" s="84" t="s">
        <v>2988</v>
      </c>
      <c r="B837" s="84">
        <v>4</v>
      </c>
      <c r="C837" s="123">
        <v>0.010217039391401457</v>
      </c>
      <c r="D837" s="84" t="s">
        <v>2878</v>
      </c>
      <c r="E837" s="84" t="b">
        <v>0</v>
      </c>
      <c r="F837" s="84" t="b">
        <v>0</v>
      </c>
      <c r="G837" s="84" t="b">
        <v>0</v>
      </c>
    </row>
    <row r="838" spans="1:7" ht="15">
      <c r="A838" s="84" t="s">
        <v>3093</v>
      </c>
      <c r="B838" s="84">
        <v>3</v>
      </c>
      <c r="C838" s="123">
        <v>0.009841943554160975</v>
      </c>
      <c r="D838" s="84" t="s">
        <v>2878</v>
      </c>
      <c r="E838" s="84" t="b">
        <v>0</v>
      </c>
      <c r="F838" s="84" t="b">
        <v>0</v>
      </c>
      <c r="G838" s="84" t="b">
        <v>0</v>
      </c>
    </row>
    <row r="839" spans="1:7" ht="15">
      <c r="A839" s="84" t="s">
        <v>3015</v>
      </c>
      <c r="B839" s="84">
        <v>3</v>
      </c>
      <c r="C839" s="123">
        <v>0.009841943554160975</v>
      </c>
      <c r="D839" s="84" t="s">
        <v>2878</v>
      </c>
      <c r="E839" s="84" t="b">
        <v>0</v>
      </c>
      <c r="F839" s="84" t="b">
        <v>0</v>
      </c>
      <c r="G839" s="84" t="b">
        <v>0</v>
      </c>
    </row>
    <row r="840" spans="1:7" ht="15">
      <c r="A840" s="84" t="s">
        <v>810</v>
      </c>
      <c r="B840" s="84">
        <v>3</v>
      </c>
      <c r="C840" s="123">
        <v>0.009841943554160975</v>
      </c>
      <c r="D840" s="84" t="s">
        <v>2878</v>
      </c>
      <c r="E840" s="84" t="b">
        <v>0</v>
      </c>
      <c r="F840" s="84" t="b">
        <v>0</v>
      </c>
      <c r="G840" s="84" t="b">
        <v>0</v>
      </c>
    </row>
    <row r="841" spans="1:7" ht="15">
      <c r="A841" s="84" t="s">
        <v>2987</v>
      </c>
      <c r="B841" s="84">
        <v>3</v>
      </c>
      <c r="C841" s="123">
        <v>0.009841943554160975</v>
      </c>
      <c r="D841" s="84" t="s">
        <v>2878</v>
      </c>
      <c r="E841" s="84" t="b">
        <v>0</v>
      </c>
      <c r="F841" s="84" t="b">
        <v>0</v>
      </c>
      <c r="G841" s="84" t="b">
        <v>0</v>
      </c>
    </row>
    <row r="842" spans="1:7" ht="15">
      <c r="A842" s="84" t="s">
        <v>2986</v>
      </c>
      <c r="B842" s="84">
        <v>3</v>
      </c>
      <c r="C842" s="123">
        <v>0.009841943554160975</v>
      </c>
      <c r="D842" s="84" t="s">
        <v>2878</v>
      </c>
      <c r="E842" s="84" t="b">
        <v>0</v>
      </c>
      <c r="F842" s="84" t="b">
        <v>0</v>
      </c>
      <c r="G842" s="84" t="b">
        <v>0</v>
      </c>
    </row>
    <row r="843" spans="1:7" ht="15">
      <c r="A843" s="84" t="s">
        <v>3755</v>
      </c>
      <c r="B843" s="84">
        <v>3</v>
      </c>
      <c r="C843" s="123">
        <v>0.018163825903922532</v>
      </c>
      <c r="D843" s="84" t="s">
        <v>2878</v>
      </c>
      <c r="E843" s="84" t="b">
        <v>0</v>
      </c>
      <c r="F843" s="84" t="b">
        <v>0</v>
      </c>
      <c r="G843" s="84" t="b">
        <v>0</v>
      </c>
    </row>
    <row r="844" spans="1:7" ht="15">
      <c r="A844" s="84" t="s">
        <v>3668</v>
      </c>
      <c r="B844" s="84">
        <v>2</v>
      </c>
      <c r="C844" s="123">
        <v>0.008608868482491207</v>
      </c>
      <c r="D844" s="84" t="s">
        <v>2878</v>
      </c>
      <c r="E844" s="84" t="b">
        <v>1</v>
      </c>
      <c r="F844" s="84" t="b">
        <v>0</v>
      </c>
      <c r="G844" s="84" t="b">
        <v>0</v>
      </c>
    </row>
    <row r="845" spans="1:7" ht="15">
      <c r="A845" s="84" t="s">
        <v>3004</v>
      </c>
      <c r="B845" s="84">
        <v>2</v>
      </c>
      <c r="C845" s="123">
        <v>0.008608868482491207</v>
      </c>
      <c r="D845" s="84" t="s">
        <v>2878</v>
      </c>
      <c r="E845" s="84" t="b">
        <v>0</v>
      </c>
      <c r="F845" s="84" t="b">
        <v>0</v>
      </c>
      <c r="G845" s="84" t="b">
        <v>0</v>
      </c>
    </row>
    <row r="846" spans="1:7" ht="15">
      <c r="A846" s="84" t="s">
        <v>3088</v>
      </c>
      <c r="B846" s="84">
        <v>2</v>
      </c>
      <c r="C846" s="123">
        <v>0.008608868482491207</v>
      </c>
      <c r="D846" s="84" t="s">
        <v>2878</v>
      </c>
      <c r="E846" s="84" t="b">
        <v>0</v>
      </c>
      <c r="F846" s="84" t="b">
        <v>0</v>
      </c>
      <c r="G846" s="84" t="b">
        <v>0</v>
      </c>
    </row>
    <row r="847" spans="1:7" ht="15">
      <c r="A847" s="84" t="s">
        <v>3031</v>
      </c>
      <c r="B847" s="84">
        <v>2</v>
      </c>
      <c r="C847" s="123">
        <v>0.008608868482491207</v>
      </c>
      <c r="D847" s="84" t="s">
        <v>2878</v>
      </c>
      <c r="E847" s="84" t="b">
        <v>0</v>
      </c>
      <c r="F847" s="84" t="b">
        <v>0</v>
      </c>
      <c r="G847" s="84" t="b">
        <v>0</v>
      </c>
    </row>
    <row r="848" spans="1:7" ht="15">
      <c r="A848" s="84" t="s">
        <v>3869</v>
      </c>
      <c r="B848" s="84">
        <v>2</v>
      </c>
      <c r="C848" s="123">
        <v>0.008608868482491207</v>
      </c>
      <c r="D848" s="84" t="s">
        <v>2878</v>
      </c>
      <c r="E848" s="84" t="b">
        <v>0</v>
      </c>
      <c r="F848" s="84" t="b">
        <v>0</v>
      </c>
      <c r="G848" s="84" t="b">
        <v>0</v>
      </c>
    </row>
    <row r="849" spans="1:7" ht="15">
      <c r="A849" s="84" t="s">
        <v>3723</v>
      </c>
      <c r="B849" s="84">
        <v>2</v>
      </c>
      <c r="C849" s="123">
        <v>0.008608868482491207</v>
      </c>
      <c r="D849" s="84" t="s">
        <v>2878</v>
      </c>
      <c r="E849" s="84" t="b">
        <v>0</v>
      </c>
      <c r="F849" s="84" t="b">
        <v>0</v>
      </c>
      <c r="G849" s="84" t="b">
        <v>0</v>
      </c>
    </row>
    <row r="850" spans="1:7" ht="15">
      <c r="A850" s="84" t="s">
        <v>3870</v>
      </c>
      <c r="B850" s="84">
        <v>2</v>
      </c>
      <c r="C850" s="123">
        <v>0.008608868482491207</v>
      </c>
      <c r="D850" s="84" t="s">
        <v>2878</v>
      </c>
      <c r="E850" s="84" t="b">
        <v>1</v>
      </c>
      <c r="F850" s="84" t="b">
        <v>0</v>
      </c>
      <c r="G850" s="84" t="b">
        <v>0</v>
      </c>
    </row>
    <row r="851" spans="1:7" ht="15">
      <c r="A851" s="84" t="s">
        <v>3871</v>
      </c>
      <c r="B851" s="84">
        <v>2</v>
      </c>
      <c r="C851" s="123">
        <v>0.008608868482491207</v>
      </c>
      <c r="D851" s="84" t="s">
        <v>2878</v>
      </c>
      <c r="E851" s="84" t="b">
        <v>1</v>
      </c>
      <c r="F851" s="84" t="b">
        <v>0</v>
      </c>
      <c r="G851" s="84" t="b">
        <v>0</v>
      </c>
    </row>
    <row r="852" spans="1:7" ht="15">
      <c r="A852" s="84" t="s">
        <v>3872</v>
      </c>
      <c r="B852" s="84">
        <v>2</v>
      </c>
      <c r="C852" s="123">
        <v>0.008608868482491207</v>
      </c>
      <c r="D852" s="84" t="s">
        <v>2878</v>
      </c>
      <c r="E852" s="84" t="b">
        <v>0</v>
      </c>
      <c r="F852" s="84" t="b">
        <v>0</v>
      </c>
      <c r="G852" s="84" t="b">
        <v>0</v>
      </c>
    </row>
    <row r="853" spans="1:7" ht="15">
      <c r="A853" s="84" t="s">
        <v>3873</v>
      </c>
      <c r="B853" s="84">
        <v>2</v>
      </c>
      <c r="C853" s="123">
        <v>0.008608868482491207</v>
      </c>
      <c r="D853" s="84" t="s">
        <v>2878</v>
      </c>
      <c r="E853" s="84" t="b">
        <v>0</v>
      </c>
      <c r="F853" s="84" t="b">
        <v>0</v>
      </c>
      <c r="G853" s="84" t="b">
        <v>0</v>
      </c>
    </row>
    <row r="854" spans="1:7" ht="15">
      <c r="A854" s="84" t="s">
        <v>3032</v>
      </c>
      <c r="B854" s="84">
        <v>2</v>
      </c>
      <c r="C854" s="123">
        <v>0.008608868482491207</v>
      </c>
      <c r="D854" s="84" t="s">
        <v>2878</v>
      </c>
      <c r="E854" s="84" t="b">
        <v>0</v>
      </c>
      <c r="F854" s="84" t="b">
        <v>0</v>
      </c>
      <c r="G854" s="84" t="b">
        <v>0</v>
      </c>
    </row>
    <row r="855" spans="1:7" ht="15">
      <c r="A855" s="84" t="s">
        <v>3874</v>
      </c>
      <c r="B855" s="84">
        <v>2</v>
      </c>
      <c r="C855" s="123">
        <v>0.008608868482491207</v>
      </c>
      <c r="D855" s="84" t="s">
        <v>2878</v>
      </c>
      <c r="E855" s="84" t="b">
        <v>1</v>
      </c>
      <c r="F855" s="84" t="b">
        <v>0</v>
      </c>
      <c r="G855" s="84" t="b">
        <v>0</v>
      </c>
    </row>
    <row r="856" spans="1:7" ht="15">
      <c r="A856" s="84" t="s">
        <v>3875</v>
      </c>
      <c r="B856" s="84">
        <v>2</v>
      </c>
      <c r="C856" s="123">
        <v>0.008608868482491207</v>
      </c>
      <c r="D856" s="84" t="s">
        <v>2878</v>
      </c>
      <c r="E856" s="84" t="b">
        <v>0</v>
      </c>
      <c r="F856" s="84" t="b">
        <v>0</v>
      </c>
      <c r="G856" s="84" t="b">
        <v>0</v>
      </c>
    </row>
    <row r="857" spans="1:7" ht="15">
      <c r="A857" s="84" t="s">
        <v>3724</v>
      </c>
      <c r="B857" s="84">
        <v>2</v>
      </c>
      <c r="C857" s="123">
        <v>0.008608868482491207</v>
      </c>
      <c r="D857" s="84" t="s">
        <v>2878</v>
      </c>
      <c r="E857" s="84" t="b">
        <v>0</v>
      </c>
      <c r="F857" s="84" t="b">
        <v>0</v>
      </c>
      <c r="G857" s="84" t="b">
        <v>0</v>
      </c>
    </row>
    <row r="858" spans="1:7" ht="15">
      <c r="A858" s="84" t="s">
        <v>3064</v>
      </c>
      <c r="B858" s="84">
        <v>2</v>
      </c>
      <c r="C858" s="123">
        <v>0.008608868482491207</v>
      </c>
      <c r="D858" s="84" t="s">
        <v>2878</v>
      </c>
      <c r="E858" s="84" t="b">
        <v>0</v>
      </c>
      <c r="F858" s="84" t="b">
        <v>0</v>
      </c>
      <c r="G858" s="84" t="b">
        <v>0</v>
      </c>
    </row>
    <row r="859" spans="1:7" ht="15">
      <c r="A859" s="84" t="s">
        <v>3079</v>
      </c>
      <c r="B859" s="84">
        <v>2</v>
      </c>
      <c r="C859" s="123">
        <v>0.008608868482491207</v>
      </c>
      <c r="D859" s="84" t="s">
        <v>2878</v>
      </c>
      <c r="E859" s="84" t="b">
        <v>0</v>
      </c>
      <c r="F859" s="84" t="b">
        <v>0</v>
      </c>
      <c r="G859" s="84" t="b">
        <v>0</v>
      </c>
    </row>
    <row r="860" spans="1:7" ht="15">
      <c r="A860" s="84" t="s">
        <v>3080</v>
      </c>
      <c r="B860" s="84">
        <v>2</v>
      </c>
      <c r="C860" s="123">
        <v>0.008608868482491207</v>
      </c>
      <c r="D860" s="84" t="s">
        <v>2878</v>
      </c>
      <c r="E860" s="84" t="b">
        <v>0</v>
      </c>
      <c r="F860" s="84" t="b">
        <v>0</v>
      </c>
      <c r="G860" s="84" t="b">
        <v>0</v>
      </c>
    </row>
    <row r="861" spans="1:7" ht="15">
      <c r="A861" s="84" t="s">
        <v>3081</v>
      </c>
      <c r="B861" s="84">
        <v>2</v>
      </c>
      <c r="C861" s="123">
        <v>0.008608868482491207</v>
      </c>
      <c r="D861" s="84" t="s">
        <v>2878</v>
      </c>
      <c r="E861" s="84" t="b">
        <v>0</v>
      </c>
      <c r="F861" s="84" t="b">
        <v>0</v>
      </c>
      <c r="G861" s="84" t="b">
        <v>0</v>
      </c>
    </row>
    <row r="862" spans="1:7" ht="15">
      <c r="A862" s="84" t="s">
        <v>3876</v>
      </c>
      <c r="B862" s="84">
        <v>2</v>
      </c>
      <c r="C862" s="123">
        <v>0.008608868482491207</v>
      </c>
      <c r="D862" s="84" t="s">
        <v>2878</v>
      </c>
      <c r="E862" s="84" t="b">
        <v>0</v>
      </c>
      <c r="F862" s="84" t="b">
        <v>0</v>
      </c>
      <c r="G862" s="84" t="b">
        <v>0</v>
      </c>
    </row>
    <row r="863" spans="1:7" ht="15">
      <c r="A863" s="84" t="s">
        <v>3877</v>
      </c>
      <c r="B863" s="84">
        <v>2</v>
      </c>
      <c r="C863" s="123">
        <v>0.008608868482491207</v>
      </c>
      <c r="D863" s="84" t="s">
        <v>2878</v>
      </c>
      <c r="E863" s="84" t="b">
        <v>0</v>
      </c>
      <c r="F863" s="84" t="b">
        <v>0</v>
      </c>
      <c r="G863" s="84" t="b">
        <v>0</v>
      </c>
    </row>
    <row r="864" spans="1:7" ht="15">
      <c r="A864" s="84" t="s">
        <v>3878</v>
      </c>
      <c r="B864" s="84">
        <v>2</v>
      </c>
      <c r="C864" s="123">
        <v>0.008608868482491207</v>
      </c>
      <c r="D864" s="84" t="s">
        <v>2878</v>
      </c>
      <c r="E864" s="84" t="b">
        <v>0</v>
      </c>
      <c r="F864" s="84" t="b">
        <v>0</v>
      </c>
      <c r="G864" s="84" t="b">
        <v>0</v>
      </c>
    </row>
    <row r="865" spans="1:7" ht="15">
      <c r="A865" s="84" t="s">
        <v>3879</v>
      </c>
      <c r="B865" s="84">
        <v>2</v>
      </c>
      <c r="C865" s="123">
        <v>0.008608868482491207</v>
      </c>
      <c r="D865" s="84" t="s">
        <v>2878</v>
      </c>
      <c r="E865" s="84" t="b">
        <v>0</v>
      </c>
      <c r="F865" s="84" t="b">
        <v>0</v>
      </c>
      <c r="G865" s="84" t="b">
        <v>0</v>
      </c>
    </row>
    <row r="866" spans="1:7" ht="15">
      <c r="A866" s="84" t="s">
        <v>3880</v>
      </c>
      <c r="B866" s="84">
        <v>2</v>
      </c>
      <c r="C866" s="123">
        <v>0.008608868482491207</v>
      </c>
      <c r="D866" s="84" t="s">
        <v>2878</v>
      </c>
      <c r="E866" s="84" t="b">
        <v>0</v>
      </c>
      <c r="F866" s="84" t="b">
        <v>0</v>
      </c>
      <c r="G866" s="84" t="b">
        <v>0</v>
      </c>
    </row>
    <row r="867" spans="1:7" ht="15">
      <c r="A867" s="84" t="s">
        <v>3881</v>
      </c>
      <c r="B867" s="84">
        <v>2</v>
      </c>
      <c r="C867" s="123">
        <v>0.008608868482491207</v>
      </c>
      <c r="D867" s="84" t="s">
        <v>2878</v>
      </c>
      <c r="E867" s="84" t="b">
        <v>0</v>
      </c>
      <c r="F867" s="84" t="b">
        <v>0</v>
      </c>
      <c r="G867" s="84" t="b">
        <v>0</v>
      </c>
    </row>
    <row r="868" spans="1:7" ht="15">
      <c r="A868" s="84" t="s">
        <v>3862</v>
      </c>
      <c r="B868" s="84">
        <v>2</v>
      </c>
      <c r="C868" s="123">
        <v>0.008608868482491207</v>
      </c>
      <c r="D868" s="84" t="s">
        <v>2878</v>
      </c>
      <c r="E868" s="84" t="b">
        <v>1</v>
      </c>
      <c r="F868" s="84" t="b">
        <v>0</v>
      </c>
      <c r="G868" s="84" t="b">
        <v>0</v>
      </c>
    </row>
    <row r="869" spans="1:7" ht="15">
      <c r="A869" s="84" t="s">
        <v>3863</v>
      </c>
      <c r="B869" s="84">
        <v>2</v>
      </c>
      <c r="C869" s="123">
        <v>0.008608868482491207</v>
      </c>
      <c r="D869" s="84" t="s">
        <v>2878</v>
      </c>
      <c r="E869" s="84" t="b">
        <v>0</v>
      </c>
      <c r="F869" s="84" t="b">
        <v>0</v>
      </c>
      <c r="G869" s="84" t="b">
        <v>0</v>
      </c>
    </row>
    <row r="870" spans="1:7" ht="15">
      <c r="A870" s="84" t="s">
        <v>3864</v>
      </c>
      <c r="B870" s="84">
        <v>2</v>
      </c>
      <c r="C870" s="123">
        <v>0.008608868482491207</v>
      </c>
      <c r="D870" s="84" t="s">
        <v>2878</v>
      </c>
      <c r="E870" s="84" t="b">
        <v>0</v>
      </c>
      <c r="F870" s="84" t="b">
        <v>0</v>
      </c>
      <c r="G870" s="84" t="b">
        <v>0</v>
      </c>
    </row>
    <row r="871" spans="1:7" ht="15">
      <c r="A871" s="84" t="s">
        <v>3865</v>
      </c>
      <c r="B871" s="84">
        <v>2</v>
      </c>
      <c r="C871" s="123">
        <v>0.008608868482491207</v>
      </c>
      <c r="D871" s="84" t="s">
        <v>2878</v>
      </c>
      <c r="E871" s="84" t="b">
        <v>0</v>
      </c>
      <c r="F871" s="84" t="b">
        <v>0</v>
      </c>
      <c r="G871" s="84" t="b">
        <v>0</v>
      </c>
    </row>
    <row r="872" spans="1:7" ht="15">
      <c r="A872" s="84" t="s">
        <v>3866</v>
      </c>
      <c r="B872" s="84">
        <v>2</v>
      </c>
      <c r="C872" s="123">
        <v>0.008608868482491207</v>
      </c>
      <c r="D872" s="84" t="s">
        <v>2878</v>
      </c>
      <c r="E872" s="84" t="b">
        <v>0</v>
      </c>
      <c r="F872" s="84" t="b">
        <v>0</v>
      </c>
      <c r="G872" s="84" t="b">
        <v>0</v>
      </c>
    </row>
    <row r="873" spans="1:7" ht="15">
      <c r="A873" s="84" t="s">
        <v>3867</v>
      </c>
      <c r="B873" s="84">
        <v>2</v>
      </c>
      <c r="C873" s="123">
        <v>0.008608868482491207</v>
      </c>
      <c r="D873" s="84" t="s">
        <v>2878</v>
      </c>
      <c r="E873" s="84" t="b">
        <v>0</v>
      </c>
      <c r="F873" s="84" t="b">
        <v>0</v>
      </c>
      <c r="G873" s="84" t="b">
        <v>0</v>
      </c>
    </row>
    <row r="874" spans="1:7" ht="15">
      <c r="A874" s="84" t="s">
        <v>3868</v>
      </c>
      <c r="B874" s="84">
        <v>2</v>
      </c>
      <c r="C874" s="123">
        <v>0.008608868482491207</v>
      </c>
      <c r="D874" s="84" t="s">
        <v>2878</v>
      </c>
      <c r="E874" s="84" t="b">
        <v>0</v>
      </c>
      <c r="F874" s="84" t="b">
        <v>0</v>
      </c>
      <c r="G874" s="84" t="b">
        <v>0</v>
      </c>
    </row>
    <row r="875" spans="1:7" ht="15">
      <c r="A875" s="84" t="s">
        <v>3694</v>
      </c>
      <c r="B875" s="84">
        <v>2</v>
      </c>
      <c r="C875" s="123">
        <v>0.008608868482491207</v>
      </c>
      <c r="D875" s="84" t="s">
        <v>2878</v>
      </c>
      <c r="E875" s="84" t="b">
        <v>0</v>
      </c>
      <c r="F875" s="84" t="b">
        <v>1</v>
      </c>
      <c r="G875" s="84" t="b">
        <v>0</v>
      </c>
    </row>
    <row r="876" spans="1:7" ht="15">
      <c r="A876" s="84" t="s">
        <v>3861</v>
      </c>
      <c r="B876" s="84">
        <v>2</v>
      </c>
      <c r="C876" s="123">
        <v>0.012109217269281687</v>
      </c>
      <c r="D876" s="84" t="s">
        <v>2878</v>
      </c>
      <c r="E876" s="84" t="b">
        <v>0</v>
      </c>
      <c r="F876" s="84" t="b">
        <v>0</v>
      </c>
      <c r="G876" s="84" t="b">
        <v>0</v>
      </c>
    </row>
    <row r="877" spans="1:7" ht="15">
      <c r="A877" s="84" t="s">
        <v>3027</v>
      </c>
      <c r="B877" s="84">
        <v>2</v>
      </c>
      <c r="C877" s="123">
        <v>0.008608868482491207</v>
      </c>
      <c r="D877" s="84" t="s">
        <v>2878</v>
      </c>
      <c r="E877" s="84" t="b">
        <v>0</v>
      </c>
      <c r="F877" s="84" t="b">
        <v>0</v>
      </c>
      <c r="G877" s="84" t="b">
        <v>0</v>
      </c>
    </row>
    <row r="878" spans="1:7" ht="15">
      <c r="A878" s="84" t="s">
        <v>707</v>
      </c>
      <c r="B878" s="84">
        <v>11</v>
      </c>
      <c r="C878" s="123">
        <v>0.004983682943394954</v>
      </c>
      <c r="D878" s="84" t="s">
        <v>2879</v>
      </c>
      <c r="E878" s="84" t="b">
        <v>0</v>
      </c>
      <c r="F878" s="84" t="b">
        <v>0</v>
      </c>
      <c r="G878" s="84" t="b">
        <v>0</v>
      </c>
    </row>
    <row r="879" spans="1:7" ht="15">
      <c r="A879" s="84" t="s">
        <v>716</v>
      </c>
      <c r="B879" s="84">
        <v>8</v>
      </c>
      <c r="C879" s="123">
        <v>0</v>
      </c>
      <c r="D879" s="84" t="s">
        <v>2879</v>
      </c>
      <c r="E879" s="84" t="b">
        <v>0</v>
      </c>
      <c r="F879" s="84" t="b">
        <v>0</v>
      </c>
      <c r="G879" s="84" t="b">
        <v>0</v>
      </c>
    </row>
    <row r="880" spans="1:7" ht="15">
      <c r="A880" s="84" t="s">
        <v>3034</v>
      </c>
      <c r="B880" s="84">
        <v>7</v>
      </c>
      <c r="C880" s="123">
        <v>0.0031714346003422433</v>
      </c>
      <c r="D880" s="84" t="s">
        <v>2879</v>
      </c>
      <c r="E880" s="84" t="b">
        <v>0</v>
      </c>
      <c r="F880" s="84" t="b">
        <v>0</v>
      </c>
      <c r="G880" s="84" t="b">
        <v>0</v>
      </c>
    </row>
    <row r="881" spans="1:7" ht="15">
      <c r="A881" s="84" t="s">
        <v>2986</v>
      </c>
      <c r="B881" s="84">
        <v>7</v>
      </c>
      <c r="C881" s="123">
        <v>0.0031714346003422433</v>
      </c>
      <c r="D881" s="84" t="s">
        <v>2879</v>
      </c>
      <c r="E881" s="84" t="b">
        <v>0</v>
      </c>
      <c r="F881" s="84" t="b">
        <v>0</v>
      </c>
      <c r="G881" s="84" t="b">
        <v>0</v>
      </c>
    </row>
    <row r="882" spans="1:7" ht="15">
      <c r="A882" s="84" t="s">
        <v>237</v>
      </c>
      <c r="B882" s="84">
        <v>5</v>
      </c>
      <c r="C882" s="123">
        <v>0.007973436822497062</v>
      </c>
      <c r="D882" s="84" t="s">
        <v>2879</v>
      </c>
      <c r="E882" s="84" t="b">
        <v>0</v>
      </c>
      <c r="F882" s="84" t="b">
        <v>0</v>
      </c>
      <c r="G882" s="84" t="b">
        <v>0</v>
      </c>
    </row>
    <row r="883" spans="1:7" ht="15">
      <c r="A883" s="84" t="s">
        <v>2989</v>
      </c>
      <c r="B883" s="84">
        <v>5</v>
      </c>
      <c r="C883" s="123">
        <v>0.011758984205624266</v>
      </c>
      <c r="D883" s="84" t="s">
        <v>2879</v>
      </c>
      <c r="E883" s="84" t="b">
        <v>0</v>
      </c>
      <c r="F883" s="84" t="b">
        <v>0</v>
      </c>
      <c r="G883" s="84" t="b">
        <v>0</v>
      </c>
    </row>
    <row r="884" spans="1:7" ht="15">
      <c r="A884" s="84" t="s">
        <v>761</v>
      </c>
      <c r="B884" s="84">
        <v>5</v>
      </c>
      <c r="C884" s="123">
        <v>0.007973436822497062</v>
      </c>
      <c r="D884" s="84" t="s">
        <v>2879</v>
      </c>
      <c r="E884" s="84" t="b">
        <v>0</v>
      </c>
      <c r="F884" s="84" t="b">
        <v>0</v>
      </c>
      <c r="G884" s="84" t="b">
        <v>0</v>
      </c>
    </row>
    <row r="885" spans="1:7" ht="15">
      <c r="A885" s="84" t="s">
        <v>3025</v>
      </c>
      <c r="B885" s="84">
        <v>4</v>
      </c>
      <c r="C885" s="123">
        <v>0.009407187364499412</v>
      </c>
      <c r="D885" s="84" t="s">
        <v>2879</v>
      </c>
      <c r="E885" s="84" t="b">
        <v>0</v>
      </c>
      <c r="F885" s="84" t="b">
        <v>0</v>
      </c>
      <c r="G885" s="84" t="b">
        <v>0</v>
      </c>
    </row>
    <row r="886" spans="1:7" ht="15">
      <c r="A886" s="84" t="s">
        <v>3028</v>
      </c>
      <c r="B886" s="84">
        <v>4</v>
      </c>
      <c r="C886" s="123">
        <v>0.009407187364499412</v>
      </c>
      <c r="D886" s="84" t="s">
        <v>2879</v>
      </c>
      <c r="E886" s="84" t="b">
        <v>0</v>
      </c>
      <c r="F886" s="84" t="b">
        <v>0</v>
      </c>
      <c r="G886" s="84" t="b">
        <v>0</v>
      </c>
    </row>
    <row r="887" spans="1:7" ht="15">
      <c r="A887" s="84" t="s">
        <v>3095</v>
      </c>
      <c r="B887" s="84">
        <v>4</v>
      </c>
      <c r="C887" s="123">
        <v>0.009407187364499412</v>
      </c>
      <c r="D887" s="84" t="s">
        <v>2879</v>
      </c>
      <c r="E887" s="84" t="b">
        <v>1</v>
      </c>
      <c r="F887" s="84" t="b">
        <v>0</v>
      </c>
      <c r="G887" s="84" t="b">
        <v>0</v>
      </c>
    </row>
    <row r="888" spans="1:7" ht="15">
      <c r="A888" s="84" t="s">
        <v>3035</v>
      </c>
      <c r="B888" s="84">
        <v>4</v>
      </c>
      <c r="C888" s="123">
        <v>0.009407187364499412</v>
      </c>
      <c r="D888" s="84" t="s">
        <v>2879</v>
      </c>
      <c r="E888" s="84" t="b">
        <v>0</v>
      </c>
      <c r="F888" s="84" t="b">
        <v>0</v>
      </c>
      <c r="G888" s="84" t="b">
        <v>0</v>
      </c>
    </row>
    <row r="889" spans="1:7" ht="15">
      <c r="A889" s="84" t="s">
        <v>3695</v>
      </c>
      <c r="B889" s="84">
        <v>4</v>
      </c>
      <c r="C889" s="123">
        <v>0.009407187364499412</v>
      </c>
      <c r="D889" s="84" t="s">
        <v>2879</v>
      </c>
      <c r="E889" s="84" t="b">
        <v>0</v>
      </c>
      <c r="F889" s="84" t="b">
        <v>0</v>
      </c>
      <c r="G889" s="84" t="b">
        <v>0</v>
      </c>
    </row>
    <row r="890" spans="1:7" ht="15">
      <c r="A890" s="84" t="s">
        <v>3735</v>
      </c>
      <c r="B890" s="84">
        <v>4</v>
      </c>
      <c r="C890" s="123">
        <v>0.009407187364499412</v>
      </c>
      <c r="D890" s="84" t="s">
        <v>2879</v>
      </c>
      <c r="E890" s="84" t="b">
        <v>0</v>
      </c>
      <c r="F890" s="84" t="b">
        <v>0</v>
      </c>
      <c r="G890" s="84" t="b">
        <v>0</v>
      </c>
    </row>
    <row r="891" spans="1:7" ht="15">
      <c r="A891" s="84" t="s">
        <v>393</v>
      </c>
      <c r="B891" s="84">
        <v>4</v>
      </c>
      <c r="C891" s="123">
        <v>0.009407187364499412</v>
      </c>
      <c r="D891" s="84" t="s">
        <v>2879</v>
      </c>
      <c r="E891" s="84" t="b">
        <v>0</v>
      </c>
      <c r="F891" s="84" t="b">
        <v>0</v>
      </c>
      <c r="G891" s="84" t="b">
        <v>0</v>
      </c>
    </row>
    <row r="892" spans="1:7" ht="15">
      <c r="A892" s="84" t="s">
        <v>810</v>
      </c>
      <c r="B892" s="84">
        <v>4</v>
      </c>
      <c r="C892" s="123">
        <v>0.009407187364499412</v>
      </c>
      <c r="D892" s="84" t="s">
        <v>2879</v>
      </c>
      <c r="E892" s="84" t="b">
        <v>0</v>
      </c>
      <c r="F892" s="84" t="b">
        <v>0</v>
      </c>
      <c r="G892" s="84" t="b">
        <v>0</v>
      </c>
    </row>
    <row r="893" spans="1:7" ht="15">
      <c r="A893" s="84" t="s">
        <v>3773</v>
      </c>
      <c r="B893" s="84">
        <v>3</v>
      </c>
      <c r="C893" s="123">
        <v>0.009983642162631588</v>
      </c>
      <c r="D893" s="84" t="s">
        <v>2879</v>
      </c>
      <c r="E893" s="84" t="b">
        <v>0</v>
      </c>
      <c r="F893" s="84" t="b">
        <v>0</v>
      </c>
      <c r="G893" s="84" t="b">
        <v>0</v>
      </c>
    </row>
    <row r="894" spans="1:7" ht="15">
      <c r="A894" s="84" t="s">
        <v>3774</v>
      </c>
      <c r="B894" s="84">
        <v>3</v>
      </c>
      <c r="C894" s="123">
        <v>0.009983642162631588</v>
      </c>
      <c r="D894" s="84" t="s">
        <v>2879</v>
      </c>
      <c r="E894" s="84" t="b">
        <v>0</v>
      </c>
      <c r="F894" s="84" t="b">
        <v>0</v>
      </c>
      <c r="G894" s="84" t="b">
        <v>0</v>
      </c>
    </row>
    <row r="895" spans="1:7" ht="15">
      <c r="A895" s="84" t="s">
        <v>3019</v>
      </c>
      <c r="B895" s="84">
        <v>3</v>
      </c>
      <c r="C895" s="123">
        <v>0.009983642162631588</v>
      </c>
      <c r="D895" s="84" t="s">
        <v>2879</v>
      </c>
      <c r="E895" s="84" t="b">
        <v>0</v>
      </c>
      <c r="F895" s="84" t="b">
        <v>0</v>
      </c>
      <c r="G895" s="84" t="b">
        <v>0</v>
      </c>
    </row>
    <row r="896" spans="1:7" ht="15">
      <c r="A896" s="84" t="s">
        <v>3775</v>
      </c>
      <c r="B896" s="84">
        <v>3</v>
      </c>
      <c r="C896" s="123">
        <v>0.009983642162631588</v>
      </c>
      <c r="D896" s="84" t="s">
        <v>2879</v>
      </c>
      <c r="E896" s="84" t="b">
        <v>0</v>
      </c>
      <c r="F896" s="84" t="b">
        <v>0</v>
      </c>
      <c r="G896" s="84" t="b">
        <v>0</v>
      </c>
    </row>
    <row r="897" spans="1:7" ht="15">
      <c r="A897" s="84" t="s">
        <v>320</v>
      </c>
      <c r="B897" s="84">
        <v>3</v>
      </c>
      <c r="C897" s="123">
        <v>0.009983642162631588</v>
      </c>
      <c r="D897" s="84" t="s">
        <v>2879</v>
      </c>
      <c r="E897" s="84" t="b">
        <v>0</v>
      </c>
      <c r="F897" s="84" t="b">
        <v>0</v>
      </c>
      <c r="G897" s="84" t="b">
        <v>0</v>
      </c>
    </row>
    <row r="898" spans="1:7" ht="15">
      <c r="A898" s="84" t="s">
        <v>3776</v>
      </c>
      <c r="B898" s="84">
        <v>3</v>
      </c>
      <c r="C898" s="123">
        <v>0.009983642162631588</v>
      </c>
      <c r="D898" s="84" t="s">
        <v>2879</v>
      </c>
      <c r="E898" s="84" t="b">
        <v>0</v>
      </c>
      <c r="F898" s="84" t="b">
        <v>0</v>
      </c>
      <c r="G898" s="84" t="b">
        <v>0</v>
      </c>
    </row>
    <row r="899" spans="1:7" ht="15">
      <c r="A899" s="84" t="s">
        <v>3702</v>
      </c>
      <c r="B899" s="84">
        <v>2</v>
      </c>
      <c r="C899" s="123">
        <v>0.009407187364499412</v>
      </c>
      <c r="D899" s="84" t="s">
        <v>2879</v>
      </c>
      <c r="E899" s="84" t="b">
        <v>0</v>
      </c>
      <c r="F899" s="84" t="b">
        <v>0</v>
      </c>
      <c r="G899" s="84" t="b">
        <v>0</v>
      </c>
    </row>
    <row r="900" spans="1:7" ht="15">
      <c r="A900" s="84" t="s">
        <v>3698</v>
      </c>
      <c r="B900" s="84">
        <v>2</v>
      </c>
      <c r="C900" s="123">
        <v>0.009407187364499412</v>
      </c>
      <c r="D900" s="84" t="s">
        <v>2879</v>
      </c>
      <c r="E900" s="84" t="b">
        <v>0</v>
      </c>
      <c r="F900" s="84" t="b">
        <v>0</v>
      </c>
      <c r="G900" s="84" t="b">
        <v>0</v>
      </c>
    </row>
    <row r="901" spans="1:7" ht="15">
      <c r="A901" s="84" t="s">
        <v>2991</v>
      </c>
      <c r="B901" s="84">
        <v>2</v>
      </c>
      <c r="C901" s="123">
        <v>0.009407187364499412</v>
      </c>
      <c r="D901" s="84" t="s">
        <v>2879</v>
      </c>
      <c r="E901" s="84" t="b">
        <v>0</v>
      </c>
      <c r="F901" s="84" t="b">
        <v>0</v>
      </c>
      <c r="G901" s="84" t="b">
        <v>0</v>
      </c>
    </row>
    <row r="902" spans="1:7" ht="15">
      <c r="A902" s="84" t="s">
        <v>3674</v>
      </c>
      <c r="B902" s="84">
        <v>6</v>
      </c>
      <c r="C902" s="123">
        <v>0</v>
      </c>
      <c r="D902" s="84" t="s">
        <v>2880</v>
      </c>
      <c r="E902" s="84" t="b">
        <v>0</v>
      </c>
      <c r="F902" s="84" t="b">
        <v>0</v>
      </c>
      <c r="G902" s="84" t="b">
        <v>0</v>
      </c>
    </row>
    <row r="903" spans="1:7" ht="15">
      <c r="A903" s="84" t="s">
        <v>3681</v>
      </c>
      <c r="B903" s="84">
        <v>5</v>
      </c>
      <c r="C903" s="123">
        <v>0</v>
      </c>
      <c r="D903" s="84" t="s">
        <v>2880</v>
      </c>
      <c r="E903" s="84" t="b">
        <v>0</v>
      </c>
      <c r="F903" s="84" t="b">
        <v>0</v>
      </c>
      <c r="G903" s="84" t="b">
        <v>0</v>
      </c>
    </row>
    <row r="904" spans="1:7" ht="15">
      <c r="A904" s="84" t="s">
        <v>3682</v>
      </c>
      <c r="B904" s="84">
        <v>5</v>
      </c>
      <c r="C904" s="123">
        <v>0</v>
      </c>
      <c r="D904" s="84" t="s">
        <v>2880</v>
      </c>
      <c r="E904" s="84" t="b">
        <v>0</v>
      </c>
      <c r="F904" s="84" t="b">
        <v>0</v>
      </c>
      <c r="G904" s="84" t="b">
        <v>0</v>
      </c>
    </row>
    <row r="905" spans="1:7" ht="15">
      <c r="A905" s="84" t="s">
        <v>3683</v>
      </c>
      <c r="B905" s="84">
        <v>5</v>
      </c>
      <c r="C905" s="123">
        <v>0</v>
      </c>
      <c r="D905" s="84" t="s">
        <v>2880</v>
      </c>
      <c r="E905" s="84" t="b">
        <v>0</v>
      </c>
      <c r="F905" s="84" t="b">
        <v>0</v>
      </c>
      <c r="G905" s="84" t="b">
        <v>0</v>
      </c>
    </row>
    <row r="906" spans="1:7" ht="15">
      <c r="A906" s="84" t="s">
        <v>3684</v>
      </c>
      <c r="B906" s="84">
        <v>5</v>
      </c>
      <c r="C906" s="123">
        <v>0</v>
      </c>
      <c r="D906" s="84" t="s">
        <v>2880</v>
      </c>
      <c r="E906" s="84" t="b">
        <v>0</v>
      </c>
      <c r="F906" s="84" t="b">
        <v>0</v>
      </c>
      <c r="G906" s="84" t="b">
        <v>0</v>
      </c>
    </row>
    <row r="907" spans="1:7" ht="15">
      <c r="A907" s="84" t="s">
        <v>3088</v>
      </c>
      <c r="B907" s="84">
        <v>5</v>
      </c>
      <c r="C907" s="123">
        <v>0</v>
      </c>
      <c r="D907" s="84" t="s">
        <v>2880</v>
      </c>
      <c r="E907" s="84" t="b">
        <v>0</v>
      </c>
      <c r="F907" s="84" t="b">
        <v>0</v>
      </c>
      <c r="G907" s="84" t="b">
        <v>0</v>
      </c>
    </row>
    <row r="908" spans="1:7" ht="15">
      <c r="A908" s="84" t="s">
        <v>3685</v>
      </c>
      <c r="B908" s="84">
        <v>5</v>
      </c>
      <c r="C908" s="123">
        <v>0</v>
      </c>
      <c r="D908" s="84" t="s">
        <v>2880</v>
      </c>
      <c r="E908" s="84" t="b">
        <v>0</v>
      </c>
      <c r="F908" s="84" t="b">
        <v>0</v>
      </c>
      <c r="G908" s="84" t="b">
        <v>0</v>
      </c>
    </row>
    <row r="909" spans="1:7" ht="15">
      <c r="A909" s="84" t="s">
        <v>3686</v>
      </c>
      <c r="B909" s="84">
        <v>5</v>
      </c>
      <c r="C909" s="123">
        <v>0</v>
      </c>
      <c r="D909" s="84" t="s">
        <v>2880</v>
      </c>
      <c r="E909" s="84" t="b">
        <v>0</v>
      </c>
      <c r="F909" s="84" t="b">
        <v>0</v>
      </c>
      <c r="G909" s="84" t="b">
        <v>0</v>
      </c>
    </row>
    <row r="910" spans="1:7" ht="15">
      <c r="A910" s="84" t="s">
        <v>3687</v>
      </c>
      <c r="B910" s="84">
        <v>5</v>
      </c>
      <c r="C910" s="123">
        <v>0</v>
      </c>
      <c r="D910" s="84" t="s">
        <v>2880</v>
      </c>
      <c r="E910" s="84" t="b">
        <v>0</v>
      </c>
      <c r="F910" s="84" t="b">
        <v>0</v>
      </c>
      <c r="G910" s="84" t="b">
        <v>0</v>
      </c>
    </row>
    <row r="911" spans="1:7" ht="15">
      <c r="A911" s="84" t="s">
        <v>3688</v>
      </c>
      <c r="B911" s="84">
        <v>5</v>
      </c>
      <c r="C911" s="123">
        <v>0</v>
      </c>
      <c r="D911" s="84" t="s">
        <v>2880</v>
      </c>
      <c r="E911" s="84" t="b">
        <v>0</v>
      </c>
      <c r="F911" s="84" t="b">
        <v>0</v>
      </c>
      <c r="G911" s="84" t="b">
        <v>0</v>
      </c>
    </row>
    <row r="912" spans="1:7" ht="15">
      <c r="A912" s="84" t="s">
        <v>716</v>
      </c>
      <c r="B912" s="84">
        <v>5</v>
      </c>
      <c r="C912" s="123">
        <v>0</v>
      </c>
      <c r="D912" s="84" t="s">
        <v>2880</v>
      </c>
      <c r="E912" s="84" t="b">
        <v>0</v>
      </c>
      <c r="F912" s="84" t="b">
        <v>0</v>
      </c>
      <c r="G912" s="84" t="b">
        <v>0</v>
      </c>
    </row>
    <row r="913" spans="1:7" ht="15">
      <c r="A913" s="84" t="s">
        <v>2990</v>
      </c>
      <c r="B913" s="84">
        <v>5</v>
      </c>
      <c r="C913" s="123">
        <v>0</v>
      </c>
      <c r="D913" s="84" t="s">
        <v>2880</v>
      </c>
      <c r="E913" s="84" t="b">
        <v>0</v>
      </c>
      <c r="F913" s="84" t="b">
        <v>0</v>
      </c>
      <c r="G913" s="84" t="b">
        <v>0</v>
      </c>
    </row>
    <row r="914" spans="1:7" ht="15">
      <c r="A914" s="84" t="s">
        <v>326</v>
      </c>
      <c r="B914" s="84">
        <v>4</v>
      </c>
      <c r="C914" s="123">
        <v>0.004670362072677418</v>
      </c>
      <c r="D914" s="84" t="s">
        <v>2880</v>
      </c>
      <c r="E914" s="84" t="b">
        <v>0</v>
      </c>
      <c r="F914" s="84" t="b">
        <v>0</v>
      </c>
      <c r="G914" s="84" t="b">
        <v>0</v>
      </c>
    </row>
    <row r="915" spans="1:7" ht="15">
      <c r="A915" s="84" t="s">
        <v>3709</v>
      </c>
      <c r="B915" s="84">
        <v>4</v>
      </c>
      <c r="C915" s="123">
        <v>0.004670362072677418</v>
      </c>
      <c r="D915" s="84" t="s">
        <v>2880</v>
      </c>
      <c r="E915" s="84" t="b">
        <v>0</v>
      </c>
      <c r="F915" s="84" t="b">
        <v>0</v>
      </c>
      <c r="G915" s="84" t="b">
        <v>0</v>
      </c>
    </row>
    <row r="916" spans="1:7" ht="15">
      <c r="A916" s="84" t="s">
        <v>3896</v>
      </c>
      <c r="B916" s="84">
        <v>2</v>
      </c>
      <c r="C916" s="123">
        <v>0</v>
      </c>
      <c r="D916" s="84" t="s">
        <v>2881</v>
      </c>
      <c r="E916" s="84" t="b">
        <v>0</v>
      </c>
      <c r="F916" s="84" t="b">
        <v>0</v>
      </c>
      <c r="G916" s="84" t="b">
        <v>0</v>
      </c>
    </row>
    <row r="917" spans="1:7" ht="15">
      <c r="A917" s="84" t="s">
        <v>3897</v>
      </c>
      <c r="B917" s="84">
        <v>2</v>
      </c>
      <c r="C917" s="123">
        <v>0</v>
      </c>
      <c r="D917" s="84" t="s">
        <v>2881</v>
      </c>
      <c r="E917" s="84" t="b">
        <v>0</v>
      </c>
      <c r="F917" s="84" t="b">
        <v>0</v>
      </c>
      <c r="G917" s="84" t="b">
        <v>0</v>
      </c>
    </row>
    <row r="918" spans="1:7" ht="15">
      <c r="A918" s="84" t="s">
        <v>3898</v>
      </c>
      <c r="B918" s="84">
        <v>2</v>
      </c>
      <c r="C918" s="123">
        <v>0</v>
      </c>
      <c r="D918" s="84" t="s">
        <v>2881</v>
      </c>
      <c r="E918" s="84" t="b">
        <v>0</v>
      </c>
      <c r="F918" s="84" t="b">
        <v>0</v>
      </c>
      <c r="G918" s="84" t="b">
        <v>0</v>
      </c>
    </row>
    <row r="919" spans="1:7" ht="15">
      <c r="A919" s="84" t="s">
        <v>3899</v>
      </c>
      <c r="B919" s="84">
        <v>2</v>
      </c>
      <c r="C919" s="123">
        <v>0</v>
      </c>
      <c r="D919" s="84" t="s">
        <v>2881</v>
      </c>
      <c r="E919" s="84" t="b">
        <v>0</v>
      </c>
      <c r="F919" s="84" t="b">
        <v>0</v>
      </c>
      <c r="G919" s="84" t="b">
        <v>0</v>
      </c>
    </row>
    <row r="920" spans="1:7" ht="15">
      <c r="A920" s="84" t="s">
        <v>3900</v>
      </c>
      <c r="B920" s="84">
        <v>2</v>
      </c>
      <c r="C920" s="123">
        <v>0</v>
      </c>
      <c r="D920" s="84" t="s">
        <v>2881</v>
      </c>
      <c r="E920" s="84" t="b">
        <v>0</v>
      </c>
      <c r="F920" s="84" t="b">
        <v>0</v>
      </c>
      <c r="G920" s="84" t="b">
        <v>0</v>
      </c>
    </row>
    <row r="921" spans="1:7" ht="15">
      <c r="A921" s="84" t="s">
        <v>3901</v>
      </c>
      <c r="B921" s="84">
        <v>2</v>
      </c>
      <c r="C921" s="123">
        <v>0</v>
      </c>
      <c r="D921" s="84" t="s">
        <v>2881</v>
      </c>
      <c r="E921" s="84" t="b">
        <v>0</v>
      </c>
      <c r="F921" s="84" t="b">
        <v>0</v>
      </c>
      <c r="G921" s="84" t="b">
        <v>0</v>
      </c>
    </row>
    <row r="922" spans="1:7" ht="15">
      <c r="A922" s="84" t="s">
        <v>3902</v>
      </c>
      <c r="B922" s="84">
        <v>2</v>
      </c>
      <c r="C922" s="123">
        <v>0</v>
      </c>
      <c r="D922" s="84" t="s">
        <v>2881</v>
      </c>
      <c r="E922" s="84" t="b">
        <v>0</v>
      </c>
      <c r="F922" s="84" t="b">
        <v>0</v>
      </c>
      <c r="G922" s="84" t="b">
        <v>0</v>
      </c>
    </row>
    <row r="923" spans="1:7" ht="15">
      <c r="A923" s="84" t="s">
        <v>707</v>
      </c>
      <c r="B923" s="84">
        <v>2</v>
      </c>
      <c r="C923" s="123">
        <v>0</v>
      </c>
      <c r="D923" s="84" t="s">
        <v>2881</v>
      </c>
      <c r="E923" s="84" t="b">
        <v>0</v>
      </c>
      <c r="F923" s="84" t="b">
        <v>0</v>
      </c>
      <c r="G923" s="84" t="b">
        <v>0</v>
      </c>
    </row>
    <row r="924" spans="1:7" ht="15">
      <c r="A924" s="84" t="s">
        <v>418</v>
      </c>
      <c r="B924" s="84">
        <v>2</v>
      </c>
      <c r="C924" s="123">
        <v>0</v>
      </c>
      <c r="D924" s="84" t="s">
        <v>2881</v>
      </c>
      <c r="E924" s="84" t="b">
        <v>0</v>
      </c>
      <c r="F924" s="84" t="b">
        <v>0</v>
      </c>
      <c r="G924" s="84" t="b">
        <v>0</v>
      </c>
    </row>
    <row r="925" spans="1:7" ht="15">
      <c r="A925" s="84" t="s">
        <v>3903</v>
      </c>
      <c r="B925" s="84">
        <v>2</v>
      </c>
      <c r="C925" s="123">
        <v>0</v>
      </c>
      <c r="D925" s="84" t="s">
        <v>2881</v>
      </c>
      <c r="E925" s="84" t="b">
        <v>0</v>
      </c>
      <c r="F925" s="84" t="b">
        <v>0</v>
      </c>
      <c r="G925" s="84" t="b">
        <v>0</v>
      </c>
    </row>
    <row r="926" spans="1:7" ht="15">
      <c r="A926" s="84" t="s">
        <v>3670</v>
      </c>
      <c r="B926" s="84">
        <v>6</v>
      </c>
      <c r="C926" s="123">
        <v>0.017747899969308513</v>
      </c>
      <c r="D926" s="84" t="s">
        <v>2882</v>
      </c>
      <c r="E926" s="84" t="b">
        <v>0</v>
      </c>
      <c r="F926" s="84" t="b">
        <v>0</v>
      </c>
      <c r="G926" s="84" t="b">
        <v>0</v>
      </c>
    </row>
    <row r="927" spans="1:7" ht="15">
      <c r="A927" s="84" t="s">
        <v>3675</v>
      </c>
      <c r="B927" s="84">
        <v>6</v>
      </c>
      <c r="C927" s="123">
        <v>0.017747899969308513</v>
      </c>
      <c r="D927" s="84" t="s">
        <v>2882</v>
      </c>
      <c r="E927" s="84" t="b">
        <v>0</v>
      </c>
      <c r="F927" s="84" t="b">
        <v>0</v>
      </c>
      <c r="G927" s="84" t="b">
        <v>0</v>
      </c>
    </row>
    <row r="928" spans="1:7" ht="15">
      <c r="A928" s="84" t="s">
        <v>3005</v>
      </c>
      <c r="B928" s="84">
        <v>6</v>
      </c>
      <c r="C928" s="123">
        <v>0.017747899969308513</v>
      </c>
      <c r="D928" s="84" t="s">
        <v>2882</v>
      </c>
      <c r="E928" s="84" t="b">
        <v>0</v>
      </c>
      <c r="F928" s="84" t="b">
        <v>0</v>
      </c>
      <c r="G928" s="84" t="b">
        <v>0</v>
      </c>
    </row>
    <row r="929" spans="1:7" ht="15">
      <c r="A929" s="84" t="s">
        <v>716</v>
      </c>
      <c r="B929" s="84">
        <v>4</v>
      </c>
      <c r="C929" s="123">
        <v>0.011831933312872342</v>
      </c>
      <c r="D929" s="84" t="s">
        <v>2882</v>
      </c>
      <c r="E929" s="84" t="b">
        <v>0</v>
      </c>
      <c r="F929" s="84" t="b">
        <v>0</v>
      </c>
      <c r="G929" s="84" t="b">
        <v>0</v>
      </c>
    </row>
    <row r="930" spans="1:7" ht="15">
      <c r="A930" s="84" t="s">
        <v>324</v>
      </c>
      <c r="B930" s="84">
        <v>3</v>
      </c>
      <c r="C930" s="123">
        <v>0.008873949984654256</v>
      </c>
      <c r="D930" s="84" t="s">
        <v>2882</v>
      </c>
      <c r="E930" s="84" t="b">
        <v>0</v>
      </c>
      <c r="F930" s="84" t="b">
        <v>0</v>
      </c>
      <c r="G930" s="84" t="b">
        <v>0</v>
      </c>
    </row>
    <row r="931" spans="1:7" ht="15">
      <c r="A931" s="84" t="s">
        <v>3742</v>
      </c>
      <c r="B931" s="84">
        <v>3</v>
      </c>
      <c r="C931" s="123">
        <v>0.008873949984654256</v>
      </c>
      <c r="D931" s="84" t="s">
        <v>2882</v>
      </c>
      <c r="E931" s="84" t="b">
        <v>0</v>
      </c>
      <c r="F931" s="84" t="b">
        <v>0</v>
      </c>
      <c r="G931" s="84" t="b">
        <v>0</v>
      </c>
    </row>
    <row r="932" spans="1:7" ht="15">
      <c r="A932" s="84" t="s">
        <v>3689</v>
      </c>
      <c r="B932" s="84">
        <v>3</v>
      </c>
      <c r="C932" s="123">
        <v>0.008873949984654256</v>
      </c>
      <c r="D932" s="84" t="s">
        <v>2882</v>
      </c>
      <c r="E932" s="84" t="b">
        <v>0</v>
      </c>
      <c r="F932" s="84" t="b">
        <v>0</v>
      </c>
      <c r="G932" s="84" t="b">
        <v>0</v>
      </c>
    </row>
    <row r="933" spans="1:7" ht="15">
      <c r="A933" s="84" t="s">
        <v>3743</v>
      </c>
      <c r="B933" s="84">
        <v>3</v>
      </c>
      <c r="C933" s="123">
        <v>0.008873949984654256</v>
      </c>
      <c r="D933" s="84" t="s">
        <v>2882</v>
      </c>
      <c r="E933" s="84" t="b">
        <v>1</v>
      </c>
      <c r="F933" s="84" t="b">
        <v>0</v>
      </c>
      <c r="G933" s="84" t="b">
        <v>0</v>
      </c>
    </row>
    <row r="934" spans="1:7" ht="15">
      <c r="A934" s="84" t="s">
        <v>3744</v>
      </c>
      <c r="B934" s="84">
        <v>3</v>
      </c>
      <c r="C934" s="123">
        <v>0.008873949984654256</v>
      </c>
      <c r="D934" s="84" t="s">
        <v>2882</v>
      </c>
      <c r="E934" s="84" t="b">
        <v>0</v>
      </c>
      <c r="F934" s="84" t="b">
        <v>0</v>
      </c>
      <c r="G934" s="84" t="b">
        <v>0</v>
      </c>
    </row>
    <row r="935" spans="1:7" ht="15">
      <c r="A935" s="84" t="s">
        <v>3745</v>
      </c>
      <c r="B935" s="84">
        <v>3</v>
      </c>
      <c r="C935" s="123">
        <v>0.008873949984654256</v>
      </c>
      <c r="D935" s="84" t="s">
        <v>2882</v>
      </c>
      <c r="E935" s="84" t="b">
        <v>0</v>
      </c>
      <c r="F935" s="84" t="b">
        <v>0</v>
      </c>
      <c r="G935" s="84" t="b">
        <v>0</v>
      </c>
    </row>
    <row r="936" spans="1:7" ht="15">
      <c r="A936" s="84" t="s">
        <v>3690</v>
      </c>
      <c r="B936" s="84">
        <v>3</v>
      </c>
      <c r="C936" s="123">
        <v>0.008873949984654256</v>
      </c>
      <c r="D936" s="84" t="s">
        <v>2882</v>
      </c>
      <c r="E936" s="84" t="b">
        <v>0</v>
      </c>
      <c r="F936" s="84" t="b">
        <v>0</v>
      </c>
      <c r="G936" s="84" t="b">
        <v>0</v>
      </c>
    </row>
    <row r="937" spans="1:7" ht="15">
      <c r="A937" s="84" t="s">
        <v>707</v>
      </c>
      <c r="B937" s="84">
        <v>3</v>
      </c>
      <c r="C937" s="123">
        <v>0.008873949984654256</v>
      </c>
      <c r="D937" s="84" t="s">
        <v>2882</v>
      </c>
      <c r="E937" s="84" t="b">
        <v>0</v>
      </c>
      <c r="F937" s="84" t="b">
        <v>0</v>
      </c>
      <c r="G937" s="84" t="b">
        <v>0</v>
      </c>
    </row>
    <row r="938" spans="1:7" ht="15">
      <c r="A938" s="84" t="s">
        <v>3772</v>
      </c>
      <c r="B938" s="84">
        <v>3</v>
      </c>
      <c r="C938" s="123">
        <v>0.008873949984654256</v>
      </c>
      <c r="D938" s="84" t="s">
        <v>2882</v>
      </c>
      <c r="E938" s="84" t="b">
        <v>0</v>
      </c>
      <c r="F938" s="84" t="b">
        <v>0</v>
      </c>
      <c r="G938" s="84" t="b">
        <v>0</v>
      </c>
    </row>
    <row r="939" spans="1:7" ht="15">
      <c r="A939" s="84" t="s">
        <v>3666</v>
      </c>
      <c r="B939" s="84">
        <v>2</v>
      </c>
      <c r="C939" s="123">
        <v>0.01061173356458767</v>
      </c>
      <c r="D939" s="84" t="s">
        <v>2882</v>
      </c>
      <c r="E939" s="84" t="b">
        <v>0</v>
      </c>
      <c r="F939" s="84" t="b">
        <v>0</v>
      </c>
      <c r="G939" s="84" t="b">
        <v>0</v>
      </c>
    </row>
    <row r="940" spans="1:7" ht="15">
      <c r="A940" s="84" t="s">
        <v>3030</v>
      </c>
      <c r="B940" s="84">
        <v>2</v>
      </c>
      <c r="C940" s="123">
        <v>0.01061173356458767</v>
      </c>
      <c r="D940" s="84" t="s">
        <v>2882</v>
      </c>
      <c r="E940" s="84" t="b">
        <v>0</v>
      </c>
      <c r="F940" s="84" t="b">
        <v>0</v>
      </c>
      <c r="G940" s="84" t="b">
        <v>0</v>
      </c>
    </row>
    <row r="941" spans="1:7" ht="15">
      <c r="A941" s="84" t="s">
        <v>4003</v>
      </c>
      <c r="B941" s="84">
        <v>2</v>
      </c>
      <c r="C941" s="123">
        <v>0.01061173356458767</v>
      </c>
      <c r="D941" s="84" t="s">
        <v>2882</v>
      </c>
      <c r="E941" s="84" t="b">
        <v>0</v>
      </c>
      <c r="F941" s="84" t="b">
        <v>0</v>
      </c>
      <c r="G941" s="84" t="b">
        <v>0</v>
      </c>
    </row>
    <row r="942" spans="1:7" ht="15">
      <c r="A942" s="84" t="s">
        <v>3073</v>
      </c>
      <c r="B942" s="84">
        <v>2</v>
      </c>
      <c r="C942" s="123">
        <v>0.01061173356458767</v>
      </c>
      <c r="D942" s="84" t="s">
        <v>2882</v>
      </c>
      <c r="E942" s="84" t="b">
        <v>0</v>
      </c>
      <c r="F942" s="84" t="b">
        <v>0</v>
      </c>
      <c r="G942" s="84" t="b">
        <v>0</v>
      </c>
    </row>
    <row r="943" spans="1:7" ht="15">
      <c r="A943" s="84" t="s">
        <v>3072</v>
      </c>
      <c r="B943" s="84">
        <v>2</v>
      </c>
      <c r="C943" s="123">
        <v>0.01061173356458767</v>
      </c>
      <c r="D943" s="84" t="s">
        <v>2882</v>
      </c>
      <c r="E943" s="84" t="b">
        <v>0</v>
      </c>
      <c r="F943" s="84" t="b">
        <v>0</v>
      </c>
      <c r="G943" s="84" t="b">
        <v>0</v>
      </c>
    </row>
    <row r="944" spans="1:7" ht="15">
      <c r="A944" s="84" t="s">
        <v>4004</v>
      </c>
      <c r="B944" s="84">
        <v>2</v>
      </c>
      <c r="C944" s="123">
        <v>0.01061173356458767</v>
      </c>
      <c r="D944" s="84" t="s">
        <v>2882</v>
      </c>
      <c r="E944" s="84" t="b">
        <v>0</v>
      </c>
      <c r="F944" s="84" t="b">
        <v>0</v>
      </c>
      <c r="G944" s="84" t="b">
        <v>0</v>
      </c>
    </row>
    <row r="945" spans="1:7" ht="15">
      <c r="A945" s="84" t="s">
        <v>4005</v>
      </c>
      <c r="B945" s="84">
        <v>2</v>
      </c>
      <c r="C945" s="123">
        <v>0.01061173356458767</v>
      </c>
      <c r="D945" s="84" t="s">
        <v>2882</v>
      </c>
      <c r="E945" s="84" t="b">
        <v>0</v>
      </c>
      <c r="F945" s="84" t="b">
        <v>0</v>
      </c>
      <c r="G945" s="84" t="b">
        <v>0</v>
      </c>
    </row>
    <row r="946" spans="1:7" ht="15">
      <c r="A946" s="84" t="s">
        <v>4006</v>
      </c>
      <c r="B946" s="84">
        <v>2</v>
      </c>
      <c r="C946" s="123">
        <v>0.01061173356458767</v>
      </c>
      <c r="D946" s="84" t="s">
        <v>2882</v>
      </c>
      <c r="E946" s="84" t="b">
        <v>0</v>
      </c>
      <c r="F946" s="84" t="b">
        <v>0</v>
      </c>
      <c r="G946" s="84" t="b">
        <v>0</v>
      </c>
    </row>
    <row r="947" spans="1:7" ht="15">
      <c r="A947" s="84" t="s">
        <v>4007</v>
      </c>
      <c r="B947" s="84">
        <v>2</v>
      </c>
      <c r="C947" s="123">
        <v>0.01061173356458767</v>
      </c>
      <c r="D947" s="84" t="s">
        <v>2882</v>
      </c>
      <c r="E947" s="84" t="b">
        <v>0</v>
      </c>
      <c r="F947" s="84" t="b">
        <v>0</v>
      </c>
      <c r="G947" s="84" t="b">
        <v>0</v>
      </c>
    </row>
    <row r="948" spans="1:7" ht="15">
      <c r="A948" s="84" t="s">
        <v>4008</v>
      </c>
      <c r="B948" s="84">
        <v>2</v>
      </c>
      <c r="C948" s="123">
        <v>0.01061173356458767</v>
      </c>
      <c r="D948" s="84" t="s">
        <v>2882</v>
      </c>
      <c r="E948" s="84" t="b">
        <v>0</v>
      </c>
      <c r="F948" s="84" t="b">
        <v>0</v>
      </c>
      <c r="G948" s="84" t="b">
        <v>0</v>
      </c>
    </row>
    <row r="949" spans="1:7" ht="15">
      <c r="A949" s="84" t="s">
        <v>2986</v>
      </c>
      <c r="B949" s="84">
        <v>2</v>
      </c>
      <c r="C949" s="123">
        <v>0.01061173356458767</v>
      </c>
      <c r="D949" s="84" t="s">
        <v>2882</v>
      </c>
      <c r="E949" s="84" t="b">
        <v>0</v>
      </c>
      <c r="F949" s="84" t="b">
        <v>0</v>
      </c>
      <c r="G949" s="84" t="b">
        <v>0</v>
      </c>
    </row>
    <row r="950" spans="1:7" ht="15">
      <c r="A950" s="84" t="s">
        <v>810</v>
      </c>
      <c r="B950" s="84">
        <v>2</v>
      </c>
      <c r="C950" s="123">
        <v>0.01061173356458767</v>
      </c>
      <c r="D950" s="84" t="s">
        <v>2882</v>
      </c>
      <c r="E950" s="84" t="b">
        <v>0</v>
      </c>
      <c r="F950" s="84" t="b">
        <v>0</v>
      </c>
      <c r="G950" s="84" t="b">
        <v>0</v>
      </c>
    </row>
    <row r="951" spans="1:7" ht="15">
      <c r="A951" s="84" t="s">
        <v>269</v>
      </c>
      <c r="B951" s="84">
        <v>5</v>
      </c>
      <c r="C951" s="123">
        <v>0</v>
      </c>
      <c r="D951" s="84" t="s">
        <v>2883</v>
      </c>
      <c r="E951" s="84" t="b">
        <v>0</v>
      </c>
      <c r="F951" s="84" t="b">
        <v>0</v>
      </c>
      <c r="G951" s="84" t="b">
        <v>0</v>
      </c>
    </row>
    <row r="952" spans="1:7" ht="15">
      <c r="A952" s="84" t="s">
        <v>716</v>
      </c>
      <c r="B952" s="84">
        <v>3</v>
      </c>
      <c r="C952" s="123">
        <v>0</v>
      </c>
      <c r="D952" s="84" t="s">
        <v>2883</v>
      </c>
      <c r="E952" s="84" t="b">
        <v>0</v>
      </c>
      <c r="F952" s="84" t="b">
        <v>0</v>
      </c>
      <c r="G952" s="84" t="b">
        <v>0</v>
      </c>
    </row>
    <row r="953" spans="1:7" ht="15">
      <c r="A953" s="84" t="s">
        <v>3965</v>
      </c>
      <c r="B953" s="84">
        <v>2</v>
      </c>
      <c r="C953" s="123">
        <v>0</v>
      </c>
      <c r="D953" s="84" t="s">
        <v>2883</v>
      </c>
      <c r="E953" s="84" t="b">
        <v>1</v>
      </c>
      <c r="F953" s="84" t="b">
        <v>0</v>
      </c>
      <c r="G953" s="84" t="b">
        <v>0</v>
      </c>
    </row>
    <row r="954" spans="1:7" ht="15">
      <c r="A954" s="84" t="s">
        <v>3966</v>
      </c>
      <c r="B954" s="84">
        <v>2</v>
      </c>
      <c r="C954" s="123">
        <v>0</v>
      </c>
      <c r="D954" s="84" t="s">
        <v>2883</v>
      </c>
      <c r="E954" s="84" t="b">
        <v>0</v>
      </c>
      <c r="F954" s="84" t="b">
        <v>0</v>
      </c>
      <c r="G954" s="84" t="b">
        <v>0</v>
      </c>
    </row>
    <row r="955" spans="1:7" ht="15">
      <c r="A955" s="84" t="s">
        <v>3967</v>
      </c>
      <c r="B955" s="84">
        <v>2</v>
      </c>
      <c r="C955" s="123">
        <v>0</v>
      </c>
      <c r="D955" s="84" t="s">
        <v>2883</v>
      </c>
      <c r="E955" s="84" t="b">
        <v>0</v>
      </c>
      <c r="F955" s="84" t="b">
        <v>0</v>
      </c>
      <c r="G955" s="84" t="b">
        <v>0</v>
      </c>
    </row>
    <row r="956" spans="1:7" ht="15">
      <c r="A956" s="84" t="s">
        <v>3665</v>
      </c>
      <c r="B956" s="84">
        <v>2</v>
      </c>
      <c r="C956" s="123">
        <v>0</v>
      </c>
      <c r="D956" s="84" t="s">
        <v>2883</v>
      </c>
      <c r="E956" s="84" t="b">
        <v>0</v>
      </c>
      <c r="F956" s="84" t="b">
        <v>0</v>
      </c>
      <c r="G956" s="84" t="b">
        <v>0</v>
      </c>
    </row>
    <row r="957" spans="1:7" ht="15">
      <c r="A957" s="84" t="s">
        <v>3072</v>
      </c>
      <c r="B957" s="84">
        <v>2</v>
      </c>
      <c r="C957" s="123">
        <v>0</v>
      </c>
      <c r="D957" s="84" t="s">
        <v>2883</v>
      </c>
      <c r="E957" s="84" t="b">
        <v>0</v>
      </c>
      <c r="F957" s="84" t="b">
        <v>0</v>
      </c>
      <c r="G957" s="84" t="b">
        <v>0</v>
      </c>
    </row>
    <row r="958" spans="1:7" ht="15">
      <c r="A958" s="84" t="s">
        <v>410</v>
      </c>
      <c r="B958" s="84">
        <v>2</v>
      </c>
      <c r="C958" s="123">
        <v>0</v>
      </c>
      <c r="D958" s="84" t="s">
        <v>2883</v>
      </c>
      <c r="E958" s="84" t="b">
        <v>0</v>
      </c>
      <c r="F958" s="84" t="b">
        <v>0</v>
      </c>
      <c r="G958" s="84" t="b">
        <v>0</v>
      </c>
    </row>
    <row r="959" spans="1:7" ht="15">
      <c r="A959" s="84" t="s">
        <v>409</v>
      </c>
      <c r="B959" s="84">
        <v>2</v>
      </c>
      <c r="C959" s="123">
        <v>0</v>
      </c>
      <c r="D959" s="84" t="s">
        <v>2883</v>
      </c>
      <c r="E959" s="84" t="b">
        <v>0</v>
      </c>
      <c r="F959" s="84" t="b">
        <v>0</v>
      </c>
      <c r="G959" s="84" t="b">
        <v>0</v>
      </c>
    </row>
    <row r="960" spans="1:7" ht="15">
      <c r="A960" s="84" t="s">
        <v>707</v>
      </c>
      <c r="B960" s="84">
        <v>2</v>
      </c>
      <c r="C960" s="123">
        <v>0</v>
      </c>
      <c r="D960" s="84" t="s">
        <v>2883</v>
      </c>
      <c r="E960" s="84" t="b">
        <v>0</v>
      </c>
      <c r="F960" s="84" t="b">
        <v>0</v>
      </c>
      <c r="G960" s="84" t="b">
        <v>0</v>
      </c>
    </row>
    <row r="961" spans="1:7" ht="15">
      <c r="A961" s="84" t="s">
        <v>4023</v>
      </c>
      <c r="B961" s="84">
        <v>2</v>
      </c>
      <c r="C961" s="123">
        <v>0</v>
      </c>
      <c r="D961" s="84" t="s">
        <v>2884</v>
      </c>
      <c r="E961" s="84" t="b">
        <v>0</v>
      </c>
      <c r="F961" s="84" t="b">
        <v>0</v>
      </c>
      <c r="G961" s="84" t="b">
        <v>0</v>
      </c>
    </row>
    <row r="962" spans="1:7" ht="15">
      <c r="A962" s="84" t="s">
        <v>4024</v>
      </c>
      <c r="B962" s="84">
        <v>2</v>
      </c>
      <c r="C962" s="123">
        <v>0</v>
      </c>
      <c r="D962" s="84" t="s">
        <v>2884</v>
      </c>
      <c r="E962" s="84" t="b">
        <v>0</v>
      </c>
      <c r="F962" s="84" t="b">
        <v>0</v>
      </c>
      <c r="G962" s="84" t="b">
        <v>0</v>
      </c>
    </row>
    <row r="963" spans="1:7" ht="15">
      <c r="A963" s="84" t="s">
        <v>4025</v>
      </c>
      <c r="B963" s="84">
        <v>2</v>
      </c>
      <c r="C963" s="123">
        <v>0</v>
      </c>
      <c r="D963" s="84" t="s">
        <v>2884</v>
      </c>
      <c r="E963" s="84" t="b">
        <v>0</v>
      </c>
      <c r="F963" s="84" t="b">
        <v>0</v>
      </c>
      <c r="G963" s="84" t="b">
        <v>0</v>
      </c>
    </row>
    <row r="964" spans="1:7" ht="15">
      <c r="A964" s="84" t="s">
        <v>3015</v>
      </c>
      <c r="B964" s="84">
        <v>2</v>
      </c>
      <c r="C964" s="123">
        <v>0</v>
      </c>
      <c r="D964" s="84" t="s">
        <v>2884</v>
      </c>
      <c r="E964" s="84" t="b">
        <v>0</v>
      </c>
      <c r="F964" s="84" t="b">
        <v>0</v>
      </c>
      <c r="G964" s="84" t="b">
        <v>0</v>
      </c>
    </row>
    <row r="965" spans="1:7" ht="15">
      <c r="A965" s="84" t="s">
        <v>3664</v>
      </c>
      <c r="B965" s="84">
        <v>2</v>
      </c>
      <c r="C965" s="123">
        <v>0</v>
      </c>
      <c r="D965" s="84" t="s">
        <v>2884</v>
      </c>
      <c r="E965" s="84" t="b">
        <v>0</v>
      </c>
      <c r="F965" s="84" t="b">
        <v>0</v>
      </c>
      <c r="G965" s="84" t="b">
        <v>0</v>
      </c>
    </row>
    <row r="966" spans="1:7" ht="15">
      <c r="A966" s="84" t="s">
        <v>4026</v>
      </c>
      <c r="B966" s="84">
        <v>2</v>
      </c>
      <c r="C966" s="123">
        <v>0</v>
      </c>
      <c r="D966" s="84" t="s">
        <v>2884</v>
      </c>
      <c r="E966" s="84" t="b">
        <v>0</v>
      </c>
      <c r="F966" s="84" t="b">
        <v>0</v>
      </c>
      <c r="G966" s="84" t="b">
        <v>0</v>
      </c>
    </row>
    <row r="967" spans="1:7" ht="15">
      <c r="A967" s="84" t="s">
        <v>4027</v>
      </c>
      <c r="B967" s="84">
        <v>2</v>
      </c>
      <c r="C967" s="123">
        <v>0</v>
      </c>
      <c r="D967" s="84" t="s">
        <v>2884</v>
      </c>
      <c r="E967" s="84" t="b">
        <v>1</v>
      </c>
      <c r="F967" s="84" t="b">
        <v>0</v>
      </c>
      <c r="G967" s="84" t="b">
        <v>0</v>
      </c>
    </row>
    <row r="968" spans="1:7" ht="15">
      <c r="A968" s="84" t="s">
        <v>3035</v>
      </c>
      <c r="B968" s="84">
        <v>2</v>
      </c>
      <c r="C968" s="123">
        <v>0</v>
      </c>
      <c r="D968" s="84" t="s">
        <v>2884</v>
      </c>
      <c r="E968" s="84" t="b">
        <v>0</v>
      </c>
      <c r="F968" s="84" t="b">
        <v>0</v>
      </c>
      <c r="G968" s="84" t="b">
        <v>0</v>
      </c>
    </row>
    <row r="969" spans="1:7" ht="15">
      <c r="A969" s="84" t="s">
        <v>394</v>
      </c>
      <c r="B969" s="84">
        <v>2</v>
      </c>
      <c r="C969" s="123">
        <v>0</v>
      </c>
      <c r="D969" s="84" t="s">
        <v>2884</v>
      </c>
      <c r="E969" s="84" t="b">
        <v>0</v>
      </c>
      <c r="F969" s="84" t="b">
        <v>0</v>
      </c>
      <c r="G969" s="84" t="b">
        <v>0</v>
      </c>
    </row>
    <row r="970" spans="1:7" ht="15">
      <c r="A970" s="84" t="s">
        <v>716</v>
      </c>
      <c r="B970" s="84">
        <v>2</v>
      </c>
      <c r="C970" s="123">
        <v>0</v>
      </c>
      <c r="D970" s="84" t="s">
        <v>2884</v>
      </c>
      <c r="E970" s="84" t="b">
        <v>0</v>
      </c>
      <c r="F970" s="84" t="b">
        <v>0</v>
      </c>
      <c r="G970" s="84" t="b">
        <v>0</v>
      </c>
    </row>
    <row r="971" spans="1:7" ht="15">
      <c r="A971" s="84" t="s">
        <v>3089</v>
      </c>
      <c r="B971" s="84">
        <v>2</v>
      </c>
      <c r="C971" s="123">
        <v>0</v>
      </c>
      <c r="D971" s="84" t="s">
        <v>2886</v>
      </c>
      <c r="E971" s="84" t="b">
        <v>1</v>
      </c>
      <c r="F971" s="84" t="b">
        <v>0</v>
      </c>
      <c r="G971" s="84" t="b">
        <v>0</v>
      </c>
    </row>
    <row r="972" spans="1:7" ht="15">
      <c r="A972" s="84" t="s">
        <v>3667</v>
      </c>
      <c r="B972" s="84">
        <v>2</v>
      </c>
      <c r="C972" s="123">
        <v>0</v>
      </c>
      <c r="D972" s="84" t="s">
        <v>2886</v>
      </c>
      <c r="E972" s="84" t="b">
        <v>0</v>
      </c>
      <c r="F972" s="84" t="b">
        <v>0</v>
      </c>
      <c r="G972" s="84" t="b">
        <v>0</v>
      </c>
    </row>
    <row r="973" spans="1:7" ht="15">
      <c r="A973" s="84" t="s">
        <v>3921</v>
      </c>
      <c r="B973" s="84">
        <v>2</v>
      </c>
      <c r="C973" s="123">
        <v>0</v>
      </c>
      <c r="D973" s="84" t="s">
        <v>2886</v>
      </c>
      <c r="E973" s="84" t="b">
        <v>0</v>
      </c>
      <c r="F973" s="84" t="b">
        <v>0</v>
      </c>
      <c r="G973" s="84" t="b">
        <v>0</v>
      </c>
    </row>
    <row r="974" spans="1:7" ht="15">
      <c r="A974" s="84" t="s">
        <v>3922</v>
      </c>
      <c r="B974" s="84">
        <v>2</v>
      </c>
      <c r="C974" s="123">
        <v>0</v>
      </c>
      <c r="D974" s="84" t="s">
        <v>2886</v>
      </c>
      <c r="E974" s="84" t="b">
        <v>0</v>
      </c>
      <c r="F974" s="84" t="b">
        <v>0</v>
      </c>
      <c r="G974" s="84" t="b">
        <v>0</v>
      </c>
    </row>
    <row r="975" spans="1:7" ht="15">
      <c r="A975" s="84" t="s">
        <v>3091</v>
      </c>
      <c r="B975" s="84">
        <v>2</v>
      </c>
      <c r="C975" s="123">
        <v>0</v>
      </c>
      <c r="D975" s="84" t="s">
        <v>2886</v>
      </c>
      <c r="E975" s="84" t="b">
        <v>0</v>
      </c>
      <c r="F975" s="84" t="b">
        <v>0</v>
      </c>
      <c r="G975" s="84" t="b">
        <v>0</v>
      </c>
    </row>
    <row r="976" spans="1:7" ht="15">
      <c r="A976" s="84" t="s">
        <v>3069</v>
      </c>
      <c r="B976" s="84">
        <v>2</v>
      </c>
      <c r="C976" s="123">
        <v>0</v>
      </c>
      <c r="D976" s="84" t="s">
        <v>2886</v>
      </c>
      <c r="E976" s="84" t="b">
        <v>0</v>
      </c>
      <c r="F976" s="84" t="b">
        <v>0</v>
      </c>
      <c r="G976" s="84" t="b">
        <v>0</v>
      </c>
    </row>
    <row r="977" spans="1:7" ht="15">
      <c r="A977" s="84" t="s">
        <v>414</v>
      </c>
      <c r="B977" s="84">
        <v>2</v>
      </c>
      <c r="C977" s="123">
        <v>0</v>
      </c>
      <c r="D977" s="84" t="s">
        <v>2886</v>
      </c>
      <c r="E977" s="84" t="b">
        <v>0</v>
      </c>
      <c r="F977" s="84" t="b">
        <v>0</v>
      </c>
      <c r="G977" s="84" t="b">
        <v>0</v>
      </c>
    </row>
    <row r="978" spans="1:7" ht="15">
      <c r="A978" s="84" t="s">
        <v>3923</v>
      </c>
      <c r="B978" s="84">
        <v>2</v>
      </c>
      <c r="C978" s="123">
        <v>0</v>
      </c>
      <c r="D978" s="84" t="s">
        <v>2886</v>
      </c>
      <c r="E978" s="84" t="b">
        <v>0</v>
      </c>
      <c r="F978" s="84" t="b">
        <v>0</v>
      </c>
      <c r="G978" s="84" t="b">
        <v>0</v>
      </c>
    </row>
    <row r="979" spans="1:7" ht="15">
      <c r="A979" s="84" t="s">
        <v>3924</v>
      </c>
      <c r="B979" s="84">
        <v>2</v>
      </c>
      <c r="C979" s="123">
        <v>0</v>
      </c>
      <c r="D979" s="84" t="s">
        <v>2886</v>
      </c>
      <c r="E979" s="84" t="b">
        <v>0</v>
      </c>
      <c r="F979" s="84" t="b">
        <v>0</v>
      </c>
      <c r="G979" s="84" t="b">
        <v>0</v>
      </c>
    </row>
    <row r="980" spans="1:7" ht="15">
      <c r="A980" s="84" t="s">
        <v>3925</v>
      </c>
      <c r="B980" s="84">
        <v>2</v>
      </c>
      <c r="C980" s="123">
        <v>0</v>
      </c>
      <c r="D980" s="84" t="s">
        <v>2886</v>
      </c>
      <c r="E980" s="84" t="b">
        <v>0</v>
      </c>
      <c r="F980" s="84" t="b">
        <v>0</v>
      </c>
      <c r="G980" s="84" t="b">
        <v>0</v>
      </c>
    </row>
    <row r="981" spans="1:7" ht="15">
      <c r="A981" s="84" t="s">
        <v>2989</v>
      </c>
      <c r="B981" s="84">
        <v>2</v>
      </c>
      <c r="C981" s="123">
        <v>0.016723888647998956</v>
      </c>
      <c r="D981" s="84" t="s">
        <v>2886</v>
      </c>
      <c r="E981" s="84" t="b">
        <v>0</v>
      </c>
      <c r="F981" s="84" t="b">
        <v>0</v>
      </c>
      <c r="G981" s="84" t="b">
        <v>0</v>
      </c>
    </row>
    <row r="982" spans="1:7" ht="15">
      <c r="A982" s="84" t="s">
        <v>4012</v>
      </c>
      <c r="B982" s="84">
        <v>2</v>
      </c>
      <c r="C982" s="123">
        <v>0</v>
      </c>
      <c r="D982" s="84" t="s">
        <v>2887</v>
      </c>
      <c r="E982" s="84" t="b">
        <v>0</v>
      </c>
      <c r="F982" s="84" t="b">
        <v>0</v>
      </c>
      <c r="G982" s="84" t="b">
        <v>0</v>
      </c>
    </row>
    <row r="983" spans="1:7" ht="15">
      <c r="A983" s="84" t="s">
        <v>4013</v>
      </c>
      <c r="B983" s="84">
        <v>2</v>
      </c>
      <c r="C983" s="123">
        <v>0</v>
      </c>
      <c r="D983" s="84" t="s">
        <v>2887</v>
      </c>
      <c r="E983" s="84" t="b">
        <v>0</v>
      </c>
      <c r="F983" s="84" t="b">
        <v>0</v>
      </c>
      <c r="G983" s="84" t="b">
        <v>0</v>
      </c>
    </row>
    <row r="984" spans="1:7" ht="15">
      <c r="A984" s="84" t="s">
        <v>4014</v>
      </c>
      <c r="B984" s="84">
        <v>2</v>
      </c>
      <c r="C984" s="123">
        <v>0</v>
      </c>
      <c r="D984" s="84" t="s">
        <v>2887</v>
      </c>
      <c r="E984" s="84" t="b">
        <v>0</v>
      </c>
      <c r="F984" s="84" t="b">
        <v>0</v>
      </c>
      <c r="G984" s="84" t="b">
        <v>0</v>
      </c>
    </row>
    <row r="985" spans="1:7" ht="15">
      <c r="A985" s="84" t="s">
        <v>4015</v>
      </c>
      <c r="B985" s="84">
        <v>2</v>
      </c>
      <c r="C985" s="123">
        <v>0</v>
      </c>
      <c r="D985" s="84" t="s">
        <v>2887</v>
      </c>
      <c r="E985" s="84" t="b">
        <v>0</v>
      </c>
      <c r="F985" s="84" t="b">
        <v>0</v>
      </c>
      <c r="G985" s="84" t="b">
        <v>0</v>
      </c>
    </row>
    <row r="986" spans="1:7" ht="15">
      <c r="A986" s="84" t="s">
        <v>3734</v>
      </c>
      <c r="B986" s="84">
        <v>2</v>
      </c>
      <c r="C986" s="123">
        <v>0</v>
      </c>
      <c r="D986" s="84" t="s">
        <v>2887</v>
      </c>
      <c r="E986" s="84" t="b">
        <v>0</v>
      </c>
      <c r="F986" s="84" t="b">
        <v>0</v>
      </c>
      <c r="G986" s="84" t="b">
        <v>0</v>
      </c>
    </row>
    <row r="987" spans="1:7" ht="15">
      <c r="A987" s="84" t="s">
        <v>4016</v>
      </c>
      <c r="B987" s="84">
        <v>2</v>
      </c>
      <c r="C987" s="123">
        <v>0</v>
      </c>
      <c r="D987" s="84" t="s">
        <v>2887</v>
      </c>
      <c r="E987" s="84" t="b">
        <v>0</v>
      </c>
      <c r="F987" s="84" t="b">
        <v>0</v>
      </c>
      <c r="G987" s="84" t="b">
        <v>0</v>
      </c>
    </row>
    <row r="988" spans="1:7" ht="15">
      <c r="A988" s="84" t="s">
        <v>4017</v>
      </c>
      <c r="B988" s="84">
        <v>2</v>
      </c>
      <c r="C988" s="123">
        <v>0</v>
      </c>
      <c r="D988" s="84" t="s">
        <v>2887</v>
      </c>
      <c r="E988" s="84" t="b">
        <v>0</v>
      </c>
      <c r="F988" s="84" t="b">
        <v>0</v>
      </c>
      <c r="G988" s="84" t="b">
        <v>0</v>
      </c>
    </row>
    <row r="989" spans="1:7" ht="15">
      <c r="A989" s="84" t="s">
        <v>4018</v>
      </c>
      <c r="B989" s="84">
        <v>2</v>
      </c>
      <c r="C989" s="123">
        <v>0</v>
      </c>
      <c r="D989" s="84" t="s">
        <v>2887</v>
      </c>
      <c r="E989" s="84" t="b">
        <v>0</v>
      </c>
      <c r="F989" s="84" t="b">
        <v>0</v>
      </c>
      <c r="G989" s="84" t="b">
        <v>0</v>
      </c>
    </row>
    <row r="990" spans="1:7" ht="15">
      <c r="A990" s="84" t="s">
        <v>4019</v>
      </c>
      <c r="B990" s="84">
        <v>2</v>
      </c>
      <c r="C990" s="123">
        <v>0</v>
      </c>
      <c r="D990" s="84" t="s">
        <v>2887</v>
      </c>
      <c r="E990" s="84" t="b">
        <v>0</v>
      </c>
      <c r="F990" s="84" t="b">
        <v>0</v>
      </c>
      <c r="G990" s="84" t="b">
        <v>0</v>
      </c>
    </row>
    <row r="991" spans="1:7" ht="15">
      <c r="A991" s="84" t="s">
        <v>4020</v>
      </c>
      <c r="B991" s="84">
        <v>2</v>
      </c>
      <c r="C991" s="123">
        <v>0</v>
      </c>
      <c r="D991" s="84" t="s">
        <v>2887</v>
      </c>
      <c r="E991" s="84" t="b">
        <v>0</v>
      </c>
      <c r="F991" s="84" t="b">
        <v>0</v>
      </c>
      <c r="G991" s="84" t="b">
        <v>0</v>
      </c>
    </row>
    <row r="992" spans="1:7" ht="15">
      <c r="A992" s="84" t="s">
        <v>4021</v>
      </c>
      <c r="B992" s="84">
        <v>2</v>
      </c>
      <c r="C992" s="123">
        <v>0</v>
      </c>
      <c r="D992" s="84" t="s">
        <v>2887</v>
      </c>
      <c r="E992" s="84" t="b">
        <v>0</v>
      </c>
      <c r="F992" s="84" t="b">
        <v>0</v>
      </c>
      <c r="G992" s="84" t="b">
        <v>0</v>
      </c>
    </row>
    <row r="993" spans="1:7" ht="15">
      <c r="A993" s="84" t="s">
        <v>4022</v>
      </c>
      <c r="B993" s="84">
        <v>2</v>
      </c>
      <c r="C993" s="123">
        <v>0</v>
      </c>
      <c r="D993" s="84" t="s">
        <v>2887</v>
      </c>
      <c r="E993" s="84" t="b">
        <v>0</v>
      </c>
      <c r="F993" s="84" t="b">
        <v>0</v>
      </c>
      <c r="G993" s="84" t="b">
        <v>0</v>
      </c>
    </row>
    <row r="994" spans="1:7" ht="15">
      <c r="A994" s="84" t="s">
        <v>716</v>
      </c>
      <c r="B994" s="84">
        <v>3</v>
      </c>
      <c r="C994" s="123">
        <v>0</v>
      </c>
      <c r="D994" s="84" t="s">
        <v>2888</v>
      </c>
      <c r="E994" s="84" t="b">
        <v>0</v>
      </c>
      <c r="F994" s="84" t="b">
        <v>0</v>
      </c>
      <c r="G994" s="84" t="b">
        <v>0</v>
      </c>
    </row>
    <row r="995" spans="1:7" ht="15">
      <c r="A995" s="84" t="s">
        <v>3673</v>
      </c>
      <c r="B995" s="84">
        <v>3</v>
      </c>
      <c r="C995" s="123">
        <v>0</v>
      </c>
      <c r="D995" s="84" t="s">
        <v>2888</v>
      </c>
      <c r="E995" s="84" t="b">
        <v>0</v>
      </c>
      <c r="F995" s="84" t="b">
        <v>0</v>
      </c>
      <c r="G995" s="84" t="b">
        <v>0</v>
      </c>
    </row>
    <row r="996" spans="1:7" ht="15">
      <c r="A996" s="84" t="s">
        <v>329</v>
      </c>
      <c r="B996" s="84">
        <v>2</v>
      </c>
      <c r="C996" s="123">
        <v>0</v>
      </c>
      <c r="D996" s="84" t="s">
        <v>2888</v>
      </c>
      <c r="E996" s="84" t="b">
        <v>0</v>
      </c>
      <c r="F996" s="84" t="b">
        <v>0</v>
      </c>
      <c r="G996" s="84" t="b">
        <v>0</v>
      </c>
    </row>
    <row r="997" spans="1:7" ht="15">
      <c r="A997" s="84" t="s">
        <v>3820</v>
      </c>
      <c r="B997" s="84">
        <v>2</v>
      </c>
      <c r="C997" s="123">
        <v>0</v>
      </c>
      <c r="D997" s="84" t="s">
        <v>2888</v>
      </c>
      <c r="E997" s="84" t="b">
        <v>0</v>
      </c>
      <c r="F997" s="84" t="b">
        <v>0</v>
      </c>
      <c r="G997" s="84" t="b">
        <v>0</v>
      </c>
    </row>
    <row r="998" spans="1:7" ht="15">
      <c r="A998" s="84" t="s">
        <v>3821</v>
      </c>
      <c r="B998" s="84">
        <v>2</v>
      </c>
      <c r="C998" s="123">
        <v>0</v>
      </c>
      <c r="D998" s="84" t="s">
        <v>2888</v>
      </c>
      <c r="E998" s="84" t="b">
        <v>0</v>
      </c>
      <c r="F998" s="84" t="b">
        <v>0</v>
      </c>
      <c r="G998" s="84" t="b">
        <v>0</v>
      </c>
    </row>
    <row r="999" spans="1:7" ht="15">
      <c r="A999" s="84" t="s">
        <v>3672</v>
      </c>
      <c r="B999" s="84">
        <v>2</v>
      </c>
      <c r="C999" s="123">
        <v>0</v>
      </c>
      <c r="D999" s="84" t="s">
        <v>2888</v>
      </c>
      <c r="E999" s="84" t="b">
        <v>0</v>
      </c>
      <c r="F999" s="84" t="b">
        <v>0</v>
      </c>
      <c r="G999" s="84" t="b">
        <v>0</v>
      </c>
    </row>
    <row r="1000" spans="1:7" ht="15">
      <c r="A1000" s="84" t="s">
        <v>3822</v>
      </c>
      <c r="B1000" s="84">
        <v>2</v>
      </c>
      <c r="C1000" s="123">
        <v>0</v>
      </c>
      <c r="D1000" s="84" t="s">
        <v>2888</v>
      </c>
      <c r="E1000" s="84" t="b">
        <v>0</v>
      </c>
      <c r="F1000" s="84" t="b">
        <v>0</v>
      </c>
      <c r="G1000" s="84" t="b">
        <v>0</v>
      </c>
    </row>
    <row r="1001" spans="1:7" ht="15">
      <c r="A1001" s="84" t="s">
        <v>3665</v>
      </c>
      <c r="B1001" s="84">
        <v>2</v>
      </c>
      <c r="C1001" s="123">
        <v>0</v>
      </c>
      <c r="D1001" s="84" t="s">
        <v>2888</v>
      </c>
      <c r="E1001" s="84" t="b">
        <v>0</v>
      </c>
      <c r="F1001" s="84" t="b">
        <v>0</v>
      </c>
      <c r="G1001" s="84" t="b">
        <v>0</v>
      </c>
    </row>
    <row r="1002" spans="1:7" ht="15">
      <c r="A1002" s="84" t="s">
        <v>3072</v>
      </c>
      <c r="B1002" s="84">
        <v>2</v>
      </c>
      <c r="C1002" s="123">
        <v>0</v>
      </c>
      <c r="D1002" s="84" t="s">
        <v>2888</v>
      </c>
      <c r="E1002" s="84" t="b">
        <v>0</v>
      </c>
      <c r="F1002" s="84" t="b">
        <v>0</v>
      </c>
      <c r="G1002" s="84" t="b">
        <v>0</v>
      </c>
    </row>
    <row r="1003" spans="1:7" ht="15">
      <c r="A1003" s="84" t="s">
        <v>3823</v>
      </c>
      <c r="B1003" s="84">
        <v>2</v>
      </c>
      <c r="C1003" s="123">
        <v>0</v>
      </c>
      <c r="D1003" s="84" t="s">
        <v>2888</v>
      </c>
      <c r="E1003" s="84" t="b">
        <v>0</v>
      </c>
      <c r="F1003" s="84" t="b">
        <v>0</v>
      </c>
      <c r="G1003" s="84" t="b">
        <v>0</v>
      </c>
    </row>
    <row r="1004" spans="1:7" ht="15">
      <c r="A1004" s="84" t="s">
        <v>3841</v>
      </c>
      <c r="B1004" s="84">
        <v>2</v>
      </c>
      <c r="C1004" s="123">
        <v>0</v>
      </c>
      <c r="D1004" s="84" t="s">
        <v>2889</v>
      </c>
      <c r="E1004" s="84" t="b">
        <v>0</v>
      </c>
      <c r="F1004" s="84" t="b">
        <v>0</v>
      </c>
      <c r="G1004" s="84" t="b">
        <v>0</v>
      </c>
    </row>
    <row r="1005" spans="1:7" ht="15">
      <c r="A1005" s="84" t="s">
        <v>707</v>
      </c>
      <c r="B1005" s="84">
        <v>2</v>
      </c>
      <c r="C1005" s="123">
        <v>0</v>
      </c>
      <c r="D1005" s="84" t="s">
        <v>2889</v>
      </c>
      <c r="E1005" s="84" t="b">
        <v>0</v>
      </c>
      <c r="F1005" s="84" t="b">
        <v>0</v>
      </c>
      <c r="G1005" s="84" t="b">
        <v>0</v>
      </c>
    </row>
    <row r="1006" spans="1:7" ht="15">
      <c r="A1006" s="84" t="s">
        <v>3842</v>
      </c>
      <c r="B1006" s="84">
        <v>2</v>
      </c>
      <c r="C1006" s="123">
        <v>0</v>
      </c>
      <c r="D1006" s="84" t="s">
        <v>2889</v>
      </c>
      <c r="E1006" s="84" t="b">
        <v>0</v>
      </c>
      <c r="F1006" s="84" t="b">
        <v>0</v>
      </c>
      <c r="G1006" s="84" t="b">
        <v>0</v>
      </c>
    </row>
    <row r="1007" spans="1:7" ht="15">
      <c r="A1007" s="84" t="s">
        <v>2990</v>
      </c>
      <c r="B1007" s="84">
        <v>2</v>
      </c>
      <c r="C1007" s="123">
        <v>0</v>
      </c>
      <c r="D1007" s="84" t="s">
        <v>2889</v>
      </c>
      <c r="E1007" s="84" t="b">
        <v>0</v>
      </c>
      <c r="F1007" s="84" t="b">
        <v>0</v>
      </c>
      <c r="G1007" s="84" t="b">
        <v>0</v>
      </c>
    </row>
    <row r="1008" spans="1:7" ht="15">
      <c r="A1008" s="84" t="s">
        <v>3749</v>
      </c>
      <c r="B1008" s="84">
        <v>2</v>
      </c>
      <c r="C1008" s="123">
        <v>0</v>
      </c>
      <c r="D1008" s="84" t="s">
        <v>2889</v>
      </c>
      <c r="E1008" s="84" t="b">
        <v>0</v>
      </c>
      <c r="F1008" s="84" t="b">
        <v>0</v>
      </c>
      <c r="G1008" s="84" t="b">
        <v>0</v>
      </c>
    </row>
    <row r="1009" spans="1:7" ht="15">
      <c r="A1009" s="84" t="s">
        <v>3678</v>
      </c>
      <c r="B1009" s="84">
        <v>2</v>
      </c>
      <c r="C1009" s="123">
        <v>0</v>
      </c>
      <c r="D1009" s="84" t="s">
        <v>2889</v>
      </c>
      <c r="E1009" s="84" t="b">
        <v>0</v>
      </c>
      <c r="F1009" s="84" t="b">
        <v>0</v>
      </c>
      <c r="G1009" s="84" t="b">
        <v>0</v>
      </c>
    </row>
    <row r="1010" spans="1:7" ht="15">
      <c r="A1010" s="84" t="s">
        <v>810</v>
      </c>
      <c r="B1010" s="84">
        <v>2</v>
      </c>
      <c r="C1010" s="123">
        <v>0</v>
      </c>
      <c r="D1010" s="84" t="s">
        <v>2889</v>
      </c>
      <c r="E1010" s="84" t="b">
        <v>0</v>
      </c>
      <c r="F1010" s="84" t="b">
        <v>0</v>
      </c>
      <c r="G1010" s="84" t="b">
        <v>0</v>
      </c>
    </row>
    <row r="1011" spans="1:7" ht="15">
      <c r="A1011" s="84" t="s">
        <v>716</v>
      </c>
      <c r="B1011" s="84">
        <v>2</v>
      </c>
      <c r="C1011" s="123">
        <v>0</v>
      </c>
      <c r="D1011" s="84" t="s">
        <v>2889</v>
      </c>
      <c r="E1011" s="84" t="b">
        <v>0</v>
      </c>
      <c r="F1011" s="84" t="b">
        <v>0</v>
      </c>
      <c r="G1011" s="84" t="b">
        <v>0</v>
      </c>
    </row>
    <row r="1012" spans="1:7" ht="15">
      <c r="A1012" s="84" t="s">
        <v>3843</v>
      </c>
      <c r="B1012" s="84">
        <v>2</v>
      </c>
      <c r="C1012" s="123">
        <v>0</v>
      </c>
      <c r="D1012" s="84" t="s">
        <v>2889</v>
      </c>
      <c r="E1012" s="84" t="b">
        <v>0</v>
      </c>
      <c r="F1012" s="84" t="b">
        <v>0</v>
      </c>
      <c r="G1012" s="84" t="b">
        <v>0</v>
      </c>
    </row>
    <row r="1013" spans="1:7" ht="15">
      <c r="A1013" s="84" t="s">
        <v>716</v>
      </c>
      <c r="B1013" s="84">
        <v>2</v>
      </c>
      <c r="C1013" s="123">
        <v>0</v>
      </c>
      <c r="D1013" s="84" t="s">
        <v>2890</v>
      </c>
      <c r="E1013" s="84" t="b">
        <v>0</v>
      </c>
      <c r="F1013" s="84" t="b">
        <v>0</v>
      </c>
      <c r="G1013" s="84" t="b">
        <v>0</v>
      </c>
    </row>
    <row r="1014" spans="1:7" ht="15">
      <c r="A1014" s="84" t="s">
        <v>3847</v>
      </c>
      <c r="B1014" s="84">
        <v>2</v>
      </c>
      <c r="C1014" s="123">
        <v>0</v>
      </c>
      <c r="D1014" s="84" t="s">
        <v>2890</v>
      </c>
      <c r="E1014" s="84" t="b">
        <v>0</v>
      </c>
      <c r="F1014" s="84" t="b">
        <v>0</v>
      </c>
      <c r="G1014" s="84" t="b">
        <v>0</v>
      </c>
    </row>
    <row r="1015" spans="1:7" ht="15">
      <c r="A1015" s="84" t="s">
        <v>3848</v>
      </c>
      <c r="B1015" s="84">
        <v>2</v>
      </c>
      <c r="C1015" s="123">
        <v>0</v>
      </c>
      <c r="D1015" s="84" t="s">
        <v>2890</v>
      </c>
      <c r="E1015" s="84" t="b">
        <v>0</v>
      </c>
      <c r="F1015" s="84" t="b">
        <v>0</v>
      </c>
      <c r="G1015" s="84" t="b">
        <v>0</v>
      </c>
    </row>
    <row r="1016" spans="1:7" ht="15">
      <c r="A1016" s="84" t="s">
        <v>3849</v>
      </c>
      <c r="B1016" s="84">
        <v>2</v>
      </c>
      <c r="C1016" s="123">
        <v>0</v>
      </c>
      <c r="D1016" s="84" t="s">
        <v>2890</v>
      </c>
      <c r="E1016" s="84" t="b">
        <v>0</v>
      </c>
      <c r="F1016" s="84" t="b">
        <v>0</v>
      </c>
      <c r="G1016" s="84" t="b">
        <v>0</v>
      </c>
    </row>
    <row r="1017" spans="1:7" ht="15">
      <c r="A1017" s="84" t="s">
        <v>3663</v>
      </c>
      <c r="B1017" s="84">
        <v>2</v>
      </c>
      <c r="C1017" s="123">
        <v>0</v>
      </c>
      <c r="D1017" s="84" t="s">
        <v>2890</v>
      </c>
      <c r="E1017" s="84" t="b">
        <v>0</v>
      </c>
      <c r="F1017" s="84" t="b">
        <v>0</v>
      </c>
      <c r="G1017" s="84" t="b">
        <v>0</v>
      </c>
    </row>
    <row r="1018" spans="1:7" ht="15">
      <c r="A1018" s="84" t="s">
        <v>3850</v>
      </c>
      <c r="B1018" s="84">
        <v>2</v>
      </c>
      <c r="C1018" s="123">
        <v>0</v>
      </c>
      <c r="D1018" s="84" t="s">
        <v>2890</v>
      </c>
      <c r="E1018" s="84" t="b">
        <v>0</v>
      </c>
      <c r="F1018" s="84" t="b">
        <v>0</v>
      </c>
      <c r="G1018" s="84" t="b">
        <v>0</v>
      </c>
    </row>
    <row r="1019" spans="1:7" ht="15">
      <c r="A1019" s="84" t="s">
        <v>3851</v>
      </c>
      <c r="B1019" s="84">
        <v>2</v>
      </c>
      <c r="C1019" s="123">
        <v>0</v>
      </c>
      <c r="D1019" s="84" t="s">
        <v>2890</v>
      </c>
      <c r="E1019" s="84" t="b">
        <v>0</v>
      </c>
      <c r="F1019" s="84" t="b">
        <v>0</v>
      </c>
      <c r="G1019" s="84" t="b">
        <v>0</v>
      </c>
    </row>
    <row r="1020" spans="1:7" ht="15">
      <c r="A1020" s="84" t="s">
        <v>3852</v>
      </c>
      <c r="B1020" s="84">
        <v>2</v>
      </c>
      <c r="C1020" s="123">
        <v>0</v>
      </c>
      <c r="D1020" s="84" t="s">
        <v>2890</v>
      </c>
      <c r="E1020" s="84" t="b">
        <v>0</v>
      </c>
      <c r="F1020" s="84" t="b">
        <v>0</v>
      </c>
      <c r="G1020" s="84" t="b">
        <v>0</v>
      </c>
    </row>
    <row r="1021" spans="1:7" ht="15">
      <c r="A1021" s="84" t="s">
        <v>3853</v>
      </c>
      <c r="B1021" s="84">
        <v>2</v>
      </c>
      <c r="C1021" s="123">
        <v>0</v>
      </c>
      <c r="D1021" s="84" t="s">
        <v>2890</v>
      </c>
      <c r="E1021" s="84" t="b">
        <v>1</v>
      </c>
      <c r="F1021" s="84" t="b">
        <v>0</v>
      </c>
      <c r="G1021" s="84" t="b">
        <v>0</v>
      </c>
    </row>
    <row r="1022" spans="1:7" ht="15">
      <c r="A1022" s="84" t="s">
        <v>3673</v>
      </c>
      <c r="B1022" s="84">
        <v>2</v>
      </c>
      <c r="C1022" s="123">
        <v>0</v>
      </c>
      <c r="D1022" s="84" t="s">
        <v>2890</v>
      </c>
      <c r="E1022" s="84" t="b">
        <v>0</v>
      </c>
      <c r="F1022" s="84" t="b">
        <v>0</v>
      </c>
      <c r="G1022" s="84" t="b">
        <v>0</v>
      </c>
    </row>
    <row r="1023" spans="1:7" ht="15">
      <c r="A1023" s="84" t="s">
        <v>3677</v>
      </c>
      <c r="B1023" s="84">
        <v>4</v>
      </c>
      <c r="C1023" s="123">
        <v>0</v>
      </c>
      <c r="D1023" s="84" t="s">
        <v>2891</v>
      </c>
      <c r="E1023" s="84" t="b">
        <v>0</v>
      </c>
      <c r="F1023" s="84" t="b">
        <v>0</v>
      </c>
      <c r="G1023" s="84" t="b">
        <v>0</v>
      </c>
    </row>
    <row r="1024" spans="1:7" ht="15">
      <c r="A1024" s="84" t="s">
        <v>3015</v>
      </c>
      <c r="B1024" s="84">
        <v>2</v>
      </c>
      <c r="C1024" s="123">
        <v>0</v>
      </c>
      <c r="D1024" s="84" t="s">
        <v>2891</v>
      </c>
      <c r="E1024" s="84" t="b">
        <v>0</v>
      </c>
      <c r="F1024" s="84" t="b">
        <v>0</v>
      </c>
      <c r="G1024" s="84" t="b">
        <v>0</v>
      </c>
    </row>
    <row r="1025" spans="1:7" ht="15">
      <c r="A1025" s="84" t="s">
        <v>3664</v>
      </c>
      <c r="B1025" s="84">
        <v>2</v>
      </c>
      <c r="C1025" s="123">
        <v>0</v>
      </c>
      <c r="D1025" s="84" t="s">
        <v>2891</v>
      </c>
      <c r="E1025" s="84" t="b">
        <v>0</v>
      </c>
      <c r="F1025" s="84" t="b">
        <v>0</v>
      </c>
      <c r="G1025" s="84" t="b">
        <v>0</v>
      </c>
    </row>
    <row r="1026" spans="1:7" ht="15">
      <c r="A1026" s="84" t="s">
        <v>3721</v>
      </c>
      <c r="B1026" s="84">
        <v>2</v>
      </c>
      <c r="C1026" s="123">
        <v>0</v>
      </c>
      <c r="D1026" s="84" t="s">
        <v>2891</v>
      </c>
      <c r="E1026" s="84" t="b">
        <v>0</v>
      </c>
      <c r="F1026" s="84" t="b">
        <v>0</v>
      </c>
      <c r="G1026" s="84" t="b">
        <v>0</v>
      </c>
    </row>
    <row r="1027" spans="1:7" ht="15">
      <c r="A1027" s="84" t="s">
        <v>3855</v>
      </c>
      <c r="B1027" s="84">
        <v>2</v>
      </c>
      <c r="C1027" s="123">
        <v>0</v>
      </c>
      <c r="D1027" s="84" t="s">
        <v>2891</v>
      </c>
      <c r="E1027" s="84" t="b">
        <v>0</v>
      </c>
      <c r="F1027" s="84" t="b">
        <v>0</v>
      </c>
      <c r="G1027" s="84" t="b">
        <v>0</v>
      </c>
    </row>
    <row r="1028" spans="1:7" ht="15">
      <c r="A1028" s="84" t="s">
        <v>3669</v>
      </c>
      <c r="B1028" s="84">
        <v>2</v>
      </c>
      <c r="C1028" s="123">
        <v>0</v>
      </c>
      <c r="D1028" s="84" t="s">
        <v>2891</v>
      </c>
      <c r="E1028" s="84" t="b">
        <v>0</v>
      </c>
      <c r="F1028" s="84" t="b">
        <v>0</v>
      </c>
      <c r="G1028" s="84" t="b">
        <v>0</v>
      </c>
    </row>
    <row r="1029" spans="1:7" ht="15">
      <c r="A1029" s="84" t="s">
        <v>3856</v>
      </c>
      <c r="B1029" s="84">
        <v>2</v>
      </c>
      <c r="C1029" s="123">
        <v>0</v>
      </c>
      <c r="D1029" s="84" t="s">
        <v>2891</v>
      </c>
      <c r="E1029" s="84" t="b">
        <v>0</v>
      </c>
      <c r="F1029" s="84" t="b">
        <v>0</v>
      </c>
      <c r="G1029" s="84" t="b">
        <v>0</v>
      </c>
    </row>
    <row r="1030" spans="1:7" ht="15">
      <c r="A1030" s="84" t="s">
        <v>3722</v>
      </c>
      <c r="B1030" s="84">
        <v>2</v>
      </c>
      <c r="C1030" s="123">
        <v>0</v>
      </c>
      <c r="D1030" s="84" t="s">
        <v>2891</v>
      </c>
      <c r="E1030" s="84" t="b">
        <v>0</v>
      </c>
      <c r="F1030" s="84" t="b">
        <v>0</v>
      </c>
      <c r="G1030" s="84" t="b">
        <v>0</v>
      </c>
    </row>
    <row r="1031" spans="1:7" ht="15">
      <c r="A1031" s="84" t="s">
        <v>3857</v>
      </c>
      <c r="B1031" s="84">
        <v>2</v>
      </c>
      <c r="C1031" s="123">
        <v>0</v>
      </c>
      <c r="D1031" s="84" t="s">
        <v>2891</v>
      </c>
      <c r="E1031" s="84" t="b">
        <v>0</v>
      </c>
      <c r="F1031" s="84" t="b">
        <v>0</v>
      </c>
      <c r="G1031" s="84" t="b">
        <v>0</v>
      </c>
    </row>
    <row r="1032" spans="1:7" ht="15">
      <c r="A1032" s="84" t="s">
        <v>3858</v>
      </c>
      <c r="B1032" s="84">
        <v>2</v>
      </c>
      <c r="C1032" s="123">
        <v>0</v>
      </c>
      <c r="D1032" s="84" t="s">
        <v>2891</v>
      </c>
      <c r="E1032" s="84" t="b">
        <v>0</v>
      </c>
      <c r="F1032" s="84" t="b">
        <v>0</v>
      </c>
      <c r="G1032" s="84" t="b">
        <v>0</v>
      </c>
    </row>
    <row r="1033" spans="1:7" ht="15">
      <c r="A1033" s="84" t="s">
        <v>3670</v>
      </c>
      <c r="B1033" s="84">
        <v>2</v>
      </c>
      <c r="C1033" s="123">
        <v>0</v>
      </c>
      <c r="D1033" s="84" t="s">
        <v>2891</v>
      </c>
      <c r="E1033" s="84" t="b">
        <v>0</v>
      </c>
      <c r="F1033" s="84" t="b">
        <v>0</v>
      </c>
      <c r="G1033" s="84" t="b">
        <v>0</v>
      </c>
    </row>
    <row r="1034" spans="1:7" ht="15">
      <c r="A1034" s="84" t="s">
        <v>3859</v>
      </c>
      <c r="B1034" s="84">
        <v>2</v>
      </c>
      <c r="C1034" s="123">
        <v>0</v>
      </c>
      <c r="D1034" s="84" t="s">
        <v>2891</v>
      </c>
      <c r="E1034" s="84" t="b">
        <v>0</v>
      </c>
      <c r="F1034" s="84" t="b">
        <v>0</v>
      </c>
      <c r="G1034" s="84" t="b">
        <v>0</v>
      </c>
    </row>
    <row r="1035" spans="1:7" ht="15">
      <c r="A1035" s="84" t="s">
        <v>3860</v>
      </c>
      <c r="B1035" s="84">
        <v>2</v>
      </c>
      <c r="C1035" s="123">
        <v>0</v>
      </c>
      <c r="D1035" s="84" t="s">
        <v>2891</v>
      </c>
      <c r="E1035" s="84" t="b">
        <v>0</v>
      </c>
      <c r="F1035" s="84" t="b">
        <v>0</v>
      </c>
      <c r="G1035" s="84" t="b">
        <v>0</v>
      </c>
    </row>
    <row r="1036" spans="1:7" ht="15">
      <c r="A1036" s="84" t="s">
        <v>707</v>
      </c>
      <c r="B1036" s="84">
        <v>2</v>
      </c>
      <c r="C1036" s="123">
        <v>0</v>
      </c>
      <c r="D1036" s="84" t="s">
        <v>2892</v>
      </c>
      <c r="E1036" s="84" t="b">
        <v>0</v>
      </c>
      <c r="F1036" s="84" t="b">
        <v>0</v>
      </c>
      <c r="G1036" s="84" t="b">
        <v>0</v>
      </c>
    </row>
    <row r="1037" spans="1:7" ht="15">
      <c r="A1037" s="84" t="s">
        <v>3907</v>
      </c>
      <c r="B1037" s="84">
        <v>2</v>
      </c>
      <c r="C1037" s="123">
        <v>0</v>
      </c>
      <c r="D1037" s="84" t="s">
        <v>2892</v>
      </c>
      <c r="E1037" s="84" t="b">
        <v>0</v>
      </c>
      <c r="F1037" s="84" t="b">
        <v>0</v>
      </c>
      <c r="G1037" s="84" t="b">
        <v>0</v>
      </c>
    </row>
    <row r="1038" spans="1:7" ht="15">
      <c r="A1038" s="84" t="s">
        <v>3908</v>
      </c>
      <c r="B1038" s="84">
        <v>2</v>
      </c>
      <c r="C1038" s="123">
        <v>0</v>
      </c>
      <c r="D1038" s="84" t="s">
        <v>2892</v>
      </c>
      <c r="E1038" s="84" t="b">
        <v>0</v>
      </c>
      <c r="F1038" s="84" t="b">
        <v>0</v>
      </c>
      <c r="G1038" s="84" t="b">
        <v>0</v>
      </c>
    </row>
    <row r="1039" spans="1:7" ht="15">
      <c r="A1039" s="84" t="s">
        <v>3909</v>
      </c>
      <c r="B1039" s="84">
        <v>2</v>
      </c>
      <c r="C1039" s="123">
        <v>0</v>
      </c>
      <c r="D1039" s="84" t="s">
        <v>2892</v>
      </c>
      <c r="E1039" s="84" t="b">
        <v>0</v>
      </c>
      <c r="F1039" s="84" t="b">
        <v>0</v>
      </c>
      <c r="G1039" s="84" t="b">
        <v>0</v>
      </c>
    </row>
    <row r="1040" spans="1:7" ht="15">
      <c r="A1040" s="84" t="s">
        <v>3910</v>
      </c>
      <c r="B1040" s="84">
        <v>2</v>
      </c>
      <c r="C1040" s="123">
        <v>0</v>
      </c>
      <c r="D1040" s="84" t="s">
        <v>2892</v>
      </c>
      <c r="E1040" s="84" t="b">
        <v>0</v>
      </c>
      <c r="F1040" s="84" t="b">
        <v>0</v>
      </c>
      <c r="G1040" s="84" t="b">
        <v>0</v>
      </c>
    </row>
    <row r="1041" spans="1:7" ht="15">
      <c r="A1041" s="84" t="s">
        <v>3911</v>
      </c>
      <c r="B1041" s="84">
        <v>2</v>
      </c>
      <c r="C1041" s="123">
        <v>0</v>
      </c>
      <c r="D1041" s="84" t="s">
        <v>2892</v>
      </c>
      <c r="E1041" s="84" t="b">
        <v>0</v>
      </c>
      <c r="F1041" s="84" t="b">
        <v>0</v>
      </c>
      <c r="G1041" s="84" t="b">
        <v>0</v>
      </c>
    </row>
    <row r="1042" spans="1:7" ht="15">
      <c r="A1042" s="84" t="s">
        <v>3724</v>
      </c>
      <c r="B1042" s="84">
        <v>2</v>
      </c>
      <c r="C1042" s="123">
        <v>0</v>
      </c>
      <c r="D1042" s="84" t="s">
        <v>2893</v>
      </c>
      <c r="E1042" s="84" t="b">
        <v>0</v>
      </c>
      <c r="F1042" s="84" t="b">
        <v>0</v>
      </c>
      <c r="G1042" s="84" t="b">
        <v>0</v>
      </c>
    </row>
    <row r="1043" spans="1:7" ht="15">
      <c r="A1043" s="84" t="s">
        <v>3912</v>
      </c>
      <c r="B1043" s="84">
        <v>2</v>
      </c>
      <c r="C1043" s="123">
        <v>0</v>
      </c>
      <c r="D1043" s="84" t="s">
        <v>2893</v>
      </c>
      <c r="E1043" s="84" t="b">
        <v>0</v>
      </c>
      <c r="F1043" s="84" t="b">
        <v>0</v>
      </c>
      <c r="G1043" s="84" t="b">
        <v>0</v>
      </c>
    </row>
    <row r="1044" spans="1:7" ht="15">
      <c r="A1044" s="84" t="s">
        <v>3913</v>
      </c>
      <c r="B1044" s="84">
        <v>2</v>
      </c>
      <c r="C1044" s="123">
        <v>0</v>
      </c>
      <c r="D1044" s="84" t="s">
        <v>2893</v>
      </c>
      <c r="E1044" s="84" t="b">
        <v>0</v>
      </c>
      <c r="F1044" s="84" t="b">
        <v>0</v>
      </c>
      <c r="G1044" s="84" t="b">
        <v>0</v>
      </c>
    </row>
    <row r="1045" spans="1:7" ht="15">
      <c r="A1045" s="84" t="s">
        <v>3914</v>
      </c>
      <c r="B1045" s="84">
        <v>2</v>
      </c>
      <c r="C1045" s="123">
        <v>0</v>
      </c>
      <c r="D1045" s="84" t="s">
        <v>2893</v>
      </c>
      <c r="E1045" s="84" t="b">
        <v>0</v>
      </c>
      <c r="F1045" s="84" t="b">
        <v>0</v>
      </c>
      <c r="G1045" s="84" t="b">
        <v>0</v>
      </c>
    </row>
    <row r="1046" spans="1:7" ht="15">
      <c r="A1046" s="84" t="s">
        <v>3915</v>
      </c>
      <c r="B1046" s="84">
        <v>2</v>
      </c>
      <c r="C1046" s="123">
        <v>0</v>
      </c>
      <c r="D1046" s="84" t="s">
        <v>2893</v>
      </c>
      <c r="E1046" s="84" t="b">
        <v>0</v>
      </c>
      <c r="F1046" s="84" t="b">
        <v>0</v>
      </c>
      <c r="G1046" s="84" t="b">
        <v>0</v>
      </c>
    </row>
    <row r="1047" spans="1:7" ht="15">
      <c r="A1047" s="84" t="s">
        <v>3916</v>
      </c>
      <c r="B1047" s="84">
        <v>2</v>
      </c>
      <c r="C1047" s="123">
        <v>0</v>
      </c>
      <c r="D1047" s="84" t="s">
        <v>2893</v>
      </c>
      <c r="E1047" s="84" t="b">
        <v>0</v>
      </c>
      <c r="F1047" s="84" t="b">
        <v>0</v>
      </c>
      <c r="G1047" s="84" t="b">
        <v>0</v>
      </c>
    </row>
    <row r="1048" spans="1:7" ht="15">
      <c r="A1048" s="84" t="s">
        <v>3917</v>
      </c>
      <c r="B1048" s="84">
        <v>2</v>
      </c>
      <c r="C1048" s="123">
        <v>0</v>
      </c>
      <c r="D1048" s="84" t="s">
        <v>2893</v>
      </c>
      <c r="E1048" s="84" t="b">
        <v>0</v>
      </c>
      <c r="F1048" s="84" t="b">
        <v>1</v>
      </c>
      <c r="G1048" s="84" t="b">
        <v>0</v>
      </c>
    </row>
    <row r="1049" spans="1:7" ht="15">
      <c r="A1049" s="84" t="s">
        <v>3918</v>
      </c>
      <c r="B1049" s="84">
        <v>2</v>
      </c>
      <c r="C1049" s="123">
        <v>0</v>
      </c>
      <c r="D1049" s="84" t="s">
        <v>2893</v>
      </c>
      <c r="E1049" s="84" t="b">
        <v>1</v>
      </c>
      <c r="F1049" s="84" t="b">
        <v>0</v>
      </c>
      <c r="G1049" s="84" t="b">
        <v>0</v>
      </c>
    </row>
    <row r="1050" spans="1:7" ht="15">
      <c r="A1050" s="84" t="s">
        <v>732</v>
      </c>
      <c r="B1050" s="84">
        <v>2</v>
      </c>
      <c r="C1050" s="123">
        <v>0</v>
      </c>
      <c r="D1050" s="84" t="s">
        <v>2893</v>
      </c>
      <c r="E1050" s="84" t="b">
        <v>0</v>
      </c>
      <c r="F1050" s="84" t="b">
        <v>0</v>
      </c>
      <c r="G1050" s="84" t="b">
        <v>0</v>
      </c>
    </row>
    <row r="1051" spans="1:7" ht="15">
      <c r="A1051" s="84" t="s">
        <v>3919</v>
      </c>
      <c r="B1051" s="84">
        <v>2</v>
      </c>
      <c r="C1051" s="123">
        <v>0</v>
      </c>
      <c r="D1051" s="84" t="s">
        <v>2893</v>
      </c>
      <c r="E1051" s="84" t="b">
        <v>0</v>
      </c>
      <c r="F1051" s="84" t="b">
        <v>0</v>
      </c>
      <c r="G1051" s="84" t="b">
        <v>0</v>
      </c>
    </row>
    <row r="1052" spans="1:7" ht="15">
      <c r="A1052" s="84" t="s">
        <v>3920</v>
      </c>
      <c r="B1052" s="84">
        <v>2</v>
      </c>
      <c r="C1052" s="123">
        <v>0</v>
      </c>
      <c r="D1052" s="84" t="s">
        <v>2893</v>
      </c>
      <c r="E1052" s="84" t="b">
        <v>0</v>
      </c>
      <c r="F1052" s="84" t="b">
        <v>0</v>
      </c>
      <c r="G1052" s="84" t="b">
        <v>0</v>
      </c>
    </row>
    <row r="1053" spans="1:7" ht="15">
      <c r="A1053" s="84" t="s">
        <v>3669</v>
      </c>
      <c r="B1053" s="84">
        <v>2</v>
      </c>
      <c r="C1053" s="123">
        <v>0</v>
      </c>
      <c r="D1053" s="84" t="s">
        <v>2893</v>
      </c>
      <c r="E1053" s="84" t="b">
        <v>0</v>
      </c>
      <c r="F1053" s="84" t="b">
        <v>0</v>
      </c>
      <c r="G1053" s="84" t="b">
        <v>0</v>
      </c>
    </row>
    <row r="1054" spans="1:7" ht="15">
      <c r="A1054" s="84" t="s">
        <v>3705</v>
      </c>
      <c r="B1054" s="84">
        <v>2</v>
      </c>
      <c r="C1054" s="123">
        <v>0</v>
      </c>
      <c r="D1054" s="84" t="s">
        <v>2893</v>
      </c>
      <c r="E1054" s="84" t="b">
        <v>0</v>
      </c>
      <c r="F1054" s="84" t="b">
        <v>0</v>
      </c>
      <c r="G1054" s="84" t="b">
        <v>0</v>
      </c>
    </row>
    <row r="1055" spans="1:7" ht="15">
      <c r="A1055" s="84" t="s">
        <v>758</v>
      </c>
      <c r="B1055" s="84">
        <v>2</v>
      </c>
      <c r="C1055" s="123">
        <v>0</v>
      </c>
      <c r="D1055" s="84" t="s">
        <v>2894</v>
      </c>
      <c r="E1055" s="84" t="b">
        <v>0</v>
      </c>
      <c r="F1055" s="84" t="b">
        <v>0</v>
      </c>
      <c r="G1055" s="84" t="b">
        <v>0</v>
      </c>
    </row>
    <row r="1056" spans="1:7" ht="15">
      <c r="A1056" s="84" t="s">
        <v>3936</v>
      </c>
      <c r="B1056" s="84">
        <v>2</v>
      </c>
      <c r="C1056" s="123">
        <v>0</v>
      </c>
      <c r="D1056" s="84" t="s">
        <v>2894</v>
      </c>
      <c r="E1056" s="84" t="b">
        <v>0</v>
      </c>
      <c r="F1056" s="84" t="b">
        <v>0</v>
      </c>
      <c r="G1056" s="84" t="b">
        <v>0</v>
      </c>
    </row>
    <row r="1057" spans="1:7" ht="15">
      <c r="A1057" s="84" t="s">
        <v>3937</v>
      </c>
      <c r="B1057" s="84">
        <v>2</v>
      </c>
      <c r="C1057" s="123">
        <v>0</v>
      </c>
      <c r="D1057" s="84" t="s">
        <v>2894</v>
      </c>
      <c r="E1057" s="84" t="b">
        <v>0</v>
      </c>
      <c r="F1057" s="84" t="b">
        <v>0</v>
      </c>
      <c r="G1057" s="84" t="b">
        <v>0</v>
      </c>
    </row>
    <row r="1058" spans="1:7" ht="15">
      <c r="A1058" s="84" t="s">
        <v>3938</v>
      </c>
      <c r="B1058" s="84">
        <v>2</v>
      </c>
      <c r="C1058" s="123">
        <v>0</v>
      </c>
      <c r="D1058" s="84" t="s">
        <v>2894</v>
      </c>
      <c r="E1058" s="84" t="b">
        <v>0</v>
      </c>
      <c r="F1058" s="84" t="b">
        <v>0</v>
      </c>
      <c r="G1058" s="84" t="b">
        <v>0</v>
      </c>
    </row>
    <row r="1059" spans="1:7" ht="15">
      <c r="A1059" s="84" t="s">
        <v>3939</v>
      </c>
      <c r="B1059" s="84">
        <v>2</v>
      </c>
      <c r="C1059" s="123">
        <v>0</v>
      </c>
      <c r="D1059" s="84" t="s">
        <v>2894</v>
      </c>
      <c r="E1059" s="84" t="b">
        <v>0</v>
      </c>
      <c r="F1059" s="84" t="b">
        <v>0</v>
      </c>
      <c r="G1059" s="84" t="b">
        <v>0</v>
      </c>
    </row>
    <row r="1060" spans="1:7" ht="15">
      <c r="A1060" s="84" t="s">
        <v>3940</v>
      </c>
      <c r="B1060" s="84">
        <v>2</v>
      </c>
      <c r="C1060" s="123">
        <v>0</v>
      </c>
      <c r="D1060" s="84" t="s">
        <v>2894</v>
      </c>
      <c r="E1060" s="84" t="b">
        <v>0</v>
      </c>
      <c r="F1060" s="84" t="b">
        <v>0</v>
      </c>
      <c r="G1060" s="84" t="b">
        <v>0</v>
      </c>
    </row>
    <row r="1061" spans="1:7" ht="15">
      <c r="A1061" s="84" t="s">
        <v>3941</v>
      </c>
      <c r="B1061" s="84">
        <v>2</v>
      </c>
      <c r="C1061" s="123">
        <v>0</v>
      </c>
      <c r="D1061" s="84" t="s">
        <v>2894</v>
      </c>
      <c r="E1061" s="84" t="b">
        <v>0</v>
      </c>
      <c r="F1061" s="84" t="b">
        <v>0</v>
      </c>
      <c r="G1061" s="84" t="b">
        <v>0</v>
      </c>
    </row>
    <row r="1062" spans="1:7" ht="15">
      <c r="A1062" s="84" t="s">
        <v>3942</v>
      </c>
      <c r="B1062" s="84">
        <v>2</v>
      </c>
      <c r="C1062" s="123">
        <v>0</v>
      </c>
      <c r="D1062" s="84" t="s">
        <v>2894</v>
      </c>
      <c r="E1062" s="84" t="b">
        <v>0</v>
      </c>
      <c r="F1062" s="84" t="b">
        <v>0</v>
      </c>
      <c r="G1062" s="84" t="b">
        <v>0</v>
      </c>
    </row>
    <row r="1063" spans="1:7" ht="15">
      <c r="A1063" s="84" t="s">
        <v>3943</v>
      </c>
      <c r="B1063" s="84">
        <v>2</v>
      </c>
      <c r="C1063" s="123">
        <v>0</v>
      </c>
      <c r="D1063" s="84" t="s">
        <v>2894</v>
      </c>
      <c r="E1063" s="84" t="b">
        <v>0</v>
      </c>
      <c r="F1063" s="84" t="b">
        <v>0</v>
      </c>
      <c r="G1063" s="84" t="b">
        <v>0</v>
      </c>
    </row>
    <row r="1064" spans="1:7" ht="15">
      <c r="A1064" s="84" t="s">
        <v>3944</v>
      </c>
      <c r="B1064" s="84">
        <v>2</v>
      </c>
      <c r="C1064" s="123">
        <v>0</v>
      </c>
      <c r="D1064" s="84" t="s">
        <v>2894</v>
      </c>
      <c r="E1064" s="84" t="b">
        <v>0</v>
      </c>
      <c r="F1064" s="84" t="b">
        <v>0</v>
      </c>
      <c r="G1064" s="84" t="b">
        <v>0</v>
      </c>
    </row>
    <row r="1065" spans="1:7" ht="15">
      <c r="A1065" s="84" t="s">
        <v>3945</v>
      </c>
      <c r="B1065" s="84">
        <v>2</v>
      </c>
      <c r="C1065" s="123">
        <v>0</v>
      </c>
      <c r="D1065" s="84" t="s">
        <v>2895</v>
      </c>
      <c r="E1065" s="84" t="b">
        <v>0</v>
      </c>
      <c r="F1065" s="84" t="b">
        <v>0</v>
      </c>
      <c r="G1065" s="84" t="b">
        <v>0</v>
      </c>
    </row>
    <row r="1066" spans="1:7" ht="15">
      <c r="A1066" s="84" t="s">
        <v>3946</v>
      </c>
      <c r="B1066" s="84">
        <v>2</v>
      </c>
      <c r="C1066" s="123">
        <v>0</v>
      </c>
      <c r="D1066" s="84" t="s">
        <v>2895</v>
      </c>
      <c r="E1066" s="84" t="b">
        <v>0</v>
      </c>
      <c r="F1066" s="84" t="b">
        <v>0</v>
      </c>
      <c r="G1066" s="84" t="b">
        <v>0</v>
      </c>
    </row>
    <row r="1067" spans="1:7" ht="15">
      <c r="A1067" s="84" t="s">
        <v>3947</v>
      </c>
      <c r="B1067" s="84">
        <v>2</v>
      </c>
      <c r="C1067" s="123">
        <v>0</v>
      </c>
      <c r="D1067" s="84" t="s">
        <v>2895</v>
      </c>
      <c r="E1067" s="84" t="b">
        <v>0</v>
      </c>
      <c r="F1067" s="84" t="b">
        <v>0</v>
      </c>
      <c r="G1067" s="84" t="b">
        <v>0</v>
      </c>
    </row>
    <row r="1068" spans="1:7" ht="15">
      <c r="A1068" s="84" t="s">
        <v>3948</v>
      </c>
      <c r="B1068" s="84">
        <v>2</v>
      </c>
      <c r="C1068" s="123">
        <v>0</v>
      </c>
      <c r="D1068" s="84" t="s">
        <v>2895</v>
      </c>
      <c r="E1068" s="84" t="b">
        <v>0</v>
      </c>
      <c r="F1068" s="84" t="b">
        <v>0</v>
      </c>
      <c r="G1068" s="84" t="b">
        <v>0</v>
      </c>
    </row>
    <row r="1069" spans="1:7" ht="15">
      <c r="A1069" s="84" t="s">
        <v>3949</v>
      </c>
      <c r="B1069" s="84">
        <v>2</v>
      </c>
      <c r="C1069" s="123">
        <v>0</v>
      </c>
      <c r="D1069" s="84" t="s">
        <v>2895</v>
      </c>
      <c r="E1069" s="84" t="b">
        <v>0</v>
      </c>
      <c r="F1069" s="84" t="b">
        <v>0</v>
      </c>
      <c r="G1069" s="84" t="b">
        <v>0</v>
      </c>
    </row>
    <row r="1070" spans="1:7" ht="15">
      <c r="A1070" s="84" t="s">
        <v>3950</v>
      </c>
      <c r="B1070" s="84">
        <v>2</v>
      </c>
      <c r="C1070" s="123">
        <v>0</v>
      </c>
      <c r="D1070" s="84" t="s">
        <v>2895</v>
      </c>
      <c r="E1070" s="84" t="b">
        <v>0</v>
      </c>
      <c r="F1070" s="84" t="b">
        <v>0</v>
      </c>
      <c r="G1070" s="84" t="b">
        <v>0</v>
      </c>
    </row>
    <row r="1071" spans="1:7" ht="15">
      <c r="A1071" s="84" t="s">
        <v>3951</v>
      </c>
      <c r="B1071" s="84">
        <v>2</v>
      </c>
      <c r="C1071" s="123">
        <v>0</v>
      </c>
      <c r="D1071" s="84" t="s">
        <v>2895</v>
      </c>
      <c r="E1071" s="84" t="b">
        <v>0</v>
      </c>
      <c r="F1071" s="84" t="b">
        <v>0</v>
      </c>
      <c r="G1071" s="84" t="b">
        <v>0</v>
      </c>
    </row>
    <row r="1072" spans="1:7" ht="15">
      <c r="A1072" s="84" t="s">
        <v>3952</v>
      </c>
      <c r="B1072" s="84">
        <v>2</v>
      </c>
      <c r="C1072" s="123">
        <v>0</v>
      </c>
      <c r="D1072" s="84" t="s">
        <v>2895</v>
      </c>
      <c r="E1072" s="84" t="b">
        <v>0</v>
      </c>
      <c r="F1072" s="84" t="b">
        <v>0</v>
      </c>
      <c r="G1072" s="84" t="b">
        <v>0</v>
      </c>
    </row>
    <row r="1073" spans="1:7" ht="15">
      <c r="A1073" s="84" t="s">
        <v>3710</v>
      </c>
      <c r="B1073" s="84">
        <v>2</v>
      </c>
      <c r="C1073" s="123">
        <v>0</v>
      </c>
      <c r="D1073" s="84" t="s">
        <v>2895</v>
      </c>
      <c r="E1073" s="84" t="b">
        <v>0</v>
      </c>
      <c r="F1073" s="84" t="b">
        <v>0</v>
      </c>
      <c r="G1073" s="84" t="b">
        <v>0</v>
      </c>
    </row>
    <row r="1074" spans="1:7" ht="15">
      <c r="A1074" s="84" t="s">
        <v>2989</v>
      </c>
      <c r="B1074" s="84">
        <v>2</v>
      </c>
      <c r="C1074" s="123">
        <v>0</v>
      </c>
      <c r="D1074" s="84" t="s">
        <v>2896</v>
      </c>
      <c r="E1074" s="84" t="b">
        <v>0</v>
      </c>
      <c r="F1074" s="84" t="b">
        <v>0</v>
      </c>
      <c r="G1074" s="84" t="b">
        <v>0</v>
      </c>
    </row>
    <row r="1075" spans="1:7" ht="15">
      <c r="A1075" s="84" t="s">
        <v>707</v>
      </c>
      <c r="B1075" s="84">
        <v>2</v>
      </c>
      <c r="C1075" s="123">
        <v>0</v>
      </c>
      <c r="D1075" s="84" t="s">
        <v>2896</v>
      </c>
      <c r="E1075" s="84" t="b">
        <v>0</v>
      </c>
      <c r="F1075" s="84" t="b">
        <v>0</v>
      </c>
      <c r="G1075" s="84" t="b">
        <v>0</v>
      </c>
    </row>
    <row r="1076" spans="1:7" ht="15">
      <c r="A1076" s="84" t="s">
        <v>2995</v>
      </c>
      <c r="B1076" s="84">
        <v>2</v>
      </c>
      <c r="C1076" s="123">
        <v>0</v>
      </c>
      <c r="D1076" s="84" t="s">
        <v>2896</v>
      </c>
      <c r="E1076" s="84" t="b">
        <v>0</v>
      </c>
      <c r="F1076" s="84" t="b">
        <v>0</v>
      </c>
      <c r="G1076" s="84" t="b">
        <v>0</v>
      </c>
    </row>
    <row r="1077" spans="1:7" ht="15">
      <c r="A1077" s="84" t="s">
        <v>3697</v>
      </c>
      <c r="B1077" s="84">
        <v>2</v>
      </c>
      <c r="C1077" s="123">
        <v>0</v>
      </c>
      <c r="D1077" s="84" t="s">
        <v>2896</v>
      </c>
      <c r="E1077" s="84" t="b">
        <v>0</v>
      </c>
      <c r="F1077" s="84" t="b">
        <v>0</v>
      </c>
      <c r="G1077" s="84" t="b">
        <v>0</v>
      </c>
    </row>
    <row r="1078" spans="1:7" ht="15">
      <c r="A1078" s="84" t="s">
        <v>3953</v>
      </c>
      <c r="B1078" s="84">
        <v>2</v>
      </c>
      <c r="C1078" s="123">
        <v>0</v>
      </c>
      <c r="D1078" s="84" t="s">
        <v>2896</v>
      </c>
      <c r="E1078" s="84" t="b">
        <v>0</v>
      </c>
      <c r="F1078" s="84" t="b">
        <v>0</v>
      </c>
      <c r="G1078" s="84" t="b">
        <v>0</v>
      </c>
    </row>
    <row r="1079" spans="1:7" ht="15">
      <c r="A1079" s="84" t="s">
        <v>3663</v>
      </c>
      <c r="B1079" s="84">
        <v>2</v>
      </c>
      <c r="C1079" s="123">
        <v>0</v>
      </c>
      <c r="D1079" s="84" t="s">
        <v>2896</v>
      </c>
      <c r="E1079" s="84" t="b">
        <v>0</v>
      </c>
      <c r="F1079" s="84" t="b">
        <v>0</v>
      </c>
      <c r="G1079" s="84" t="b">
        <v>0</v>
      </c>
    </row>
    <row r="1080" spans="1:7" ht="15">
      <c r="A1080" s="84" t="s">
        <v>3725</v>
      </c>
      <c r="B1080" s="84">
        <v>2</v>
      </c>
      <c r="C1080" s="123">
        <v>0</v>
      </c>
      <c r="D1080" s="84" t="s">
        <v>2896</v>
      </c>
      <c r="E1080" s="84" t="b">
        <v>0</v>
      </c>
      <c r="F1080" s="84" t="b">
        <v>0</v>
      </c>
      <c r="G1080" s="84" t="b">
        <v>0</v>
      </c>
    </row>
    <row r="1081" spans="1:7" ht="15">
      <c r="A1081" s="84" t="s">
        <v>3954</v>
      </c>
      <c r="B1081" s="84">
        <v>2</v>
      </c>
      <c r="C1081" s="123">
        <v>0</v>
      </c>
      <c r="D1081" s="84" t="s">
        <v>2896</v>
      </c>
      <c r="E1081" s="84" t="b">
        <v>0</v>
      </c>
      <c r="F1081" s="84" t="b">
        <v>0</v>
      </c>
      <c r="G1081" s="84" t="b">
        <v>0</v>
      </c>
    </row>
    <row r="1082" spans="1:7" ht="15">
      <c r="A1082" s="84" t="s">
        <v>3955</v>
      </c>
      <c r="B1082" s="84">
        <v>2</v>
      </c>
      <c r="C1082" s="123">
        <v>0</v>
      </c>
      <c r="D1082" s="84" t="s">
        <v>2896</v>
      </c>
      <c r="E1082" s="84" t="b">
        <v>0</v>
      </c>
      <c r="F1082" s="84" t="b">
        <v>0</v>
      </c>
      <c r="G1082" s="84" t="b">
        <v>0</v>
      </c>
    </row>
    <row r="1083" spans="1:7" ht="15">
      <c r="A1083" s="84" t="s">
        <v>3956</v>
      </c>
      <c r="B1083" s="84">
        <v>2</v>
      </c>
      <c r="C1083" s="123">
        <v>0</v>
      </c>
      <c r="D1083" s="84" t="s">
        <v>2896</v>
      </c>
      <c r="E1083" s="84" t="b">
        <v>0</v>
      </c>
      <c r="F1083" s="84" t="b">
        <v>1</v>
      </c>
      <c r="G1083" s="84" t="b">
        <v>0</v>
      </c>
    </row>
    <row r="1084" spans="1:7" ht="15">
      <c r="A1084" s="84" t="s">
        <v>3672</v>
      </c>
      <c r="B1084" s="84">
        <v>2</v>
      </c>
      <c r="C1084" s="123">
        <v>0</v>
      </c>
      <c r="D1084" s="84" t="s">
        <v>2897</v>
      </c>
      <c r="E1084" s="84" t="b">
        <v>0</v>
      </c>
      <c r="F1084" s="84" t="b">
        <v>0</v>
      </c>
      <c r="G1084" s="84" t="b">
        <v>0</v>
      </c>
    </row>
    <row r="1085" spans="1:7" ht="15">
      <c r="A1085" s="84" t="s">
        <v>2988</v>
      </c>
      <c r="B1085" s="84">
        <v>2</v>
      </c>
      <c r="C1085" s="123">
        <v>0</v>
      </c>
      <c r="D1085" s="84" t="s">
        <v>2897</v>
      </c>
      <c r="E1085" s="84" t="b">
        <v>0</v>
      </c>
      <c r="F1085" s="84" t="b">
        <v>0</v>
      </c>
      <c r="G1085" s="84" t="b">
        <v>0</v>
      </c>
    </row>
    <row r="1086" spans="1:7" ht="15">
      <c r="A1086" s="84" t="s">
        <v>3958</v>
      </c>
      <c r="B1086" s="84">
        <v>2</v>
      </c>
      <c r="C1086" s="123">
        <v>0</v>
      </c>
      <c r="D1086" s="84" t="s">
        <v>2897</v>
      </c>
      <c r="E1086" s="84" t="b">
        <v>0</v>
      </c>
      <c r="F1086" s="84" t="b">
        <v>0</v>
      </c>
      <c r="G1086" s="84" t="b">
        <v>0</v>
      </c>
    </row>
    <row r="1087" spans="1:7" ht="15">
      <c r="A1087" s="84" t="s">
        <v>3667</v>
      </c>
      <c r="B1087" s="84">
        <v>2</v>
      </c>
      <c r="C1087" s="123">
        <v>0</v>
      </c>
      <c r="D1087" s="84" t="s">
        <v>2897</v>
      </c>
      <c r="E1087" s="84" t="b">
        <v>0</v>
      </c>
      <c r="F1087" s="84" t="b">
        <v>0</v>
      </c>
      <c r="G1087" s="84" t="b">
        <v>0</v>
      </c>
    </row>
    <row r="1088" spans="1:7" ht="15">
      <c r="A1088" s="84" t="s">
        <v>716</v>
      </c>
      <c r="B1088" s="84">
        <v>2</v>
      </c>
      <c r="C1088" s="123">
        <v>0</v>
      </c>
      <c r="D1088" s="84" t="s">
        <v>2897</v>
      </c>
      <c r="E1088" s="84" t="b">
        <v>0</v>
      </c>
      <c r="F1088" s="84" t="b">
        <v>0</v>
      </c>
      <c r="G1088" s="84" t="b">
        <v>0</v>
      </c>
    </row>
    <row r="1089" spans="1:7" ht="15">
      <c r="A1089" s="84" t="s">
        <v>3959</v>
      </c>
      <c r="B1089" s="84">
        <v>2</v>
      </c>
      <c r="C1089" s="123">
        <v>0</v>
      </c>
      <c r="D1089" s="84" t="s">
        <v>2897</v>
      </c>
      <c r="E1089" s="84" t="b">
        <v>0</v>
      </c>
      <c r="F1089" s="84" t="b">
        <v>0</v>
      </c>
      <c r="G1089" s="84" t="b">
        <v>0</v>
      </c>
    </row>
    <row r="1090" spans="1:7" ht="15">
      <c r="A1090" s="84" t="s">
        <v>2986</v>
      </c>
      <c r="B1090" s="84">
        <v>2</v>
      </c>
      <c r="C1090" s="123">
        <v>0</v>
      </c>
      <c r="D1090" s="84" t="s">
        <v>2897</v>
      </c>
      <c r="E1090" s="84" t="b">
        <v>0</v>
      </c>
      <c r="F1090" s="84" t="b">
        <v>0</v>
      </c>
      <c r="G1090" s="84" t="b">
        <v>0</v>
      </c>
    </row>
    <row r="1091" spans="1:7" ht="15">
      <c r="A1091" s="84" t="s">
        <v>3977</v>
      </c>
      <c r="B1091" s="84">
        <v>2</v>
      </c>
      <c r="C1091" s="123">
        <v>0</v>
      </c>
      <c r="D1091" s="84" t="s">
        <v>2899</v>
      </c>
      <c r="E1091" s="84" t="b">
        <v>0</v>
      </c>
      <c r="F1091" s="84" t="b">
        <v>0</v>
      </c>
      <c r="G1091" s="84" t="b">
        <v>0</v>
      </c>
    </row>
    <row r="1092" spans="1:7" ht="15">
      <c r="A1092" s="84" t="s">
        <v>3978</v>
      </c>
      <c r="B1092" s="84">
        <v>2</v>
      </c>
      <c r="C1092" s="123">
        <v>0</v>
      </c>
      <c r="D1092" s="84" t="s">
        <v>2899</v>
      </c>
      <c r="E1092" s="84" t="b">
        <v>0</v>
      </c>
      <c r="F1092" s="84" t="b">
        <v>0</v>
      </c>
      <c r="G1092" s="84" t="b">
        <v>0</v>
      </c>
    </row>
    <row r="1093" spans="1:7" ht="15">
      <c r="A1093" s="84" t="s">
        <v>3723</v>
      </c>
      <c r="B1093" s="84">
        <v>2</v>
      </c>
      <c r="C1093" s="123">
        <v>0</v>
      </c>
      <c r="D1093" s="84" t="s">
        <v>2899</v>
      </c>
      <c r="E1093" s="84" t="b">
        <v>0</v>
      </c>
      <c r="F1093" s="84" t="b">
        <v>0</v>
      </c>
      <c r="G1093" s="84" t="b">
        <v>0</v>
      </c>
    </row>
    <row r="1094" spans="1:7" ht="15">
      <c r="A1094" s="84" t="s">
        <v>3979</v>
      </c>
      <c r="B1094" s="84">
        <v>2</v>
      </c>
      <c r="C1094" s="123">
        <v>0</v>
      </c>
      <c r="D1094" s="84" t="s">
        <v>2899</v>
      </c>
      <c r="E1094" s="84" t="b">
        <v>0</v>
      </c>
      <c r="F1094" s="84" t="b">
        <v>0</v>
      </c>
      <c r="G1094" s="84" t="b">
        <v>0</v>
      </c>
    </row>
    <row r="1095" spans="1:7" ht="15">
      <c r="A1095" s="84" t="s">
        <v>3980</v>
      </c>
      <c r="B1095" s="84">
        <v>2</v>
      </c>
      <c r="C1095" s="123">
        <v>0</v>
      </c>
      <c r="D1095" s="84" t="s">
        <v>2899</v>
      </c>
      <c r="E1095" s="84" t="b">
        <v>0</v>
      </c>
      <c r="F1095" s="84" t="b">
        <v>0</v>
      </c>
      <c r="G1095" s="84" t="b">
        <v>0</v>
      </c>
    </row>
    <row r="1096" spans="1:7" ht="15">
      <c r="A1096" s="84" t="s">
        <v>753</v>
      </c>
      <c r="B1096" s="84">
        <v>2</v>
      </c>
      <c r="C1096" s="123">
        <v>0</v>
      </c>
      <c r="D1096" s="84" t="s">
        <v>2899</v>
      </c>
      <c r="E1096" s="84" t="b">
        <v>0</v>
      </c>
      <c r="F1096" s="84" t="b">
        <v>0</v>
      </c>
      <c r="G1096" s="84" t="b">
        <v>0</v>
      </c>
    </row>
    <row r="1097" spans="1:7" ht="15">
      <c r="A1097" s="84" t="s">
        <v>3981</v>
      </c>
      <c r="B1097" s="84">
        <v>2</v>
      </c>
      <c r="C1097" s="123">
        <v>0</v>
      </c>
      <c r="D1097" s="84" t="s">
        <v>2899</v>
      </c>
      <c r="E1097" s="84" t="b">
        <v>0</v>
      </c>
      <c r="F1097" s="84" t="b">
        <v>0</v>
      </c>
      <c r="G1097" s="84" t="b">
        <v>0</v>
      </c>
    </row>
    <row r="1098" spans="1:7" ht="15">
      <c r="A1098" s="84" t="s">
        <v>3982</v>
      </c>
      <c r="B1098" s="84">
        <v>2</v>
      </c>
      <c r="C1098" s="123">
        <v>0</v>
      </c>
      <c r="D1098" s="84" t="s">
        <v>2899</v>
      </c>
      <c r="E1098" s="84" t="b">
        <v>0</v>
      </c>
      <c r="F1098" s="84" t="b">
        <v>0</v>
      </c>
      <c r="G1098" s="84" t="b">
        <v>0</v>
      </c>
    </row>
    <row r="1099" spans="1:7" ht="15">
      <c r="A1099" s="84" t="s">
        <v>3689</v>
      </c>
      <c r="B1099" s="84">
        <v>2</v>
      </c>
      <c r="C1099" s="123">
        <v>0</v>
      </c>
      <c r="D1099" s="84" t="s">
        <v>2899</v>
      </c>
      <c r="E1099" s="84" t="b">
        <v>0</v>
      </c>
      <c r="F1099" s="84" t="b">
        <v>0</v>
      </c>
      <c r="G1099" s="84" t="b">
        <v>0</v>
      </c>
    </row>
    <row r="1100" spans="1:7" ht="15">
      <c r="A1100" s="84" t="s">
        <v>810</v>
      </c>
      <c r="B1100" s="84">
        <v>2</v>
      </c>
      <c r="C1100" s="123">
        <v>0.018814374728998825</v>
      </c>
      <c r="D1100" s="84" t="s">
        <v>2899</v>
      </c>
      <c r="E1100" s="84" t="b">
        <v>0</v>
      </c>
      <c r="F1100" s="84" t="b">
        <v>0</v>
      </c>
      <c r="G1100" s="84" t="b">
        <v>0</v>
      </c>
    </row>
    <row r="1101" spans="1:7" ht="15">
      <c r="A1101" s="84" t="s">
        <v>716</v>
      </c>
      <c r="B1101" s="84">
        <v>2</v>
      </c>
      <c r="C1101" s="123">
        <v>0</v>
      </c>
      <c r="D1101" s="84" t="s">
        <v>2900</v>
      </c>
      <c r="E1101" s="84" t="b">
        <v>0</v>
      </c>
      <c r="F1101" s="84" t="b">
        <v>0</v>
      </c>
      <c r="G1101" s="84" t="b">
        <v>0</v>
      </c>
    </row>
    <row r="1102" spans="1:7" ht="15">
      <c r="A1102" s="84" t="s">
        <v>3027</v>
      </c>
      <c r="B1102" s="84">
        <v>4</v>
      </c>
      <c r="C1102" s="123">
        <v>0</v>
      </c>
      <c r="D1102" s="84" t="s">
        <v>2902</v>
      </c>
      <c r="E1102" s="84" t="b">
        <v>0</v>
      </c>
      <c r="F1102" s="84" t="b">
        <v>0</v>
      </c>
      <c r="G1102" s="84" t="b">
        <v>0</v>
      </c>
    </row>
    <row r="1103" spans="1:7" ht="15">
      <c r="A1103" s="84" t="s">
        <v>3988</v>
      </c>
      <c r="B1103" s="84">
        <v>2</v>
      </c>
      <c r="C1103" s="123">
        <v>0</v>
      </c>
      <c r="D1103" s="84" t="s">
        <v>2902</v>
      </c>
      <c r="E1103" s="84" t="b">
        <v>0</v>
      </c>
      <c r="F1103" s="84" t="b">
        <v>0</v>
      </c>
      <c r="G1103" s="84" t="b">
        <v>0</v>
      </c>
    </row>
    <row r="1104" spans="1:7" ht="15">
      <c r="A1104" s="84" t="s">
        <v>3701</v>
      </c>
      <c r="B1104" s="84">
        <v>2</v>
      </c>
      <c r="C1104" s="123">
        <v>0</v>
      </c>
      <c r="D1104" s="84" t="s">
        <v>2902</v>
      </c>
      <c r="E1104" s="84" t="b">
        <v>0</v>
      </c>
      <c r="F1104" s="84" t="b">
        <v>0</v>
      </c>
      <c r="G1104" s="84" t="b">
        <v>0</v>
      </c>
    </row>
    <row r="1105" spans="1:7" ht="15">
      <c r="A1105" s="84" t="s">
        <v>3989</v>
      </c>
      <c r="B1105" s="84">
        <v>2</v>
      </c>
      <c r="C1105" s="123">
        <v>0</v>
      </c>
      <c r="D1105" s="84" t="s">
        <v>2902</v>
      </c>
      <c r="E1105" s="84" t="b">
        <v>0</v>
      </c>
      <c r="F1105" s="84" t="b">
        <v>0</v>
      </c>
      <c r="G1105" s="84" t="b">
        <v>0</v>
      </c>
    </row>
    <row r="1106" spans="1:7" ht="15">
      <c r="A1106" s="84" t="s">
        <v>732</v>
      </c>
      <c r="B1106" s="84">
        <v>2</v>
      </c>
      <c r="C1106" s="123">
        <v>0</v>
      </c>
      <c r="D1106" s="84" t="s">
        <v>2902</v>
      </c>
      <c r="E1106" s="84" t="b">
        <v>0</v>
      </c>
      <c r="F1106" s="84" t="b">
        <v>0</v>
      </c>
      <c r="G1106" s="84" t="b">
        <v>0</v>
      </c>
    </row>
    <row r="1107" spans="1:7" ht="15">
      <c r="A1107" s="84" t="s">
        <v>3990</v>
      </c>
      <c r="B1107" s="84">
        <v>2</v>
      </c>
      <c r="C1107" s="123">
        <v>0</v>
      </c>
      <c r="D1107" s="84" t="s">
        <v>2902</v>
      </c>
      <c r="E1107" s="84" t="b">
        <v>0</v>
      </c>
      <c r="F1107" s="84" t="b">
        <v>0</v>
      </c>
      <c r="G1107" s="84" t="b">
        <v>0</v>
      </c>
    </row>
    <row r="1108" spans="1:7" ht="15">
      <c r="A1108" s="84" t="s">
        <v>3676</v>
      </c>
      <c r="B1108" s="84">
        <v>2</v>
      </c>
      <c r="C1108" s="123">
        <v>0</v>
      </c>
      <c r="D1108" s="84" t="s">
        <v>2902</v>
      </c>
      <c r="E1108" s="84" t="b">
        <v>0</v>
      </c>
      <c r="F1108" s="84" t="b">
        <v>0</v>
      </c>
      <c r="G1108" s="84" t="b">
        <v>0</v>
      </c>
    </row>
    <row r="1109" spans="1:7" ht="15">
      <c r="A1109" s="84" t="s">
        <v>3733</v>
      </c>
      <c r="B1109" s="84">
        <v>2</v>
      </c>
      <c r="C1109" s="123">
        <v>0</v>
      </c>
      <c r="D1109" s="84" t="s">
        <v>2902</v>
      </c>
      <c r="E1109" s="84" t="b">
        <v>0</v>
      </c>
      <c r="F1109" s="84" t="b">
        <v>0</v>
      </c>
      <c r="G1109" s="84" t="b">
        <v>0</v>
      </c>
    </row>
    <row r="1110" spans="1:7" ht="15">
      <c r="A1110" s="84" t="s">
        <v>3665</v>
      </c>
      <c r="B1110" s="84">
        <v>2</v>
      </c>
      <c r="C1110" s="123">
        <v>0</v>
      </c>
      <c r="D1110" s="84" t="s">
        <v>2902</v>
      </c>
      <c r="E1110" s="84" t="b">
        <v>0</v>
      </c>
      <c r="F1110" s="84" t="b">
        <v>0</v>
      </c>
      <c r="G1110" s="84" t="b">
        <v>0</v>
      </c>
    </row>
    <row r="1111" spans="1:7" ht="15">
      <c r="A1111" s="84" t="s">
        <v>3072</v>
      </c>
      <c r="B1111" s="84">
        <v>2</v>
      </c>
      <c r="C1111" s="123">
        <v>0</v>
      </c>
      <c r="D1111" s="84" t="s">
        <v>2902</v>
      </c>
      <c r="E1111" s="84" t="b">
        <v>0</v>
      </c>
      <c r="F1111" s="84" t="b">
        <v>0</v>
      </c>
      <c r="G1111" s="84" t="b">
        <v>0</v>
      </c>
    </row>
    <row r="1112" spans="1:7" ht="15">
      <c r="A1112" s="84" t="s">
        <v>3999</v>
      </c>
      <c r="B1112" s="84">
        <v>2</v>
      </c>
      <c r="C1112" s="123">
        <v>0</v>
      </c>
      <c r="D1112" s="84" t="s">
        <v>2903</v>
      </c>
      <c r="E1112" s="84" t="b">
        <v>0</v>
      </c>
      <c r="F1112" s="84" t="b">
        <v>1</v>
      </c>
      <c r="G1112" s="84" t="b">
        <v>0</v>
      </c>
    </row>
    <row r="1113" spans="1:7" ht="15">
      <c r="A1113" s="84" t="s">
        <v>4000</v>
      </c>
      <c r="B1113" s="84">
        <v>2</v>
      </c>
      <c r="C1113" s="123">
        <v>0</v>
      </c>
      <c r="D1113" s="84" t="s">
        <v>2903</v>
      </c>
      <c r="E1113" s="84" t="b">
        <v>0</v>
      </c>
      <c r="F1113" s="84" t="b">
        <v>0</v>
      </c>
      <c r="G1113" s="84" t="b">
        <v>0</v>
      </c>
    </row>
    <row r="1114" spans="1:7" ht="15">
      <c r="A1114" s="84" t="s">
        <v>2992</v>
      </c>
      <c r="B1114" s="84">
        <v>2</v>
      </c>
      <c r="C1114" s="123">
        <v>0</v>
      </c>
      <c r="D1114" s="84" t="s">
        <v>2903</v>
      </c>
      <c r="E1114" s="84" t="b">
        <v>0</v>
      </c>
      <c r="F1114" s="84" t="b">
        <v>0</v>
      </c>
      <c r="G1114" s="84" t="b">
        <v>0</v>
      </c>
    </row>
    <row r="1115" spans="1:7" ht="15">
      <c r="A1115" s="84" t="s">
        <v>3767</v>
      </c>
      <c r="B1115" s="84">
        <v>2</v>
      </c>
      <c r="C1115" s="123">
        <v>0</v>
      </c>
      <c r="D1115" s="84" t="s">
        <v>2903</v>
      </c>
      <c r="E1115" s="84" t="b">
        <v>0</v>
      </c>
      <c r="F1115" s="84" t="b">
        <v>0</v>
      </c>
      <c r="G1115" s="84" t="b">
        <v>0</v>
      </c>
    </row>
    <row r="1116" spans="1:7" ht="15">
      <c r="A1116" s="84" t="s">
        <v>4001</v>
      </c>
      <c r="B1116" s="84">
        <v>2</v>
      </c>
      <c r="C1116" s="123">
        <v>0</v>
      </c>
      <c r="D1116" s="84" t="s">
        <v>2903</v>
      </c>
      <c r="E1116" s="84" t="b">
        <v>0</v>
      </c>
      <c r="F1116" s="84" t="b">
        <v>0</v>
      </c>
      <c r="G1116" s="84" t="b">
        <v>0</v>
      </c>
    </row>
    <row r="1117" spans="1:7" ht="15">
      <c r="A1117" s="84" t="s">
        <v>3771</v>
      </c>
      <c r="B1117" s="84">
        <v>2</v>
      </c>
      <c r="C1117" s="123">
        <v>0</v>
      </c>
      <c r="D1117" s="84" t="s">
        <v>2903</v>
      </c>
      <c r="E1117" s="84" t="b">
        <v>0</v>
      </c>
      <c r="F1117" s="84" t="b">
        <v>0</v>
      </c>
      <c r="G1117" s="84" t="b">
        <v>0</v>
      </c>
    </row>
    <row r="1118" spans="1:7" ht="15">
      <c r="A1118" s="84" t="s">
        <v>707</v>
      </c>
      <c r="B1118" s="84">
        <v>2</v>
      </c>
      <c r="C1118" s="123">
        <v>0</v>
      </c>
      <c r="D1118" s="84" t="s">
        <v>2903</v>
      </c>
      <c r="E1118" s="84" t="b">
        <v>0</v>
      </c>
      <c r="F1118" s="84" t="b">
        <v>0</v>
      </c>
      <c r="G1118" s="84" t="b">
        <v>0</v>
      </c>
    </row>
    <row r="1119" spans="1:7" ht="15">
      <c r="A1119" s="84" t="s">
        <v>3680</v>
      </c>
      <c r="B1119" s="84">
        <v>2</v>
      </c>
      <c r="C1119" s="123">
        <v>0</v>
      </c>
      <c r="D1119" s="84" t="s">
        <v>2903</v>
      </c>
      <c r="E1119" s="84" t="b">
        <v>0</v>
      </c>
      <c r="F1119" s="84" t="b">
        <v>0</v>
      </c>
      <c r="G1119" s="84" t="b">
        <v>0</v>
      </c>
    </row>
    <row r="1120" spans="1:7" ht="15">
      <c r="A1120" s="84" t="s">
        <v>810</v>
      </c>
      <c r="B1120" s="84">
        <v>2</v>
      </c>
      <c r="C1120" s="123">
        <v>0</v>
      </c>
      <c r="D1120" s="84" t="s">
        <v>2903</v>
      </c>
      <c r="E1120" s="84" t="b">
        <v>0</v>
      </c>
      <c r="F1120" s="84" t="b">
        <v>0</v>
      </c>
      <c r="G1120" s="84" t="b">
        <v>0</v>
      </c>
    </row>
    <row r="1121" spans="1:7" ht="15">
      <c r="A1121" s="84" t="s">
        <v>3004</v>
      </c>
      <c r="B1121" s="84">
        <v>2</v>
      </c>
      <c r="C1121" s="123">
        <v>0</v>
      </c>
      <c r="D1121" s="84" t="s">
        <v>2903</v>
      </c>
      <c r="E1121" s="84" t="b">
        <v>0</v>
      </c>
      <c r="F1121" s="84" t="b">
        <v>0</v>
      </c>
      <c r="G1121" s="84" t="b">
        <v>0</v>
      </c>
    </row>
    <row r="1122" spans="1:7" ht="15">
      <c r="A1122" s="84" t="s">
        <v>2987</v>
      </c>
      <c r="B1122" s="84">
        <v>2</v>
      </c>
      <c r="C1122" s="123">
        <v>0</v>
      </c>
      <c r="D1122" s="84" t="s">
        <v>2903</v>
      </c>
      <c r="E1122" s="84" t="b">
        <v>0</v>
      </c>
      <c r="F1122" s="84" t="b">
        <v>0</v>
      </c>
      <c r="G1122" s="84" t="b">
        <v>0</v>
      </c>
    </row>
    <row r="1123" spans="1:7" ht="15">
      <c r="A1123" s="84" t="s">
        <v>716</v>
      </c>
      <c r="B1123" s="84">
        <v>2</v>
      </c>
      <c r="C1123" s="123">
        <v>0</v>
      </c>
      <c r="D1123" s="84" t="s">
        <v>2903</v>
      </c>
      <c r="E1123" s="84" t="b">
        <v>0</v>
      </c>
      <c r="F1123" s="84" t="b">
        <v>0</v>
      </c>
      <c r="G1123" s="84" t="b">
        <v>0</v>
      </c>
    </row>
    <row r="1124" spans="1:7" ht="15">
      <c r="A1124" s="84" t="s">
        <v>3007</v>
      </c>
      <c r="B1124" s="84">
        <v>2</v>
      </c>
      <c r="C1124" s="123">
        <v>0</v>
      </c>
      <c r="D1124" s="84" t="s">
        <v>2903</v>
      </c>
      <c r="E1124" s="84" t="b">
        <v>0</v>
      </c>
      <c r="F1124" s="84" t="b">
        <v>0</v>
      </c>
      <c r="G1124" s="84" t="b">
        <v>0</v>
      </c>
    </row>
    <row r="1125" spans="1:7" ht="15">
      <c r="A1125" s="84" t="s">
        <v>3777</v>
      </c>
      <c r="B1125" s="84">
        <v>3</v>
      </c>
      <c r="C1125" s="123">
        <v>0</v>
      </c>
      <c r="D1125" s="84" t="s">
        <v>2904</v>
      </c>
      <c r="E1125" s="84" t="b">
        <v>0</v>
      </c>
      <c r="F1125" s="84" t="b">
        <v>0</v>
      </c>
      <c r="G1125" s="84" t="b">
        <v>0</v>
      </c>
    </row>
    <row r="1126" spans="1:7" ht="15">
      <c r="A1126" s="84" t="s">
        <v>707</v>
      </c>
      <c r="B1126" s="84">
        <v>2</v>
      </c>
      <c r="C1126" s="123">
        <v>0</v>
      </c>
      <c r="D1126" s="84" t="s">
        <v>2904</v>
      </c>
      <c r="E1126" s="84" t="b">
        <v>0</v>
      </c>
      <c r="F1126" s="84" t="b">
        <v>0</v>
      </c>
      <c r="G1126" s="84" t="b">
        <v>0</v>
      </c>
    </row>
    <row r="1127" spans="1:7" ht="15">
      <c r="A1127" s="84" t="s">
        <v>4028</v>
      </c>
      <c r="B1127" s="84">
        <v>2</v>
      </c>
      <c r="C1127" s="123">
        <v>0</v>
      </c>
      <c r="D1127" s="84" t="s">
        <v>2904</v>
      </c>
      <c r="E1127" s="84" t="b">
        <v>0</v>
      </c>
      <c r="F1127" s="84" t="b">
        <v>0</v>
      </c>
      <c r="G1127" s="84" t="b">
        <v>0</v>
      </c>
    </row>
    <row r="1128" spans="1:7" ht="15">
      <c r="A1128" s="84" t="s">
        <v>4029</v>
      </c>
      <c r="B1128" s="84">
        <v>2</v>
      </c>
      <c r="C1128" s="123">
        <v>0</v>
      </c>
      <c r="D1128" s="84" t="s">
        <v>2904</v>
      </c>
      <c r="E1128" s="84" t="b">
        <v>0</v>
      </c>
      <c r="F1128" s="84" t="b">
        <v>0</v>
      </c>
      <c r="G1128" s="84" t="b">
        <v>0</v>
      </c>
    </row>
    <row r="1129" spans="1:7" ht="15">
      <c r="A1129" s="84" t="s">
        <v>2992</v>
      </c>
      <c r="B1129" s="84">
        <v>2</v>
      </c>
      <c r="C1129" s="123">
        <v>0</v>
      </c>
      <c r="D1129" s="84" t="s">
        <v>2904</v>
      </c>
      <c r="E1129" s="84" t="b">
        <v>0</v>
      </c>
      <c r="F1129" s="84" t="b">
        <v>0</v>
      </c>
      <c r="G1129" s="84" t="b">
        <v>0</v>
      </c>
    </row>
    <row r="1130" spans="1:7" ht="15">
      <c r="A1130" s="84" t="s">
        <v>3671</v>
      </c>
      <c r="B1130" s="84">
        <v>2</v>
      </c>
      <c r="C1130" s="123">
        <v>0</v>
      </c>
      <c r="D1130" s="84" t="s">
        <v>2904</v>
      </c>
      <c r="E1130" s="84" t="b">
        <v>0</v>
      </c>
      <c r="F1130" s="84" t="b">
        <v>0</v>
      </c>
      <c r="G1130" s="84" t="b">
        <v>0</v>
      </c>
    </row>
    <row r="1131" spans="1:7" ht="15">
      <c r="A1131" s="84" t="s">
        <v>2987</v>
      </c>
      <c r="B1131" s="84">
        <v>2</v>
      </c>
      <c r="C1131" s="123">
        <v>0</v>
      </c>
      <c r="D1131" s="84" t="s">
        <v>2904</v>
      </c>
      <c r="E1131" s="84" t="b">
        <v>0</v>
      </c>
      <c r="F1131" s="84" t="b">
        <v>0</v>
      </c>
      <c r="G1131" s="84" t="b">
        <v>0</v>
      </c>
    </row>
    <row r="1132" spans="1:7" ht="15">
      <c r="A1132" s="84" t="s">
        <v>3012</v>
      </c>
      <c r="B1132" s="84">
        <v>2</v>
      </c>
      <c r="C1132" s="123">
        <v>0</v>
      </c>
      <c r="D1132" s="84" t="s">
        <v>2904</v>
      </c>
      <c r="E1132" s="84" t="b">
        <v>0</v>
      </c>
      <c r="F1132" s="84" t="b">
        <v>0</v>
      </c>
      <c r="G1132" s="84" t="b">
        <v>0</v>
      </c>
    </row>
    <row r="1133" spans="1:7" ht="15">
      <c r="A1133" s="84" t="s">
        <v>3008</v>
      </c>
      <c r="B1133" s="84">
        <v>2</v>
      </c>
      <c r="C1133" s="123">
        <v>0</v>
      </c>
      <c r="D1133" s="84" t="s">
        <v>2904</v>
      </c>
      <c r="E1133" s="84" t="b">
        <v>0</v>
      </c>
      <c r="F1133" s="84" t="b">
        <v>0</v>
      </c>
      <c r="G1133" s="84" t="b">
        <v>0</v>
      </c>
    </row>
    <row r="1134" spans="1:7" ht="15">
      <c r="A1134" s="84" t="s">
        <v>716</v>
      </c>
      <c r="B1134" s="84">
        <v>2</v>
      </c>
      <c r="C1134" s="123">
        <v>0</v>
      </c>
      <c r="D1134" s="84" t="s">
        <v>2904</v>
      </c>
      <c r="E1134" s="84" t="b">
        <v>0</v>
      </c>
      <c r="F1134" s="84" t="b">
        <v>0</v>
      </c>
      <c r="G1134" s="84" t="b">
        <v>0</v>
      </c>
    </row>
    <row r="1135" spans="1:7" ht="15">
      <c r="A1135" s="84" t="s">
        <v>3690</v>
      </c>
      <c r="B1135" s="84">
        <v>2</v>
      </c>
      <c r="C1135" s="123">
        <v>0</v>
      </c>
      <c r="D1135" s="84" t="s">
        <v>2905</v>
      </c>
      <c r="E1135" s="84" t="b">
        <v>0</v>
      </c>
      <c r="F1135" s="84" t="b">
        <v>0</v>
      </c>
      <c r="G1135" s="84" t="b">
        <v>0</v>
      </c>
    </row>
    <row r="1136" spans="1:7" ht="15">
      <c r="A1136" s="84" t="s">
        <v>4030</v>
      </c>
      <c r="B1136" s="84">
        <v>2</v>
      </c>
      <c r="C1136" s="123">
        <v>0</v>
      </c>
      <c r="D1136" s="84" t="s">
        <v>2905</v>
      </c>
      <c r="E1136" s="84" t="b">
        <v>0</v>
      </c>
      <c r="F1136" s="84" t="b">
        <v>0</v>
      </c>
      <c r="G1136" s="84" t="b">
        <v>0</v>
      </c>
    </row>
    <row r="1137" spans="1:7" ht="15">
      <c r="A1137" s="84" t="s">
        <v>3663</v>
      </c>
      <c r="B1137" s="84">
        <v>2</v>
      </c>
      <c r="C1137" s="123">
        <v>0</v>
      </c>
      <c r="D1137" s="84" t="s">
        <v>2905</v>
      </c>
      <c r="E1137" s="84" t="b">
        <v>0</v>
      </c>
      <c r="F1137" s="84" t="b">
        <v>0</v>
      </c>
      <c r="G1137" s="84" t="b">
        <v>0</v>
      </c>
    </row>
    <row r="1138" spans="1:7" ht="15">
      <c r="A1138" s="84" t="s">
        <v>4031</v>
      </c>
      <c r="B1138" s="84">
        <v>2</v>
      </c>
      <c r="C1138" s="123">
        <v>0</v>
      </c>
      <c r="D1138" s="84" t="s">
        <v>2905</v>
      </c>
      <c r="E1138" s="84" t="b">
        <v>0</v>
      </c>
      <c r="F1138" s="84" t="b">
        <v>0</v>
      </c>
      <c r="G1138" s="84" t="b">
        <v>0</v>
      </c>
    </row>
    <row r="1139" spans="1:7" ht="15">
      <c r="A1139" s="84" t="s">
        <v>4032</v>
      </c>
      <c r="B1139" s="84">
        <v>2</v>
      </c>
      <c r="C1139" s="123">
        <v>0</v>
      </c>
      <c r="D1139" s="84" t="s">
        <v>2905</v>
      </c>
      <c r="E1139" s="84" t="b">
        <v>0</v>
      </c>
      <c r="F1139" s="84" t="b">
        <v>0</v>
      </c>
      <c r="G1139" s="84" t="b">
        <v>0</v>
      </c>
    </row>
    <row r="1140" spans="1:7" ht="15">
      <c r="A1140" s="84" t="s">
        <v>4033</v>
      </c>
      <c r="B1140" s="84">
        <v>2</v>
      </c>
      <c r="C1140" s="123">
        <v>0</v>
      </c>
      <c r="D1140" s="84" t="s">
        <v>2905</v>
      </c>
      <c r="E1140" s="84" t="b">
        <v>0</v>
      </c>
      <c r="F1140" s="84" t="b">
        <v>0</v>
      </c>
      <c r="G1140" s="84" t="b">
        <v>0</v>
      </c>
    </row>
    <row r="1141" spans="1:7" ht="15">
      <c r="A1141" s="84" t="s">
        <v>4034</v>
      </c>
      <c r="B1141" s="84">
        <v>2</v>
      </c>
      <c r="C1141" s="123">
        <v>0</v>
      </c>
      <c r="D1141" s="84" t="s">
        <v>2905</v>
      </c>
      <c r="E1141" s="84" t="b">
        <v>0</v>
      </c>
      <c r="F1141" s="84" t="b">
        <v>0</v>
      </c>
      <c r="G1141" s="84" t="b">
        <v>0</v>
      </c>
    </row>
    <row r="1142" spans="1:7" ht="15">
      <c r="A1142" s="84" t="s">
        <v>3016</v>
      </c>
      <c r="B1142" s="84">
        <v>2</v>
      </c>
      <c r="C1142" s="123">
        <v>0</v>
      </c>
      <c r="D1142" s="84" t="s">
        <v>2905</v>
      </c>
      <c r="E1142" s="84" t="b">
        <v>0</v>
      </c>
      <c r="F1142" s="84" t="b">
        <v>0</v>
      </c>
      <c r="G1142" s="84" t="b">
        <v>0</v>
      </c>
    </row>
    <row r="1143" spans="1:7" ht="15">
      <c r="A1143" s="84" t="s">
        <v>4035</v>
      </c>
      <c r="B1143" s="84">
        <v>2</v>
      </c>
      <c r="C1143" s="123">
        <v>0</v>
      </c>
      <c r="D1143" s="84" t="s">
        <v>2905</v>
      </c>
      <c r="E1143" s="84" t="b">
        <v>0</v>
      </c>
      <c r="F1143" s="84" t="b">
        <v>0</v>
      </c>
      <c r="G1143" s="84" t="b">
        <v>0</v>
      </c>
    </row>
    <row r="1144" spans="1:7" ht="15">
      <c r="A1144" s="84" t="s">
        <v>3703</v>
      </c>
      <c r="B1144" s="84">
        <v>2</v>
      </c>
      <c r="C1144" s="123">
        <v>0</v>
      </c>
      <c r="D1144" s="84" t="s">
        <v>2905</v>
      </c>
      <c r="E1144" s="84" t="b">
        <v>0</v>
      </c>
      <c r="F1144" s="84" t="b">
        <v>0</v>
      </c>
      <c r="G1144" s="84" t="b">
        <v>0</v>
      </c>
    </row>
    <row r="1145" spans="1:7" ht="15">
      <c r="A1145" s="84" t="s">
        <v>4036</v>
      </c>
      <c r="B1145" s="84">
        <v>2</v>
      </c>
      <c r="C1145" s="123">
        <v>0</v>
      </c>
      <c r="D1145" s="84" t="s">
        <v>2905</v>
      </c>
      <c r="E1145" s="84" t="b">
        <v>0</v>
      </c>
      <c r="F1145" s="84" t="b">
        <v>0</v>
      </c>
      <c r="G1145" s="84" t="b">
        <v>0</v>
      </c>
    </row>
    <row r="1146" spans="1:7" ht="15">
      <c r="A1146" s="84" t="s">
        <v>4037</v>
      </c>
      <c r="B1146" s="84">
        <v>2</v>
      </c>
      <c r="C1146" s="123">
        <v>0</v>
      </c>
      <c r="D1146" s="84" t="s">
        <v>2906</v>
      </c>
      <c r="E1146" s="84" t="b">
        <v>0</v>
      </c>
      <c r="F1146" s="84" t="b">
        <v>0</v>
      </c>
      <c r="G1146" s="84" t="b">
        <v>0</v>
      </c>
    </row>
    <row r="1147" spans="1:7" ht="15">
      <c r="A1147" s="84" t="s">
        <v>4038</v>
      </c>
      <c r="B1147" s="84">
        <v>2</v>
      </c>
      <c r="C1147" s="123">
        <v>0</v>
      </c>
      <c r="D1147" s="84" t="s">
        <v>2906</v>
      </c>
      <c r="E1147" s="84" t="b">
        <v>0</v>
      </c>
      <c r="F1147" s="84" t="b">
        <v>0</v>
      </c>
      <c r="G1147" s="84" t="b">
        <v>0</v>
      </c>
    </row>
    <row r="1148" spans="1:7" ht="15">
      <c r="A1148" s="84" t="s">
        <v>4039</v>
      </c>
      <c r="B1148" s="84">
        <v>2</v>
      </c>
      <c r="C1148" s="123">
        <v>0</v>
      </c>
      <c r="D1148" s="84" t="s">
        <v>2906</v>
      </c>
      <c r="E1148" s="84" t="b">
        <v>1</v>
      </c>
      <c r="F1148" s="84" t="b">
        <v>0</v>
      </c>
      <c r="G1148" s="84" t="b">
        <v>0</v>
      </c>
    </row>
    <row r="1149" spans="1:7" ht="15">
      <c r="A1149" s="84" t="s">
        <v>4040</v>
      </c>
      <c r="B1149" s="84">
        <v>2</v>
      </c>
      <c r="C1149" s="123">
        <v>0</v>
      </c>
      <c r="D1149" s="84" t="s">
        <v>2906</v>
      </c>
      <c r="E1149" s="84" t="b">
        <v>0</v>
      </c>
      <c r="F1149" s="84" t="b">
        <v>0</v>
      </c>
      <c r="G1149" s="84" t="b">
        <v>0</v>
      </c>
    </row>
    <row r="1150" spans="1:7" ht="15">
      <c r="A1150" s="84" t="s">
        <v>4041</v>
      </c>
      <c r="B1150" s="84">
        <v>2</v>
      </c>
      <c r="C1150" s="123">
        <v>0</v>
      </c>
      <c r="D1150" s="84" t="s">
        <v>2906</v>
      </c>
      <c r="E1150" s="84" t="b">
        <v>0</v>
      </c>
      <c r="F1150" s="84" t="b">
        <v>0</v>
      </c>
      <c r="G1150" s="84" t="b">
        <v>0</v>
      </c>
    </row>
    <row r="1151" spans="1:7" ht="15">
      <c r="A1151" s="84" t="s">
        <v>3697</v>
      </c>
      <c r="B1151" s="84">
        <v>2</v>
      </c>
      <c r="C1151" s="123">
        <v>0</v>
      </c>
      <c r="D1151" s="84" t="s">
        <v>2906</v>
      </c>
      <c r="E1151" s="84" t="b">
        <v>0</v>
      </c>
      <c r="F1151" s="84" t="b">
        <v>0</v>
      </c>
      <c r="G1151" s="84" t="b">
        <v>0</v>
      </c>
    </row>
    <row r="1152" spans="1:7" ht="15">
      <c r="A1152" s="84" t="s">
        <v>4042</v>
      </c>
      <c r="B1152" s="84">
        <v>2</v>
      </c>
      <c r="C1152" s="123">
        <v>0</v>
      </c>
      <c r="D1152" s="84" t="s">
        <v>2906</v>
      </c>
      <c r="E1152" s="84" t="b">
        <v>0</v>
      </c>
      <c r="F1152" s="84" t="b">
        <v>0</v>
      </c>
      <c r="G1152" s="84" t="b">
        <v>0</v>
      </c>
    </row>
    <row r="1153" spans="1:7" ht="15">
      <c r="A1153" s="84" t="s">
        <v>4043</v>
      </c>
      <c r="B1153" s="84">
        <v>2</v>
      </c>
      <c r="C1153" s="123">
        <v>0</v>
      </c>
      <c r="D1153" s="84" t="s">
        <v>2906</v>
      </c>
      <c r="E1153" s="84" t="b">
        <v>0</v>
      </c>
      <c r="F1153" s="84" t="b">
        <v>0</v>
      </c>
      <c r="G1153" s="84" t="b">
        <v>0</v>
      </c>
    </row>
    <row r="1154" spans="1:7" ht="15">
      <c r="A1154" s="84" t="s">
        <v>4044</v>
      </c>
      <c r="B1154" s="84">
        <v>2</v>
      </c>
      <c r="C1154" s="123">
        <v>0</v>
      </c>
      <c r="D1154" s="84" t="s">
        <v>2906</v>
      </c>
      <c r="E1154" s="84" t="b">
        <v>0</v>
      </c>
      <c r="F1154" s="84" t="b">
        <v>0</v>
      </c>
      <c r="G1154" s="84" t="b">
        <v>0</v>
      </c>
    </row>
    <row r="1155" spans="1:7" ht="15">
      <c r="A1155" s="84" t="s">
        <v>4045</v>
      </c>
      <c r="B1155" s="84">
        <v>2</v>
      </c>
      <c r="C1155" s="123">
        <v>0</v>
      </c>
      <c r="D1155" s="84" t="s">
        <v>2906</v>
      </c>
      <c r="E1155" s="84" t="b">
        <v>0</v>
      </c>
      <c r="F1155" s="84" t="b">
        <v>0</v>
      </c>
      <c r="G1155" s="84" t="b">
        <v>0</v>
      </c>
    </row>
    <row r="1156" spans="1:7" ht="15">
      <c r="A1156" s="84" t="s">
        <v>3734</v>
      </c>
      <c r="B1156" s="84">
        <v>2</v>
      </c>
      <c r="C1156" s="123">
        <v>0</v>
      </c>
      <c r="D1156" s="84" t="s">
        <v>2907</v>
      </c>
      <c r="E1156" s="84" t="b">
        <v>0</v>
      </c>
      <c r="F1156" s="84" t="b">
        <v>0</v>
      </c>
      <c r="G1156" s="84" t="b">
        <v>0</v>
      </c>
    </row>
    <row r="1157" spans="1:7" ht="15">
      <c r="A1157" s="84" t="s">
        <v>4046</v>
      </c>
      <c r="B1157" s="84">
        <v>2</v>
      </c>
      <c r="C1157" s="123">
        <v>0</v>
      </c>
      <c r="D1157" s="84" t="s">
        <v>2907</v>
      </c>
      <c r="E1157" s="84" t="b">
        <v>0</v>
      </c>
      <c r="F1157" s="84" t="b">
        <v>0</v>
      </c>
      <c r="G1157" s="84" t="b">
        <v>0</v>
      </c>
    </row>
    <row r="1158" spans="1:7" ht="15">
      <c r="A1158" s="84" t="s">
        <v>4047</v>
      </c>
      <c r="B1158" s="84">
        <v>2</v>
      </c>
      <c r="C1158" s="123">
        <v>0</v>
      </c>
      <c r="D1158" s="84" t="s">
        <v>2907</v>
      </c>
      <c r="E1158" s="84" t="b">
        <v>0</v>
      </c>
      <c r="F1158" s="84" t="b">
        <v>0</v>
      </c>
      <c r="G1158" s="84" t="b">
        <v>0</v>
      </c>
    </row>
    <row r="1159" spans="1:7" ht="15">
      <c r="A1159" s="84" t="s">
        <v>2987</v>
      </c>
      <c r="B1159" s="84">
        <v>2</v>
      </c>
      <c r="C1159" s="123">
        <v>0</v>
      </c>
      <c r="D1159" s="84" t="s">
        <v>2907</v>
      </c>
      <c r="E1159" s="84" t="b">
        <v>0</v>
      </c>
      <c r="F1159" s="84" t="b">
        <v>0</v>
      </c>
      <c r="G1159" s="84" t="b">
        <v>0</v>
      </c>
    </row>
    <row r="1160" spans="1:7" ht="15">
      <c r="A1160" s="84" t="s">
        <v>3680</v>
      </c>
      <c r="B1160" s="84">
        <v>2</v>
      </c>
      <c r="C1160" s="123">
        <v>0</v>
      </c>
      <c r="D1160" s="84" t="s">
        <v>2907</v>
      </c>
      <c r="E1160" s="84" t="b">
        <v>0</v>
      </c>
      <c r="F1160" s="84" t="b">
        <v>0</v>
      </c>
      <c r="G1160" s="84" t="b">
        <v>0</v>
      </c>
    </row>
    <row r="1161" spans="1:7" ht="15">
      <c r="A1161" s="84" t="s">
        <v>707</v>
      </c>
      <c r="B1161" s="84">
        <v>2</v>
      </c>
      <c r="C1161" s="123">
        <v>0</v>
      </c>
      <c r="D1161" s="84" t="s">
        <v>2907</v>
      </c>
      <c r="E1161" s="84" t="b">
        <v>0</v>
      </c>
      <c r="F1161" s="84" t="b">
        <v>0</v>
      </c>
      <c r="G1161" s="84" t="b">
        <v>0</v>
      </c>
    </row>
    <row r="1162" spans="1:7" ht="15">
      <c r="A1162" s="84" t="s">
        <v>3004</v>
      </c>
      <c r="B1162" s="84">
        <v>2</v>
      </c>
      <c r="C1162" s="123">
        <v>0</v>
      </c>
      <c r="D1162" s="84" t="s">
        <v>2907</v>
      </c>
      <c r="E1162" s="84" t="b">
        <v>0</v>
      </c>
      <c r="F1162" s="84" t="b">
        <v>0</v>
      </c>
      <c r="G11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4054</v>
      </c>
      <c r="B1" s="13" t="s">
        <v>4055</v>
      </c>
      <c r="C1" s="13" t="s">
        <v>4048</v>
      </c>
      <c r="D1" s="13" t="s">
        <v>4049</v>
      </c>
      <c r="E1" s="13" t="s">
        <v>4056</v>
      </c>
      <c r="F1" s="13" t="s">
        <v>144</v>
      </c>
      <c r="G1" s="13" t="s">
        <v>4057</v>
      </c>
      <c r="H1" s="13" t="s">
        <v>4058</v>
      </c>
      <c r="I1" s="13" t="s">
        <v>4059</v>
      </c>
      <c r="J1" s="13" t="s">
        <v>4060</v>
      </c>
      <c r="K1" s="13" t="s">
        <v>4061</v>
      </c>
      <c r="L1" s="13" t="s">
        <v>4062</v>
      </c>
    </row>
    <row r="2" spans="1:12" ht="15">
      <c r="A2" s="84" t="s">
        <v>707</v>
      </c>
      <c r="B2" s="84" t="s">
        <v>2986</v>
      </c>
      <c r="C2" s="84">
        <v>20</v>
      </c>
      <c r="D2" s="123">
        <v>0.007540763221578478</v>
      </c>
      <c r="E2" s="123">
        <v>0.9430439014533785</v>
      </c>
      <c r="F2" s="84" t="s">
        <v>4050</v>
      </c>
      <c r="G2" s="84" t="b">
        <v>0</v>
      </c>
      <c r="H2" s="84" t="b">
        <v>0</v>
      </c>
      <c r="I2" s="84" t="b">
        <v>0</v>
      </c>
      <c r="J2" s="84" t="b">
        <v>0</v>
      </c>
      <c r="K2" s="84" t="b">
        <v>0</v>
      </c>
      <c r="L2" s="84" t="b">
        <v>0</v>
      </c>
    </row>
    <row r="3" spans="1:12" ht="15">
      <c r="A3" s="84" t="s">
        <v>3064</v>
      </c>
      <c r="B3" s="84" t="s">
        <v>3064</v>
      </c>
      <c r="C3" s="84">
        <v>19</v>
      </c>
      <c r="D3" s="123">
        <v>0.011953984622991718</v>
      </c>
      <c r="E3" s="123">
        <v>1.6585755154470545</v>
      </c>
      <c r="F3" s="84" t="s">
        <v>4050</v>
      </c>
      <c r="G3" s="84" t="b">
        <v>0</v>
      </c>
      <c r="H3" s="84" t="b">
        <v>0</v>
      </c>
      <c r="I3" s="84" t="b">
        <v>0</v>
      </c>
      <c r="J3" s="84" t="b">
        <v>0</v>
      </c>
      <c r="K3" s="84" t="b">
        <v>0</v>
      </c>
      <c r="L3" s="84" t="b">
        <v>0</v>
      </c>
    </row>
    <row r="4" spans="1:12" ht="15">
      <c r="A4" s="84" t="s">
        <v>2991</v>
      </c>
      <c r="B4" s="84" t="s">
        <v>2994</v>
      </c>
      <c r="C4" s="84">
        <v>12</v>
      </c>
      <c r="D4" s="123">
        <v>0.005639275770215209</v>
      </c>
      <c r="E4" s="123">
        <v>2.0930323579448546</v>
      </c>
      <c r="F4" s="84" t="s">
        <v>4050</v>
      </c>
      <c r="G4" s="84" t="b">
        <v>0</v>
      </c>
      <c r="H4" s="84" t="b">
        <v>0</v>
      </c>
      <c r="I4" s="84" t="b">
        <v>0</v>
      </c>
      <c r="J4" s="84" t="b">
        <v>0</v>
      </c>
      <c r="K4" s="84" t="b">
        <v>0</v>
      </c>
      <c r="L4" s="84" t="b">
        <v>0</v>
      </c>
    </row>
    <row r="5" spans="1:12" ht="15">
      <c r="A5" s="84" t="s">
        <v>2988</v>
      </c>
      <c r="B5" s="84" t="s">
        <v>707</v>
      </c>
      <c r="C5" s="84">
        <v>12</v>
      </c>
      <c r="D5" s="123">
        <v>0.005639275770215209</v>
      </c>
      <c r="E5" s="123">
        <v>0.7757236617156746</v>
      </c>
      <c r="F5" s="84" t="s">
        <v>4050</v>
      </c>
      <c r="G5" s="84" t="b">
        <v>0</v>
      </c>
      <c r="H5" s="84" t="b">
        <v>0</v>
      </c>
      <c r="I5" s="84" t="b">
        <v>0</v>
      </c>
      <c r="J5" s="84" t="b">
        <v>0</v>
      </c>
      <c r="K5" s="84" t="b">
        <v>0</v>
      </c>
      <c r="L5" s="84" t="b">
        <v>0</v>
      </c>
    </row>
    <row r="6" spans="1:12" ht="15">
      <c r="A6" s="84" t="s">
        <v>716</v>
      </c>
      <c r="B6" s="84" t="s">
        <v>707</v>
      </c>
      <c r="C6" s="84">
        <v>12</v>
      </c>
      <c r="D6" s="123">
        <v>0.005639275770215209</v>
      </c>
      <c r="E6" s="123">
        <v>0.42726901612355533</v>
      </c>
      <c r="F6" s="84" t="s">
        <v>4050</v>
      </c>
      <c r="G6" s="84" t="b">
        <v>0</v>
      </c>
      <c r="H6" s="84" t="b">
        <v>0</v>
      </c>
      <c r="I6" s="84" t="b">
        <v>0</v>
      </c>
      <c r="J6" s="84" t="b">
        <v>0</v>
      </c>
      <c r="K6" s="84" t="b">
        <v>0</v>
      </c>
      <c r="L6" s="84" t="b">
        <v>0</v>
      </c>
    </row>
    <row r="7" spans="1:12" ht="15">
      <c r="A7" s="84" t="s">
        <v>707</v>
      </c>
      <c r="B7" s="84" t="s">
        <v>716</v>
      </c>
      <c r="C7" s="84">
        <v>11</v>
      </c>
      <c r="D7" s="123">
        <v>0.00534340403299183</v>
      </c>
      <c r="E7" s="123">
        <v>0.4072001790086732</v>
      </c>
      <c r="F7" s="84" t="s">
        <v>4050</v>
      </c>
      <c r="G7" s="84" t="b">
        <v>0</v>
      </c>
      <c r="H7" s="84" t="b">
        <v>0</v>
      </c>
      <c r="I7" s="84" t="b">
        <v>0</v>
      </c>
      <c r="J7" s="84" t="b">
        <v>0</v>
      </c>
      <c r="K7" s="84" t="b">
        <v>0</v>
      </c>
      <c r="L7" s="84" t="b">
        <v>0</v>
      </c>
    </row>
    <row r="8" spans="1:12" ht="15">
      <c r="A8" s="84" t="s">
        <v>2987</v>
      </c>
      <c r="B8" s="84" t="s">
        <v>707</v>
      </c>
      <c r="C8" s="84">
        <v>11</v>
      </c>
      <c r="D8" s="123">
        <v>0.00534340403299183</v>
      </c>
      <c r="E8" s="123">
        <v>0.7269397165248116</v>
      </c>
      <c r="F8" s="84" t="s">
        <v>4050</v>
      </c>
      <c r="G8" s="84" t="b">
        <v>0</v>
      </c>
      <c r="H8" s="84" t="b">
        <v>0</v>
      </c>
      <c r="I8" s="84" t="b">
        <v>0</v>
      </c>
      <c r="J8" s="84" t="b">
        <v>0</v>
      </c>
      <c r="K8" s="84" t="b">
        <v>0</v>
      </c>
      <c r="L8" s="84" t="b">
        <v>0</v>
      </c>
    </row>
    <row r="9" spans="1:12" ht="15">
      <c r="A9" s="84" t="s">
        <v>3665</v>
      </c>
      <c r="B9" s="84" t="s">
        <v>3072</v>
      </c>
      <c r="C9" s="84">
        <v>10</v>
      </c>
      <c r="D9" s="123">
        <v>0.005030976232497703</v>
      </c>
      <c r="E9" s="123">
        <v>2.1441848803922356</v>
      </c>
      <c r="F9" s="84" t="s">
        <v>4050</v>
      </c>
      <c r="G9" s="84" t="b">
        <v>0</v>
      </c>
      <c r="H9" s="84" t="b">
        <v>0</v>
      </c>
      <c r="I9" s="84" t="b">
        <v>0</v>
      </c>
      <c r="J9" s="84" t="b">
        <v>0</v>
      </c>
      <c r="K9" s="84" t="b">
        <v>0</v>
      </c>
      <c r="L9" s="84" t="b">
        <v>0</v>
      </c>
    </row>
    <row r="10" spans="1:12" ht="15">
      <c r="A10" s="84" t="s">
        <v>2986</v>
      </c>
      <c r="B10" s="84" t="s">
        <v>707</v>
      </c>
      <c r="C10" s="84">
        <v>8</v>
      </c>
      <c r="D10" s="123">
        <v>0.004349437645991652</v>
      </c>
      <c r="E10" s="123">
        <v>0.5472443332003051</v>
      </c>
      <c r="F10" s="84" t="s">
        <v>4050</v>
      </c>
      <c r="G10" s="84" t="b">
        <v>0</v>
      </c>
      <c r="H10" s="84" t="b">
        <v>0</v>
      </c>
      <c r="I10" s="84" t="b">
        <v>0</v>
      </c>
      <c r="J10" s="84" t="b">
        <v>0</v>
      </c>
      <c r="K10" s="84" t="b">
        <v>0</v>
      </c>
      <c r="L10" s="84" t="b">
        <v>0</v>
      </c>
    </row>
    <row r="11" spans="1:12" ht="15">
      <c r="A11" s="84" t="s">
        <v>716</v>
      </c>
      <c r="B11" s="84" t="s">
        <v>2988</v>
      </c>
      <c r="C11" s="84">
        <v>8</v>
      </c>
      <c r="D11" s="123">
        <v>0.004349437645991652</v>
      </c>
      <c r="E11" s="123">
        <v>0.7208109903949865</v>
      </c>
      <c r="F11" s="84" t="s">
        <v>4050</v>
      </c>
      <c r="G11" s="84" t="b">
        <v>0</v>
      </c>
      <c r="H11" s="84" t="b">
        <v>0</v>
      </c>
      <c r="I11" s="84" t="b">
        <v>0</v>
      </c>
      <c r="J11" s="84" t="b">
        <v>0</v>
      </c>
      <c r="K11" s="84" t="b">
        <v>0</v>
      </c>
      <c r="L11" s="84" t="b">
        <v>0</v>
      </c>
    </row>
    <row r="12" spans="1:12" ht="15">
      <c r="A12" s="84" t="s">
        <v>3666</v>
      </c>
      <c r="B12" s="84" t="s">
        <v>3668</v>
      </c>
      <c r="C12" s="84">
        <v>7</v>
      </c>
      <c r="D12" s="123">
        <v>0.003975751084649649</v>
      </c>
      <c r="E12" s="123">
        <v>2.445214876056217</v>
      </c>
      <c r="F12" s="84" t="s">
        <v>4050</v>
      </c>
      <c r="G12" s="84" t="b">
        <v>0</v>
      </c>
      <c r="H12" s="84" t="b">
        <v>0</v>
      </c>
      <c r="I12" s="84" t="b">
        <v>0</v>
      </c>
      <c r="J12" s="84" t="b">
        <v>1</v>
      </c>
      <c r="K12" s="84" t="b">
        <v>0</v>
      </c>
      <c r="L12" s="84" t="b">
        <v>0</v>
      </c>
    </row>
    <row r="13" spans="1:12" ht="15">
      <c r="A13" s="84" t="s">
        <v>3015</v>
      </c>
      <c r="B13" s="84" t="s">
        <v>3664</v>
      </c>
      <c r="C13" s="84">
        <v>6</v>
      </c>
      <c r="D13" s="123">
        <v>0.003575994658132683</v>
      </c>
      <c r="E13" s="123">
        <v>1.9333315150773427</v>
      </c>
      <c r="F13" s="84" t="s">
        <v>4050</v>
      </c>
      <c r="G13" s="84" t="b">
        <v>0</v>
      </c>
      <c r="H13" s="84" t="b">
        <v>0</v>
      </c>
      <c r="I13" s="84" t="b">
        <v>0</v>
      </c>
      <c r="J13" s="84" t="b">
        <v>0</v>
      </c>
      <c r="K13" s="84" t="b">
        <v>0</v>
      </c>
      <c r="L13" s="84" t="b">
        <v>0</v>
      </c>
    </row>
    <row r="14" spans="1:12" ht="15">
      <c r="A14" s="84" t="s">
        <v>810</v>
      </c>
      <c r="B14" s="84" t="s">
        <v>707</v>
      </c>
      <c r="C14" s="84">
        <v>6</v>
      </c>
      <c r="D14" s="123">
        <v>0.003575994658132683</v>
      </c>
      <c r="E14" s="123">
        <v>0.49755654901119756</v>
      </c>
      <c r="F14" s="84" t="s">
        <v>4050</v>
      </c>
      <c r="G14" s="84" t="b">
        <v>0</v>
      </c>
      <c r="H14" s="84" t="b">
        <v>0</v>
      </c>
      <c r="I14" s="84" t="b">
        <v>0</v>
      </c>
      <c r="J14" s="84" t="b">
        <v>0</v>
      </c>
      <c r="K14" s="84" t="b">
        <v>0</v>
      </c>
      <c r="L14" s="84" t="b">
        <v>0</v>
      </c>
    </row>
    <row r="15" spans="1:12" ht="15">
      <c r="A15" s="84" t="s">
        <v>707</v>
      </c>
      <c r="B15" s="84" t="s">
        <v>2987</v>
      </c>
      <c r="C15" s="84">
        <v>6</v>
      </c>
      <c r="D15" s="123">
        <v>0.003575994658132683</v>
      </c>
      <c r="E15" s="123">
        <v>0.42016515617304095</v>
      </c>
      <c r="F15" s="84" t="s">
        <v>4050</v>
      </c>
      <c r="G15" s="84" t="b">
        <v>0</v>
      </c>
      <c r="H15" s="84" t="b">
        <v>0</v>
      </c>
      <c r="I15" s="84" t="b">
        <v>0</v>
      </c>
      <c r="J15" s="84" t="b">
        <v>0</v>
      </c>
      <c r="K15" s="84" t="b">
        <v>0</v>
      </c>
      <c r="L15" s="84" t="b">
        <v>0</v>
      </c>
    </row>
    <row r="16" spans="1:12" ht="15">
      <c r="A16" s="84" t="s">
        <v>2988</v>
      </c>
      <c r="B16" s="84" t="s">
        <v>2986</v>
      </c>
      <c r="C16" s="84">
        <v>6</v>
      </c>
      <c r="D16" s="123">
        <v>0.003575994658132683</v>
      </c>
      <c r="E16" s="123">
        <v>0.8821789926299615</v>
      </c>
      <c r="F16" s="84" t="s">
        <v>4050</v>
      </c>
      <c r="G16" s="84" t="b">
        <v>0</v>
      </c>
      <c r="H16" s="84" t="b">
        <v>0</v>
      </c>
      <c r="I16" s="84" t="b">
        <v>0</v>
      </c>
      <c r="J16" s="84" t="b">
        <v>0</v>
      </c>
      <c r="K16" s="84" t="b">
        <v>0</v>
      </c>
      <c r="L16" s="84" t="b">
        <v>0</v>
      </c>
    </row>
    <row r="17" spans="1:12" ht="15">
      <c r="A17" s="84" t="s">
        <v>2986</v>
      </c>
      <c r="B17" s="84" t="s">
        <v>810</v>
      </c>
      <c r="C17" s="84">
        <v>6</v>
      </c>
      <c r="D17" s="123">
        <v>0.003575994658132683</v>
      </c>
      <c r="E17" s="123">
        <v>0.8919388299191178</v>
      </c>
      <c r="F17" s="84" t="s">
        <v>4050</v>
      </c>
      <c r="G17" s="84" t="b">
        <v>0</v>
      </c>
      <c r="H17" s="84" t="b">
        <v>0</v>
      </c>
      <c r="I17" s="84" t="b">
        <v>0</v>
      </c>
      <c r="J17" s="84" t="b">
        <v>0</v>
      </c>
      <c r="K17" s="84" t="b">
        <v>0</v>
      </c>
      <c r="L17" s="84" t="b">
        <v>0</v>
      </c>
    </row>
    <row r="18" spans="1:12" ht="15">
      <c r="A18" s="84" t="s">
        <v>716</v>
      </c>
      <c r="B18" s="84" t="s">
        <v>2987</v>
      </c>
      <c r="C18" s="84">
        <v>5</v>
      </c>
      <c r="D18" s="123">
        <v>0.0031457854271030833</v>
      </c>
      <c r="E18" s="123">
        <v>0.4545431009902172</v>
      </c>
      <c r="F18" s="84" t="s">
        <v>4050</v>
      </c>
      <c r="G18" s="84" t="b">
        <v>0</v>
      </c>
      <c r="H18" s="84" t="b">
        <v>0</v>
      </c>
      <c r="I18" s="84" t="b">
        <v>0</v>
      </c>
      <c r="J18" s="84" t="b">
        <v>0</v>
      </c>
      <c r="K18" s="84" t="b">
        <v>0</v>
      </c>
      <c r="L18" s="84" t="b">
        <v>0</v>
      </c>
    </row>
    <row r="19" spans="1:12" ht="15">
      <c r="A19" s="84" t="s">
        <v>707</v>
      </c>
      <c r="B19" s="84" t="s">
        <v>2988</v>
      </c>
      <c r="C19" s="84">
        <v>5</v>
      </c>
      <c r="D19" s="123">
        <v>0.0031457854271030833</v>
      </c>
      <c r="E19" s="123">
        <v>0.40313181687426053</v>
      </c>
      <c r="F19" s="84" t="s">
        <v>4050</v>
      </c>
      <c r="G19" s="84" t="b">
        <v>0</v>
      </c>
      <c r="H19" s="84" t="b">
        <v>0</v>
      </c>
      <c r="I19" s="84" t="b">
        <v>0</v>
      </c>
      <c r="J19" s="84" t="b">
        <v>0</v>
      </c>
      <c r="K19" s="84" t="b">
        <v>0</v>
      </c>
      <c r="L19" s="84" t="b">
        <v>0</v>
      </c>
    </row>
    <row r="20" spans="1:12" ht="15">
      <c r="A20" s="84" t="s">
        <v>2988</v>
      </c>
      <c r="B20" s="84" t="s">
        <v>2987</v>
      </c>
      <c r="C20" s="84">
        <v>5</v>
      </c>
      <c r="D20" s="123">
        <v>0.0031457854271030833</v>
      </c>
      <c r="E20" s="123">
        <v>0.8029977465823366</v>
      </c>
      <c r="F20" s="84" t="s">
        <v>4050</v>
      </c>
      <c r="G20" s="84" t="b">
        <v>0</v>
      </c>
      <c r="H20" s="84" t="b">
        <v>0</v>
      </c>
      <c r="I20" s="84" t="b">
        <v>0</v>
      </c>
      <c r="J20" s="84" t="b">
        <v>0</v>
      </c>
      <c r="K20" s="84" t="b">
        <v>0</v>
      </c>
      <c r="L20" s="84" t="b">
        <v>0</v>
      </c>
    </row>
    <row r="21" spans="1:12" ht="15">
      <c r="A21" s="84" t="s">
        <v>3681</v>
      </c>
      <c r="B21" s="84" t="s">
        <v>3682</v>
      </c>
      <c r="C21" s="84">
        <v>5</v>
      </c>
      <c r="D21" s="123">
        <v>0.0031457854271030833</v>
      </c>
      <c r="E21" s="123">
        <v>2.649334858712142</v>
      </c>
      <c r="F21" s="84" t="s">
        <v>4050</v>
      </c>
      <c r="G21" s="84" t="b">
        <v>0</v>
      </c>
      <c r="H21" s="84" t="b">
        <v>0</v>
      </c>
      <c r="I21" s="84" t="b">
        <v>0</v>
      </c>
      <c r="J21" s="84" t="b">
        <v>0</v>
      </c>
      <c r="K21" s="84" t="b">
        <v>0</v>
      </c>
      <c r="L21" s="84" t="b">
        <v>0</v>
      </c>
    </row>
    <row r="22" spans="1:12" ht="15">
      <c r="A22" s="84" t="s">
        <v>3682</v>
      </c>
      <c r="B22" s="84" t="s">
        <v>3683</v>
      </c>
      <c r="C22" s="84">
        <v>5</v>
      </c>
      <c r="D22" s="123">
        <v>0.0031457854271030833</v>
      </c>
      <c r="E22" s="123">
        <v>2.649334858712142</v>
      </c>
      <c r="F22" s="84" t="s">
        <v>4050</v>
      </c>
      <c r="G22" s="84" t="b">
        <v>0</v>
      </c>
      <c r="H22" s="84" t="b">
        <v>0</v>
      </c>
      <c r="I22" s="84" t="b">
        <v>0</v>
      </c>
      <c r="J22" s="84" t="b">
        <v>0</v>
      </c>
      <c r="K22" s="84" t="b">
        <v>0</v>
      </c>
      <c r="L22" s="84" t="b">
        <v>0</v>
      </c>
    </row>
    <row r="23" spans="1:12" ht="15">
      <c r="A23" s="84" t="s">
        <v>3683</v>
      </c>
      <c r="B23" s="84" t="s">
        <v>3674</v>
      </c>
      <c r="C23" s="84">
        <v>5</v>
      </c>
      <c r="D23" s="123">
        <v>0.0031457854271030833</v>
      </c>
      <c r="E23" s="123">
        <v>2.570153612664517</v>
      </c>
      <c r="F23" s="84" t="s">
        <v>4050</v>
      </c>
      <c r="G23" s="84" t="b">
        <v>0</v>
      </c>
      <c r="H23" s="84" t="b">
        <v>0</v>
      </c>
      <c r="I23" s="84" t="b">
        <v>0</v>
      </c>
      <c r="J23" s="84" t="b">
        <v>0</v>
      </c>
      <c r="K23" s="84" t="b">
        <v>0</v>
      </c>
      <c r="L23" s="84" t="b">
        <v>0</v>
      </c>
    </row>
    <row r="24" spans="1:12" ht="15">
      <c r="A24" s="84" t="s">
        <v>3674</v>
      </c>
      <c r="B24" s="84" t="s">
        <v>3684</v>
      </c>
      <c r="C24" s="84">
        <v>5</v>
      </c>
      <c r="D24" s="123">
        <v>0.0031457854271030833</v>
      </c>
      <c r="E24" s="123">
        <v>2.570153612664517</v>
      </c>
      <c r="F24" s="84" t="s">
        <v>4050</v>
      </c>
      <c r="G24" s="84" t="b">
        <v>0</v>
      </c>
      <c r="H24" s="84" t="b">
        <v>0</v>
      </c>
      <c r="I24" s="84" t="b">
        <v>0</v>
      </c>
      <c r="J24" s="84" t="b">
        <v>0</v>
      </c>
      <c r="K24" s="84" t="b">
        <v>0</v>
      </c>
      <c r="L24" s="84" t="b">
        <v>0</v>
      </c>
    </row>
    <row r="25" spans="1:12" ht="15">
      <c r="A25" s="84" t="s">
        <v>3684</v>
      </c>
      <c r="B25" s="84" t="s">
        <v>3088</v>
      </c>
      <c r="C25" s="84">
        <v>5</v>
      </c>
      <c r="D25" s="123">
        <v>0.0031457854271030833</v>
      </c>
      <c r="E25" s="123">
        <v>2.3069121778899357</v>
      </c>
      <c r="F25" s="84" t="s">
        <v>4050</v>
      </c>
      <c r="G25" s="84" t="b">
        <v>0</v>
      </c>
      <c r="H25" s="84" t="b">
        <v>0</v>
      </c>
      <c r="I25" s="84" t="b">
        <v>0</v>
      </c>
      <c r="J25" s="84" t="b">
        <v>0</v>
      </c>
      <c r="K25" s="84" t="b">
        <v>0</v>
      </c>
      <c r="L25" s="84" t="b">
        <v>0</v>
      </c>
    </row>
    <row r="26" spans="1:12" ht="15">
      <c r="A26" s="84" t="s">
        <v>3088</v>
      </c>
      <c r="B26" s="84" t="s">
        <v>3685</v>
      </c>
      <c r="C26" s="84">
        <v>5</v>
      </c>
      <c r="D26" s="123">
        <v>0.0031457854271030833</v>
      </c>
      <c r="E26" s="123">
        <v>2.3069121778899357</v>
      </c>
      <c r="F26" s="84" t="s">
        <v>4050</v>
      </c>
      <c r="G26" s="84" t="b">
        <v>0</v>
      </c>
      <c r="H26" s="84" t="b">
        <v>0</v>
      </c>
      <c r="I26" s="84" t="b">
        <v>0</v>
      </c>
      <c r="J26" s="84" t="b">
        <v>0</v>
      </c>
      <c r="K26" s="84" t="b">
        <v>0</v>
      </c>
      <c r="L26" s="84" t="b">
        <v>0</v>
      </c>
    </row>
    <row r="27" spans="1:12" ht="15">
      <c r="A27" s="84" t="s">
        <v>3685</v>
      </c>
      <c r="B27" s="84" t="s">
        <v>3686</v>
      </c>
      <c r="C27" s="84">
        <v>5</v>
      </c>
      <c r="D27" s="123">
        <v>0.0031457854271030833</v>
      </c>
      <c r="E27" s="123">
        <v>2.649334858712142</v>
      </c>
      <c r="F27" s="84" t="s">
        <v>4050</v>
      </c>
      <c r="G27" s="84" t="b">
        <v>0</v>
      </c>
      <c r="H27" s="84" t="b">
        <v>0</v>
      </c>
      <c r="I27" s="84" t="b">
        <v>0</v>
      </c>
      <c r="J27" s="84" t="b">
        <v>0</v>
      </c>
      <c r="K27" s="84" t="b">
        <v>0</v>
      </c>
      <c r="L27" s="84" t="b">
        <v>0</v>
      </c>
    </row>
    <row r="28" spans="1:12" ht="15">
      <c r="A28" s="84" t="s">
        <v>3686</v>
      </c>
      <c r="B28" s="84" t="s">
        <v>3687</v>
      </c>
      <c r="C28" s="84">
        <v>5</v>
      </c>
      <c r="D28" s="123">
        <v>0.0031457854271030833</v>
      </c>
      <c r="E28" s="123">
        <v>2.649334858712142</v>
      </c>
      <c r="F28" s="84" t="s">
        <v>4050</v>
      </c>
      <c r="G28" s="84" t="b">
        <v>0</v>
      </c>
      <c r="H28" s="84" t="b">
        <v>0</v>
      </c>
      <c r="I28" s="84" t="b">
        <v>0</v>
      </c>
      <c r="J28" s="84" t="b">
        <v>0</v>
      </c>
      <c r="K28" s="84" t="b">
        <v>0</v>
      </c>
      <c r="L28" s="84" t="b">
        <v>0</v>
      </c>
    </row>
    <row r="29" spans="1:12" ht="15">
      <c r="A29" s="84" t="s">
        <v>3687</v>
      </c>
      <c r="B29" s="84" t="s">
        <v>3688</v>
      </c>
      <c r="C29" s="84">
        <v>5</v>
      </c>
      <c r="D29" s="123">
        <v>0.0031457854271030833</v>
      </c>
      <c r="E29" s="123">
        <v>2.649334858712142</v>
      </c>
      <c r="F29" s="84" t="s">
        <v>4050</v>
      </c>
      <c r="G29" s="84" t="b">
        <v>0</v>
      </c>
      <c r="H29" s="84" t="b">
        <v>0</v>
      </c>
      <c r="I29" s="84" t="b">
        <v>0</v>
      </c>
      <c r="J29" s="84" t="b">
        <v>0</v>
      </c>
      <c r="K29" s="84" t="b">
        <v>0</v>
      </c>
      <c r="L29" s="84" t="b">
        <v>0</v>
      </c>
    </row>
    <row r="30" spans="1:12" ht="15">
      <c r="A30" s="84" t="s">
        <v>3688</v>
      </c>
      <c r="B30" s="84" t="s">
        <v>716</v>
      </c>
      <c r="C30" s="84">
        <v>5</v>
      </c>
      <c r="D30" s="123">
        <v>0.0031457854271030833</v>
      </c>
      <c r="E30" s="123">
        <v>1.418885937333868</v>
      </c>
      <c r="F30" s="84" t="s">
        <v>4050</v>
      </c>
      <c r="G30" s="84" t="b">
        <v>0</v>
      </c>
      <c r="H30" s="84" t="b">
        <v>0</v>
      </c>
      <c r="I30" s="84" t="b">
        <v>0</v>
      </c>
      <c r="J30" s="84" t="b">
        <v>0</v>
      </c>
      <c r="K30" s="84" t="b">
        <v>0</v>
      </c>
      <c r="L30" s="84" t="b">
        <v>0</v>
      </c>
    </row>
    <row r="31" spans="1:12" ht="15">
      <c r="A31" s="84" t="s">
        <v>716</v>
      </c>
      <c r="B31" s="84" t="s">
        <v>2990</v>
      </c>
      <c r="C31" s="84">
        <v>5</v>
      </c>
      <c r="D31" s="123">
        <v>0.0031457854271030833</v>
      </c>
      <c r="E31" s="123">
        <v>0.7460277787479681</v>
      </c>
      <c r="F31" s="84" t="s">
        <v>4050</v>
      </c>
      <c r="G31" s="84" t="b">
        <v>0</v>
      </c>
      <c r="H31" s="84" t="b">
        <v>0</v>
      </c>
      <c r="I31" s="84" t="b">
        <v>0</v>
      </c>
      <c r="J31" s="84" t="b">
        <v>0</v>
      </c>
      <c r="K31" s="84" t="b">
        <v>0</v>
      </c>
      <c r="L31" s="84" t="b">
        <v>0</v>
      </c>
    </row>
    <row r="32" spans="1:12" ht="15">
      <c r="A32" s="84" t="s">
        <v>2986</v>
      </c>
      <c r="B32" s="84" t="s">
        <v>2990</v>
      </c>
      <c r="C32" s="84">
        <v>5</v>
      </c>
      <c r="D32" s="123">
        <v>0.0031457854271030833</v>
      </c>
      <c r="E32" s="123">
        <v>1.0420943548803991</v>
      </c>
      <c r="F32" s="84" t="s">
        <v>4050</v>
      </c>
      <c r="G32" s="84" t="b">
        <v>0</v>
      </c>
      <c r="H32" s="84" t="b">
        <v>0</v>
      </c>
      <c r="I32" s="84" t="b">
        <v>0</v>
      </c>
      <c r="J32" s="84" t="b">
        <v>0</v>
      </c>
      <c r="K32" s="84" t="b">
        <v>0</v>
      </c>
      <c r="L32" s="84" t="b">
        <v>0</v>
      </c>
    </row>
    <row r="33" spans="1:12" ht="15">
      <c r="A33" s="84" t="s">
        <v>810</v>
      </c>
      <c r="B33" s="84" t="s">
        <v>3004</v>
      </c>
      <c r="C33" s="84">
        <v>5</v>
      </c>
      <c r="D33" s="123">
        <v>0.0031457854271030833</v>
      </c>
      <c r="E33" s="123">
        <v>1.3651297910103477</v>
      </c>
      <c r="F33" s="84" t="s">
        <v>4050</v>
      </c>
      <c r="G33" s="84" t="b">
        <v>0</v>
      </c>
      <c r="H33" s="84" t="b">
        <v>0</v>
      </c>
      <c r="I33" s="84" t="b">
        <v>0</v>
      </c>
      <c r="J33" s="84" t="b">
        <v>0</v>
      </c>
      <c r="K33" s="84" t="b">
        <v>0</v>
      </c>
      <c r="L33" s="84" t="b">
        <v>0</v>
      </c>
    </row>
    <row r="34" spans="1:12" ht="15">
      <c r="A34" s="84" t="s">
        <v>2989</v>
      </c>
      <c r="B34" s="84" t="s">
        <v>716</v>
      </c>
      <c r="C34" s="84">
        <v>5</v>
      </c>
      <c r="D34" s="123">
        <v>0.0031457854271030833</v>
      </c>
      <c r="E34" s="123">
        <v>0.7028825936990688</v>
      </c>
      <c r="F34" s="84" t="s">
        <v>4050</v>
      </c>
      <c r="G34" s="84" t="b">
        <v>0</v>
      </c>
      <c r="H34" s="84" t="b">
        <v>0</v>
      </c>
      <c r="I34" s="84" t="b">
        <v>0</v>
      </c>
      <c r="J34" s="84" t="b">
        <v>0</v>
      </c>
      <c r="K34" s="84" t="b">
        <v>0</v>
      </c>
      <c r="L34" s="84" t="b">
        <v>0</v>
      </c>
    </row>
    <row r="35" spans="1:12" ht="15">
      <c r="A35" s="84" t="s">
        <v>3073</v>
      </c>
      <c r="B35" s="84" t="s">
        <v>3072</v>
      </c>
      <c r="C35" s="84">
        <v>4</v>
      </c>
      <c r="D35" s="123">
        <v>0.002678956671679211</v>
      </c>
      <c r="E35" s="123">
        <v>1.8431548847282546</v>
      </c>
      <c r="F35" s="84" t="s">
        <v>4050</v>
      </c>
      <c r="G35" s="84" t="b">
        <v>0</v>
      </c>
      <c r="H35" s="84" t="b">
        <v>0</v>
      </c>
      <c r="I35" s="84" t="b">
        <v>0</v>
      </c>
      <c r="J35" s="84" t="b">
        <v>0</v>
      </c>
      <c r="K35" s="84" t="b">
        <v>0</v>
      </c>
      <c r="L35" s="84" t="b">
        <v>0</v>
      </c>
    </row>
    <row r="36" spans="1:12" ht="15">
      <c r="A36" s="84" t="s">
        <v>810</v>
      </c>
      <c r="B36" s="84" t="s">
        <v>2987</v>
      </c>
      <c r="C36" s="84">
        <v>4</v>
      </c>
      <c r="D36" s="123">
        <v>0.002678956671679211</v>
      </c>
      <c r="E36" s="123">
        <v>0.7289506165337843</v>
      </c>
      <c r="F36" s="84" t="s">
        <v>4050</v>
      </c>
      <c r="G36" s="84" t="b">
        <v>0</v>
      </c>
      <c r="H36" s="84" t="b">
        <v>0</v>
      </c>
      <c r="I36" s="84" t="b">
        <v>0</v>
      </c>
      <c r="J36" s="84" t="b">
        <v>0</v>
      </c>
      <c r="K36" s="84" t="b">
        <v>0</v>
      </c>
      <c r="L36" s="84" t="b">
        <v>0</v>
      </c>
    </row>
    <row r="37" spans="1:12" ht="15">
      <c r="A37" s="84" t="s">
        <v>3025</v>
      </c>
      <c r="B37" s="84" t="s">
        <v>707</v>
      </c>
      <c r="C37" s="84">
        <v>4</v>
      </c>
      <c r="D37" s="123">
        <v>0.002678956671679211</v>
      </c>
      <c r="E37" s="123">
        <v>0.8104857679748865</v>
      </c>
      <c r="F37" s="84" t="s">
        <v>4050</v>
      </c>
      <c r="G37" s="84" t="b">
        <v>0</v>
      </c>
      <c r="H37" s="84" t="b">
        <v>0</v>
      </c>
      <c r="I37" s="84" t="b">
        <v>0</v>
      </c>
      <c r="J37" s="84" t="b">
        <v>0</v>
      </c>
      <c r="K37" s="84" t="b">
        <v>0</v>
      </c>
      <c r="L37" s="84" t="b">
        <v>0</v>
      </c>
    </row>
    <row r="38" spans="1:12" ht="15">
      <c r="A38" s="84" t="s">
        <v>3072</v>
      </c>
      <c r="B38" s="84" t="s">
        <v>716</v>
      </c>
      <c r="C38" s="84">
        <v>4</v>
      </c>
      <c r="D38" s="123">
        <v>0.002678956671679211</v>
      </c>
      <c r="E38" s="123">
        <v>0.8168259460059056</v>
      </c>
      <c r="F38" s="84" t="s">
        <v>4050</v>
      </c>
      <c r="G38" s="84" t="b">
        <v>0</v>
      </c>
      <c r="H38" s="84" t="b">
        <v>0</v>
      </c>
      <c r="I38" s="84" t="b">
        <v>0</v>
      </c>
      <c r="J38" s="84" t="b">
        <v>0</v>
      </c>
      <c r="K38" s="84" t="b">
        <v>0</v>
      </c>
      <c r="L38" s="84" t="b">
        <v>0</v>
      </c>
    </row>
    <row r="39" spans="1:12" ht="15">
      <c r="A39" s="84" t="s">
        <v>326</v>
      </c>
      <c r="B39" s="84" t="s">
        <v>3681</v>
      </c>
      <c r="C39" s="84">
        <v>4</v>
      </c>
      <c r="D39" s="123">
        <v>0.002678956671679211</v>
      </c>
      <c r="E39" s="123">
        <v>2.746244871720198</v>
      </c>
      <c r="F39" s="84" t="s">
        <v>4050</v>
      </c>
      <c r="G39" s="84" t="b">
        <v>0</v>
      </c>
      <c r="H39" s="84" t="b">
        <v>0</v>
      </c>
      <c r="I39" s="84" t="b">
        <v>0</v>
      </c>
      <c r="J39" s="84" t="b">
        <v>0</v>
      </c>
      <c r="K39" s="84" t="b">
        <v>0</v>
      </c>
      <c r="L39" s="84" t="b">
        <v>0</v>
      </c>
    </row>
    <row r="40" spans="1:12" ht="15">
      <c r="A40" s="84" t="s">
        <v>2990</v>
      </c>
      <c r="B40" s="84" t="s">
        <v>3709</v>
      </c>
      <c r="C40" s="84">
        <v>4</v>
      </c>
      <c r="D40" s="123">
        <v>0.002678956671679211</v>
      </c>
      <c r="E40" s="123">
        <v>2.026085568314241</v>
      </c>
      <c r="F40" s="84" t="s">
        <v>4050</v>
      </c>
      <c r="G40" s="84" t="b">
        <v>0</v>
      </c>
      <c r="H40" s="84" t="b">
        <v>0</v>
      </c>
      <c r="I40" s="84" t="b">
        <v>0</v>
      </c>
      <c r="J40" s="84" t="b">
        <v>0</v>
      </c>
      <c r="K40" s="84" t="b">
        <v>0</v>
      </c>
      <c r="L40" s="84" t="b">
        <v>0</v>
      </c>
    </row>
    <row r="41" spans="1:12" ht="15">
      <c r="A41" s="84" t="s">
        <v>2994</v>
      </c>
      <c r="B41" s="84" t="s">
        <v>716</v>
      </c>
      <c r="C41" s="84">
        <v>4</v>
      </c>
      <c r="D41" s="123">
        <v>0.002678956671679211</v>
      </c>
      <c r="E41" s="123">
        <v>0.9417646826142054</v>
      </c>
      <c r="F41" s="84" t="s">
        <v>4050</v>
      </c>
      <c r="G41" s="84" t="b">
        <v>0</v>
      </c>
      <c r="H41" s="84" t="b">
        <v>0</v>
      </c>
      <c r="I41" s="84" t="b">
        <v>0</v>
      </c>
      <c r="J41" s="84" t="b">
        <v>0</v>
      </c>
      <c r="K41" s="84" t="b">
        <v>0</v>
      </c>
      <c r="L41" s="84" t="b">
        <v>0</v>
      </c>
    </row>
    <row r="42" spans="1:12" ht="15">
      <c r="A42" s="84" t="s">
        <v>320</v>
      </c>
      <c r="B42" s="84" t="s">
        <v>3064</v>
      </c>
      <c r="C42" s="84">
        <v>4</v>
      </c>
      <c r="D42" s="123">
        <v>0.002678956671679211</v>
      </c>
      <c r="E42" s="123">
        <v>1.2285542391635764</v>
      </c>
      <c r="F42" s="84" t="s">
        <v>4050</v>
      </c>
      <c r="G42" s="84" t="b">
        <v>0</v>
      </c>
      <c r="H42" s="84" t="b">
        <v>0</v>
      </c>
      <c r="I42" s="84" t="b">
        <v>0</v>
      </c>
      <c r="J42" s="84" t="b">
        <v>0</v>
      </c>
      <c r="K42" s="84" t="b">
        <v>0</v>
      </c>
      <c r="L42" s="84" t="b">
        <v>0</v>
      </c>
    </row>
    <row r="43" spans="1:12" ht="15">
      <c r="A43" s="84" t="s">
        <v>810</v>
      </c>
      <c r="B43" s="84" t="s">
        <v>716</v>
      </c>
      <c r="C43" s="84">
        <v>4</v>
      </c>
      <c r="D43" s="123">
        <v>0.002678956671679211</v>
      </c>
      <c r="E43" s="123">
        <v>0.4527442045948353</v>
      </c>
      <c r="F43" s="84" t="s">
        <v>4050</v>
      </c>
      <c r="G43" s="84" t="b">
        <v>0</v>
      </c>
      <c r="H43" s="84" t="b">
        <v>0</v>
      </c>
      <c r="I43" s="84" t="b">
        <v>0</v>
      </c>
      <c r="J43" s="84" t="b">
        <v>0</v>
      </c>
      <c r="K43" s="84" t="b">
        <v>0</v>
      </c>
      <c r="L43" s="84" t="b">
        <v>0</v>
      </c>
    </row>
    <row r="44" spans="1:12" ht="15">
      <c r="A44" s="84" t="s">
        <v>3713</v>
      </c>
      <c r="B44" s="84" t="s">
        <v>3714</v>
      </c>
      <c r="C44" s="84">
        <v>4</v>
      </c>
      <c r="D44" s="123">
        <v>0.002678956671679211</v>
      </c>
      <c r="E44" s="123">
        <v>2.746244871720198</v>
      </c>
      <c r="F44" s="84" t="s">
        <v>4050</v>
      </c>
      <c r="G44" s="84" t="b">
        <v>0</v>
      </c>
      <c r="H44" s="84" t="b">
        <v>0</v>
      </c>
      <c r="I44" s="84" t="b">
        <v>0</v>
      </c>
      <c r="J44" s="84" t="b">
        <v>0</v>
      </c>
      <c r="K44" s="84" t="b">
        <v>0</v>
      </c>
      <c r="L44" s="84" t="b">
        <v>0</v>
      </c>
    </row>
    <row r="45" spans="1:12" ht="15">
      <c r="A45" s="84" t="s">
        <v>3714</v>
      </c>
      <c r="B45" s="84" t="s">
        <v>719</v>
      </c>
      <c r="C45" s="84">
        <v>4</v>
      </c>
      <c r="D45" s="123">
        <v>0.002678956671679211</v>
      </c>
      <c r="E45" s="123">
        <v>2.649334858712142</v>
      </c>
      <c r="F45" s="84" t="s">
        <v>4050</v>
      </c>
      <c r="G45" s="84" t="b">
        <v>0</v>
      </c>
      <c r="H45" s="84" t="b">
        <v>0</v>
      </c>
      <c r="I45" s="84" t="b">
        <v>0</v>
      </c>
      <c r="J45" s="84" t="b">
        <v>0</v>
      </c>
      <c r="K45" s="84" t="b">
        <v>0</v>
      </c>
      <c r="L45" s="84" t="b">
        <v>0</v>
      </c>
    </row>
    <row r="46" spans="1:12" ht="15">
      <c r="A46" s="84" t="s">
        <v>719</v>
      </c>
      <c r="B46" s="84" t="s">
        <v>3715</v>
      </c>
      <c r="C46" s="84">
        <v>4</v>
      </c>
      <c r="D46" s="123">
        <v>0.002678956671679211</v>
      </c>
      <c r="E46" s="123">
        <v>2.649334858712142</v>
      </c>
      <c r="F46" s="84" t="s">
        <v>4050</v>
      </c>
      <c r="G46" s="84" t="b">
        <v>0</v>
      </c>
      <c r="H46" s="84" t="b">
        <v>0</v>
      </c>
      <c r="I46" s="84" t="b">
        <v>0</v>
      </c>
      <c r="J46" s="84" t="b">
        <v>0</v>
      </c>
      <c r="K46" s="84" t="b">
        <v>0</v>
      </c>
      <c r="L46" s="84" t="b">
        <v>0</v>
      </c>
    </row>
    <row r="47" spans="1:12" ht="15">
      <c r="A47" s="84" t="s">
        <v>3715</v>
      </c>
      <c r="B47" s="84" t="s">
        <v>3716</v>
      </c>
      <c r="C47" s="84">
        <v>4</v>
      </c>
      <c r="D47" s="123">
        <v>0.002678956671679211</v>
      </c>
      <c r="E47" s="123">
        <v>2.746244871720198</v>
      </c>
      <c r="F47" s="84" t="s">
        <v>4050</v>
      </c>
      <c r="G47" s="84" t="b">
        <v>0</v>
      </c>
      <c r="H47" s="84" t="b">
        <v>0</v>
      </c>
      <c r="I47" s="84" t="b">
        <v>0</v>
      </c>
      <c r="J47" s="84" t="b">
        <v>0</v>
      </c>
      <c r="K47" s="84" t="b">
        <v>0</v>
      </c>
      <c r="L47" s="84" t="b">
        <v>0</v>
      </c>
    </row>
    <row r="48" spans="1:12" ht="15">
      <c r="A48" s="84" t="s">
        <v>3716</v>
      </c>
      <c r="B48" s="84" t="s">
        <v>3069</v>
      </c>
      <c r="C48" s="84">
        <v>4</v>
      </c>
      <c r="D48" s="123">
        <v>0.002678956671679211</v>
      </c>
      <c r="E48" s="123">
        <v>2.2343615107413237</v>
      </c>
      <c r="F48" s="84" t="s">
        <v>4050</v>
      </c>
      <c r="G48" s="84" t="b">
        <v>0</v>
      </c>
      <c r="H48" s="84" t="b">
        <v>0</v>
      </c>
      <c r="I48" s="84" t="b">
        <v>0</v>
      </c>
      <c r="J48" s="84" t="b">
        <v>0</v>
      </c>
      <c r="K48" s="84" t="b">
        <v>0</v>
      </c>
      <c r="L48" s="84" t="b">
        <v>0</v>
      </c>
    </row>
    <row r="49" spans="1:12" ht="15">
      <c r="A49" s="84" t="s">
        <v>3069</v>
      </c>
      <c r="B49" s="84" t="s">
        <v>3717</v>
      </c>
      <c r="C49" s="84">
        <v>4</v>
      </c>
      <c r="D49" s="123">
        <v>0.002678956671679211</v>
      </c>
      <c r="E49" s="123">
        <v>2.2343615107413237</v>
      </c>
      <c r="F49" s="84" t="s">
        <v>4050</v>
      </c>
      <c r="G49" s="84" t="b">
        <v>0</v>
      </c>
      <c r="H49" s="84" t="b">
        <v>0</v>
      </c>
      <c r="I49" s="84" t="b">
        <v>0</v>
      </c>
      <c r="J49" s="84" t="b">
        <v>0</v>
      </c>
      <c r="K49" s="84" t="b">
        <v>0</v>
      </c>
      <c r="L49" s="84" t="b">
        <v>0</v>
      </c>
    </row>
    <row r="50" spans="1:12" ht="15">
      <c r="A50" s="84" t="s">
        <v>3717</v>
      </c>
      <c r="B50" s="84" t="s">
        <v>3718</v>
      </c>
      <c r="C50" s="84">
        <v>4</v>
      </c>
      <c r="D50" s="123">
        <v>0.002678956671679211</v>
      </c>
      <c r="E50" s="123">
        <v>2.746244871720198</v>
      </c>
      <c r="F50" s="84" t="s">
        <v>4050</v>
      </c>
      <c r="G50" s="84" t="b">
        <v>0</v>
      </c>
      <c r="H50" s="84" t="b">
        <v>0</v>
      </c>
      <c r="I50" s="84" t="b">
        <v>0</v>
      </c>
      <c r="J50" s="84" t="b">
        <v>0</v>
      </c>
      <c r="K50" s="84" t="b">
        <v>0</v>
      </c>
      <c r="L50" s="84" t="b">
        <v>0</v>
      </c>
    </row>
    <row r="51" spans="1:12" ht="15">
      <c r="A51" s="84" t="s">
        <v>3718</v>
      </c>
      <c r="B51" s="84" t="s">
        <v>3073</v>
      </c>
      <c r="C51" s="84">
        <v>4</v>
      </c>
      <c r="D51" s="123">
        <v>0.002678956671679211</v>
      </c>
      <c r="E51" s="123">
        <v>2.5032068230339037</v>
      </c>
      <c r="F51" s="84" t="s">
        <v>4050</v>
      </c>
      <c r="G51" s="84" t="b">
        <v>0</v>
      </c>
      <c r="H51" s="84" t="b">
        <v>0</v>
      </c>
      <c r="I51" s="84" t="b">
        <v>0</v>
      </c>
      <c r="J51" s="84" t="b">
        <v>0</v>
      </c>
      <c r="K51" s="84" t="b">
        <v>0</v>
      </c>
      <c r="L51" s="84" t="b">
        <v>0</v>
      </c>
    </row>
    <row r="52" spans="1:12" ht="15">
      <c r="A52" s="84" t="s">
        <v>3073</v>
      </c>
      <c r="B52" s="84" t="s">
        <v>3719</v>
      </c>
      <c r="C52" s="84">
        <v>4</v>
      </c>
      <c r="D52" s="123">
        <v>0.002678956671679211</v>
      </c>
      <c r="E52" s="123">
        <v>2.445214876056217</v>
      </c>
      <c r="F52" s="84" t="s">
        <v>4050</v>
      </c>
      <c r="G52" s="84" t="b">
        <v>0</v>
      </c>
      <c r="H52" s="84" t="b">
        <v>0</v>
      </c>
      <c r="I52" s="84" t="b">
        <v>0</v>
      </c>
      <c r="J52" s="84" t="b">
        <v>0</v>
      </c>
      <c r="K52" s="84" t="b">
        <v>0</v>
      </c>
      <c r="L52" s="84" t="b">
        <v>0</v>
      </c>
    </row>
    <row r="53" spans="1:12" ht="15">
      <c r="A53" s="84" t="s">
        <v>3719</v>
      </c>
      <c r="B53" s="84" t="s">
        <v>3692</v>
      </c>
      <c r="C53" s="84">
        <v>4</v>
      </c>
      <c r="D53" s="123">
        <v>0.002678956671679211</v>
      </c>
      <c r="E53" s="123">
        <v>2.649334858712142</v>
      </c>
      <c r="F53" s="84" t="s">
        <v>4050</v>
      </c>
      <c r="G53" s="84" t="b">
        <v>0</v>
      </c>
      <c r="H53" s="84" t="b">
        <v>0</v>
      </c>
      <c r="I53" s="84" t="b">
        <v>0</v>
      </c>
      <c r="J53" s="84" t="b">
        <v>0</v>
      </c>
      <c r="K53" s="84" t="b">
        <v>0</v>
      </c>
      <c r="L53" s="84" t="b">
        <v>0</v>
      </c>
    </row>
    <row r="54" spans="1:12" ht="15">
      <c r="A54" s="84" t="s">
        <v>3692</v>
      </c>
      <c r="B54" s="84" t="s">
        <v>3720</v>
      </c>
      <c r="C54" s="84">
        <v>4</v>
      </c>
      <c r="D54" s="123">
        <v>0.002678956671679211</v>
      </c>
      <c r="E54" s="123">
        <v>2.649334858712142</v>
      </c>
      <c r="F54" s="84" t="s">
        <v>4050</v>
      </c>
      <c r="G54" s="84" t="b">
        <v>0</v>
      </c>
      <c r="H54" s="84" t="b">
        <v>0</v>
      </c>
      <c r="I54" s="84" t="b">
        <v>0</v>
      </c>
      <c r="J54" s="84" t="b">
        <v>0</v>
      </c>
      <c r="K54" s="84" t="b">
        <v>0</v>
      </c>
      <c r="L54" s="84" t="b">
        <v>0</v>
      </c>
    </row>
    <row r="55" spans="1:12" ht="15">
      <c r="A55" s="84" t="s">
        <v>3079</v>
      </c>
      <c r="B55" s="84" t="s">
        <v>3080</v>
      </c>
      <c r="C55" s="84">
        <v>4</v>
      </c>
      <c r="D55" s="123">
        <v>0.002678956671679211</v>
      </c>
      <c r="E55" s="123">
        <v>2.746244871720198</v>
      </c>
      <c r="F55" s="84" t="s">
        <v>4050</v>
      </c>
      <c r="G55" s="84" t="b">
        <v>0</v>
      </c>
      <c r="H55" s="84" t="b">
        <v>0</v>
      </c>
      <c r="I55" s="84" t="b">
        <v>0</v>
      </c>
      <c r="J55" s="84" t="b">
        <v>0</v>
      </c>
      <c r="K55" s="84" t="b">
        <v>0</v>
      </c>
      <c r="L55" s="84" t="b">
        <v>0</v>
      </c>
    </row>
    <row r="56" spans="1:12" ht="15">
      <c r="A56" s="84" t="s">
        <v>3080</v>
      </c>
      <c r="B56" s="84" t="s">
        <v>3081</v>
      </c>
      <c r="C56" s="84">
        <v>4</v>
      </c>
      <c r="D56" s="123">
        <v>0.002678956671679211</v>
      </c>
      <c r="E56" s="123">
        <v>2.746244871720198</v>
      </c>
      <c r="F56" s="84" t="s">
        <v>4050</v>
      </c>
      <c r="G56" s="84" t="b">
        <v>0</v>
      </c>
      <c r="H56" s="84" t="b">
        <v>0</v>
      </c>
      <c r="I56" s="84" t="b">
        <v>0</v>
      </c>
      <c r="J56" s="84" t="b">
        <v>0</v>
      </c>
      <c r="K56" s="84" t="b">
        <v>0</v>
      </c>
      <c r="L56" s="84" t="b">
        <v>0</v>
      </c>
    </row>
    <row r="57" spans="1:12" ht="15">
      <c r="A57" s="84" t="s">
        <v>716</v>
      </c>
      <c r="B57" s="84" t="s">
        <v>2989</v>
      </c>
      <c r="C57" s="84">
        <v>4</v>
      </c>
      <c r="D57" s="123">
        <v>0.002678956671679211</v>
      </c>
      <c r="E57" s="123">
        <v>0.5794818375985172</v>
      </c>
      <c r="F57" s="84" t="s">
        <v>4050</v>
      </c>
      <c r="G57" s="84" t="b">
        <v>0</v>
      </c>
      <c r="H57" s="84" t="b">
        <v>0</v>
      </c>
      <c r="I57" s="84" t="b">
        <v>0</v>
      </c>
      <c r="J57" s="84" t="b">
        <v>0</v>
      </c>
      <c r="K57" s="84" t="b">
        <v>0</v>
      </c>
      <c r="L57" s="84" t="b">
        <v>0</v>
      </c>
    </row>
    <row r="58" spans="1:12" ht="15">
      <c r="A58" s="84" t="s">
        <v>2989</v>
      </c>
      <c r="B58" s="84" t="s">
        <v>707</v>
      </c>
      <c r="C58" s="84">
        <v>4</v>
      </c>
      <c r="D58" s="123">
        <v>0.002678956671679211</v>
      </c>
      <c r="E58" s="123">
        <v>0.4746936660516934</v>
      </c>
      <c r="F58" s="84" t="s">
        <v>4050</v>
      </c>
      <c r="G58" s="84" t="b">
        <v>0</v>
      </c>
      <c r="H58" s="84" t="b">
        <v>0</v>
      </c>
      <c r="I58" s="84" t="b">
        <v>0</v>
      </c>
      <c r="J58" s="84" t="b">
        <v>0</v>
      </c>
      <c r="K58" s="84" t="b">
        <v>0</v>
      </c>
      <c r="L58" s="84" t="b">
        <v>0</v>
      </c>
    </row>
    <row r="59" spans="1:12" ht="15">
      <c r="A59" s="84" t="s">
        <v>3065</v>
      </c>
      <c r="B59" s="84" t="s">
        <v>3726</v>
      </c>
      <c r="C59" s="84">
        <v>4</v>
      </c>
      <c r="D59" s="123">
        <v>0.002678956671679211</v>
      </c>
      <c r="E59" s="123">
        <v>2.746244871720198</v>
      </c>
      <c r="F59" s="84" t="s">
        <v>4050</v>
      </c>
      <c r="G59" s="84" t="b">
        <v>0</v>
      </c>
      <c r="H59" s="84" t="b">
        <v>0</v>
      </c>
      <c r="I59" s="84" t="b">
        <v>0</v>
      </c>
      <c r="J59" s="84" t="b">
        <v>0</v>
      </c>
      <c r="K59" s="84" t="b">
        <v>0</v>
      </c>
      <c r="L59" s="84" t="b">
        <v>0</v>
      </c>
    </row>
    <row r="60" spans="1:12" ht="15">
      <c r="A60" s="84" t="s">
        <v>3726</v>
      </c>
      <c r="B60" s="84" t="s">
        <v>3727</v>
      </c>
      <c r="C60" s="84">
        <v>4</v>
      </c>
      <c r="D60" s="123">
        <v>0.002678956671679211</v>
      </c>
      <c r="E60" s="123">
        <v>2.746244871720198</v>
      </c>
      <c r="F60" s="84" t="s">
        <v>4050</v>
      </c>
      <c r="G60" s="84" t="b">
        <v>0</v>
      </c>
      <c r="H60" s="84" t="b">
        <v>0</v>
      </c>
      <c r="I60" s="84" t="b">
        <v>0</v>
      </c>
      <c r="J60" s="84" t="b">
        <v>1</v>
      </c>
      <c r="K60" s="84" t="b">
        <v>0</v>
      </c>
      <c r="L60" s="84" t="b">
        <v>0</v>
      </c>
    </row>
    <row r="61" spans="1:12" ht="15">
      <c r="A61" s="84" t="s">
        <v>3727</v>
      </c>
      <c r="B61" s="84" t="s">
        <v>3693</v>
      </c>
      <c r="C61" s="84">
        <v>4</v>
      </c>
      <c r="D61" s="123">
        <v>0.002678956671679211</v>
      </c>
      <c r="E61" s="123">
        <v>2.649334858712142</v>
      </c>
      <c r="F61" s="84" t="s">
        <v>4050</v>
      </c>
      <c r="G61" s="84" t="b">
        <v>1</v>
      </c>
      <c r="H61" s="84" t="b">
        <v>0</v>
      </c>
      <c r="I61" s="84" t="b">
        <v>0</v>
      </c>
      <c r="J61" s="84" t="b">
        <v>0</v>
      </c>
      <c r="K61" s="84" t="b">
        <v>0</v>
      </c>
      <c r="L61" s="84" t="b">
        <v>0</v>
      </c>
    </row>
    <row r="62" spans="1:12" ht="15">
      <c r="A62" s="84" t="s">
        <v>3693</v>
      </c>
      <c r="B62" s="84" t="s">
        <v>3664</v>
      </c>
      <c r="C62" s="84">
        <v>4</v>
      </c>
      <c r="D62" s="123">
        <v>0.002678956671679211</v>
      </c>
      <c r="E62" s="123">
        <v>2.1722136039924793</v>
      </c>
      <c r="F62" s="84" t="s">
        <v>4050</v>
      </c>
      <c r="G62" s="84" t="b">
        <v>0</v>
      </c>
      <c r="H62" s="84" t="b">
        <v>0</v>
      </c>
      <c r="I62" s="84" t="b">
        <v>0</v>
      </c>
      <c r="J62" s="84" t="b">
        <v>0</v>
      </c>
      <c r="K62" s="84" t="b">
        <v>0</v>
      </c>
      <c r="L62" s="84" t="b">
        <v>0</v>
      </c>
    </row>
    <row r="63" spans="1:12" ht="15">
      <c r="A63" s="84" t="s">
        <v>3664</v>
      </c>
      <c r="B63" s="84" t="s">
        <v>3728</v>
      </c>
      <c r="C63" s="84">
        <v>4</v>
      </c>
      <c r="D63" s="123">
        <v>0.002678956671679211</v>
      </c>
      <c r="E63" s="123">
        <v>2.269123617000536</v>
      </c>
      <c r="F63" s="84" t="s">
        <v>4050</v>
      </c>
      <c r="G63" s="84" t="b">
        <v>0</v>
      </c>
      <c r="H63" s="84" t="b">
        <v>0</v>
      </c>
      <c r="I63" s="84" t="b">
        <v>0</v>
      </c>
      <c r="J63" s="84" t="b">
        <v>0</v>
      </c>
      <c r="K63" s="84" t="b">
        <v>0</v>
      </c>
      <c r="L63" s="84" t="b">
        <v>0</v>
      </c>
    </row>
    <row r="64" spans="1:12" ht="15">
      <c r="A64" s="84" t="s">
        <v>3728</v>
      </c>
      <c r="B64" s="84" t="s">
        <v>3729</v>
      </c>
      <c r="C64" s="84">
        <v>4</v>
      </c>
      <c r="D64" s="123">
        <v>0.002678956671679211</v>
      </c>
      <c r="E64" s="123">
        <v>2.746244871720198</v>
      </c>
      <c r="F64" s="84" t="s">
        <v>4050</v>
      </c>
      <c r="G64" s="84" t="b">
        <v>0</v>
      </c>
      <c r="H64" s="84" t="b">
        <v>0</v>
      </c>
      <c r="I64" s="84" t="b">
        <v>0</v>
      </c>
      <c r="J64" s="84" t="b">
        <v>0</v>
      </c>
      <c r="K64" s="84" t="b">
        <v>0</v>
      </c>
      <c r="L64" s="84" t="b">
        <v>0</v>
      </c>
    </row>
    <row r="65" spans="1:12" ht="15">
      <c r="A65" s="84" t="s">
        <v>3729</v>
      </c>
      <c r="B65" s="84" t="s">
        <v>753</v>
      </c>
      <c r="C65" s="84">
        <v>4</v>
      </c>
      <c r="D65" s="123">
        <v>0.002678956671679211</v>
      </c>
      <c r="E65" s="123">
        <v>2.445214876056217</v>
      </c>
      <c r="F65" s="84" t="s">
        <v>4050</v>
      </c>
      <c r="G65" s="84" t="b">
        <v>0</v>
      </c>
      <c r="H65" s="84" t="b">
        <v>0</v>
      </c>
      <c r="I65" s="84" t="b">
        <v>0</v>
      </c>
      <c r="J65" s="84" t="b">
        <v>0</v>
      </c>
      <c r="K65" s="84" t="b">
        <v>0</v>
      </c>
      <c r="L65" s="84" t="b">
        <v>0</v>
      </c>
    </row>
    <row r="66" spans="1:12" ht="15">
      <c r="A66" s="84" t="s">
        <v>3025</v>
      </c>
      <c r="B66" s="84" t="s">
        <v>3028</v>
      </c>
      <c r="C66" s="84">
        <v>4</v>
      </c>
      <c r="D66" s="123">
        <v>0.002678956671679211</v>
      </c>
      <c r="E66" s="123">
        <v>2.0260855683142416</v>
      </c>
      <c r="F66" s="84" t="s">
        <v>4050</v>
      </c>
      <c r="G66" s="84" t="b">
        <v>0</v>
      </c>
      <c r="H66" s="84" t="b">
        <v>0</v>
      </c>
      <c r="I66" s="84" t="b">
        <v>0</v>
      </c>
      <c r="J66" s="84" t="b">
        <v>0</v>
      </c>
      <c r="K66" s="84" t="b">
        <v>0</v>
      </c>
      <c r="L66" s="84" t="b">
        <v>0</v>
      </c>
    </row>
    <row r="67" spans="1:12" ht="15">
      <c r="A67" s="84" t="s">
        <v>3095</v>
      </c>
      <c r="B67" s="84" t="s">
        <v>3035</v>
      </c>
      <c r="C67" s="84">
        <v>4</v>
      </c>
      <c r="D67" s="123">
        <v>0.002678956671679211</v>
      </c>
      <c r="E67" s="123">
        <v>2.570153612664517</v>
      </c>
      <c r="F67" s="84" t="s">
        <v>4050</v>
      </c>
      <c r="G67" s="84" t="b">
        <v>1</v>
      </c>
      <c r="H67" s="84" t="b">
        <v>0</v>
      </c>
      <c r="I67" s="84" t="b">
        <v>0</v>
      </c>
      <c r="J67" s="84" t="b">
        <v>0</v>
      </c>
      <c r="K67" s="84" t="b">
        <v>0</v>
      </c>
      <c r="L67" s="84" t="b">
        <v>0</v>
      </c>
    </row>
    <row r="68" spans="1:12" ht="15">
      <c r="A68" s="84" t="s">
        <v>3035</v>
      </c>
      <c r="B68" s="84" t="s">
        <v>716</v>
      </c>
      <c r="C68" s="84">
        <v>4</v>
      </c>
      <c r="D68" s="123">
        <v>0.002678956671679211</v>
      </c>
      <c r="E68" s="123">
        <v>1.2427946782781867</v>
      </c>
      <c r="F68" s="84" t="s">
        <v>4050</v>
      </c>
      <c r="G68" s="84" t="b">
        <v>0</v>
      </c>
      <c r="H68" s="84" t="b">
        <v>0</v>
      </c>
      <c r="I68" s="84" t="b">
        <v>0</v>
      </c>
      <c r="J68" s="84" t="b">
        <v>0</v>
      </c>
      <c r="K68" s="84" t="b">
        <v>0</v>
      </c>
      <c r="L68" s="84" t="b">
        <v>0</v>
      </c>
    </row>
    <row r="69" spans="1:12" ht="15">
      <c r="A69" s="84" t="s">
        <v>707</v>
      </c>
      <c r="B69" s="84" t="s">
        <v>3695</v>
      </c>
      <c r="C69" s="84">
        <v>4</v>
      </c>
      <c r="D69" s="123">
        <v>0.002678956671679211</v>
      </c>
      <c r="E69" s="123">
        <v>1.1983164065566845</v>
      </c>
      <c r="F69" s="84" t="s">
        <v>4050</v>
      </c>
      <c r="G69" s="84" t="b">
        <v>0</v>
      </c>
      <c r="H69" s="84" t="b">
        <v>0</v>
      </c>
      <c r="I69" s="84" t="b">
        <v>0</v>
      </c>
      <c r="J69" s="84" t="b">
        <v>0</v>
      </c>
      <c r="K69" s="84" t="b">
        <v>0</v>
      </c>
      <c r="L69" s="84" t="b">
        <v>0</v>
      </c>
    </row>
    <row r="70" spans="1:12" ht="15">
      <c r="A70" s="84" t="s">
        <v>3695</v>
      </c>
      <c r="B70" s="84" t="s">
        <v>3735</v>
      </c>
      <c r="C70" s="84">
        <v>4</v>
      </c>
      <c r="D70" s="123">
        <v>0.002678956671679211</v>
      </c>
      <c r="E70" s="123">
        <v>2.649334858712142</v>
      </c>
      <c r="F70" s="84" t="s">
        <v>4050</v>
      </c>
      <c r="G70" s="84" t="b">
        <v>0</v>
      </c>
      <c r="H70" s="84" t="b">
        <v>0</v>
      </c>
      <c r="I70" s="84" t="b">
        <v>0</v>
      </c>
      <c r="J70" s="84" t="b">
        <v>0</v>
      </c>
      <c r="K70" s="84" t="b">
        <v>0</v>
      </c>
      <c r="L70" s="84" t="b">
        <v>0</v>
      </c>
    </row>
    <row r="71" spans="1:12" ht="15">
      <c r="A71" s="84" t="s">
        <v>3735</v>
      </c>
      <c r="B71" s="84" t="s">
        <v>393</v>
      </c>
      <c r="C71" s="84">
        <v>4</v>
      </c>
      <c r="D71" s="123">
        <v>0.002678956671679211</v>
      </c>
      <c r="E71" s="123">
        <v>2.746244871720198</v>
      </c>
      <c r="F71" s="84" t="s">
        <v>4050</v>
      </c>
      <c r="G71" s="84" t="b">
        <v>0</v>
      </c>
      <c r="H71" s="84" t="b">
        <v>0</v>
      </c>
      <c r="I71" s="84" t="b">
        <v>0</v>
      </c>
      <c r="J71" s="84" t="b">
        <v>0</v>
      </c>
      <c r="K71" s="84" t="b">
        <v>0</v>
      </c>
      <c r="L71" s="84" t="b">
        <v>0</v>
      </c>
    </row>
    <row r="72" spans="1:12" ht="15">
      <c r="A72" s="84" t="s">
        <v>393</v>
      </c>
      <c r="B72" s="84" t="s">
        <v>3034</v>
      </c>
      <c r="C72" s="84">
        <v>4</v>
      </c>
      <c r="D72" s="123">
        <v>0.002678956671679211</v>
      </c>
      <c r="E72" s="123">
        <v>2.445214876056217</v>
      </c>
      <c r="F72" s="84" t="s">
        <v>4050</v>
      </c>
      <c r="G72" s="84" t="b">
        <v>0</v>
      </c>
      <c r="H72" s="84" t="b">
        <v>0</v>
      </c>
      <c r="I72" s="84" t="b">
        <v>0</v>
      </c>
      <c r="J72" s="84" t="b">
        <v>0</v>
      </c>
      <c r="K72" s="84" t="b">
        <v>0</v>
      </c>
      <c r="L72" s="84" t="b">
        <v>0</v>
      </c>
    </row>
    <row r="73" spans="1:12" ht="15">
      <c r="A73" s="84" t="s">
        <v>3034</v>
      </c>
      <c r="B73" s="84" t="s">
        <v>761</v>
      </c>
      <c r="C73" s="84">
        <v>4</v>
      </c>
      <c r="D73" s="123">
        <v>0.002678956671679211</v>
      </c>
      <c r="E73" s="123">
        <v>2.0930323579448546</v>
      </c>
      <c r="F73" s="84" t="s">
        <v>4050</v>
      </c>
      <c r="G73" s="84" t="b">
        <v>0</v>
      </c>
      <c r="H73" s="84" t="b">
        <v>0</v>
      </c>
      <c r="I73" s="84" t="b">
        <v>0</v>
      </c>
      <c r="J73" s="84" t="b">
        <v>0</v>
      </c>
      <c r="K73" s="84" t="b">
        <v>0</v>
      </c>
      <c r="L73" s="84" t="b">
        <v>0</v>
      </c>
    </row>
    <row r="74" spans="1:12" ht="15">
      <c r="A74" s="84" t="s">
        <v>761</v>
      </c>
      <c r="B74" s="84" t="s">
        <v>707</v>
      </c>
      <c r="C74" s="84">
        <v>4</v>
      </c>
      <c r="D74" s="123">
        <v>0.002678956671679211</v>
      </c>
      <c r="E74" s="123">
        <v>0.9354245045831865</v>
      </c>
      <c r="F74" s="84" t="s">
        <v>4050</v>
      </c>
      <c r="G74" s="84" t="b">
        <v>0</v>
      </c>
      <c r="H74" s="84" t="b">
        <v>0</v>
      </c>
      <c r="I74" s="84" t="b">
        <v>0</v>
      </c>
      <c r="J74" s="84" t="b">
        <v>0</v>
      </c>
      <c r="K74" s="84" t="b">
        <v>0</v>
      </c>
      <c r="L74" s="84" t="b">
        <v>0</v>
      </c>
    </row>
    <row r="75" spans="1:12" ht="15">
      <c r="A75" s="84" t="s">
        <v>2992</v>
      </c>
      <c r="B75" s="84" t="s">
        <v>3671</v>
      </c>
      <c r="C75" s="84">
        <v>3</v>
      </c>
      <c r="D75" s="123">
        <v>0.0021661757155788807</v>
      </c>
      <c r="E75" s="123">
        <v>1.679298082089585</v>
      </c>
      <c r="F75" s="84" t="s">
        <v>4050</v>
      </c>
      <c r="G75" s="84" t="b">
        <v>0</v>
      </c>
      <c r="H75" s="84" t="b">
        <v>0</v>
      </c>
      <c r="I75" s="84" t="b">
        <v>0</v>
      </c>
      <c r="J75" s="84" t="b">
        <v>0</v>
      </c>
      <c r="K75" s="84" t="b">
        <v>0</v>
      </c>
      <c r="L75" s="84" t="b">
        <v>0</v>
      </c>
    </row>
    <row r="76" spans="1:12" ht="15">
      <c r="A76" s="84" t="s">
        <v>3669</v>
      </c>
      <c r="B76" s="84" t="s">
        <v>3738</v>
      </c>
      <c r="C76" s="84">
        <v>3</v>
      </c>
      <c r="D76" s="123">
        <v>0.0021661757155788807</v>
      </c>
      <c r="E76" s="123">
        <v>2.445214876056217</v>
      </c>
      <c r="F76" s="84" t="s">
        <v>4050</v>
      </c>
      <c r="G76" s="84" t="b">
        <v>0</v>
      </c>
      <c r="H76" s="84" t="b">
        <v>0</v>
      </c>
      <c r="I76" s="84" t="b">
        <v>0</v>
      </c>
      <c r="J76" s="84" t="b">
        <v>0</v>
      </c>
      <c r="K76" s="84" t="b">
        <v>0</v>
      </c>
      <c r="L76" s="84" t="b">
        <v>0</v>
      </c>
    </row>
    <row r="77" spans="1:12" ht="15">
      <c r="A77" s="84" t="s">
        <v>3738</v>
      </c>
      <c r="B77" s="84" t="s">
        <v>3739</v>
      </c>
      <c r="C77" s="84">
        <v>3</v>
      </c>
      <c r="D77" s="123">
        <v>0.0021661757155788807</v>
      </c>
      <c r="E77" s="123">
        <v>2.871183608328498</v>
      </c>
      <c r="F77" s="84" t="s">
        <v>4050</v>
      </c>
      <c r="G77" s="84" t="b">
        <v>0</v>
      </c>
      <c r="H77" s="84" t="b">
        <v>0</v>
      </c>
      <c r="I77" s="84" t="b">
        <v>0</v>
      </c>
      <c r="J77" s="84" t="b">
        <v>0</v>
      </c>
      <c r="K77" s="84" t="b">
        <v>0</v>
      </c>
      <c r="L77" s="84" t="b">
        <v>0</v>
      </c>
    </row>
    <row r="78" spans="1:12" ht="15">
      <c r="A78" s="84" t="s">
        <v>3739</v>
      </c>
      <c r="B78" s="84" t="s">
        <v>2992</v>
      </c>
      <c r="C78" s="84">
        <v>3</v>
      </c>
      <c r="D78" s="123">
        <v>0.0021661757155788807</v>
      </c>
      <c r="E78" s="123">
        <v>2.069551262095332</v>
      </c>
      <c r="F78" s="84" t="s">
        <v>4050</v>
      </c>
      <c r="G78" s="84" t="b">
        <v>0</v>
      </c>
      <c r="H78" s="84" t="b">
        <v>0</v>
      </c>
      <c r="I78" s="84" t="b">
        <v>0</v>
      </c>
      <c r="J78" s="84" t="b">
        <v>0</v>
      </c>
      <c r="K78" s="84" t="b">
        <v>0</v>
      </c>
      <c r="L78" s="84" t="b">
        <v>0</v>
      </c>
    </row>
    <row r="79" spans="1:12" ht="15">
      <c r="A79" s="84" t="s">
        <v>2992</v>
      </c>
      <c r="B79" s="84" t="s">
        <v>3740</v>
      </c>
      <c r="C79" s="84">
        <v>3</v>
      </c>
      <c r="D79" s="123">
        <v>0.0021661757155788807</v>
      </c>
      <c r="E79" s="123">
        <v>2.0472748673841794</v>
      </c>
      <c r="F79" s="84" t="s">
        <v>4050</v>
      </c>
      <c r="G79" s="84" t="b">
        <v>0</v>
      </c>
      <c r="H79" s="84" t="b">
        <v>0</v>
      </c>
      <c r="I79" s="84" t="b">
        <v>0</v>
      </c>
      <c r="J79" s="84" t="b">
        <v>0</v>
      </c>
      <c r="K79" s="84" t="b">
        <v>0</v>
      </c>
      <c r="L79" s="84" t="b">
        <v>0</v>
      </c>
    </row>
    <row r="80" spans="1:12" ht="15">
      <c r="A80" s="84" t="s">
        <v>3740</v>
      </c>
      <c r="B80" s="84" t="s">
        <v>3665</v>
      </c>
      <c r="C80" s="84">
        <v>3</v>
      </c>
      <c r="D80" s="123">
        <v>0.0021661757155788807</v>
      </c>
      <c r="E80" s="123">
        <v>2.3483048630481607</v>
      </c>
      <c r="F80" s="84" t="s">
        <v>4050</v>
      </c>
      <c r="G80" s="84" t="b">
        <v>0</v>
      </c>
      <c r="H80" s="84" t="b">
        <v>0</v>
      </c>
      <c r="I80" s="84" t="b">
        <v>0</v>
      </c>
      <c r="J80" s="84" t="b">
        <v>0</v>
      </c>
      <c r="K80" s="84" t="b">
        <v>0</v>
      </c>
      <c r="L80" s="84" t="b">
        <v>0</v>
      </c>
    </row>
    <row r="81" spans="1:12" ht="15">
      <c r="A81" s="84" t="s">
        <v>3072</v>
      </c>
      <c r="B81" s="84" t="s">
        <v>3741</v>
      </c>
      <c r="C81" s="84">
        <v>3</v>
      </c>
      <c r="D81" s="123">
        <v>0.0021661757155788807</v>
      </c>
      <c r="E81" s="123">
        <v>2.144184880392236</v>
      </c>
      <c r="F81" s="84" t="s">
        <v>4050</v>
      </c>
      <c r="G81" s="84" t="b">
        <v>0</v>
      </c>
      <c r="H81" s="84" t="b">
        <v>0</v>
      </c>
      <c r="I81" s="84" t="b">
        <v>0</v>
      </c>
      <c r="J81" s="84" t="b">
        <v>0</v>
      </c>
      <c r="K81" s="84" t="b">
        <v>0</v>
      </c>
      <c r="L81" s="84" t="b">
        <v>0</v>
      </c>
    </row>
    <row r="82" spans="1:12" ht="15">
      <c r="A82" s="84" t="s">
        <v>3741</v>
      </c>
      <c r="B82" s="84" t="s">
        <v>707</v>
      </c>
      <c r="C82" s="84">
        <v>3</v>
      </c>
      <c r="D82" s="123">
        <v>0.0021661757155788807</v>
      </c>
      <c r="E82" s="123">
        <v>1.2876070226945489</v>
      </c>
      <c r="F82" s="84" t="s">
        <v>4050</v>
      </c>
      <c r="G82" s="84" t="b">
        <v>0</v>
      </c>
      <c r="H82" s="84" t="b">
        <v>0</v>
      </c>
      <c r="I82" s="84" t="b">
        <v>0</v>
      </c>
      <c r="J82" s="84" t="b">
        <v>0</v>
      </c>
      <c r="K82" s="84" t="b">
        <v>0</v>
      </c>
      <c r="L82" s="84" t="b">
        <v>0</v>
      </c>
    </row>
    <row r="83" spans="1:12" ht="15">
      <c r="A83" s="84" t="s">
        <v>707</v>
      </c>
      <c r="B83" s="84" t="s">
        <v>3680</v>
      </c>
      <c r="C83" s="84">
        <v>3</v>
      </c>
      <c r="D83" s="123">
        <v>0.0021661757155788807</v>
      </c>
      <c r="E83" s="123">
        <v>1.0733776699483846</v>
      </c>
      <c r="F83" s="84" t="s">
        <v>4050</v>
      </c>
      <c r="G83" s="84" t="b">
        <v>0</v>
      </c>
      <c r="H83" s="84" t="b">
        <v>0</v>
      </c>
      <c r="I83" s="84" t="b">
        <v>0</v>
      </c>
      <c r="J83" s="84" t="b">
        <v>0</v>
      </c>
      <c r="K83" s="84" t="b">
        <v>0</v>
      </c>
      <c r="L83" s="84" t="b">
        <v>0</v>
      </c>
    </row>
    <row r="84" spans="1:12" ht="15">
      <c r="A84" s="84" t="s">
        <v>716</v>
      </c>
      <c r="B84" s="84" t="s">
        <v>3673</v>
      </c>
      <c r="C84" s="84">
        <v>3</v>
      </c>
      <c r="D84" s="123">
        <v>0.002387395890271948</v>
      </c>
      <c r="E84" s="123">
        <v>1.0408088251349477</v>
      </c>
      <c r="F84" s="84" t="s">
        <v>4050</v>
      </c>
      <c r="G84" s="84" t="b">
        <v>0</v>
      </c>
      <c r="H84" s="84" t="b">
        <v>0</v>
      </c>
      <c r="I84" s="84" t="b">
        <v>0</v>
      </c>
      <c r="J84" s="84" t="b">
        <v>0</v>
      </c>
      <c r="K84" s="84" t="b">
        <v>0</v>
      </c>
      <c r="L84" s="84" t="b">
        <v>0</v>
      </c>
    </row>
    <row r="85" spans="1:12" ht="15">
      <c r="A85" s="84" t="s">
        <v>3670</v>
      </c>
      <c r="B85" s="84" t="s">
        <v>3742</v>
      </c>
      <c r="C85" s="84">
        <v>3</v>
      </c>
      <c r="D85" s="123">
        <v>0.0021661757155788807</v>
      </c>
      <c r="E85" s="123">
        <v>2.445214876056217</v>
      </c>
      <c r="F85" s="84" t="s">
        <v>4050</v>
      </c>
      <c r="G85" s="84" t="b">
        <v>0</v>
      </c>
      <c r="H85" s="84" t="b">
        <v>0</v>
      </c>
      <c r="I85" s="84" t="b">
        <v>0</v>
      </c>
      <c r="J85" s="84" t="b">
        <v>0</v>
      </c>
      <c r="K85" s="84" t="b">
        <v>0</v>
      </c>
      <c r="L85" s="84" t="b">
        <v>0</v>
      </c>
    </row>
    <row r="86" spans="1:12" ht="15">
      <c r="A86" s="84" t="s">
        <v>3742</v>
      </c>
      <c r="B86" s="84" t="s">
        <v>716</v>
      </c>
      <c r="C86" s="84">
        <v>3</v>
      </c>
      <c r="D86" s="123">
        <v>0.0021661757155788807</v>
      </c>
      <c r="E86" s="123">
        <v>1.418885937333868</v>
      </c>
      <c r="F86" s="84" t="s">
        <v>4050</v>
      </c>
      <c r="G86" s="84" t="b">
        <v>0</v>
      </c>
      <c r="H86" s="84" t="b">
        <v>0</v>
      </c>
      <c r="I86" s="84" t="b">
        <v>0</v>
      </c>
      <c r="J86" s="84" t="b">
        <v>0</v>
      </c>
      <c r="K86" s="84" t="b">
        <v>0</v>
      </c>
      <c r="L86" s="84" t="b">
        <v>0</v>
      </c>
    </row>
    <row r="87" spans="1:12" ht="15">
      <c r="A87" s="84" t="s">
        <v>716</v>
      </c>
      <c r="B87" s="84" t="s">
        <v>3689</v>
      </c>
      <c r="C87" s="84">
        <v>3</v>
      </c>
      <c r="D87" s="123">
        <v>0.0021661757155788807</v>
      </c>
      <c r="E87" s="123">
        <v>1.1869368608131858</v>
      </c>
      <c r="F87" s="84" t="s">
        <v>4050</v>
      </c>
      <c r="G87" s="84" t="b">
        <v>0</v>
      </c>
      <c r="H87" s="84" t="b">
        <v>0</v>
      </c>
      <c r="I87" s="84" t="b">
        <v>0</v>
      </c>
      <c r="J87" s="84" t="b">
        <v>0</v>
      </c>
      <c r="K87" s="84" t="b">
        <v>0</v>
      </c>
      <c r="L87" s="84" t="b">
        <v>0</v>
      </c>
    </row>
    <row r="88" spans="1:12" ht="15">
      <c r="A88" s="84" t="s">
        <v>3689</v>
      </c>
      <c r="B88" s="84" t="s">
        <v>3743</v>
      </c>
      <c r="C88" s="84">
        <v>3</v>
      </c>
      <c r="D88" s="123">
        <v>0.0021661757155788807</v>
      </c>
      <c r="E88" s="123">
        <v>2.649334858712142</v>
      </c>
      <c r="F88" s="84" t="s">
        <v>4050</v>
      </c>
      <c r="G88" s="84" t="b">
        <v>0</v>
      </c>
      <c r="H88" s="84" t="b">
        <v>0</v>
      </c>
      <c r="I88" s="84" t="b">
        <v>0</v>
      </c>
      <c r="J88" s="84" t="b">
        <v>1</v>
      </c>
      <c r="K88" s="84" t="b">
        <v>0</v>
      </c>
      <c r="L88" s="84" t="b">
        <v>0</v>
      </c>
    </row>
    <row r="89" spans="1:12" ht="15">
      <c r="A89" s="84" t="s">
        <v>3743</v>
      </c>
      <c r="B89" s="84" t="s">
        <v>3675</v>
      </c>
      <c r="C89" s="84">
        <v>3</v>
      </c>
      <c r="D89" s="123">
        <v>0.0021661757155788807</v>
      </c>
      <c r="E89" s="123">
        <v>2.570153612664517</v>
      </c>
      <c r="F89" s="84" t="s">
        <v>4050</v>
      </c>
      <c r="G89" s="84" t="b">
        <v>1</v>
      </c>
      <c r="H89" s="84" t="b">
        <v>0</v>
      </c>
      <c r="I89" s="84" t="b">
        <v>0</v>
      </c>
      <c r="J89" s="84" t="b">
        <v>0</v>
      </c>
      <c r="K89" s="84" t="b">
        <v>0</v>
      </c>
      <c r="L89" s="84" t="b">
        <v>0</v>
      </c>
    </row>
    <row r="90" spans="1:12" ht="15">
      <c r="A90" s="84" t="s">
        <v>3675</v>
      </c>
      <c r="B90" s="84" t="s">
        <v>3744</v>
      </c>
      <c r="C90" s="84">
        <v>3</v>
      </c>
      <c r="D90" s="123">
        <v>0.0021661757155788807</v>
      </c>
      <c r="E90" s="123">
        <v>2.570153612664517</v>
      </c>
      <c r="F90" s="84" t="s">
        <v>4050</v>
      </c>
      <c r="G90" s="84" t="b">
        <v>0</v>
      </c>
      <c r="H90" s="84" t="b">
        <v>0</v>
      </c>
      <c r="I90" s="84" t="b">
        <v>0</v>
      </c>
      <c r="J90" s="84" t="b">
        <v>0</v>
      </c>
      <c r="K90" s="84" t="b">
        <v>0</v>
      </c>
      <c r="L90" s="84" t="b">
        <v>0</v>
      </c>
    </row>
    <row r="91" spans="1:12" ht="15">
      <c r="A91" s="84" t="s">
        <v>3744</v>
      </c>
      <c r="B91" s="84" t="s">
        <v>3745</v>
      </c>
      <c r="C91" s="84">
        <v>3</v>
      </c>
      <c r="D91" s="123">
        <v>0.0021661757155788807</v>
      </c>
      <c r="E91" s="123">
        <v>2.871183608328498</v>
      </c>
      <c r="F91" s="84" t="s">
        <v>4050</v>
      </c>
      <c r="G91" s="84" t="b">
        <v>0</v>
      </c>
      <c r="H91" s="84" t="b">
        <v>0</v>
      </c>
      <c r="I91" s="84" t="b">
        <v>0</v>
      </c>
      <c r="J91" s="84" t="b">
        <v>0</v>
      </c>
      <c r="K91" s="84" t="b">
        <v>0</v>
      </c>
      <c r="L91" s="84" t="b">
        <v>0</v>
      </c>
    </row>
    <row r="92" spans="1:12" ht="15">
      <c r="A92" s="84" t="s">
        <v>3745</v>
      </c>
      <c r="B92" s="84" t="s">
        <v>3005</v>
      </c>
      <c r="C92" s="84">
        <v>3</v>
      </c>
      <c r="D92" s="123">
        <v>0.0021661757155788807</v>
      </c>
      <c r="E92" s="123">
        <v>2.445214876056217</v>
      </c>
      <c r="F92" s="84" t="s">
        <v>4050</v>
      </c>
      <c r="G92" s="84" t="b">
        <v>0</v>
      </c>
      <c r="H92" s="84" t="b">
        <v>0</v>
      </c>
      <c r="I92" s="84" t="b">
        <v>0</v>
      </c>
      <c r="J92" s="84" t="b">
        <v>0</v>
      </c>
      <c r="K92" s="84" t="b">
        <v>0</v>
      </c>
      <c r="L92" s="84" t="b">
        <v>0</v>
      </c>
    </row>
    <row r="93" spans="1:12" ht="15">
      <c r="A93" s="84" t="s">
        <v>3005</v>
      </c>
      <c r="B93" s="84" t="s">
        <v>3690</v>
      </c>
      <c r="C93" s="84">
        <v>3</v>
      </c>
      <c r="D93" s="123">
        <v>0.0021661757155788807</v>
      </c>
      <c r="E93" s="123">
        <v>2.378268086425604</v>
      </c>
      <c r="F93" s="84" t="s">
        <v>4050</v>
      </c>
      <c r="G93" s="84" t="b">
        <v>0</v>
      </c>
      <c r="H93" s="84" t="b">
        <v>0</v>
      </c>
      <c r="I93" s="84" t="b">
        <v>0</v>
      </c>
      <c r="J93" s="84" t="b">
        <v>0</v>
      </c>
      <c r="K93" s="84" t="b">
        <v>0</v>
      </c>
      <c r="L93" s="84" t="b">
        <v>0</v>
      </c>
    </row>
    <row r="94" spans="1:12" ht="15">
      <c r="A94" s="84" t="s">
        <v>3690</v>
      </c>
      <c r="B94" s="84" t="s">
        <v>3670</v>
      </c>
      <c r="C94" s="84">
        <v>3</v>
      </c>
      <c r="D94" s="123">
        <v>0.0021661757155788807</v>
      </c>
      <c r="E94" s="123">
        <v>2.2813580734175476</v>
      </c>
      <c r="F94" s="84" t="s">
        <v>4050</v>
      </c>
      <c r="G94" s="84" t="b">
        <v>0</v>
      </c>
      <c r="H94" s="84" t="b">
        <v>0</v>
      </c>
      <c r="I94" s="84" t="b">
        <v>0</v>
      </c>
      <c r="J94" s="84" t="b">
        <v>0</v>
      </c>
      <c r="K94" s="84" t="b">
        <v>0</v>
      </c>
      <c r="L94" s="84" t="b">
        <v>0</v>
      </c>
    </row>
    <row r="95" spans="1:12" ht="15">
      <c r="A95" s="84" t="s">
        <v>3670</v>
      </c>
      <c r="B95" s="84" t="s">
        <v>3005</v>
      </c>
      <c r="C95" s="84">
        <v>3</v>
      </c>
      <c r="D95" s="123">
        <v>0.0021661757155788807</v>
      </c>
      <c r="E95" s="123">
        <v>2.0192461437839357</v>
      </c>
      <c r="F95" s="84" t="s">
        <v>4050</v>
      </c>
      <c r="G95" s="84" t="b">
        <v>0</v>
      </c>
      <c r="H95" s="84" t="b">
        <v>0</v>
      </c>
      <c r="I95" s="84" t="b">
        <v>0</v>
      </c>
      <c r="J95" s="84" t="b">
        <v>0</v>
      </c>
      <c r="K95" s="84" t="b">
        <v>0</v>
      </c>
      <c r="L95" s="84" t="b">
        <v>0</v>
      </c>
    </row>
    <row r="96" spans="1:12" ht="15">
      <c r="A96" s="84" t="s">
        <v>3005</v>
      </c>
      <c r="B96" s="84" t="s">
        <v>3675</v>
      </c>
      <c r="C96" s="84">
        <v>3</v>
      </c>
      <c r="D96" s="123">
        <v>0.0021661757155788807</v>
      </c>
      <c r="E96" s="123">
        <v>2.2021768273699225</v>
      </c>
      <c r="F96" s="84" t="s">
        <v>4050</v>
      </c>
      <c r="G96" s="84" t="b">
        <v>0</v>
      </c>
      <c r="H96" s="84" t="b">
        <v>0</v>
      </c>
      <c r="I96" s="84" t="b">
        <v>0</v>
      </c>
      <c r="J96" s="84" t="b">
        <v>0</v>
      </c>
      <c r="K96" s="84" t="b">
        <v>0</v>
      </c>
      <c r="L96" s="84" t="b">
        <v>0</v>
      </c>
    </row>
    <row r="97" spans="1:12" ht="15">
      <c r="A97" s="84" t="s">
        <v>223</v>
      </c>
      <c r="B97" s="84" t="s">
        <v>716</v>
      </c>
      <c r="C97" s="84">
        <v>3</v>
      </c>
      <c r="D97" s="123">
        <v>0.0021661757155788807</v>
      </c>
      <c r="E97" s="123">
        <v>0.8960071920535304</v>
      </c>
      <c r="F97" s="84" t="s">
        <v>4050</v>
      </c>
      <c r="G97" s="84" t="b">
        <v>0</v>
      </c>
      <c r="H97" s="84" t="b">
        <v>0</v>
      </c>
      <c r="I97" s="84" t="b">
        <v>0</v>
      </c>
      <c r="J97" s="84" t="b">
        <v>0</v>
      </c>
      <c r="K97" s="84" t="b">
        <v>0</v>
      </c>
      <c r="L97" s="84" t="b">
        <v>0</v>
      </c>
    </row>
    <row r="98" spans="1:12" ht="15">
      <c r="A98" s="84" t="s">
        <v>2994</v>
      </c>
      <c r="B98" s="84" t="s">
        <v>2988</v>
      </c>
      <c r="C98" s="84">
        <v>3</v>
      </c>
      <c r="D98" s="123">
        <v>0.0021661757155788807</v>
      </c>
      <c r="E98" s="123">
        <v>1.155180264693699</v>
      </c>
      <c r="F98" s="84" t="s">
        <v>4050</v>
      </c>
      <c r="G98" s="84" t="b">
        <v>0</v>
      </c>
      <c r="H98" s="84" t="b">
        <v>0</v>
      </c>
      <c r="I98" s="84" t="b">
        <v>0</v>
      </c>
      <c r="J98" s="84" t="b">
        <v>0</v>
      </c>
      <c r="K98" s="84" t="b">
        <v>0</v>
      </c>
      <c r="L98" s="84" t="b">
        <v>0</v>
      </c>
    </row>
    <row r="99" spans="1:12" ht="15">
      <c r="A99" s="84" t="s">
        <v>716</v>
      </c>
      <c r="B99" s="84" t="s">
        <v>3746</v>
      </c>
      <c r="C99" s="84">
        <v>3</v>
      </c>
      <c r="D99" s="123">
        <v>0.0021661757155788807</v>
      </c>
      <c r="E99" s="123">
        <v>1.4087856104295422</v>
      </c>
      <c r="F99" s="84" t="s">
        <v>4050</v>
      </c>
      <c r="G99" s="84" t="b">
        <v>0</v>
      </c>
      <c r="H99" s="84" t="b">
        <v>0</v>
      </c>
      <c r="I99" s="84" t="b">
        <v>0</v>
      </c>
      <c r="J99" s="84" t="b">
        <v>0</v>
      </c>
      <c r="K99" s="84" t="b">
        <v>0</v>
      </c>
      <c r="L99" s="84" t="b">
        <v>0</v>
      </c>
    </row>
    <row r="100" spans="1:12" ht="15">
      <c r="A100" s="84" t="s">
        <v>3746</v>
      </c>
      <c r="B100" s="84" t="s">
        <v>3747</v>
      </c>
      <c r="C100" s="84">
        <v>3</v>
      </c>
      <c r="D100" s="123">
        <v>0.0021661757155788807</v>
      </c>
      <c r="E100" s="123">
        <v>2.871183608328498</v>
      </c>
      <c r="F100" s="84" t="s">
        <v>4050</v>
      </c>
      <c r="G100" s="84" t="b">
        <v>0</v>
      </c>
      <c r="H100" s="84" t="b">
        <v>0</v>
      </c>
      <c r="I100" s="84" t="b">
        <v>0</v>
      </c>
      <c r="J100" s="84" t="b">
        <v>0</v>
      </c>
      <c r="K100" s="84" t="b">
        <v>0</v>
      </c>
      <c r="L100" s="84" t="b">
        <v>0</v>
      </c>
    </row>
    <row r="101" spans="1:12" ht="15">
      <c r="A101" s="84" t="s">
        <v>3747</v>
      </c>
      <c r="B101" s="84" t="s">
        <v>3712</v>
      </c>
      <c r="C101" s="84">
        <v>3</v>
      </c>
      <c r="D101" s="123">
        <v>0.0021661757155788807</v>
      </c>
      <c r="E101" s="123">
        <v>2.746244871720198</v>
      </c>
      <c r="F101" s="84" t="s">
        <v>4050</v>
      </c>
      <c r="G101" s="84" t="b">
        <v>0</v>
      </c>
      <c r="H101" s="84" t="b">
        <v>0</v>
      </c>
      <c r="I101" s="84" t="b">
        <v>0</v>
      </c>
      <c r="J101" s="84" t="b">
        <v>0</v>
      </c>
      <c r="K101" s="84" t="b">
        <v>0</v>
      </c>
      <c r="L101" s="84" t="b">
        <v>0</v>
      </c>
    </row>
    <row r="102" spans="1:12" ht="15">
      <c r="A102" s="84" t="s">
        <v>3712</v>
      </c>
      <c r="B102" s="84" t="s">
        <v>3064</v>
      </c>
      <c r="C102" s="84">
        <v>3</v>
      </c>
      <c r="D102" s="123">
        <v>0.0021661757155788807</v>
      </c>
      <c r="E102" s="123">
        <v>1.7320044326055881</v>
      </c>
      <c r="F102" s="84" t="s">
        <v>4050</v>
      </c>
      <c r="G102" s="84" t="b">
        <v>0</v>
      </c>
      <c r="H102" s="84" t="b">
        <v>0</v>
      </c>
      <c r="I102" s="84" t="b">
        <v>0</v>
      </c>
      <c r="J102" s="84" t="b">
        <v>0</v>
      </c>
      <c r="K102" s="84" t="b">
        <v>0</v>
      </c>
      <c r="L102" s="84" t="b">
        <v>0</v>
      </c>
    </row>
    <row r="103" spans="1:12" ht="15">
      <c r="A103" s="84" t="s">
        <v>3064</v>
      </c>
      <c r="B103" s="84" t="s">
        <v>404</v>
      </c>
      <c r="C103" s="84">
        <v>3</v>
      </c>
      <c r="D103" s="123">
        <v>0.0021661757155788807</v>
      </c>
      <c r="E103" s="123">
        <v>1.8711836083284983</v>
      </c>
      <c r="F103" s="84" t="s">
        <v>4050</v>
      </c>
      <c r="G103" s="84" t="b">
        <v>0</v>
      </c>
      <c r="H103" s="84" t="b">
        <v>0</v>
      </c>
      <c r="I103" s="84" t="b">
        <v>0</v>
      </c>
      <c r="J103" s="84" t="b">
        <v>0</v>
      </c>
      <c r="K103" s="84" t="b">
        <v>0</v>
      </c>
      <c r="L103" s="84" t="b">
        <v>0</v>
      </c>
    </row>
    <row r="104" spans="1:12" ht="15">
      <c r="A104" s="84" t="s">
        <v>404</v>
      </c>
      <c r="B104" s="84" t="s">
        <v>320</v>
      </c>
      <c r="C104" s="84">
        <v>3</v>
      </c>
      <c r="D104" s="123">
        <v>0.0021661757155788807</v>
      </c>
      <c r="E104" s="123">
        <v>2.2021768273699225</v>
      </c>
      <c r="F104" s="84" t="s">
        <v>4050</v>
      </c>
      <c r="G104" s="84" t="b">
        <v>0</v>
      </c>
      <c r="H104" s="84" t="b">
        <v>0</v>
      </c>
      <c r="I104" s="84" t="b">
        <v>0</v>
      </c>
      <c r="J104" s="84" t="b">
        <v>0</v>
      </c>
      <c r="K104" s="84" t="b">
        <v>0</v>
      </c>
      <c r="L104" s="84" t="b">
        <v>0</v>
      </c>
    </row>
    <row r="105" spans="1:12" ht="15">
      <c r="A105" s="84" t="s">
        <v>3064</v>
      </c>
      <c r="B105" s="84" t="s">
        <v>707</v>
      </c>
      <c r="C105" s="84">
        <v>3</v>
      </c>
      <c r="D105" s="123">
        <v>0.0021661757155788807</v>
      </c>
      <c r="E105" s="123">
        <v>0.28760702269454896</v>
      </c>
      <c r="F105" s="84" t="s">
        <v>4050</v>
      </c>
      <c r="G105" s="84" t="b">
        <v>0</v>
      </c>
      <c r="H105" s="84" t="b">
        <v>0</v>
      </c>
      <c r="I105" s="84" t="b">
        <v>0</v>
      </c>
      <c r="J105" s="84" t="b">
        <v>0</v>
      </c>
      <c r="K105" s="84" t="b">
        <v>0</v>
      </c>
      <c r="L105" s="84" t="b">
        <v>0</v>
      </c>
    </row>
    <row r="106" spans="1:12" ht="15">
      <c r="A106" s="84" t="s">
        <v>2992</v>
      </c>
      <c r="B106" s="84" t="s">
        <v>3074</v>
      </c>
      <c r="C106" s="84">
        <v>3</v>
      </c>
      <c r="D106" s="123">
        <v>0.0021661757155788807</v>
      </c>
      <c r="E106" s="123">
        <v>1.679298082089585</v>
      </c>
      <c r="F106" s="84" t="s">
        <v>4050</v>
      </c>
      <c r="G106" s="84" t="b">
        <v>0</v>
      </c>
      <c r="H106" s="84" t="b">
        <v>0</v>
      </c>
      <c r="I106" s="84" t="b">
        <v>0</v>
      </c>
      <c r="J106" s="84" t="b">
        <v>0</v>
      </c>
      <c r="K106" s="84" t="b">
        <v>0</v>
      </c>
      <c r="L106" s="84" t="b">
        <v>0</v>
      </c>
    </row>
    <row r="107" spans="1:12" ht="15">
      <c r="A107" s="84" t="s">
        <v>3074</v>
      </c>
      <c r="B107" s="84" t="s">
        <v>3691</v>
      </c>
      <c r="C107" s="84">
        <v>3</v>
      </c>
      <c r="D107" s="123">
        <v>0.0021661757155788807</v>
      </c>
      <c r="E107" s="123">
        <v>2.2813580734175476</v>
      </c>
      <c r="F107" s="84" t="s">
        <v>4050</v>
      </c>
      <c r="G107" s="84" t="b">
        <v>0</v>
      </c>
      <c r="H107" s="84" t="b">
        <v>0</v>
      </c>
      <c r="I107" s="84" t="b">
        <v>0</v>
      </c>
      <c r="J107" s="84" t="b">
        <v>0</v>
      </c>
      <c r="K107" s="84" t="b">
        <v>0</v>
      </c>
      <c r="L107" s="84" t="b">
        <v>0</v>
      </c>
    </row>
    <row r="108" spans="1:12" ht="15">
      <c r="A108" s="84" t="s">
        <v>3691</v>
      </c>
      <c r="B108" s="84" t="s">
        <v>3679</v>
      </c>
      <c r="C108" s="84">
        <v>3</v>
      </c>
      <c r="D108" s="123">
        <v>0.0021661757155788807</v>
      </c>
      <c r="E108" s="123">
        <v>2.4274861090957853</v>
      </c>
      <c r="F108" s="84" t="s">
        <v>4050</v>
      </c>
      <c r="G108" s="84" t="b">
        <v>0</v>
      </c>
      <c r="H108" s="84" t="b">
        <v>0</v>
      </c>
      <c r="I108" s="84" t="b">
        <v>0</v>
      </c>
      <c r="J108" s="84" t="b">
        <v>0</v>
      </c>
      <c r="K108" s="84" t="b">
        <v>0</v>
      </c>
      <c r="L108" s="84" t="b">
        <v>0</v>
      </c>
    </row>
    <row r="109" spans="1:12" ht="15">
      <c r="A109" s="84" t="s">
        <v>3679</v>
      </c>
      <c r="B109" s="84" t="s">
        <v>3069</v>
      </c>
      <c r="C109" s="84">
        <v>3</v>
      </c>
      <c r="D109" s="123">
        <v>0.0021661757155788807</v>
      </c>
      <c r="E109" s="123">
        <v>2.0125127611249676</v>
      </c>
      <c r="F109" s="84" t="s">
        <v>4050</v>
      </c>
      <c r="G109" s="84" t="b">
        <v>0</v>
      </c>
      <c r="H109" s="84" t="b">
        <v>0</v>
      </c>
      <c r="I109" s="84" t="b">
        <v>0</v>
      </c>
      <c r="J109" s="84" t="b">
        <v>0</v>
      </c>
      <c r="K109" s="84" t="b">
        <v>0</v>
      </c>
      <c r="L109" s="84" t="b">
        <v>0</v>
      </c>
    </row>
    <row r="110" spans="1:12" ht="15">
      <c r="A110" s="84" t="s">
        <v>3069</v>
      </c>
      <c r="B110" s="84" t="s">
        <v>3013</v>
      </c>
      <c r="C110" s="84">
        <v>3</v>
      </c>
      <c r="D110" s="123">
        <v>0.0021661757155788807</v>
      </c>
      <c r="E110" s="123">
        <v>2.2343615107413237</v>
      </c>
      <c r="F110" s="84" t="s">
        <v>4050</v>
      </c>
      <c r="G110" s="84" t="b">
        <v>0</v>
      </c>
      <c r="H110" s="84" t="b">
        <v>0</v>
      </c>
      <c r="I110" s="84" t="b">
        <v>0</v>
      </c>
      <c r="J110" s="84" t="b">
        <v>0</v>
      </c>
      <c r="K110" s="84" t="b">
        <v>0</v>
      </c>
      <c r="L110" s="84" t="b">
        <v>0</v>
      </c>
    </row>
    <row r="111" spans="1:12" ht="15">
      <c r="A111" s="84" t="s">
        <v>3013</v>
      </c>
      <c r="B111" s="84" t="s">
        <v>3074</v>
      </c>
      <c r="C111" s="84">
        <v>3</v>
      </c>
      <c r="D111" s="123">
        <v>0.0021661757155788807</v>
      </c>
      <c r="E111" s="123">
        <v>2.5032068230339037</v>
      </c>
      <c r="F111" s="84" t="s">
        <v>4050</v>
      </c>
      <c r="G111" s="84" t="b">
        <v>0</v>
      </c>
      <c r="H111" s="84" t="b">
        <v>0</v>
      </c>
      <c r="I111" s="84" t="b">
        <v>0</v>
      </c>
      <c r="J111" s="84" t="b">
        <v>0</v>
      </c>
      <c r="K111" s="84" t="b">
        <v>0</v>
      </c>
      <c r="L111" s="84" t="b">
        <v>0</v>
      </c>
    </row>
    <row r="112" spans="1:12" ht="15">
      <c r="A112" s="84" t="s">
        <v>3074</v>
      </c>
      <c r="B112" s="84" t="s">
        <v>3750</v>
      </c>
      <c r="C112" s="84">
        <v>3</v>
      </c>
      <c r="D112" s="123">
        <v>0.0021661757155788807</v>
      </c>
      <c r="E112" s="123">
        <v>2.5032068230339037</v>
      </c>
      <c r="F112" s="84" t="s">
        <v>4050</v>
      </c>
      <c r="G112" s="84" t="b">
        <v>0</v>
      </c>
      <c r="H112" s="84" t="b">
        <v>0</v>
      </c>
      <c r="I112" s="84" t="b">
        <v>0</v>
      </c>
      <c r="J112" s="84" t="b">
        <v>0</v>
      </c>
      <c r="K112" s="84" t="b">
        <v>0</v>
      </c>
      <c r="L112" s="84" t="b">
        <v>0</v>
      </c>
    </row>
    <row r="113" spans="1:12" ht="15">
      <c r="A113" s="84" t="s">
        <v>3750</v>
      </c>
      <c r="B113" s="84" t="s">
        <v>3751</v>
      </c>
      <c r="C113" s="84">
        <v>3</v>
      </c>
      <c r="D113" s="123">
        <v>0.0021661757155788807</v>
      </c>
      <c r="E113" s="123">
        <v>2.871183608328498</v>
      </c>
      <c r="F113" s="84" t="s">
        <v>4050</v>
      </c>
      <c r="G113" s="84" t="b">
        <v>0</v>
      </c>
      <c r="H113" s="84" t="b">
        <v>0</v>
      </c>
      <c r="I113" s="84" t="b">
        <v>0</v>
      </c>
      <c r="J113" s="84" t="b">
        <v>0</v>
      </c>
      <c r="K113" s="84" t="b">
        <v>0</v>
      </c>
      <c r="L113" s="84" t="b">
        <v>0</v>
      </c>
    </row>
    <row r="114" spans="1:12" ht="15">
      <c r="A114" s="84" t="s">
        <v>3751</v>
      </c>
      <c r="B114" s="84" t="s">
        <v>3752</v>
      </c>
      <c r="C114" s="84">
        <v>3</v>
      </c>
      <c r="D114" s="123">
        <v>0.0021661757155788807</v>
      </c>
      <c r="E114" s="123">
        <v>2.871183608328498</v>
      </c>
      <c r="F114" s="84" t="s">
        <v>4050</v>
      </c>
      <c r="G114" s="84" t="b">
        <v>0</v>
      </c>
      <c r="H114" s="84" t="b">
        <v>0</v>
      </c>
      <c r="I114" s="84" t="b">
        <v>0</v>
      </c>
      <c r="J114" s="84" t="b">
        <v>0</v>
      </c>
      <c r="K114" s="84" t="b">
        <v>0</v>
      </c>
      <c r="L114" s="84" t="b">
        <v>0</v>
      </c>
    </row>
    <row r="115" spans="1:12" ht="15">
      <c r="A115" s="84" t="s">
        <v>315</v>
      </c>
      <c r="B115" s="84" t="s">
        <v>3713</v>
      </c>
      <c r="C115" s="84">
        <v>3</v>
      </c>
      <c r="D115" s="123">
        <v>0.0021661757155788807</v>
      </c>
      <c r="E115" s="123">
        <v>2.871183608328498</v>
      </c>
      <c r="F115" s="84" t="s">
        <v>4050</v>
      </c>
      <c r="G115" s="84" t="b">
        <v>0</v>
      </c>
      <c r="H115" s="84" t="b">
        <v>0</v>
      </c>
      <c r="I115" s="84" t="b">
        <v>0</v>
      </c>
      <c r="J115" s="84" t="b">
        <v>0</v>
      </c>
      <c r="K115" s="84" t="b">
        <v>0</v>
      </c>
      <c r="L115" s="84" t="b">
        <v>0</v>
      </c>
    </row>
    <row r="116" spans="1:12" ht="15">
      <c r="A116" s="84" t="s">
        <v>3720</v>
      </c>
      <c r="B116" s="84" t="s">
        <v>3753</v>
      </c>
      <c r="C116" s="84">
        <v>3</v>
      </c>
      <c r="D116" s="123">
        <v>0.0021661757155788807</v>
      </c>
      <c r="E116" s="123">
        <v>2.746244871720198</v>
      </c>
      <c r="F116" s="84" t="s">
        <v>4050</v>
      </c>
      <c r="G116" s="84" t="b">
        <v>0</v>
      </c>
      <c r="H116" s="84" t="b">
        <v>0</v>
      </c>
      <c r="I116" s="84" t="b">
        <v>0</v>
      </c>
      <c r="J116" s="84" t="b">
        <v>0</v>
      </c>
      <c r="K116" s="84" t="b">
        <v>0</v>
      </c>
      <c r="L116" s="84" t="b">
        <v>0</v>
      </c>
    </row>
    <row r="117" spans="1:12" ht="15">
      <c r="A117" s="84" t="s">
        <v>707</v>
      </c>
      <c r="B117" s="84" t="s">
        <v>3004</v>
      </c>
      <c r="C117" s="84">
        <v>3</v>
      </c>
      <c r="D117" s="123">
        <v>0.0021661757155788807</v>
      </c>
      <c r="E117" s="123">
        <v>0.6584043219775667</v>
      </c>
      <c r="F117" s="84" t="s">
        <v>4050</v>
      </c>
      <c r="G117" s="84" t="b">
        <v>0</v>
      </c>
      <c r="H117" s="84" t="b">
        <v>0</v>
      </c>
      <c r="I117" s="84" t="b">
        <v>0</v>
      </c>
      <c r="J117" s="84" t="b">
        <v>0</v>
      </c>
      <c r="K117" s="84" t="b">
        <v>0</v>
      </c>
      <c r="L117" s="84" t="b">
        <v>0</v>
      </c>
    </row>
    <row r="118" spans="1:12" ht="15">
      <c r="A118" s="84" t="s">
        <v>3072</v>
      </c>
      <c r="B118" s="84" t="s">
        <v>3027</v>
      </c>
      <c r="C118" s="84">
        <v>3</v>
      </c>
      <c r="D118" s="123">
        <v>0.0021661757155788807</v>
      </c>
      <c r="E118" s="123">
        <v>1.5799134499536733</v>
      </c>
      <c r="F118" s="84" t="s">
        <v>4050</v>
      </c>
      <c r="G118" s="84" t="b">
        <v>0</v>
      </c>
      <c r="H118" s="84" t="b">
        <v>0</v>
      </c>
      <c r="I118" s="84" t="b">
        <v>0</v>
      </c>
      <c r="J118" s="84" t="b">
        <v>0</v>
      </c>
      <c r="K118" s="84" t="b">
        <v>0</v>
      </c>
      <c r="L118" s="84" t="b">
        <v>0</v>
      </c>
    </row>
    <row r="119" spans="1:12" ht="15">
      <c r="A119" s="84" t="s">
        <v>3007</v>
      </c>
      <c r="B119" s="84" t="s">
        <v>716</v>
      </c>
      <c r="C119" s="84">
        <v>3</v>
      </c>
      <c r="D119" s="123">
        <v>0.0021661757155788807</v>
      </c>
      <c r="E119" s="123">
        <v>1.2939472007255681</v>
      </c>
      <c r="F119" s="84" t="s">
        <v>4050</v>
      </c>
      <c r="G119" s="84" t="b">
        <v>0</v>
      </c>
      <c r="H119" s="84" t="b">
        <v>0</v>
      </c>
      <c r="I119" s="84" t="b">
        <v>0</v>
      </c>
      <c r="J119" s="84" t="b">
        <v>0</v>
      </c>
      <c r="K119" s="84" t="b">
        <v>0</v>
      </c>
      <c r="L119" s="84" t="b">
        <v>0</v>
      </c>
    </row>
    <row r="120" spans="1:12" ht="15">
      <c r="A120" s="84" t="s">
        <v>707</v>
      </c>
      <c r="B120" s="84" t="s">
        <v>2989</v>
      </c>
      <c r="C120" s="84">
        <v>3</v>
      </c>
      <c r="D120" s="123">
        <v>0.0021661757155788807</v>
      </c>
      <c r="E120" s="123">
        <v>0.34098391012541607</v>
      </c>
      <c r="F120" s="84" t="s">
        <v>4050</v>
      </c>
      <c r="G120" s="84" t="b">
        <v>0</v>
      </c>
      <c r="H120" s="84" t="b">
        <v>0</v>
      </c>
      <c r="I120" s="84" t="b">
        <v>0</v>
      </c>
      <c r="J120" s="84" t="b">
        <v>0</v>
      </c>
      <c r="K120" s="84" t="b">
        <v>0</v>
      </c>
      <c r="L120" s="84" t="b">
        <v>0</v>
      </c>
    </row>
    <row r="121" spans="1:12" ht="15">
      <c r="A121" s="84" t="s">
        <v>3061</v>
      </c>
      <c r="B121" s="84" t="s">
        <v>3062</v>
      </c>
      <c r="C121" s="84">
        <v>3</v>
      </c>
      <c r="D121" s="123">
        <v>0.0021661757155788807</v>
      </c>
      <c r="E121" s="123">
        <v>2.2813580734175476</v>
      </c>
      <c r="F121" s="84" t="s">
        <v>4050</v>
      </c>
      <c r="G121" s="84" t="b">
        <v>0</v>
      </c>
      <c r="H121" s="84" t="b">
        <v>0</v>
      </c>
      <c r="I121" s="84" t="b">
        <v>0</v>
      </c>
      <c r="J121" s="84" t="b">
        <v>0</v>
      </c>
      <c r="K121" s="84" t="b">
        <v>0</v>
      </c>
      <c r="L121" s="84" t="b">
        <v>0</v>
      </c>
    </row>
    <row r="122" spans="1:12" ht="15">
      <c r="A122" s="84" t="s">
        <v>3062</v>
      </c>
      <c r="B122" s="84" t="s">
        <v>3759</v>
      </c>
      <c r="C122" s="84">
        <v>3</v>
      </c>
      <c r="D122" s="123">
        <v>0.0021661757155788807</v>
      </c>
      <c r="E122" s="123">
        <v>2.649334858712142</v>
      </c>
      <c r="F122" s="84" t="s">
        <v>4050</v>
      </c>
      <c r="G122" s="84" t="b">
        <v>0</v>
      </c>
      <c r="H122" s="84" t="b">
        <v>0</v>
      </c>
      <c r="I122" s="84" t="b">
        <v>0</v>
      </c>
      <c r="J122" s="84" t="b">
        <v>0</v>
      </c>
      <c r="K122" s="84" t="b">
        <v>0</v>
      </c>
      <c r="L122" s="84" t="b">
        <v>0</v>
      </c>
    </row>
    <row r="123" spans="1:12" ht="15">
      <c r="A123" s="84" t="s">
        <v>3759</v>
      </c>
      <c r="B123" s="84" t="s">
        <v>716</v>
      </c>
      <c r="C123" s="84">
        <v>3</v>
      </c>
      <c r="D123" s="123">
        <v>0.0021661757155788807</v>
      </c>
      <c r="E123" s="123">
        <v>1.418885937333868</v>
      </c>
      <c r="F123" s="84" t="s">
        <v>4050</v>
      </c>
      <c r="G123" s="84" t="b">
        <v>0</v>
      </c>
      <c r="H123" s="84" t="b">
        <v>0</v>
      </c>
      <c r="I123" s="84" t="b">
        <v>0</v>
      </c>
      <c r="J123" s="84" t="b">
        <v>0</v>
      </c>
      <c r="K123" s="84" t="b">
        <v>0</v>
      </c>
      <c r="L123" s="84" t="b">
        <v>0</v>
      </c>
    </row>
    <row r="124" spans="1:12" ht="15">
      <c r="A124" s="84" t="s">
        <v>716</v>
      </c>
      <c r="B124" s="84" t="s">
        <v>2995</v>
      </c>
      <c r="C124" s="84">
        <v>3</v>
      </c>
      <c r="D124" s="123">
        <v>0.0021661757155788807</v>
      </c>
      <c r="E124" s="123">
        <v>1.0408088251349477</v>
      </c>
      <c r="F124" s="84" t="s">
        <v>4050</v>
      </c>
      <c r="G124" s="84" t="b">
        <v>0</v>
      </c>
      <c r="H124" s="84" t="b">
        <v>0</v>
      </c>
      <c r="I124" s="84" t="b">
        <v>0</v>
      </c>
      <c r="J124" s="84" t="b">
        <v>0</v>
      </c>
      <c r="K124" s="84" t="b">
        <v>0</v>
      </c>
      <c r="L124" s="84" t="b">
        <v>0</v>
      </c>
    </row>
    <row r="125" spans="1:12" ht="15">
      <c r="A125" s="84" t="s">
        <v>2995</v>
      </c>
      <c r="B125" s="84" t="s">
        <v>2996</v>
      </c>
      <c r="C125" s="84">
        <v>3</v>
      </c>
      <c r="D125" s="123">
        <v>0.0021661757155788807</v>
      </c>
      <c r="E125" s="123">
        <v>2.5032068230339037</v>
      </c>
      <c r="F125" s="84" t="s">
        <v>4050</v>
      </c>
      <c r="G125" s="84" t="b">
        <v>0</v>
      </c>
      <c r="H125" s="84" t="b">
        <v>0</v>
      </c>
      <c r="I125" s="84" t="b">
        <v>0</v>
      </c>
      <c r="J125" s="84" t="b">
        <v>0</v>
      </c>
      <c r="K125" s="84" t="b">
        <v>0</v>
      </c>
      <c r="L125" s="84" t="b">
        <v>0</v>
      </c>
    </row>
    <row r="126" spans="1:12" ht="15">
      <c r="A126" s="84" t="s">
        <v>2996</v>
      </c>
      <c r="B126" s="84" t="s">
        <v>2991</v>
      </c>
      <c r="C126" s="84">
        <v>3</v>
      </c>
      <c r="D126" s="123">
        <v>0.0021661757155788807</v>
      </c>
      <c r="E126" s="123">
        <v>2.0472748673841794</v>
      </c>
      <c r="F126" s="84" t="s">
        <v>4050</v>
      </c>
      <c r="G126" s="84" t="b">
        <v>0</v>
      </c>
      <c r="H126" s="84" t="b">
        <v>0</v>
      </c>
      <c r="I126" s="84" t="b">
        <v>0</v>
      </c>
      <c r="J126" s="84" t="b">
        <v>0</v>
      </c>
      <c r="K126" s="84" t="b">
        <v>0</v>
      </c>
      <c r="L126" s="84" t="b">
        <v>0</v>
      </c>
    </row>
    <row r="127" spans="1:12" ht="15">
      <c r="A127" s="84" t="s">
        <v>707</v>
      </c>
      <c r="B127" s="84" t="s">
        <v>810</v>
      </c>
      <c r="C127" s="84">
        <v>3</v>
      </c>
      <c r="D127" s="123">
        <v>0.0021661757155788807</v>
      </c>
      <c r="E127" s="123">
        <v>0.18128306725790422</v>
      </c>
      <c r="F127" s="84" t="s">
        <v>4050</v>
      </c>
      <c r="G127" s="84" t="b">
        <v>0</v>
      </c>
      <c r="H127" s="84" t="b">
        <v>0</v>
      </c>
      <c r="I127" s="84" t="b">
        <v>0</v>
      </c>
      <c r="J127" s="84" t="b">
        <v>0</v>
      </c>
      <c r="K127" s="84" t="b">
        <v>0</v>
      </c>
      <c r="L127" s="84" t="b">
        <v>0</v>
      </c>
    </row>
    <row r="128" spans="1:12" ht="15">
      <c r="A128" s="84" t="s">
        <v>2986</v>
      </c>
      <c r="B128" s="84" t="s">
        <v>3731</v>
      </c>
      <c r="C128" s="84">
        <v>3</v>
      </c>
      <c r="D128" s="123">
        <v>0.0021661757155788807</v>
      </c>
      <c r="E128" s="123">
        <v>1.5799134499536733</v>
      </c>
      <c r="F128" s="84" t="s">
        <v>4050</v>
      </c>
      <c r="G128" s="84" t="b">
        <v>0</v>
      </c>
      <c r="H128" s="84" t="b">
        <v>0</v>
      </c>
      <c r="I128" s="84" t="b">
        <v>0</v>
      </c>
      <c r="J128" s="84" t="b">
        <v>0</v>
      </c>
      <c r="K128" s="84" t="b">
        <v>0</v>
      </c>
      <c r="L128" s="84" t="b">
        <v>0</v>
      </c>
    </row>
    <row r="129" spans="1:12" ht="15">
      <c r="A129" s="84" t="s">
        <v>3763</v>
      </c>
      <c r="B129" s="84" t="s">
        <v>3764</v>
      </c>
      <c r="C129" s="84">
        <v>3</v>
      </c>
      <c r="D129" s="123">
        <v>0.0021661757155788807</v>
      </c>
      <c r="E129" s="123">
        <v>2.871183608328498</v>
      </c>
      <c r="F129" s="84" t="s">
        <v>4050</v>
      </c>
      <c r="G129" s="84" t="b">
        <v>0</v>
      </c>
      <c r="H129" s="84" t="b">
        <v>0</v>
      </c>
      <c r="I129" s="84" t="b">
        <v>0</v>
      </c>
      <c r="J129" s="84" t="b">
        <v>0</v>
      </c>
      <c r="K129" s="84" t="b">
        <v>0</v>
      </c>
      <c r="L129" s="84" t="b">
        <v>0</v>
      </c>
    </row>
    <row r="130" spans="1:12" ht="15">
      <c r="A130" s="84" t="s">
        <v>3764</v>
      </c>
      <c r="B130" s="84" t="s">
        <v>3089</v>
      </c>
      <c r="C130" s="84">
        <v>3</v>
      </c>
      <c r="D130" s="123">
        <v>0.0021661757155788807</v>
      </c>
      <c r="E130" s="123">
        <v>2.5032068230339037</v>
      </c>
      <c r="F130" s="84" t="s">
        <v>4050</v>
      </c>
      <c r="G130" s="84" t="b">
        <v>0</v>
      </c>
      <c r="H130" s="84" t="b">
        <v>0</v>
      </c>
      <c r="I130" s="84" t="b">
        <v>0</v>
      </c>
      <c r="J130" s="84" t="b">
        <v>1</v>
      </c>
      <c r="K130" s="84" t="b">
        <v>0</v>
      </c>
      <c r="L130" s="84" t="b">
        <v>0</v>
      </c>
    </row>
    <row r="131" spans="1:12" ht="15">
      <c r="A131" s="84" t="s">
        <v>3089</v>
      </c>
      <c r="B131" s="84" t="s">
        <v>3700</v>
      </c>
      <c r="C131" s="84">
        <v>3</v>
      </c>
      <c r="D131" s="123">
        <v>0.0021661757155788807</v>
      </c>
      <c r="E131" s="123">
        <v>2.1264561134318045</v>
      </c>
      <c r="F131" s="84" t="s">
        <v>4050</v>
      </c>
      <c r="G131" s="84" t="b">
        <v>1</v>
      </c>
      <c r="H131" s="84" t="b">
        <v>0</v>
      </c>
      <c r="I131" s="84" t="b">
        <v>0</v>
      </c>
      <c r="J131" s="84" t="b">
        <v>0</v>
      </c>
      <c r="K131" s="84" t="b">
        <v>0</v>
      </c>
      <c r="L131" s="84" t="b">
        <v>0</v>
      </c>
    </row>
    <row r="132" spans="1:12" ht="15">
      <c r="A132" s="84" t="s">
        <v>3700</v>
      </c>
      <c r="B132" s="84" t="s">
        <v>2987</v>
      </c>
      <c r="C132" s="84">
        <v>3</v>
      </c>
      <c r="D132" s="123">
        <v>0.0021661757155788807</v>
      </c>
      <c r="E132" s="123">
        <v>1.4732435996564608</v>
      </c>
      <c r="F132" s="84" t="s">
        <v>4050</v>
      </c>
      <c r="G132" s="84" t="b">
        <v>0</v>
      </c>
      <c r="H132" s="84" t="b">
        <v>0</v>
      </c>
      <c r="I132" s="84" t="b">
        <v>0</v>
      </c>
      <c r="J132" s="84" t="b">
        <v>0</v>
      </c>
      <c r="K132" s="84" t="b">
        <v>0</v>
      </c>
      <c r="L132" s="84" t="b">
        <v>0</v>
      </c>
    </row>
    <row r="133" spans="1:12" ht="15">
      <c r="A133" s="84" t="s">
        <v>707</v>
      </c>
      <c r="B133" s="84" t="s">
        <v>407</v>
      </c>
      <c r="C133" s="84">
        <v>3</v>
      </c>
      <c r="D133" s="123">
        <v>0.0021661757155788807</v>
      </c>
      <c r="E133" s="123">
        <v>1.0733776699483846</v>
      </c>
      <c r="F133" s="84" t="s">
        <v>4050</v>
      </c>
      <c r="G133" s="84" t="b">
        <v>0</v>
      </c>
      <c r="H133" s="84" t="b">
        <v>0</v>
      </c>
      <c r="I133" s="84" t="b">
        <v>0</v>
      </c>
      <c r="J133" s="84" t="b">
        <v>0</v>
      </c>
      <c r="K133" s="84" t="b">
        <v>0</v>
      </c>
      <c r="L133" s="84" t="b">
        <v>0</v>
      </c>
    </row>
    <row r="134" spans="1:12" ht="15">
      <c r="A134" s="84" t="s">
        <v>407</v>
      </c>
      <c r="B134" s="84" t="s">
        <v>3765</v>
      </c>
      <c r="C134" s="84">
        <v>3</v>
      </c>
      <c r="D134" s="123">
        <v>0.0021661757155788807</v>
      </c>
      <c r="E134" s="123">
        <v>2.649334858712142</v>
      </c>
      <c r="F134" s="84" t="s">
        <v>4050</v>
      </c>
      <c r="G134" s="84" t="b">
        <v>0</v>
      </c>
      <c r="H134" s="84" t="b">
        <v>0</v>
      </c>
      <c r="I134" s="84" t="b">
        <v>0</v>
      </c>
      <c r="J134" s="84" t="b">
        <v>0</v>
      </c>
      <c r="K134" s="84" t="b">
        <v>0</v>
      </c>
      <c r="L134" s="84" t="b">
        <v>0</v>
      </c>
    </row>
    <row r="135" spans="1:12" ht="15">
      <c r="A135" s="84" t="s">
        <v>3765</v>
      </c>
      <c r="B135" s="84" t="s">
        <v>2992</v>
      </c>
      <c r="C135" s="84">
        <v>3</v>
      </c>
      <c r="D135" s="123">
        <v>0.0021661757155788807</v>
      </c>
      <c r="E135" s="123">
        <v>2.069551262095332</v>
      </c>
      <c r="F135" s="84" t="s">
        <v>4050</v>
      </c>
      <c r="G135" s="84" t="b">
        <v>0</v>
      </c>
      <c r="H135" s="84" t="b">
        <v>0</v>
      </c>
      <c r="I135" s="84" t="b">
        <v>0</v>
      </c>
      <c r="J135" s="84" t="b">
        <v>0</v>
      </c>
      <c r="K135" s="84" t="b">
        <v>0</v>
      </c>
      <c r="L135" s="84" t="b">
        <v>0</v>
      </c>
    </row>
    <row r="136" spans="1:12" ht="15">
      <c r="A136" s="84" t="s">
        <v>2992</v>
      </c>
      <c r="B136" s="84" t="s">
        <v>3070</v>
      </c>
      <c r="C136" s="84">
        <v>3</v>
      </c>
      <c r="D136" s="123">
        <v>0.0021661757155788807</v>
      </c>
      <c r="E136" s="123">
        <v>1.7462448717201984</v>
      </c>
      <c r="F136" s="84" t="s">
        <v>4050</v>
      </c>
      <c r="G136" s="84" t="b">
        <v>0</v>
      </c>
      <c r="H136" s="84" t="b">
        <v>0</v>
      </c>
      <c r="I136" s="84" t="b">
        <v>0</v>
      </c>
      <c r="J136" s="84" t="b">
        <v>0</v>
      </c>
      <c r="K136" s="84" t="b">
        <v>0</v>
      </c>
      <c r="L136" s="84" t="b">
        <v>0</v>
      </c>
    </row>
    <row r="137" spans="1:12" ht="15">
      <c r="A137" s="84" t="s">
        <v>3070</v>
      </c>
      <c r="B137" s="84" t="s">
        <v>3730</v>
      </c>
      <c r="C137" s="84">
        <v>3</v>
      </c>
      <c r="D137" s="123">
        <v>0.0021661757155788807</v>
      </c>
      <c r="E137" s="123">
        <v>2.445214876056217</v>
      </c>
      <c r="F137" s="84" t="s">
        <v>4050</v>
      </c>
      <c r="G137" s="84" t="b">
        <v>0</v>
      </c>
      <c r="H137" s="84" t="b">
        <v>0</v>
      </c>
      <c r="I137" s="84" t="b">
        <v>0</v>
      </c>
      <c r="J137" s="84" t="b">
        <v>0</v>
      </c>
      <c r="K137" s="84" t="b">
        <v>0</v>
      </c>
      <c r="L137" s="84" t="b">
        <v>0</v>
      </c>
    </row>
    <row r="138" spans="1:12" ht="15">
      <c r="A138" s="84" t="s">
        <v>3730</v>
      </c>
      <c r="B138" s="84" t="s">
        <v>3671</v>
      </c>
      <c r="C138" s="84">
        <v>3</v>
      </c>
      <c r="D138" s="123">
        <v>0.0021661757155788807</v>
      </c>
      <c r="E138" s="123">
        <v>2.378268086425604</v>
      </c>
      <c r="F138" s="84" t="s">
        <v>4050</v>
      </c>
      <c r="G138" s="84" t="b">
        <v>0</v>
      </c>
      <c r="H138" s="84" t="b">
        <v>0</v>
      </c>
      <c r="I138" s="84" t="b">
        <v>0</v>
      </c>
      <c r="J138" s="84" t="b">
        <v>0</v>
      </c>
      <c r="K138" s="84" t="b">
        <v>0</v>
      </c>
      <c r="L138" s="84" t="b">
        <v>0</v>
      </c>
    </row>
    <row r="139" spans="1:12" ht="15">
      <c r="A139" s="84" t="s">
        <v>3766</v>
      </c>
      <c r="B139" s="84" t="s">
        <v>3701</v>
      </c>
      <c r="C139" s="84">
        <v>3</v>
      </c>
      <c r="D139" s="123">
        <v>0.0021661757155788807</v>
      </c>
      <c r="E139" s="123">
        <v>2.649334858712142</v>
      </c>
      <c r="F139" s="84" t="s">
        <v>4050</v>
      </c>
      <c r="G139" s="84" t="b">
        <v>0</v>
      </c>
      <c r="H139" s="84" t="b">
        <v>0</v>
      </c>
      <c r="I139" s="84" t="b">
        <v>0</v>
      </c>
      <c r="J139" s="84" t="b">
        <v>0</v>
      </c>
      <c r="K139" s="84" t="b">
        <v>0</v>
      </c>
      <c r="L139" s="84" t="b">
        <v>0</v>
      </c>
    </row>
    <row r="140" spans="1:12" ht="15">
      <c r="A140" s="84" t="s">
        <v>3701</v>
      </c>
      <c r="B140" s="84" t="s">
        <v>2986</v>
      </c>
      <c r="C140" s="84">
        <v>3</v>
      </c>
      <c r="D140" s="123">
        <v>0.0021661757155788807</v>
      </c>
      <c r="E140" s="123">
        <v>1.4732435996564608</v>
      </c>
      <c r="F140" s="84" t="s">
        <v>4050</v>
      </c>
      <c r="G140" s="84" t="b">
        <v>0</v>
      </c>
      <c r="H140" s="84" t="b">
        <v>0</v>
      </c>
      <c r="I140" s="84" t="b">
        <v>0</v>
      </c>
      <c r="J140" s="84" t="b">
        <v>0</v>
      </c>
      <c r="K140" s="84" t="b">
        <v>0</v>
      </c>
      <c r="L140" s="84" t="b">
        <v>0</v>
      </c>
    </row>
    <row r="141" spans="1:12" ht="15">
      <c r="A141" s="84" t="s">
        <v>2986</v>
      </c>
      <c r="B141" s="84" t="s">
        <v>399</v>
      </c>
      <c r="C141" s="84">
        <v>3</v>
      </c>
      <c r="D141" s="123">
        <v>0.0021661757155788807</v>
      </c>
      <c r="E141" s="123">
        <v>1.7048521865619732</v>
      </c>
      <c r="F141" s="84" t="s">
        <v>4050</v>
      </c>
      <c r="G141" s="84" t="b">
        <v>0</v>
      </c>
      <c r="H141" s="84" t="b">
        <v>0</v>
      </c>
      <c r="I141" s="84" t="b">
        <v>0</v>
      </c>
      <c r="J141" s="84" t="b">
        <v>0</v>
      </c>
      <c r="K141" s="84" t="b">
        <v>0</v>
      </c>
      <c r="L141" s="84" t="b">
        <v>0</v>
      </c>
    </row>
    <row r="142" spans="1:12" ht="15">
      <c r="A142" s="84" t="s">
        <v>399</v>
      </c>
      <c r="B142" s="84" t="s">
        <v>2988</v>
      </c>
      <c r="C142" s="84">
        <v>3</v>
      </c>
      <c r="D142" s="123">
        <v>0.0021661757155788807</v>
      </c>
      <c r="E142" s="123">
        <v>1.7572402560216613</v>
      </c>
      <c r="F142" s="84" t="s">
        <v>4050</v>
      </c>
      <c r="G142" s="84" t="b">
        <v>0</v>
      </c>
      <c r="H142" s="84" t="b">
        <v>0</v>
      </c>
      <c r="I142" s="84" t="b">
        <v>0</v>
      </c>
      <c r="J142" s="84" t="b">
        <v>0</v>
      </c>
      <c r="K142" s="84" t="b">
        <v>0</v>
      </c>
      <c r="L142" s="84" t="b">
        <v>0</v>
      </c>
    </row>
    <row r="143" spans="1:12" ht="15">
      <c r="A143" s="84" t="s">
        <v>810</v>
      </c>
      <c r="B143" s="84" t="s">
        <v>758</v>
      </c>
      <c r="C143" s="84">
        <v>3</v>
      </c>
      <c r="D143" s="123">
        <v>0.0021661757155788807</v>
      </c>
      <c r="E143" s="123">
        <v>1.4121263536865714</v>
      </c>
      <c r="F143" s="84" t="s">
        <v>4050</v>
      </c>
      <c r="G143" s="84" t="b">
        <v>0</v>
      </c>
      <c r="H143" s="84" t="b">
        <v>0</v>
      </c>
      <c r="I143" s="84" t="b">
        <v>0</v>
      </c>
      <c r="J143" s="84" t="b">
        <v>0</v>
      </c>
      <c r="K143" s="84" t="b">
        <v>0</v>
      </c>
      <c r="L143" s="84" t="b">
        <v>0</v>
      </c>
    </row>
    <row r="144" spans="1:12" ht="15">
      <c r="A144" s="84" t="s">
        <v>758</v>
      </c>
      <c r="B144" s="84" t="s">
        <v>2999</v>
      </c>
      <c r="C144" s="84">
        <v>3</v>
      </c>
      <c r="D144" s="123">
        <v>0.0021661757155788807</v>
      </c>
      <c r="E144" s="123">
        <v>2.2233661264398608</v>
      </c>
      <c r="F144" s="84" t="s">
        <v>4050</v>
      </c>
      <c r="G144" s="84" t="b">
        <v>0</v>
      </c>
      <c r="H144" s="84" t="b">
        <v>0</v>
      </c>
      <c r="I144" s="84" t="b">
        <v>0</v>
      </c>
      <c r="J144" s="84" t="b">
        <v>0</v>
      </c>
      <c r="K144" s="84" t="b">
        <v>0</v>
      </c>
      <c r="L144" s="84" t="b">
        <v>0</v>
      </c>
    </row>
    <row r="145" spans="1:12" ht="15">
      <c r="A145" s="84" t="s">
        <v>707</v>
      </c>
      <c r="B145" s="84" t="s">
        <v>3025</v>
      </c>
      <c r="C145" s="84">
        <v>3</v>
      </c>
      <c r="D145" s="123">
        <v>0.0021661757155788807</v>
      </c>
      <c r="E145" s="123">
        <v>0.6584043219775667</v>
      </c>
      <c r="F145" s="84" t="s">
        <v>4050</v>
      </c>
      <c r="G145" s="84" t="b">
        <v>0</v>
      </c>
      <c r="H145" s="84" t="b">
        <v>0</v>
      </c>
      <c r="I145" s="84" t="b">
        <v>0</v>
      </c>
      <c r="J145" s="84" t="b">
        <v>0</v>
      </c>
      <c r="K145" s="84" t="b">
        <v>0</v>
      </c>
      <c r="L145" s="84" t="b">
        <v>0</v>
      </c>
    </row>
    <row r="146" spans="1:12" ht="15">
      <c r="A146" s="84" t="s">
        <v>2986</v>
      </c>
      <c r="B146" s="84" t="s">
        <v>2988</v>
      </c>
      <c r="C146" s="84">
        <v>3</v>
      </c>
      <c r="D146" s="123">
        <v>0.0021661757155788807</v>
      </c>
      <c r="E146" s="123">
        <v>0.5909088342551365</v>
      </c>
      <c r="F146" s="84" t="s">
        <v>4050</v>
      </c>
      <c r="G146" s="84" t="b">
        <v>0</v>
      </c>
      <c r="H146" s="84" t="b">
        <v>0</v>
      </c>
      <c r="I146" s="84" t="b">
        <v>0</v>
      </c>
      <c r="J146" s="84" t="b">
        <v>0</v>
      </c>
      <c r="K146" s="84" t="b">
        <v>0</v>
      </c>
      <c r="L146" s="84" t="b">
        <v>0</v>
      </c>
    </row>
    <row r="147" spans="1:12" ht="15">
      <c r="A147" s="84" t="s">
        <v>2987</v>
      </c>
      <c r="B147" s="84" t="s">
        <v>716</v>
      </c>
      <c r="C147" s="84">
        <v>3</v>
      </c>
      <c r="D147" s="123">
        <v>0.0021661757155788807</v>
      </c>
      <c r="E147" s="123">
        <v>0.293947200725568</v>
      </c>
      <c r="F147" s="84" t="s">
        <v>4050</v>
      </c>
      <c r="G147" s="84" t="b">
        <v>0</v>
      </c>
      <c r="H147" s="84" t="b">
        <v>0</v>
      </c>
      <c r="I147" s="84" t="b">
        <v>0</v>
      </c>
      <c r="J147" s="84" t="b">
        <v>0</v>
      </c>
      <c r="K147" s="84" t="b">
        <v>0</v>
      </c>
      <c r="L147" s="84" t="b">
        <v>0</v>
      </c>
    </row>
    <row r="148" spans="1:12" ht="15">
      <c r="A148" s="84" t="s">
        <v>707</v>
      </c>
      <c r="B148" s="84" t="s">
        <v>3772</v>
      </c>
      <c r="C148" s="84">
        <v>3</v>
      </c>
      <c r="D148" s="123">
        <v>0.0021661757155788807</v>
      </c>
      <c r="E148" s="123">
        <v>1.295226419564741</v>
      </c>
      <c r="F148" s="84" t="s">
        <v>4050</v>
      </c>
      <c r="G148" s="84" t="b">
        <v>0</v>
      </c>
      <c r="H148" s="84" t="b">
        <v>0</v>
      </c>
      <c r="I148" s="84" t="b">
        <v>0</v>
      </c>
      <c r="J148" s="84" t="b">
        <v>0</v>
      </c>
      <c r="K148" s="84" t="b">
        <v>0</v>
      </c>
      <c r="L148" s="84" t="b">
        <v>0</v>
      </c>
    </row>
    <row r="149" spans="1:12" ht="15">
      <c r="A149" s="84" t="s">
        <v>3773</v>
      </c>
      <c r="B149" s="84" t="s">
        <v>3774</v>
      </c>
      <c r="C149" s="84">
        <v>3</v>
      </c>
      <c r="D149" s="123">
        <v>0.0021661757155788807</v>
      </c>
      <c r="E149" s="123">
        <v>2.871183608328498</v>
      </c>
      <c r="F149" s="84" t="s">
        <v>4050</v>
      </c>
      <c r="G149" s="84" t="b">
        <v>0</v>
      </c>
      <c r="H149" s="84" t="b">
        <v>0</v>
      </c>
      <c r="I149" s="84" t="b">
        <v>0</v>
      </c>
      <c r="J149" s="84" t="b">
        <v>0</v>
      </c>
      <c r="K149" s="84" t="b">
        <v>0</v>
      </c>
      <c r="L149" s="84" t="b">
        <v>0</v>
      </c>
    </row>
    <row r="150" spans="1:12" ht="15">
      <c r="A150" s="84" t="s">
        <v>3774</v>
      </c>
      <c r="B150" s="84" t="s">
        <v>3019</v>
      </c>
      <c r="C150" s="84">
        <v>3</v>
      </c>
      <c r="D150" s="123">
        <v>0.0021661757155788807</v>
      </c>
      <c r="E150" s="123">
        <v>2.746244871720198</v>
      </c>
      <c r="F150" s="84" t="s">
        <v>4050</v>
      </c>
      <c r="G150" s="84" t="b">
        <v>0</v>
      </c>
      <c r="H150" s="84" t="b">
        <v>0</v>
      </c>
      <c r="I150" s="84" t="b">
        <v>0</v>
      </c>
      <c r="J150" s="84" t="b">
        <v>0</v>
      </c>
      <c r="K150" s="84" t="b">
        <v>0</v>
      </c>
      <c r="L150" s="84" t="b">
        <v>0</v>
      </c>
    </row>
    <row r="151" spans="1:12" ht="15">
      <c r="A151" s="84" t="s">
        <v>3019</v>
      </c>
      <c r="B151" s="84" t="s">
        <v>3775</v>
      </c>
      <c r="C151" s="84">
        <v>3</v>
      </c>
      <c r="D151" s="123">
        <v>0.0021661757155788807</v>
      </c>
      <c r="E151" s="123">
        <v>2.746244871720198</v>
      </c>
      <c r="F151" s="84" t="s">
        <v>4050</v>
      </c>
      <c r="G151" s="84" t="b">
        <v>0</v>
      </c>
      <c r="H151" s="84" t="b">
        <v>0</v>
      </c>
      <c r="I151" s="84" t="b">
        <v>0</v>
      </c>
      <c r="J151" s="84" t="b">
        <v>0</v>
      </c>
      <c r="K151" s="84" t="b">
        <v>0</v>
      </c>
      <c r="L151" s="84" t="b">
        <v>0</v>
      </c>
    </row>
    <row r="152" spans="1:12" ht="15">
      <c r="A152" s="84" t="s">
        <v>3775</v>
      </c>
      <c r="B152" s="84" t="s">
        <v>320</v>
      </c>
      <c r="C152" s="84">
        <v>3</v>
      </c>
      <c r="D152" s="123">
        <v>0.0021661757155788807</v>
      </c>
      <c r="E152" s="123">
        <v>2.2021768273699225</v>
      </c>
      <c r="F152" s="84" t="s">
        <v>4050</v>
      </c>
      <c r="G152" s="84" t="b">
        <v>0</v>
      </c>
      <c r="H152" s="84" t="b">
        <v>0</v>
      </c>
      <c r="I152" s="84" t="b">
        <v>0</v>
      </c>
      <c r="J152" s="84" t="b">
        <v>0</v>
      </c>
      <c r="K152" s="84" t="b">
        <v>0</v>
      </c>
      <c r="L152" s="84" t="b">
        <v>0</v>
      </c>
    </row>
    <row r="153" spans="1:12" ht="15">
      <c r="A153" s="84" t="s">
        <v>320</v>
      </c>
      <c r="B153" s="84" t="s">
        <v>2989</v>
      </c>
      <c r="C153" s="84">
        <v>3</v>
      </c>
      <c r="D153" s="123">
        <v>0.0021661757155788807</v>
      </c>
      <c r="E153" s="123">
        <v>1.1636134322305618</v>
      </c>
      <c r="F153" s="84" t="s">
        <v>4050</v>
      </c>
      <c r="G153" s="84" t="b">
        <v>0</v>
      </c>
      <c r="H153" s="84" t="b">
        <v>0</v>
      </c>
      <c r="I153" s="84" t="b">
        <v>0</v>
      </c>
      <c r="J153" s="84" t="b">
        <v>0</v>
      </c>
      <c r="K153" s="84" t="b">
        <v>0</v>
      </c>
      <c r="L153" s="84" t="b">
        <v>0</v>
      </c>
    </row>
    <row r="154" spans="1:12" ht="15">
      <c r="A154" s="84" t="s">
        <v>716</v>
      </c>
      <c r="B154" s="84" t="s">
        <v>3034</v>
      </c>
      <c r="C154" s="84">
        <v>3</v>
      </c>
      <c r="D154" s="123">
        <v>0.0021661757155788807</v>
      </c>
      <c r="E154" s="123">
        <v>0.982816878157261</v>
      </c>
      <c r="F154" s="84" t="s">
        <v>4050</v>
      </c>
      <c r="G154" s="84" t="b">
        <v>0</v>
      </c>
      <c r="H154" s="84" t="b">
        <v>0</v>
      </c>
      <c r="I154" s="84" t="b">
        <v>0</v>
      </c>
      <c r="J154" s="84" t="b">
        <v>0</v>
      </c>
      <c r="K154" s="84" t="b">
        <v>0</v>
      </c>
      <c r="L154" s="84" t="b">
        <v>0</v>
      </c>
    </row>
    <row r="155" spans="1:12" ht="15">
      <c r="A155" s="84" t="s">
        <v>3034</v>
      </c>
      <c r="B155" s="84" t="s">
        <v>3025</v>
      </c>
      <c r="C155" s="84">
        <v>3</v>
      </c>
      <c r="D155" s="123">
        <v>0.0021661757155788807</v>
      </c>
      <c r="E155" s="123">
        <v>1.8083927784690428</v>
      </c>
      <c r="F155" s="84" t="s">
        <v>4050</v>
      </c>
      <c r="G155" s="84" t="b">
        <v>0</v>
      </c>
      <c r="H155" s="84" t="b">
        <v>0</v>
      </c>
      <c r="I155" s="84" t="b">
        <v>0</v>
      </c>
      <c r="J155" s="84" t="b">
        <v>0</v>
      </c>
      <c r="K155" s="84" t="b">
        <v>0</v>
      </c>
      <c r="L155" s="84" t="b">
        <v>0</v>
      </c>
    </row>
    <row r="156" spans="1:12" ht="15">
      <c r="A156" s="84" t="s">
        <v>3028</v>
      </c>
      <c r="B156" s="84" t="s">
        <v>707</v>
      </c>
      <c r="C156" s="84">
        <v>3</v>
      </c>
      <c r="D156" s="123">
        <v>0.0021661757155788807</v>
      </c>
      <c r="E156" s="123">
        <v>0.9196302373999546</v>
      </c>
      <c r="F156" s="84" t="s">
        <v>4050</v>
      </c>
      <c r="G156" s="84" t="b">
        <v>0</v>
      </c>
      <c r="H156" s="84" t="b">
        <v>0</v>
      </c>
      <c r="I156" s="84" t="b">
        <v>0</v>
      </c>
      <c r="J156" s="84" t="b">
        <v>0</v>
      </c>
      <c r="K156" s="84" t="b">
        <v>0</v>
      </c>
      <c r="L156" s="84" t="b">
        <v>0</v>
      </c>
    </row>
    <row r="157" spans="1:12" ht="15">
      <c r="A157" s="84" t="s">
        <v>237</v>
      </c>
      <c r="B157" s="84" t="s">
        <v>3095</v>
      </c>
      <c r="C157" s="84">
        <v>3</v>
      </c>
      <c r="D157" s="123">
        <v>0.0021661757155788807</v>
      </c>
      <c r="E157" s="123">
        <v>2.649334858712142</v>
      </c>
      <c r="F157" s="84" t="s">
        <v>4050</v>
      </c>
      <c r="G157" s="84" t="b">
        <v>0</v>
      </c>
      <c r="H157" s="84" t="b">
        <v>0</v>
      </c>
      <c r="I157" s="84" t="b">
        <v>0</v>
      </c>
      <c r="J157" s="84" t="b">
        <v>1</v>
      </c>
      <c r="K157" s="84" t="b">
        <v>0</v>
      </c>
      <c r="L157" s="84" t="b">
        <v>0</v>
      </c>
    </row>
    <row r="158" spans="1:12" ht="15">
      <c r="A158" s="84" t="s">
        <v>810</v>
      </c>
      <c r="B158" s="84" t="s">
        <v>3776</v>
      </c>
      <c r="C158" s="84">
        <v>3</v>
      </c>
      <c r="D158" s="123">
        <v>0.0021661757155788807</v>
      </c>
      <c r="E158" s="123">
        <v>1.7801031389811657</v>
      </c>
      <c r="F158" s="84" t="s">
        <v>4050</v>
      </c>
      <c r="G158" s="84" t="b">
        <v>0</v>
      </c>
      <c r="H158" s="84" t="b">
        <v>0</v>
      </c>
      <c r="I158" s="84" t="b">
        <v>0</v>
      </c>
      <c r="J158" s="84" t="b">
        <v>0</v>
      </c>
      <c r="K158" s="84" t="b">
        <v>0</v>
      </c>
      <c r="L158" s="84" t="b">
        <v>0</v>
      </c>
    </row>
    <row r="159" spans="1:12" ht="15">
      <c r="A159" s="84" t="s">
        <v>3778</v>
      </c>
      <c r="B159" s="84" t="s">
        <v>3779</v>
      </c>
      <c r="C159" s="84">
        <v>2</v>
      </c>
      <c r="D159" s="123">
        <v>0.0015915972601812983</v>
      </c>
      <c r="E159" s="123">
        <v>3.0472748673841794</v>
      </c>
      <c r="F159" s="84" t="s">
        <v>4050</v>
      </c>
      <c r="G159" s="84" t="b">
        <v>0</v>
      </c>
      <c r="H159" s="84" t="b">
        <v>0</v>
      </c>
      <c r="I159" s="84" t="b">
        <v>0</v>
      </c>
      <c r="J159" s="84" t="b">
        <v>0</v>
      </c>
      <c r="K159" s="84" t="b">
        <v>0</v>
      </c>
      <c r="L159" s="84" t="b">
        <v>0</v>
      </c>
    </row>
    <row r="160" spans="1:12" ht="15">
      <c r="A160" s="84" t="s">
        <v>3779</v>
      </c>
      <c r="B160" s="84" t="s">
        <v>3703</v>
      </c>
      <c r="C160" s="84">
        <v>2</v>
      </c>
      <c r="D160" s="123">
        <v>0.0015915972601812983</v>
      </c>
      <c r="E160" s="123">
        <v>2.746244871720198</v>
      </c>
      <c r="F160" s="84" t="s">
        <v>4050</v>
      </c>
      <c r="G160" s="84" t="b">
        <v>0</v>
      </c>
      <c r="H160" s="84" t="b">
        <v>0</v>
      </c>
      <c r="I160" s="84" t="b">
        <v>0</v>
      </c>
      <c r="J160" s="84" t="b">
        <v>0</v>
      </c>
      <c r="K160" s="84" t="b">
        <v>0</v>
      </c>
      <c r="L160" s="84" t="b">
        <v>0</v>
      </c>
    </row>
    <row r="161" spans="1:12" ht="15">
      <c r="A161" s="84" t="s">
        <v>3703</v>
      </c>
      <c r="B161" s="84" t="s">
        <v>3780</v>
      </c>
      <c r="C161" s="84">
        <v>2</v>
      </c>
      <c r="D161" s="123">
        <v>0.0015915972601812983</v>
      </c>
      <c r="E161" s="123">
        <v>2.746244871720198</v>
      </c>
      <c r="F161" s="84" t="s">
        <v>4050</v>
      </c>
      <c r="G161" s="84" t="b">
        <v>0</v>
      </c>
      <c r="H161" s="84" t="b">
        <v>0</v>
      </c>
      <c r="I161" s="84" t="b">
        <v>0</v>
      </c>
      <c r="J161" s="84" t="b">
        <v>0</v>
      </c>
      <c r="K161" s="84" t="b">
        <v>0</v>
      </c>
      <c r="L161" s="84" t="b">
        <v>0</v>
      </c>
    </row>
    <row r="162" spans="1:12" ht="15">
      <c r="A162" s="84" t="s">
        <v>3780</v>
      </c>
      <c r="B162" s="84" t="s">
        <v>3781</v>
      </c>
      <c r="C162" s="84">
        <v>2</v>
      </c>
      <c r="D162" s="123">
        <v>0.0015915972601812983</v>
      </c>
      <c r="E162" s="123">
        <v>3.0472748673841794</v>
      </c>
      <c r="F162" s="84" t="s">
        <v>4050</v>
      </c>
      <c r="G162" s="84" t="b">
        <v>0</v>
      </c>
      <c r="H162" s="84" t="b">
        <v>0</v>
      </c>
      <c r="I162" s="84" t="b">
        <v>0</v>
      </c>
      <c r="J162" s="84" t="b">
        <v>0</v>
      </c>
      <c r="K162" s="84" t="b">
        <v>0</v>
      </c>
      <c r="L162" s="84" t="b">
        <v>0</v>
      </c>
    </row>
    <row r="163" spans="1:12" ht="15">
      <c r="A163" s="84" t="s">
        <v>3781</v>
      </c>
      <c r="B163" s="84" t="s">
        <v>3073</v>
      </c>
      <c r="C163" s="84">
        <v>2</v>
      </c>
      <c r="D163" s="123">
        <v>0.0015915972601812983</v>
      </c>
      <c r="E163" s="123">
        <v>2.5032068230339037</v>
      </c>
      <c r="F163" s="84" t="s">
        <v>4050</v>
      </c>
      <c r="G163" s="84" t="b">
        <v>0</v>
      </c>
      <c r="H163" s="84" t="b">
        <v>0</v>
      </c>
      <c r="I163" s="84" t="b">
        <v>0</v>
      </c>
      <c r="J163" s="84" t="b">
        <v>0</v>
      </c>
      <c r="K163" s="84" t="b">
        <v>0</v>
      </c>
      <c r="L163" s="84" t="b">
        <v>0</v>
      </c>
    </row>
    <row r="164" spans="1:12" ht="15">
      <c r="A164" s="84" t="s">
        <v>3072</v>
      </c>
      <c r="B164" s="84" t="s">
        <v>2986</v>
      </c>
      <c r="C164" s="84">
        <v>2</v>
      </c>
      <c r="D164" s="123">
        <v>0.0015915972601812983</v>
      </c>
      <c r="E164" s="123">
        <v>0.7920023622808734</v>
      </c>
      <c r="F164" s="84" t="s">
        <v>4050</v>
      </c>
      <c r="G164" s="84" t="b">
        <v>0</v>
      </c>
      <c r="H164" s="84" t="b">
        <v>0</v>
      </c>
      <c r="I164" s="84" t="b">
        <v>0</v>
      </c>
      <c r="J164" s="84" t="b">
        <v>0</v>
      </c>
      <c r="K164" s="84" t="b">
        <v>0</v>
      </c>
      <c r="L164" s="84" t="b">
        <v>0</v>
      </c>
    </row>
    <row r="165" spans="1:12" ht="15">
      <c r="A165" s="84" t="s">
        <v>3782</v>
      </c>
      <c r="B165" s="84" t="s">
        <v>3783</v>
      </c>
      <c r="C165" s="84">
        <v>2</v>
      </c>
      <c r="D165" s="123">
        <v>0.0015915972601812983</v>
      </c>
      <c r="E165" s="123">
        <v>3.0472748673841794</v>
      </c>
      <c r="F165" s="84" t="s">
        <v>4050</v>
      </c>
      <c r="G165" s="84" t="b">
        <v>0</v>
      </c>
      <c r="H165" s="84" t="b">
        <v>0</v>
      </c>
      <c r="I165" s="84" t="b">
        <v>0</v>
      </c>
      <c r="J165" s="84" t="b">
        <v>0</v>
      </c>
      <c r="K165" s="84" t="b">
        <v>0</v>
      </c>
      <c r="L165" s="84" t="b">
        <v>0</v>
      </c>
    </row>
    <row r="166" spans="1:12" ht="15">
      <c r="A166" s="84" t="s">
        <v>3783</v>
      </c>
      <c r="B166" s="84" t="s">
        <v>3784</v>
      </c>
      <c r="C166" s="84">
        <v>2</v>
      </c>
      <c r="D166" s="123">
        <v>0.0015915972601812983</v>
      </c>
      <c r="E166" s="123">
        <v>3.0472748673841794</v>
      </c>
      <c r="F166" s="84" t="s">
        <v>4050</v>
      </c>
      <c r="G166" s="84" t="b">
        <v>0</v>
      </c>
      <c r="H166" s="84" t="b">
        <v>0</v>
      </c>
      <c r="I166" s="84" t="b">
        <v>0</v>
      </c>
      <c r="J166" s="84" t="b">
        <v>0</v>
      </c>
      <c r="K166" s="84" t="b">
        <v>0</v>
      </c>
      <c r="L166" s="84" t="b">
        <v>0</v>
      </c>
    </row>
    <row r="167" spans="1:12" ht="15">
      <c r="A167" s="84" t="s">
        <v>3784</v>
      </c>
      <c r="B167" s="84" t="s">
        <v>3785</v>
      </c>
      <c r="C167" s="84">
        <v>2</v>
      </c>
      <c r="D167" s="123">
        <v>0.0015915972601812983</v>
      </c>
      <c r="E167" s="123">
        <v>3.0472748673841794</v>
      </c>
      <c r="F167" s="84" t="s">
        <v>4050</v>
      </c>
      <c r="G167" s="84" t="b">
        <v>0</v>
      </c>
      <c r="H167" s="84" t="b">
        <v>0</v>
      </c>
      <c r="I167" s="84" t="b">
        <v>0</v>
      </c>
      <c r="J167" s="84" t="b">
        <v>0</v>
      </c>
      <c r="K167" s="84" t="b">
        <v>0</v>
      </c>
      <c r="L167" s="84" t="b">
        <v>0</v>
      </c>
    </row>
    <row r="168" spans="1:12" ht="15">
      <c r="A168" s="84" t="s">
        <v>3785</v>
      </c>
      <c r="B168" s="84" t="s">
        <v>3786</v>
      </c>
      <c r="C168" s="84">
        <v>2</v>
      </c>
      <c r="D168" s="123">
        <v>0.0015915972601812983</v>
      </c>
      <c r="E168" s="123">
        <v>3.0472748673841794</v>
      </c>
      <c r="F168" s="84" t="s">
        <v>4050</v>
      </c>
      <c r="G168" s="84" t="b">
        <v>0</v>
      </c>
      <c r="H168" s="84" t="b">
        <v>0</v>
      </c>
      <c r="I168" s="84" t="b">
        <v>0</v>
      </c>
      <c r="J168" s="84" t="b">
        <v>0</v>
      </c>
      <c r="K168" s="84" t="b">
        <v>0</v>
      </c>
      <c r="L168" s="84" t="b">
        <v>0</v>
      </c>
    </row>
    <row r="169" spans="1:12" ht="15">
      <c r="A169" s="84" t="s">
        <v>3786</v>
      </c>
      <c r="B169" s="84" t="s">
        <v>3736</v>
      </c>
      <c r="C169" s="84">
        <v>2</v>
      </c>
      <c r="D169" s="123">
        <v>0.0015915972601812983</v>
      </c>
      <c r="E169" s="123">
        <v>2.871183608328498</v>
      </c>
      <c r="F169" s="84" t="s">
        <v>4050</v>
      </c>
      <c r="G169" s="84" t="b">
        <v>0</v>
      </c>
      <c r="H169" s="84" t="b">
        <v>0</v>
      </c>
      <c r="I169" s="84" t="b">
        <v>0</v>
      </c>
      <c r="J169" s="84" t="b">
        <v>0</v>
      </c>
      <c r="K169" s="84" t="b">
        <v>0</v>
      </c>
      <c r="L169" s="84" t="b">
        <v>0</v>
      </c>
    </row>
    <row r="170" spans="1:12" ht="15">
      <c r="A170" s="84" t="s">
        <v>3736</v>
      </c>
      <c r="B170" s="84" t="s">
        <v>2986</v>
      </c>
      <c r="C170" s="84">
        <v>2</v>
      </c>
      <c r="D170" s="123">
        <v>0.0015915972601812983</v>
      </c>
      <c r="E170" s="123">
        <v>1.5190010902171358</v>
      </c>
      <c r="F170" s="84" t="s">
        <v>4050</v>
      </c>
      <c r="G170" s="84" t="b">
        <v>0</v>
      </c>
      <c r="H170" s="84" t="b">
        <v>0</v>
      </c>
      <c r="I170" s="84" t="b">
        <v>0</v>
      </c>
      <c r="J170" s="84" t="b">
        <v>0</v>
      </c>
      <c r="K170" s="84" t="b">
        <v>0</v>
      </c>
      <c r="L170" s="84" t="b">
        <v>0</v>
      </c>
    </row>
    <row r="171" spans="1:12" ht="15">
      <c r="A171" s="84" t="s">
        <v>2987</v>
      </c>
      <c r="B171" s="84" t="s">
        <v>3704</v>
      </c>
      <c r="C171" s="84">
        <v>2</v>
      </c>
      <c r="D171" s="123">
        <v>0.0015915972601812983</v>
      </c>
      <c r="E171" s="123">
        <v>1.4452148760562171</v>
      </c>
      <c r="F171" s="84" t="s">
        <v>4050</v>
      </c>
      <c r="G171" s="84" t="b">
        <v>0</v>
      </c>
      <c r="H171" s="84" t="b">
        <v>0</v>
      </c>
      <c r="I171" s="84" t="b">
        <v>0</v>
      </c>
      <c r="J171" s="84" t="b">
        <v>0</v>
      </c>
      <c r="K171" s="84" t="b">
        <v>0</v>
      </c>
      <c r="L171" s="84" t="b">
        <v>0</v>
      </c>
    </row>
    <row r="172" spans="1:12" ht="15">
      <c r="A172" s="84" t="s">
        <v>3704</v>
      </c>
      <c r="B172" s="84" t="s">
        <v>3787</v>
      </c>
      <c r="C172" s="84">
        <v>2</v>
      </c>
      <c r="D172" s="123">
        <v>0.0015915972601812983</v>
      </c>
      <c r="E172" s="123">
        <v>2.871183608328498</v>
      </c>
      <c r="F172" s="84" t="s">
        <v>4050</v>
      </c>
      <c r="G172" s="84" t="b">
        <v>0</v>
      </c>
      <c r="H172" s="84" t="b">
        <v>0</v>
      </c>
      <c r="I172" s="84" t="b">
        <v>0</v>
      </c>
      <c r="J172" s="84" t="b">
        <v>0</v>
      </c>
      <c r="K172" s="84" t="b">
        <v>0</v>
      </c>
      <c r="L172" s="84" t="b">
        <v>0</v>
      </c>
    </row>
    <row r="173" spans="1:12" ht="15">
      <c r="A173" s="84" t="s">
        <v>3787</v>
      </c>
      <c r="B173" s="84" t="s">
        <v>3788</v>
      </c>
      <c r="C173" s="84">
        <v>2</v>
      </c>
      <c r="D173" s="123">
        <v>0.0015915972601812983</v>
      </c>
      <c r="E173" s="123">
        <v>3.0472748673841794</v>
      </c>
      <c r="F173" s="84" t="s">
        <v>4050</v>
      </c>
      <c r="G173" s="84" t="b">
        <v>0</v>
      </c>
      <c r="H173" s="84" t="b">
        <v>0</v>
      </c>
      <c r="I173" s="84" t="b">
        <v>0</v>
      </c>
      <c r="J173" s="84" t="b">
        <v>0</v>
      </c>
      <c r="K173" s="84" t="b">
        <v>0</v>
      </c>
      <c r="L173" s="84" t="b">
        <v>0</v>
      </c>
    </row>
    <row r="174" spans="1:12" ht="15">
      <c r="A174" s="84" t="s">
        <v>3788</v>
      </c>
      <c r="B174" s="84" t="s">
        <v>3072</v>
      </c>
      <c r="C174" s="84">
        <v>2</v>
      </c>
      <c r="D174" s="123">
        <v>0.0015915972601812983</v>
      </c>
      <c r="E174" s="123">
        <v>2.144184880392236</v>
      </c>
      <c r="F174" s="84" t="s">
        <v>4050</v>
      </c>
      <c r="G174" s="84" t="b">
        <v>0</v>
      </c>
      <c r="H174" s="84" t="b">
        <v>0</v>
      </c>
      <c r="I174" s="84" t="b">
        <v>0</v>
      </c>
      <c r="J174" s="84" t="b">
        <v>0</v>
      </c>
      <c r="K174" s="84" t="b">
        <v>0</v>
      </c>
      <c r="L174" s="84" t="b">
        <v>0</v>
      </c>
    </row>
    <row r="175" spans="1:12" ht="15">
      <c r="A175" s="84" t="s">
        <v>3072</v>
      </c>
      <c r="B175" s="84" t="s">
        <v>3789</v>
      </c>
      <c r="C175" s="84">
        <v>2</v>
      </c>
      <c r="D175" s="123">
        <v>0.0015915972601812983</v>
      </c>
      <c r="E175" s="123">
        <v>2.144184880392236</v>
      </c>
      <c r="F175" s="84" t="s">
        <v>4050</v>
      </c>
      <c r="G175" s="84" t="b">
        <v>0</v>
      </c>
      <c r="H175" s="84" t="b">
        <v>0</v>
      </c>
      <c r="I175" s="84" t="b">
        <v>0</v>
      </c>
      <c r="J175" s="84" t="b">
        <v>0</v>
      </c>
      <c r="K175" s="84" t="b">
        <v>0</v>
      </c>
      <c r="L175" s="84" t="b">
        <v>0</v>
      </c>
    </row>
    <row r="176" spans="1:12" ht="15">
      <c r="A176" s="84" t="s">
        <v>3789</v>
      </c>
      <c r="B176" s="84" t="s">
        <v>3790</v>
      </c>
      <c r="C176" s="84">
        <v>2</v>
      </c>
      <c r="D176" s="123">
        <v>0.0015915972601812983</v>
      </c>
      <c r="E176" s="123">
        <v>3.0472748673841794</v>
      </c>
      <c r="F176" s="84" t="s">
        <v>4050</v>
      </c>
      <c r="G176" s="84" t="b">
        <v>0</v>
      </c>
      <c r="H176" s="84" t="b">
        <v>0</v>
      </c>
      <c r="I176" s="84" t="b">
        <v>0</v>
      </c>
      <c r="J176" s="84" t="b">
        <v>0</v>
      </c>
      <c r="K176" s="84" t="b">
        <v>0</v>
      </c>
      <c r="L176" s="84" t="b">
        <v>0</v>
      </c>
    </row>
    <row r="177" spans="1:12" ht="15">
      <c r="A177" s="84" t="s">
        <v>3790</v>
      </c>
      <c r="B177" s="84" t="s">
        <v>3737</v>
      </c>
      <c r="C177" s="84">
        <v>2</v>
      </c>
      <c r="D177" s="123">
        <v>0.0015915972601812983</v>
      </c>
      <c r="E177" s="123">
        <v>2.871183608328498</v>
      </c>
      <c r="F177" s="84" t="s">
        <v>4050</v>
      </c>
      <c r="G177" s="84" t="b">
        <v>0</v>
      </c>
      <c r="H177" s="84" t="b">
        <v>0</v>
      </c>
      <c r="I177" s="84" t="b">
        <v>0</v>
      </c>
      <c r="J177" s="84" t="b">
        <v>0</v>
      </c>
      <c r="K177" s="84" t="b">
        <v>0</v>
      </c>
      <c r="L177" s="84" t="b">
        <v>0</v>
      </c>
    </row>
    <row r="178" spans="1:12" ht="15">
      <c r="A178" s="84" t="s">
        <v>3737</v>
      </c>
      <c r="B178" s="84" t="s">
        <v>3791</v>
      </c>
      <c r="C178" s="84">
        <v>2</v>
      </c>
      <c r="D178" s="123">
        <v>0.0015915972601812983</v>
      </c>
      <c r="E178" s="123">
        <v>2.871183608328498</v>
      </c>
      <c r="F178" s="84" t="s">
        <v>4050</v>
      </c>
      <c r="G178" s="84" t="b">
        <v>0</v>
      </c>
      <c r="H178" s="84" t="b">
        <v>0</v>
      </c>
      <c r="I178" s="84" t="b">
        <v>0</v>
      </c>
      <c r="J178" s="84" t="b">
        <v>0</v>
      </c>
      <c r="K178" s="84" t="b">
        <v>0</v>
      </c>
      <c r="L178" s="84" t="b">
        <v>0</v>
      </c>
    </row>
    <row r="179" spans="1:12" ht="15">
      <c r="A179" s="84" t="s">
        <v>3791</v>
      </c>
      <c r="B179" s="84" t="s">
        <v>3792</v>
      </c>
      <c r="C179" s="84">
        <v>2</v>
      </c>
      <c r="D179" s="123">
        <v>0.0015915972601812983</v>
      </c>
      <c r="E179" s="123">
        <v>3.0472748673841794</v>
      </c>
      <c r="F179" s="84" t="s">
        <v>4050</v>
      </c>
      <c r="G179" s="84" t="b">
        <v>0</v>
      </c>
      <c r="H179" s="84" t="b">
        <v>0</v>
      </c>
      <c r="I179" s="84" t="b">
        <v>0</v>
      </c>
      <c r="J179" s="84" t="b">
        <v>0</v>
      </c>
      <c r="K179" s="84" t="b">
        <v>0</v>
      </c>
      <c r="L179" s="84" t="b">
        <v>0</v>
      </c>
    </row>
    <row r="180" spans="1:12" ht="15">
      <c r="A180" s="84" t="s">
        <v>3792</v>
      </c>
      <c r="B180" s="84" t="s">
        <v>3705</v>
      </c>
      <c r="C180" s="84">
        <v>2</v>
      </c>
      <c r="D180" s="123">
        <v>0.0015915972601812983</v>
      </c>
      <c r="E180" s="123">
        <v>2.746244871720198</v>
      </c>
      <c r="F180" s="84" t="s">
        <v>4050</v>
      </c>
      <c r="G180" s="84" t="b">
        <v>0</v>
      </c>
      <c r="H180" s="84" t="b">
        <v>0</v>
      </c>
      <c r="I180" s="84" t="b">
        <v>0</v>
      </c>
      <c r="J180" s="84" t="b">
        <v>0</v>
      </c>
      <c r="K180" s="84" t="b">
        <v>0</v>
      </c>
      <c r="L180" s="84" t="b">
        <v>0</v>
      </c>
    </row>
    <row r="181" spans="1:12" ht="15">
      <c r="A181" s="84" t="s">
        <v>3705</v>
      </c>
      <c r="B181" s="84" t="s">
        <v>2992</v>
      </c>
      <c r="C181" s="84">
        <v>2</v>
      </c>
      <c r="D181" s="123">
        <v>0.0015915972601812983</v>
      </c>
      <c r="E181" s="123">
        <v>1.8934600030396505</v>
      </c>
      <c r="F181" s="84" t="s">
        <v>4050</v>
      </c>
      <c r="G181" s="84" t="b">
        <v>0</v>
      </c>
      <c r="H181" s="84" t="b">
        <v>0</v>
      </c>
      <c r="I181" s="84" t="b">
        <v>0</v>
      </c>
      <c r="J181" s="84" t="b">
        <v>0</v>
      </c>
      <c r="K181" s="84" t="b">
        <v>0</v>
      </c>
      <c r="L181" s="84" t="b">
        <v>0</v>
      </c>
    </row>
    <row r="182" spans="1:12" ht="15">
      <c r="A182" s="84" t="s">
        <v>2992</v>
      </c>
      <c r="B182" s="84" t="s">
        <v>3793</v>
      </c>
      <c r="C182" s="84">
        <v>2</v>
      </c>
      <c r="D182" s="123">
        <v>0.0015915972601812983</v>
      </c>
      <c r="E182" s="123">
        <v>2.0472748673841794</v>
      </c>
      <c r="F182" s="84" t="s">
        <v>4050</v>
      </c>
      <c r="G182" s="84" t="b">
        <v>0</v>
      </c>
      <c r="H182" s="84" t="b">
        <v>0</v>
      </c>
      <c r="I182" s="84" t="b">
        <v>0</v>
      </c>
      <c r="J182" s="84" t="b">
        <v>0</v>
      </c>
      <c r="K182" s="84" t="b">
        <v>0</v>
      </c>
      <c r="L182" s="84" t="b">
        <v>0</v>
      </c>
    </row>
    <row r="183" spans="1:12" ht="15">
      <c r="A183" s="84" t="s">
        <v>3793</v>
      </c>
      <c r="B183" s="84" t="s">
        <v>2990</v>
      </c>
      <c r="C183" s="84">
        <v>2</v>
      </c>
      <c r="D183" s="123">
        <v>0.0015915972601812983</v>
      </c>
      <c r="E183" s="123">
        <v>1.9865770270305678</v>
      </c>
      <c r="F183" s="84" t="s">
        <v>4050</v>
      </c>
      <c r="G183" s="84" t="b">
        <v>0</v>
      </c>
      <c r="H183" s="84" t="b">
        <v>0</v>
      </c>
      <c r="I183" s="84" t="b">
        <v>0</v>
      </c>
      <c r="J183" s="84" t="b">
        <v>0</v>
      </c>
      <c r="K183" s="84" t="b">
        <v>0</v>
      </c>
      <c r="L183" s="84" t="b">
        <v>0</v>
      </c>
    </row>
    <row r="184" spans="1:12" ht="15">
      <c r="A184" s="84" t="s">
        <v>2990</v>
      </c>
      <c r="B184" s="84" t="s">
        <v>3794</v>
      </c>
      <c r="C184" s="84">
        <v>2</v>
      </c>
      <c r="D184" s="123">
        <v>0.0015915972601812983</v>
      </c>
      <c r="E184" s="123">
        <v>2.026085568314241</v>
      </c>
      <c r="F184" s="84" t="s">
        <v>4050</v>
      </c>
      <c r="G184" s="84" t="b">
        <v>0</v>
      </c>
      <c r="H184" s="84" t="b">
        <v>0</v>
      </c>
      <c r="I184" s="84" t="b">
        <v>0</v>
      </c>
      <c r="J184" s="84" t="b">
        <v>0</v>
      </c>
      <c r="K184" s="84" t="b">
        <v>0</v>
      </c>
      <c r="L184" s="84" t="b">
        <v>0</v>
      </c>
    </row>
    <row r="185" spans="1:12" ht="15">
      <c r="A185" s="84" t="s">
        <v>3794</v>
      </c>
      <c r="B185" s="84" t="s">
        <v>3795</v>
      </c>
      <c r="C185" s="84">
        <v>2</v>
      </c>
      <c r="D185" s="123">
        <v>0.0015915972601812983</v>
      </c>
      <c r="E185" s="123">
        <v>3.0472748673841794</v>
      </c>
      <c r="F185" s="84" t="s">
        <v>4050</v>
      </c>
      <c r="G185" s="84" t="b">
        <v>0</v>
      </c>
      <c r="H185" s="84" t="b">
        <v>0</v>
      </c>
      <c r="I185" s="84" t="b">
        <v>0</v>
      </c>
      <c r="J185" s="84" t="b">
        <v>0</v>
      </c>
      <c r="K185" s="84" t="b">
        <v>0</v>
      </c>
      <c r="L185" s="84" t="b">
        <v>0</v>
      </c>
    </row>
    <row r="186" spans="1:12" ht="15">
      <c r="A186" s="84" t="s">
        <v>3796</v>
      </c>
      <c r="B186" s="84" t="s">
        <v>3797</v>
      </c>
      <c r="C186" s="84">
        <v>2</v>
      </c>
      <c r="D186" s="123">
        <v>0.0015915972601812983</v>
      </c>
      <c r="E186" s="123">
        <v>3.0472748673841794</v>
      </c>
      <c r="F186" s="84" t="s">
        <v>4050</v>
      </c>
      <c r="G186" s="84" t="b">
        <v>0</v>
      </c>
      <c r="H186" s="84" t="b">
        <v>0</v>
      </c>
      <c r="I186" s="84" t="b">
        <v>0</v>
      </c>
      <c r="J186" s="84" t="b">
        <v>0</v>
      </c>
      <c r="K186" s="84" t="b">
        <v>0</v>
      </c>
      <c r="L186" s="84" t="b">
        <v>0</v>
      </c>
    </row>
    <row r="187" spans="1:12" ht="15">
      <c r="A187" s="84" t="s">
        <v>3797</v>
      </c>
      <c r="B187" s="84" t="s">
        <v>3798</v>
      </c>
      <c r="C187" s="84">
        <v>2</v>
      </c>
      <c r="D187" s="123">
        <v>0.0015915972601812983</v>
      </c>
      <c r="E187" s="123">
        <v>3.0472748673841794</v>
      </c>
      <c r="F187" s="84" t="s">
        <v>4050</v>
      </c>
      <c r="G187" s="84" t="b">
        <v>0</v>
      </c>
      <c r="H187" s="84" t="b">
        <v>0</v>
      </c>
      <c r="I187" s="84" t="b">
        <v>0</v>
      </c>
      <c r="J187" s="84" t="b">
        <v>0</v>
      </c>
      <c r="K187" s="84" t="b">
        <v>0</v>
      </c>
      <c r="L187" s="84" t="b">
        <v>0</v>
      </c>
    </row>
    <row r="188" spans="1:12" ht="15">
      <c r="A188" s="84" t="s">
        <v>3798</v>
      </c>
      <c r="B188" s="84" t="s">
        <v>3799</v>
      </c>
      <c r="C188" s="84">
        <v>2</v>
      </c>
      <c r="D188" s="123">
        <v>0.0015915972601812983</v>
      </c>
      <c r="E188" s="123">
        <v>3.0472748673841794</v>
      </c>
      <c r="F188" s="84" t="s">
        <v>4050</v>
      </c>
      <c r="G188" s="84" t="b">
        <v>0</v>
      </c>
      <c r="H188" s="84" t="b">
        <v>0</v>
      </c>
      <c r="I188" s="84" t="b">
        <v>0</v>
      </c>
      <c r="J188" s="84" t="b">
        <v>0</v>
      </c>
      <c r="K188" s="84" t="b">
        <v>0</v>
      </c>
      <c r="L188" s="84" t="b">
        <v>0</v>
      </c>
    </row>
    <row r="189" spans="1:12" ht="15">
      <c r="A189" s="84" t="s">
        <v>3799</v>
      </c>
      <c r="B189" s="84" t="s">
        <v>3666</v>
      </c>
      <c r="C189" s="84">
        <v>2</v>
      </c>
      <c r="D189" s="123">
        <v>0.0015915972601812983</v>
      </c>
      <c r="E189" s="123">
        <v>2.5032068230339037</v>
      </c>
      <c r="F189" s="84" t="s">
        <v>4050</v>
      </c>
      <c r="G189" s="84" t="b">
        <v>0</v>
      </c>
      <c r="H189" s="84" t="b">
        <v>0</v>
      </c>
      <c r="I189" s="84" t="b">
        <v>0</v>
      </c>
      <c r="J189" s="84" t="b">
        <v>0</v>
      </c>
      <c r="K189" s="84" t="b">
        <v>0</v>
      </c>
      <c r="L189" s="84" t="b">
        <v>0</v>
      </c>
    </row>
    <row r="190" spans="1:12" ht="15">
      <c r="A190" s="84" t="s">
        <v>3668</v>
      </c>
      <c r="B190" s="84" t="s">
        <v>3800</v>
      </c>
      <c r="C190" s="84">
        <v>2</v>
      </c>
      <c r="D190" s="123">
        <v>0.0015915972601812983</v>
      </c>
      <c r="E190" s="123">
        <v>2.445214876056217</v>
      </c>
      <c r="F190" s="84" t="s">
        <v>4050</v>
      </c>
      <c r="G190" s="84" t="b">
        <v>1</v>
      </c>
      <c r="H190" s="84" t="b">
        <v>0</v>
      </c>
      <c r="I190" s="84" t="b">
        <v>0</v>
      </c>
      <c r="J190" s="84" t="b">
        <v>0</v>
      </c>
      <c r="K190" s="84" t="b">
        <v>0</v>
      </c>
      <c r="L190" s="84" t="b">
        <v>0</v>
      </c>
    </row>
    <row r="191" spans="1:12" ht="15">
      <c r="A191" s="84" t="s">
        <v>3800</v>
      </c>
      <c r="B191" s="84" t="s">
        <v>3801</v>
      </c>
      <c r="C191" s="84">
        <v>2</v>
      </c>
      <c r="D191" s="123">
        <v>0.0015915972601812983</v>
      </c>
      <c r="E191" s="123">
        <v>3.0472748673841794</v>
      </c>
      <c r="F191" s="84" t="s">
        <v>4050</v>
      </c>
      <c r="G191" s="84" t="b">
        <v>0</v>
      </c>
      <c r="H191" s="84" t="b">
        <v>0</v>
      </c>
      <c r="I191" s="84" t="b">
        <v>0</v>
      </c>
      <c r="J191" s="84" t="b">
        <v>0</v>
      </c>
      <c r="K191" s="84" t="b">
        <v>0</v>
      </c>
      <c r="L191" s="84" t="b">
        <v>0</v>
      </c>
    </row>
    <row r="192" spans="1:12" ht="15">
      <c r="A192" s="84" t="s">
        <v>3801</v>
      </c>
      <c r="B192" s="84" t="s">
        <v>3802</v>
      </c>
      <c r="C192" s="84">
        <v>2</v>
      </c>
      <c r="D192" s="123">
        <v>0.0015915972601812983</v>
      </c>
      <c r="E192" s="123">
        <v>3.0472748673841794</v>
      </c>
      <c r="F192" s="84" t="s">
        <v>4050</v>
      </c>
      <c r="G192" s="84" t="b">
        <v>0</v>
      </c>
      <c r="H192" s="84" t="b">
        <v>0</v>
      </c>
      <c r="I192" s="84" t="b">
        <v>0</v>
      </c>
      <c r="J192" s="84" t="b">
        <v>0</v>
      </c>
      <c r="K192" s="84" t="b">
        <v>0</v>
      </c>
      <c r="L192" s="84" t="b">
        <v>0</v>
      </c>
    </row>
    <row r="193" spans="1:12" ht="15">
      <c r="A193" s="84" t="s">
        <v>3802</v>
      </c>
      <c r="B193" s="84" t="s">
        <v>810</v>
      </c>
      <c r="C193" s="84">
        <v>2</v>
      </c>
      <c r="D193" s="123">
        <v>0.0015915972601812983</v>
      </c>
      <c r="E193" s="123">
        <v>1.7572402560216613</v>
      </c>
      <c r="F193" s="84" t="s">
        <v>4050</v>
      </c>
      <c r="G193" s="84" t="b">
        <v>0</v>
      </c>
      <c r="H193" s="84" t="b">
        <v>0</v>
      </c>
      <c r="I193" s="84" t="b">
        <v>0</v>
      </c>
      <c r="J193" s="84" t="b">
        <v>0</v>
      </c>
      <c r="K193" s="84" t="b">
        <v>0</v>
      </c>
      <c r="L193" s="84" t="b">
        <v>0</v>
      </c>
    </row>
    <row r="194" spans="1:12" ht="15">
      <c r="A194" s="84" t="s">
        <v>716</v>
      </c>
      <c r="B194" s="84" t="s">
        <v>3025</v>
      </c>
      <c r="C194" s="84">
        <v>2</v>
      </c>
      <c r="D194" s="123">
        <v>0.0015915972601812983</v>
      </c>
      <c r="E194" s="123">
        <v>0.5958722537866865</v>
      </c>
      <c r="F194" s="84" t="s">
        <v>4050</v>
      </c>
      <c r="G194" s="84" t="b">
        <v>0</v>
      </c>
      <c r="H194" s="84" t="b">
        <v>0</v>
      </c>
      <c r="I194" s="84" t="b">
        <v>0</v>
      </c>
      <c r="J194" s="84" t="b">
        <v>0</v>
      </c>
      <c r="K194" s="84" t="b">
        <v>0</v>
      </c>
      <c r="L194" s="84" t="b">
        <v>0</v>
      </c>
    </row>
    <row r="195" spans="1:12" ht="15">
      <c r="A195" s="84" t="s">
        <v>3706</v>
      </c>
      <c r="B195" s="84" t="s">
        <v>3085</v>
      </c>
      <c r="C195" s="84">
        <v>2</v>
      </c>
      <c r="D195" s="123">
        <v>0.0015915972601812983</v>
      </c>
      <c r="E195" s="123">
        <v>2.445214876056217</v>
      </c>
      <c r="F195" s="84" t="s">
        <v>4050</v>
      </c>
      <c r="G195" s="84" t="b">
        <v>0</v>
      </c>
      <c r="H195" s="84" t="b">
        <v>0</v>
      </c>
      <c r="I195" s="84" t="b">
        <v>0</v>
      </c>
      <c r="J195" s="84" t="b">
        <v>0</v>
      </c>
      <c r="K195" s="84" t="b">
        <v>0</v>
      </c>
      <c r="L195" s="84" t="b">
        <v>0</v>
      </c>
    </row>
    <row r="196" spans="1:12" ht="15">
      <c r="A196" s="84" t="s">
        <v>3085</v>
      </c>
      <c r="B196" s="84" t="s">
        <v>3015</v>
      </c>
      <c r="C196" s="84">
        <v>2</v>
      </c>
      <c r="D196" s="123">
        <v>0.0015915972601812983</v>
      </c>
      <c r="E196" s="123">
        <v>2.0058821822259545</v>
      </c>
      <c r="F196" s="84" t="s">
        <v>4050</v>
      </c>
      <c r="G196" s="84" t="b">
        <v>0</v>
      </c>
      <c r="H196" s="84" t="b">
        <v>0</v>
      </c>
      <c r="I196" s="84" t="b">
        <v>0</v>
      </c>
      <c r="J196" s="84" t="b">
        <v>0</v>
      </c>
      <c r="K196" s="84" t="b">
        <v>0</v>
      </c>
      <c r="L196" s="84" t="b">
        <v>0</v>
      </c>
    </row>
    <row r="197" spans="1:12" ht="15">
      <c r="A197" s="84" t="s">
        <v>3664</v>
      </c>
      <c r="B197" s="84" t="s">
        <v>3805</v>
      </c>
      <c r="C197" s="84">
        <v>2</v>
      </c>
      <c r="D197" s="123">
        <v>0.0015915972601812983</v>
      </c>
      <c r="E197" s="123">
        <v>2.269123617000536</v>
      </c>
      <c r="F197" s="84" t="s">
        <v>4050</v>
      </c>
      <c r="G197" s="84" t="b">
        <v>0</v>
      </c>
      <c r="H197" s="84" t="b">
        <v>0</v>
      </c>
      <c r="I197" s="84" t="b">
        <v>0</v>
      </c>
      <c r="J197" s="84" t="b">
        <v>0</v>
      </c>
      <c r="K197" s="84" t="b">
        <v>0</v>
      </c>
      <c r="L197" s="84" t="b">
        <v>0</v>
      </c>
    </row>
    <row r="198" spans="1:12" ht="15">
      <c r="A198" s="84" t="s">
        <v>3805</v>
      </c>
      <c r="B198" s="84" t="s">
        <v>3706</v>
      </c>
      <c r="C198" s="84">
        <v>2</v>
      </c>
      <c r="D198" s="123">
        <v>0.0015915972601812983</v>
      </c>
      <c r="E198" s="123">
        <v>2.871183608328498</v>
      </c>
      <c r="F198" s="84" t="s">
        <v>4050</v>
      </c>
      <c r="G198" s="84" t="b">
        <v>0</v>
      </c>
      <c r="H198" s="84" t="b">
        <v>0</v>
      </c>
      <c r="I198" s="84" t="b">
        <v>0</v>
      </c>
      <c r="J198" s="84" t="b">
        <v>0</v>
      </c>
      <c r="K198" s="84" t="b">
        <v>0</v>
      </c>
      <c r="L198" s="84" t="b">
        <v>0</v>
      </c>
    </row>
    <row r="199" spans="1:12" ht="15">
      <c r="A199" s="84" t="s">
        <v>3706</v>
      </c>
      <c r="B199" s="84" t="s">
        <v>3806</v>
      </c>
      <c r="C199" s="84">
        <v>2</v>
      </c>
      <c r="D199" s="123">
        <v>0.0015915972601812983</v>
      </c>
      <c r="E199" s="123">
        <v>2.746244871720198</v>
      </c>
      <c r="F199" s="84" t="s">
        <v>4050</v>
      </c>
      <c r="G199" s="84" t="b">
        <v>0</v>
      </c>
      <c r="H199" s="84" t="b">
        <v>0</v>
      </c>
      <c r="I199" s="84" t="b">
        <v>0</v>
      </c>
      <c r="J199" s="84" t="b">
        <v>0</v>
      </c>
      <c r="K199" s="84" t="b">
        <v>0</v>
      </c>
      <c r="L199" s="84" t="b">
        <v>0</v>
      </c>
    </row>
    <row r="200" spans="1:12" ht="15">
      <c r="A200" s="84" t="s">
        <v>3806</v>
      </c>
      <c r="B200" s="84" t="s">
        <v>3807</v>
      </c>
      <c r="C200" s="84">
        <v>2</v>
      </c>
      <c r="D200" s="123">
        <v>0.0015915972601812983</v>
      </c>
      <c r="E200" s="123">
        <v>3.0472748673841794</v>
      </c>
      <c r="F200" s="84" t="s">
        <v>4050</v>
      </c>
      <c r="G200" s="84" t="b">
        <v>0</v>
      </c>
      <c r="H200" s="84" t="b">
        <v>0</v>
      </c>
      <c r="I200" s="84" t="b">
        <v>0</v>
      </c>
      <c r="J200" s="84" t="b">
        <v>0</v>
      </c>
      <c r="K200" s="84" t="b">
        <v>0</v>
      </c>
      <c r="L200" s="84" t="b">
        <v>0</v>
      </c>
    </row>
    <row r="201" spans="1:12" ht="15">
      <c r="A201" s="84" t="s">
        <v>3807</v>
      </c>
      <c r="B201" s="84" t="s">
        <v>3679</v>
      </c>
      <c r="C201" s="84">
        <v>2</v>
      </c>
      <c r="D201" s="123">
        <v>0.0015915972601812983</v>
      </c>
      <c r="E201" s="123">
        <v>2.649334858712142</v>
      </c>
      <c r="F201" s="84" t="s">
        <v>4050</v>
      </c>
      <c r="G201" s="84" t="b">
        <v>0</v>
      </c>
      <c r="H201" s="84" t="b">
        <v>0</v>
      </c>
      <c r="I201" s="84" t="b">
        <v>0</v>
      </c>
      <c r="J201" s="84" t="b">
        <v>0</v>
      </c>
      <c r="K201" s="84" t="b">
        <v>0</v>
      </c>
      <c r="L201" s="84" t="b">
        <v>0</v>
      </c>
    </row>
    <row r="202" spans="1:12" ht="15">
      <c r="A202" s="84" t="s">
        <v>3679</v>
      </c>
      <c r="B202" s="84" t="s">
        <v>3663</v>
      </c>
      <c r="C202" s="84">
        <v>2</v>
      </c>
      <c r="D202" s="123">
        <v>0.0015915972601812983</v>
      </c>
      <c r="E202" s="123">
        <v>1.7742735953204418</v>
      </c>
      <c r="F202" s="84" t="s">
        <v>4050</v>
      </c>
      <c r="G202" s="84" t="b">
        <v>0</v>
      </c>
      <c r="H202" s="84" t="b">
        <v>0</v>
      </c>
      <c r="I202" s="84" t="b">
        <v>0</v>
      </c>
      <c r="J202" s="84" t="b">
        <v>0</v>
      </c>
      <c r="K202" s="84" t="b">
        <v>0</v>
      </c>
      <c r="L202" s="84" t="b">
        <v>0</v>
      </c>
    </row>
    <row r="203" spans="1:12" ht="15">
      <c r="A203" s="84" t="s">
        <v>3663</v>
      </c>
      <c r="B203" s="84" t="s">
        <v>808</v>
      </c>
      <c r="C203" s="84">
        <v>2</v>
      </c>
      <c r="D203" s="123">
        <v>0.0015915972601812983</v>
      </c>
      <c r="E203" s="123">
        <v>2.1722136039924793</v>
      </c>
      <c r="F203" s="84" t="s">
        <v>4050</v>
      </c>
      <c r="G203" s="84" t="b">
        <v>0</v>
      </c>
      <c r="H203" s="84" t="b">
        <v>0</v>
      </c>
      <c r="I203" s="84" t="b">
        <v>0</v>
      </c>
      <c r="J203" s="84" t="b">
        <v>0</v>
      </c>
      <c r="K203" s="84" t="b">
        <v>0</v>
      </c>
      <c r="L203" s="84" t="b">
        <v>0</v>
      </c>
    </row>
    <row r="204" spans="1:12" ht="15">
      <c r="A204" s="84" t="s">
        <v>707</v>
      </c>
      <c r="B204" s="84" t="s">
        <v>3012</v>
      </c>
      <c r="C204" s="84">
        <v>2</v>
      </c>
      <c r="D204" s="123">
        <v>0.0015915972601812983</v>
      </c>
      <c r="E204" s="123">
        <v>0.6931664282367785</v>
      </c>
      <c r="F204" s="84" t="s">
        <v>4050</v>
      </c>
      <c r="G204" s="84" t="b">
        <v>0</v>
      </c>
      <c r="H204" s="84" t="b">
        <v>0</v>
      </c>
      <c r="I204" s="84" t="b">
        <v>0</v>
      </c>
      <c r="J204" s="84" t="b">
        <v>0</v>
      </c>
      <c r="K204" s="84" t="b">
        <v>0</v>
      </c>
      <c r="L204" s="84" t="b">
        <v>0</v>
      </c>
    </row>
    <row r="205" spans="1:12" ht="15">
      <c r="A205" s="84" t="s">
        <v>332</v>
      </c>
      <c r="B205" s="84" t="s">
        <v>3669</v>
      </c>
      <c r="C205" s="84">
        <v>2</v>
      </c>
      <c r="D205" s="123">
        <v>0.0015915972601812983</v>
      </c>
      <c r="E205" s="123">
        <v>2.5032068230339037</v>
      </c>
      <c r="F205" s="84" t="s">
        <v>4050</v>
      </c>
      <c r="G205" s="84" t="b">
        <v>0</v>
      </c>
      <c r="H205" s="84" t="b">
        <v>0</v>
      </c>
      <c r="I205" s="84" t="b">
        <v>0</v>
      </c>
      <c r="J205" s="84" t="b">
        <v>0</v>
      </c>
      <c r="K205" s="84" t="b">
        <v>0</v>
      </c>
      <c r="L205" s="84" t="b">
        <v>0</v>
      </c>
    </row>
    <row r="206" spans="1:12" ht="15">
      <c r="A206" s="84" t="s">
        <v>2987</v>
      </c>
      <c r="B206" s="84" t="s">
        <v>3809</v>
      </c>
      <c r="C206" s="84">
        <v>2</v>
      </c>
      <c r="D206" s="123">
        <v>0.0015915972601812983</v>
      </c>
      <c r="E206" s="123">
        <v>1.7462448717201982</v>
      </c>
      <c r="F206" s="84" t="s">
        <v>4050</v>
      </c>
      <c r="G206" s="84" t="b">
        <v>0</v>
      </c>
      <c r="H206" s="84" t="b">
        <v>0</v>
      </c>
      <c r="I206" s="84" t="b">
        <v>0</v>
      </c>
      <c r="J206" s="84" t="b">
        <v>0</v>
      </c>
      <c r="K206" s="84" t="b">
        <v>0</v>
      </c>
      <c r="L206" s="84" t="b">
        <v>0</v>
      </c>
    </row>
    <row r="207" spans="1:12" ht="15">
      <c r="A207" s="84" t="s">
        <v>3810</v>
      </c>
      <c r="B207" s="84" t="s">
        <v>3811</v>
      </c>
      <c r="C207" s="84">
        <v>2</v>
      </c>
      <c r="D207" s="123">
        <v>0.0015915972601812983</v>
      </c>
      <c r="E207" s="123">
        <v>3.0472748673841794</v>
      </c>
      <c r="F207" s="84" t="s">
        <v>4050</v>
      </c>
      <c r="G207" s="84" t="b">
        <v>0</v>
      </c>
      <c r="H207" s="84" t="b">
        <v>0</v>
      </c>
      <c r="I207" s="84" t="b">
        <v>0</v>
      </c>
      <c r="J207" s="84" t="b">
        <v>0</v>
      </c>
      <c r="K207" s="84" t="b">
        <v>0</v>
      </c>
      <c r="L207" s="84" t="b">
        <v>0</v>
      </c>
    </row>
    <row r="208" spans="1:12" ht="15">
      <c r="A208" s="84" t="s">
        <v>3811</v>
      </c>
      <c r="B208" s="84" t="s">
        <v>3812</v>
      </c>
      <c r="C208" s="84">
        <v>2</v>
      </c>
      <c r="D208" s="123">
        <v>0.0015915972601812983</v>
      </c>
      <c r="E208" s="123">
        <v>3.0472748673841794</v>
      </c>
      <c r="F208" s="84" t="s">
        <v>4050</v>
      </c>
      <c r="G208" s="84" t="b">
        <v>0</v>
      </c>
      <c r="H208" s="84" t="b">
        <v>0</v>
      </c>
      <c r="I208" s="84" t="b">
        <v>0</v>
      </c>
      <c r="J208" s="84" t="b">
        <v>0</v>
      </c>
      <c r="K208" s="84" t="b">
        <v>0</v>
      </c>
      <c r="L208" s="84" t="b">
        <v>0</v>
      </c>
    </row>
    <row r="209" spans="1:12" ht="15">
      <c r="A209" s="84" t="s">
        <v>3812</v>
      </c>
      <c r="B209" s="84" t="s">
        <v>3813</v>
      </c>
      <c r="C209" s="84">
        <v>2</v>
      </c>
      <c r="D209" s="123">
        <v>0.0015915972601812983</v>
      </c>
      <c r="E209" s="123">
        <v>3.0472748673841794</v>
      </c>
      <c r="F209" s="84" t="s">
        <v>4050</v>
      </c>
      <c r="G209" s="84" t="b">
        <v>0</v>
      </c>
      <c r="H209" s="84" t="b">
        <v>0</v>
      </c>
      <c r="I209" s="84" t="b">
        <v>0</v>
      </c>
      <c r="J209" s="84" t="b">
        <v>0</v>
      </c>
      <c r="K209" s="84" t="b">
        <v>0</v>
      </c>
      <c r="L209" s="84" t="b">
        <v>0</v>
      </c>
    </row>
    <row r="210" spans="1:12" ht="15">
      <c r="A210" s="84" t="s">
        <v>3813</v>
      </c>
      <c r="B210" s="84" t="s">
        <v>3814</v>
      </c>
      <c r="C210" s="84">
        <v>2</v>
      </c>
      <c r="D210" s="123">
        <v>0.0015915972601812983</v>
      </c>
      <c r="E210" s="123">
        <v>3.0472748673841794</v>
      </c>
      <c r="F210" s="84" t="s">
        <v>4050</v>
      </c>
      <c r="G210" s="84" t="b">
        <v>0</v>
      </c>
      <c r="H210" s="84" t="b">
        <v>0</v>
      </c>
      <c r="I210" s="84" t="b">
        <v>0</v>
      </c>
      <c r="J210" s="84" t="b">
        <v>0</v>
      </c>
      <c r="K210" s="84" t="b">
        <v>0</v>
      </c>
      <c r="L210" s="84" t="b">
        <v>0</v>
      </c>
    </row>
    <row r="211" spans="1:12" ht="15">
      <c r="A211" s="84" t="s">
        <v>3814</v>
      </c>
      <c r="B211" s="84" t="s">
        <v>3815</v>
      </c>
      <c r="C211" s="84">
        <v>2</v>
      </c>
      <c r="D211" s="123">
        <v>0.0015915972601812983</v>
      </c>
      <c r="E211" s="123">
        <v>3.0472748673841794</v>
      </c>
      <c r="F211" s="84" t="s">
        <v>4050</v>
      </c>
      <c r="G211" s="84" t="b">
        <v>0</v>
      </c>
      <c r="H211" s="84" t="b">
        <v>0</v>
      </c>
      <c r="I211" s="84" t="b">
        <v>0</v>
      </c>
      <c r="J211" s="84" t="b">
        <v>0</v>
      </c>
      <c r="K211" s="84" t="b">
        <v>0</v>
      </c>
      <c r="L211" s="84" t="b">
        <v>0</v>
      </c>
    </row>
    <row r="212" spans="1:12" ht="15">
      <c r="A212" s="84" t="s">
        <v>3815</v>
      </c>
      <c r="B212" s="84" t="s">
        <v>3707</v>
      </c>
      <c r="C212" s="84">
        <v>2</v>
      </c>
      <c r="D212" s="123">
        <v>0.0015915972601812983</v>
      </c>
      <c r="E212" s="123">
        <v>2.746244871720198</v>
      </c>
      <c r="F212" s="84" t="s">
        <v>4050</v>
      </c>
      <c r="G212" s="84" t="b">
        <v>0</v>
      </c>
      <c r="H212" s="84" t="b">
        <v>0</v>
      </c>
      <c r="I212" s="84" t="b">
        <v>0</v>
      </c>
      <c r="J212" s="84" t="b">
        <v>0</v>
      </c>
      <c r="K212" s="84" t="b">
        <v>0</v>
      </c>
      <c r="L212" s="84" t="b">
        <v>0</v>
      </c>
    </row>
    <row r="213" spans="1:12" ht="15">
      <c r="A213" s="84" t="s">
        <v>3707</v>
      </c>
      <c r="B213" s="84" t="s">
        <v>3816</v>
      </c>
      <c r="C213" s="84">
        <v>2</v>
      </c>
      <c r="D213" s="123">
        <v>0.0015915972601812983</v>
      </c>
      <c r="E213" s="123">
        <v>2.746244871720198</v>
      </c>
      <c r="F213" s="84" t="s">
        <v>4050</v>
      </c>
      <c r="G213" s="84" t="b">
        <v>0</v>
      </c>
      <c r="H213" s="84" t="b">
        <v>0</v>
      </c>
      <c r="I213" s="84" t="b">
        <v>0</v>
      </c>
      <c r="J213" s="84" t="b">
        <v>0</v>
      </c>
      <c r="K213" s="84" t="b">
        <v>0</v>
      </c>
      <c r="L213" s="84" t="b">
        <v>0</v>
      </c>
    </row>
    <row r="214" spans="1:12" ht="15">
      <c r="A214" s="84" t="s">
        <v>3816</v>
      </c>
      <c r="B214" s="84" t="s">
        <v>3817</v>
      </c>
      <c r="C214" s="84">
        <v>2</v>
      </c>
      <c r="D214" s="123">
        <v>0.0015915972601812983</v>
      </c>
      <c r="E214" s="123">
        <v>3.0472748673841794</v>
      </c>
      <c r="F214" s="84" t="s">
        <v>4050</v>
      </c>
      <c r="G214" s="84" t="b">
        <v>0</v>
      </c>
      <c r="H214" s="84" t="b">
        <v>0</v>
      </c>
      <c r="I214" s="84" t="b">
        <v>0</v>
      </c>
      <c r="J214" s="84" t="b">
        <v>0</v>
      </c>
      <c r="K214" s="84" t="b">
        <v>1</v>
      </c>
      <c r="L214" s="84" t="b">
        <v>0</v>
      </c>
    </row>
    <row r="215" spans="1:12" ht="15">
      <c r="A215" s="84" t="s">
        <v>3817</v>
      </c>
      <c r="B215" s="84" t="s">
        <v>3818</v>
      </c>
      <c r="C215" s="84">
        <v>2</v>
      </c>
      <c r="D215" s="123">
        <v>0.0015915972601812983</v>
      </c>
      <c r="E215" s="123">
        <v>3.0472748673841794</v>
      </c>
      <c r="F215" s="84" t="s">
        <v>4050</v>
      </c>
      <c r="G215" s="84" t="b">
        <v>0</v>
      </c>
      <c r="H215" s="84" t="b">
        <v>1</v>
      </c>
      <c r="I215" s="84" t="b">
        <v>0</v>
      </c>
      <c r="J215" s="84" t="b">
        <v>0</v>
      </c>
      <c r="K215" s="84" t="b">
        <v>1</v>
      </c>
      <c r="L215" s="84" t="b">
        <v>0</v>
      </c>
    </row>
    <row r="216" spans="1:12" ht="15">
      <c r="A216" s="84" t="s">
        <v>3818</v>
      </c>
      <c r="B216" s="84" t="s">
        <v>3708</v>
      </c>
      <c r="C216" s="84">
        <v>2</v>
      </c>
      <c r="D216" s="123">
        <v>0.0015915972601812983</v>
      </c>
      <c r="E216" s="123">
        <v>2.746244871720198</v>
      </c>
      <c r="F216" s="84" t="s">
        <v>4050</v>
      </c>
      <c r="G216" s="84" t="b">
        <v>0</v>
      </c>
      <c r="H216" s="84" t="b">
        <v>1</v>
      </c>
      <c r="I216" s="84" t="b">
        <v>0</v>
      </c>
      <c r="J216" s="84" t="b">
        <v>0</v>
      </c>
      <c r="K216" s="84" t="b">
        <v>0</v>
      </c>
      <c r="L216" s="84" t="b">
        <v>0</v>
      </c>
    </row>
    <row r="217" spans="1:12" ht="15">
      <c r="A217" s="84" t="s">
        <v>3708</v>
      </c>
      <c r="B217" s="84" t="s">
        <v>3819</v>
      </c>
      <c r="C217" s="84">
        <v>2</v>
      </c>
      <c r="D217" s="123">
        <v>0.0015915972601812983</v>
      </c>
      <c r="E217" s="123">
        <v>2.746244871720198</v>
      </c>
      <c r="F217" s="84" t="s">
        <v>4050</v>
      </c>
      <c r="G217" s="84" t="b">
        <v>0</v>
      </c>
      <c r="H217" s="84" t="b">
        <v>0</v>
      </c>
      <c r="I217" s="84" t="b">
        <v>0</v>
      </c>
      <c r="J217" s="84" t="b">
        <v>1</v>
      </c>
      <c r="K217" s="84" t="b">
        <v>0</v>
      </c>
      <c r="L217" s="84" t="b">
        <v>0</v>
      </c>
    </row>
    <row r="218" spans="1:12" ht="15">
      <c r="A218" s="84" t="s">
        <v>329</v>
      </c>
      <c r="B218" s="84" t="s">
        <v>3820</v>
      </c>
      <c r="C218" s="84">
        <v>2</v>
      </c>
      <c r="D218" s="123">
        <v>0.0015915972601812983</v>
      </c>
      <c r="E218" s="123">
        <v>3.0472748673841794</v>
      </c>
      <c r="F218" s="84" t="s">
        <v>4050</v>
      </c>
      <c r="G218" s="84" t="b">
        <v>0</v>
      </c>
      <c r="H218" s="84" t="b">
        <v>0</v>
      </c>
      <c r="I218" s="84" t="b">
        <v>0</v>
      </c>
      <c r="J218" s="84" t="b">
        <v>0</v>
      </c>
      <c r="K218" s="84" t="b">
        <v>0</v>
      </c>
      <c r="L218" s="84" t="b">
        <v>0</v>
      </c>
    </row>
    <row r="219" spans="1:12" ht="15">
      <c r="A219" s="84" t="s">
        <v>3820</v>
      </c>
      <c r="B219" s="84" t="s">
        <v>3821</v>
      </c>
      <c r="C219" s="84">
        <v>2</v>
      </c>
      <c r="D219" s="123">
        <v>0.0015915972601812983</v>
      </c>
      <c r="E219" s="123">
        <v>3.0472748673841794</v>
      </c>
      <c r="F219" s="84" t="s">
        <v>4050</v>
      </c>
      <c r="G219" s="84" t="b">
        <v>0</v>
      </c>
      <c r="H219" s="84" t="b">
        <v>0</v>
      </c>
      <c r="I219" s="84" t="b">
        <v>0</v>
      </c>
      <c r="J219" s="84" t="b">
        <v>0</v>
      </c>
      <c r="K219" s="84" t="b">
        <v>0</v>
      </c>
      <c r="L219" s="84" t="b">
        <v>0</v>
      </c>
    </row>
    <row r="220" spans="1:12" ht="15">
      <c r="A220" s="84" t="s">
        <v>3821</v>
      </c>
      <c r="B220" s="84" t="s">
        <v>3672</v>
      </c>
      <c r="C220" s="84">
        <v>2</v>
      </c>
      <c r="D220" s="123">
        <v>0.0015915972601812983</v>
      </c>
      <c r="E220" s="123">
        <v>2.570153612664517</v>
      </c>
      <c r="F220" s="84" t="s">
        <v>4050</v>
      </c>
      <c r="G220" s="84" t="b">
        <v>0</v>
      </c>
      <c r="H220" s="84" t="b">
        <v>0</v>
      </c>
      <c r="I220" s="84" t="b">
        <v>0</v>
      </c>
      <c r="J220" s="84" t="b">
        <v>0</v>
      </c>
      <c r="K220" s="84" t="b">
        <v>0</v>
      </c>
      <c r="L220" s="84" t="b">
        <v>0</v>
      </c>
    </row>
    <row r="221" spans="1:12" ht="15">
      <c r="A221" s="84" t="s">
        <v>3672</v>
      </c>
      <c r="B221" s="84" t="s">
        <v>3822</v>
      </c>
      <c r="C221" s="84">
        <v>2</v>
      </c>
      <c r="D221" s="123">
        <v>0.0015915972601812983</v>
      </c>
      <c r="E221" s="123">
        <v>2.5032068230339037</v>
      </c>
      <c r="F221" s="84" t="s">
        <v>4050</v>
      </c>
      <c r="G221" s="84" t="b">
        <v>0</v>
      </c>
      <c r="H221" s="84" t="b">
        <v>0</v>
      </c>
      <c r="I221" s="84" t="b">
        <v>0</v>
      </c>
      <c r="J221" s="84" t="b">
        <v>0</v>
      </c>
      <c r="K221" s="84" t="b">
        <v>0</v>
      </c>
      <c r="L221" s="84" t="b">
        <v>0</v>
      </c>
    </row>
    <row r="222" spans="1:12" ht="15">
      <c r="A222" s="84" t="s">
        <v>3822</v>
      </c>
      <c r="B222" s="84" t="s">
        <v>3665</v>
      </c>
      <c r="C222" s="84">
        <v>2</v>
      </c>
      <c r="D222" s="123">
        <v>0.0015915972601812983</v>
      </c>
      <c r="E222" s="123">
        <v>2.3483048630481607</v>
      </c>
      <c r="F222" s="84" t="s">
        <v>4050</v>
      </c>
      <c r="G222" s="84" t="b">
        <v>0</v>
      </c>
      <c r="H222" s="84" t="b">
        <v>0</v>
      </c>
      <c r="I222" s="84" t="b">
        <v>0</v>
      </c>
      <c r="J222" s="84" t="b">
        <v>0</v>
      </c>
      <c r="K222" s="84" t="b">
        <v>0</v>
      </c>
      <c r="L222" s="84" t="b">
        <v>0</v>
      </c>
    </row>
    <row r="223" spans="1:12" ht="15">
      <c r="A223" s="84" t="s">
        <v>3673</v>
      </c>
      <c r="B223" s="84" t="s">
        <v>3823</v>
      </c>
      <c r="C223" s="84">
        <v>2</v>
      </c>
      <c r="D223" s="123">
        <v>0.0015915972601812983</v>
      </c>
      <c r="E223" s="123">
        <v>2.570153612664517</v>
      </c>
      <c r="F223" s="84" t="s">
        <v>4050</v>
      </c>
      <c r="G223" s="84" t="b">
        <v>0</v>
      </c>
      <c r="H223" s="84" t="b">
        <v>0</v>
      </c>
      <c r="I223" s="84" t="b">
        <v>0</v>
      </c>
      <c r="J223" s="84" t="b">
        <v>0</v>
      </c>
      <c r="K223" s="84" t="b">
        <v>0</v>
      </c>
      <c r="L223" s="84" t="b">
        <v>0</v>
      </c>
    </row>
    <row r="224" spans="1:12" ht="15">
      <c r="A224" s="84" t="s">
        <v>324</v>
      </c>
      <c r="B224" s="84" t="s">
        <v>3670</v>
      </c>
      <c r="C224" s="84">
        <v>2</v>
      </c>
      <c r="D224" s="123">
        <v>0.0015915972601812983</v>
      </c>
      <c r="E224" s="123">
        <v>2.327115563978223</v>
      </c>
      <c r="F224" s="84" t="s">
        <v>4050</v>
      </c>
      <c r="G224" s="84" t="b">
        <v>0</v>
      </c>
      <c r="H224" s="84" t="b">
        <v>0</v>
      </c>
      <c r="I224" s="84" t="b">
        <v>0</v>
      </c>
      <c r="J224" s="84" t="b">
        <v>0</v>
      </c>
      <c r="K224" s="84" t="b">
        <v>0</v>
      </c>
      <c r="L224" s="84" t="b">
        <v>0</v>
      </c>
    </row>
    <row r="225" spans="1:12" ht="15">
      <c r="A225" s="84" t="s">
        <v>3675</v>
      </c>
      <c r="B225" s="84" t="s">
        <v>3666</v>
      </c>
      <c r="C225" s="84">
        <v>2</v>
      </c>
      <c r="D225" s="123">
        <v>0.0015915972601812983</v>
      </c>
      <c r="E225" s="123">
        <v>2.0260855683142416</v>
      </c>
      <c r="F225" s="84" t="s">
        <v>4050</v>
      </c>
      <c r="G225" s="84" t="b">
        <v>0</v>
      </c>
      <c r="H225" s="84" t="b">
        <v>0</v>
      </c>
      <c r="I225" s="84" t="b">
        <v>0</v>
      </c>
      <c r="J225" s="84" t="b">
        <v>0</v>
      </c>
      <c r="K225" s="84" t="b">
        <v>0</v>
      </c>
      <c r="L225" s="84" t="b">
        <v>0</v>
      </c>
    </row>
    <row r="226" spans="1:12" ht="15">
      <c r="A226" s="84" t="s">
        <v>3668</v>
      </c>
      <c r="B226" s="84" t="s">
        <v>3824</v>
      </c>
      <c r="C226" s="84">
        <v>2</v>
      </c>
      <c r="D226" s="123">
        <v>0.0015915972601812983</v>
      </c>
      <c r="E226" s="123">
        <v>2.445214876056217</v>
      </c>
      <c r="F226" s="84" t="s">
        <v>4050</v>
      </c>
      <c r="G226" s="84" t="b">
        <v>1</v>
      </c>
      <c r="H226" s="84" t="b">
        <v>0</v>
      </c>
      <c r="I226" s="84" t="b">
        <v>0</v>
      </c>
      <c r="J226" s="84" t="b">
        <v>1</v>
      </c>
      <c r="K226" s="84" t="b">
        <v>0</v>
      </c>
      <c r="L226" s="84" t="b">
        <v>0</v>
      </c>
    </row>
    <row r="227" spans="1:12" ht="15">
      <c r="A227" s="84" t="s">
        <v>3824</v>
      </c>
      <c r="B227" s="84" t="s">
        <v>3023</v>
      </c>
      <c r="C227" s="84">
        <v>2</v>
      </c>
      <c r="D227" s="123">
        <v>0.0015915972601812983</v>
      </c>
      <c r="E227" s="123">
        <v>3.0472748673841794</v>
      </c>
      <c r="F227" s="84" t="s">
        <v>4050</v>
      </c>
      <c r="G227" s="84" t="b">
        <v>1</v>
      </c>
      <c r="H227" s="84" t="b">
        <v>0</v>
      </c>
      <c r="I227" s="84" t="b">
        <v>0</v>
      </c>
      <c r="J227" s="84" t="b">
        <v>0</v>
      </c>
      <c r="K227" s="84" t="b">
        <v>0</v>
      </c>
      <c r="L227" s="84" t="b">
        <v>0</v>
      </c>
    </row>
    <row r="228" spans="1:12" ht="15">
      <c r="A228" s="84" t="s">
        <v>3023</v>
      </c>
      <c r="B228" s="84" t="s">
        <v>3710</v>
      </c>
      <c r="C228" s="84">
        <v>2</v>
      </c>
      <c r="D228" s="123">
        <v>0.0015915972601812983</v>
      </c>
      <c r="E228" s="123">
        <v>2.746244871720198</v>
      </c>
      <c r="F228" s="84" t="s">
        <v>4050</v>
      </c>
      <c r="G228" s="84" t="b">
        <v>0</v>
      </c>
      <c r="H228" s="84" t="b">
        <v>0</v>
      </c>
      <c r="I228" s="84" t="b">
        <v>0</v>
      </c>
      <c r="J228" s="84" t="b">
        <v>0</v>
      </c>
      <c r="K228" s="84" t="b">
        <v>0</v>
      </c>
      <c r="L228" s="84" t="b">
        <v>0</v>
      </c>
    </row>
    <row r="229" spans="1:12" ht="15">
      <c r="A229" s="84" t="s">
        <v>3710</v>
      </c>
      <c r="B229" s="84" t="s">
        <v>2991</v>
      </c>
      <c r="C229" s="84">
        <v>2</v>
      </c>
      <c r="D229" s="123">
        <v>0.0015915972601812983</v>
      </c>
      <c r="E229" s="123">
        <v>2.0472748673841794</v>
      </c>
      <c r="F229" s="84" t="s">
        <v>4050</v>
      </c>
      <c r="G229" s="84" t="b">
        <v>0</v>
      </c>
      <c r="H229" s="84" t="b">
        <v>0</v>
      </c>
      <c r="I229" s="84" t="b">
        <v>0</v>
      </c>
      <c r="J229" s="84" t="b">
        <v>0</v>
      </c>
      <c r="K229" s="84" t="b">
        <v>0</v>
      </c>
      <c r="L229" s="84" t="b">
        <v>0</v>
      </c>
    </row>
    <row r="230" spans="1:12" ht="15">
      <c r="A230" s="84" t="s">
        <v>716</v>
      </c>
      <c r="B230" s="84" t="s">
        <v>3825</v>
      </c>
      <c r="C230" s="84">
        <v>2</v>
      </c>
      <c r="D230" s="123">
        <v>0.0015915972601812983</v>
      </c>
      <c r="E230" s="123">
        <v>1.4087856104295422</v>
      </c>
      <c r="F230" s="84" t="s">
        <v>4050</v>
      </c>
      <c r="G230" s="84" t="b">
        <v>0</v>
      </c>
      <c r="H230" s="84" t="b">
        <v>0</v>
      </c>
      <c r="I230" s="84" t="b">
        <v>0</v>
      </c>
      <c r="J230" s="84" t="b">
        <v>0</v>
      </c>
      <c r="K230" s="84" t="b">
        <v>0</v>
      </c>
      <c r="L230" s="84" t="b">
        <v>0</v>
      </c>
    </row>
    <row r="231" spans="1:12" ht="15">
      <c r="A231" s="84" t="s">
        <v>716</v>
      </c>
      <c r="B231" s="84" t="s">
        <v>3826</v>
      </c>
      <c r="C231" s="84">
        <v>2</v>
      </c>
      <c r="D231" s="123">
        <v>0.0015915972601812983</v>
      </c>
      <c r="E231" s="123">
        <v>1.4087856104295422</v>
      </c>
      <c r="F231" s="84" t="s">
        <v>4050</v>
      </c>
      <c r="G231" s="84" t="b">
        <v>0</v>
      </c>
      <c r="H231" s="84" t="b">
        <v>0</v>
      </c>
      <c r="I231" s="84" t="b">
        <v>0</v>
      </c>
      <c r="J231" s="84" t="b">
        <v>0</v>
      </c>
      <c r="K231" s="84" t="b">
        <v>0</v>
      </c>
      <c r="L231" s="84" t="b">
        <v>0</v>
      </c>
    </row>
    <row r="232" spans="1:12" ht="15">
      <c r="A232" s="84" t="s">
        <v>3826</v>
      </c>
      <c r="B232" s="84" t="s">
        <v>3827</v>
      </c>
      <c r="C232" s="84">
        <v>2</v>
      </c>
      <c r="D232" s="123">
        <v>0.0015915972601812983</v>
      </c>
      <c r="E232" s="123">
        <v>3.0472748673841794</v>
      </c>
      <c r="F232" s="84" t="s">
        <v>4050</v>
      </c>
      <c r="G232" s="84" t="b">
        <v>0</v>
      </c>
      <c r="H232" s="84" t="b">
        <v>0</v>
      </c>
      <c r="I232" s="84" t="b">
        <v>0</v>
      </c>
      <c r="J232" s="84" t="b">
        <v>0</v>
      </c>
      <c r="K232" s="84" t="b">
        <v>1</v>
      </c>
      <c r="L232" s="84" t="b">
        <v>0</v>
      </c>
    </row>
    <row r="233" spans="1:12" ht="15">
      <c r="A233" s="84" t="s">
        <v>3827</v>
      </c>
      <c r="B233" s="84" t="s">
        <v>3828</v>
      </c>
      <c r="C233" s="84">
        <v>2</v>
      </c>
      <c r="D233" s="123">
        <v>0.0015915972601812983</v>
      </c>
      <c r="E233" s="123">
        <v>3.0472748673841794</v>
      </c>
      <c r="F233" s="84" t="s">
        <v>4050</v>
      </c>
      <c r="G233" s="84" t="b">
        <v>0</v>
      </c>
      <c r="H233" s="84" t="b">
        <v>1</v>
      </c>
      <c r="I233" s="84" t="b">
        <v>0</v>
      </c>
      <c r="J233" s="84" t="b">
        <v>0</v>
      </c>
      <c r="K233" s="84" t="b">
        <v>0</v>
      </c>
      <c r="L233" s="84" t="b">
        <v>0</v>
      </c>
    </row>
    <row r="234" spans="1:12" ht="15">
      <c r="A234" s="84" t="s">
        <v>3828</v>
      </c>
      <c r="B234" s="84" t="s">
        <v>3829</v>
      </c>
      <c r="C234" s="84">
        <v>2</v>
      </c>
      <c r="D234" s="123">
        <v>0.0015915972601812983</v>
      </c>
      <c r="E234" s="123">
        <v>3.0472748673841794</v>
      </c>
      <c r="F234" s="84" t="s">
        <v>4050</v>
      </c>
      <c r="G234" s="84" t="b">
        <v>0</v>
      </c>
      <c r="H234" s="84" t="b">
        <v>0</v>
      </c>
      <c r="I234" s="84" t="b">
        <v>0</v>
      </c>
      <c r="J234" s="84" t="b">
        <v>0</v>
      </c>
      <c r="K234" s="84" t="b">
        <v>0</v>
      </c>
      <c r="L234" s="84" t="b">
        <v>0</v>
      </c>
    </row>
    <row r="235" spans="1:12" ht="15">
      <c r="A235" s="84" t="s">
        <v>3829</v>
      </c>
      <c r="B235" s="84" t="s">
        <v>3830</v>
      </c>
      <c r="C235" s="84">
        <v>2</v>
      </c>
      <c r="D235" s="123">
        <v>0.0015915972601812983</v>
      </c>
      <c r="E235" s="123">
        <v>3.0472748673841794</v>
      </c>
      <c r="F235" s="84" t="s">
        <v>4050</v>
      </c>
      <c r="G235" s="84" t="b">
        <v>0</v>
      </c>
      <c r="H235" s="84" t="b">
        <v>0</v>
      </c>
      <c r="I235" s="84" t="b">
        <v>0</v>
      </c>
      <c r="J235" s="84" t="b">
        <v>0</v>
      </c>
      <c r="K235" s="84" t="b">
        <v>0</v>
      </c>
      <c r="L235" s="84" t="b">
        <v>0</v>
      </c>
    </row>
    <row r="236" spans="1:12" ht="15">
      <c r="A236" s="84" t="s">
        <v>3830</v>
      </c>
      <c r="B236" s="84" t="s">
        <v>3831</v>
      </c>
      <c r="C236" s="84">
        <v>2</v>
      </c>
      <c r="D236" s="123">
        <v>0.0015915972601812983</v>
      </c>
      <c r="E236" s="123">
        <v>3.0472748673841794</v>
      </c>
      <c r="F236" s="84" t="s">
        <v>4050</v>
      </c>
      <c r="G236" s="84" t="b">
        <v>0</v>
      </c>
      <c r="H236" s="84" t="b">
        <v>0</v>
      </c>
      <c r="I236" s="84" t="b">
        <v>0</v>
      </c>
      <c r="J236" s="84" t="b">
        <v>0</v>
      </c>
      <c r="K236" s="84" t="b">
        <v>0</v>
      </c>
      <c r="L236" s="84" t="b">
        <v>0</v>
      </c>
    </row>
    <row r="237" spans="1:12" ht="15">
      <c r="A237" s="84" t="s">
        <v>3831</v>
      </c>
      <c r="B237" s="84" t="s">
        <v>3676</v>
      </c>
      <c r="C237" s="84">
        <v>2</v>
      </c>
      <c r="D237" s="123">
        <v>0.0015915972601812983</v>
      </c>
      <c r="E237" s="123">
        <v>2.570153612664517</v>
      </c>
      <c r="F237" s="84" t="s">
        <v>4050</v>
      </c>
      <c r="G237" s="84" t="b">
        <v>0</v>
      </c>
      <c r="H237" s="84" t="b">
        <v>0</v>
      </c>
      <c r="I237" s="84" t="b">
        <v>0</v>
      </c>
      <c r="J237" s="84" t="b">
        <v>0</v>
      </c>
      <c r="K237" s="84" t="b">
        <v>0</v>
      </c>
      <c r="L237" s="84" t="b">
        <v>0</v>
      </c>
    </row>
    <row r="238" spans="1:12" ht="15">
      <c r="A238" s="84" t="s">
        <v>3676</v>
      </c>
      <c r="B238" s="84" t="s">
        <v>2991</v>
      </c>
      <c r="C238" s="84">
        <v>2</v>
      </c>
      <c r="D238" s="123">
        <v>0.0015915972601812983</v>
      </c>
      <c r="E238" s="123">
        <v>1.570153612664517</v>
      </c>
      <c r="F238" s="84" t="s">
        <v>4050</v>
      </c>
      <c r="G238" s="84" t="b">
        <v>0</v>
      </c>
      <c r="H238" s="84" t="b">
        <v>0</v>
      </c>
      <c r="I238" s="84" t="b">
        <v>0</v>
      </c>
      <c r="J238" s="84" t="b">
        <v>0</v>
      </c>
      <c r="K238" s="84" t="b">
        <v>0</v>
      </c>
      <c r="L238" s="84" t="b">
        <v>0</v>
      </c>
    </row>
    <row r="239" spans="1:12" ht="15">
      <c r="A239" s="84" t="s">
        <v>3832</v>
      </c>
      <c r="B239" s="84" t="s">
        <v>3833</v>
      </c>
      <c r="C239" s="84">
        <v>2</v>
      </c>
      <c r="D239" s="123">
        <v>0.0015915972601812983</v>
      </c>
      <c r="E239" s="123">
        <v>3.0472748673841794</v>
      </c>
      <c r="F239" s="84" t="s">
        <v>4050</v>
      </c>
      <c r="G239" s="84" t="b">
        <v>0</v>
      </c>
      <c r="H239" s="84" t="b">
        <v>0</v>
      </c>
      <c r="I239" s="84" t="b">
        <v>0</v>
      </c>
      <c r="J239" s="84" t="b">
        <v>0</v>
      </c>
      <c r="K239" s="84" t="b">
        <v>1</v>
      </c>
      <c r="L239" s="84" t="b">
        <v>0</v>
      </c>
    </row>
    <row r="240" spans="1:12" ht="15">
      <c r="A240" s="84" t="s">
        <v>3833</v>
      </c>
      <c r="B240" s="84" t="s">
        <v>3834</v>
      </c>
      <c r="C240" s="84">
        <v>2</v>
      </c>
      <c r="D240" s="123">
        <v>0.0015915972601812983</v>
      </c>
      <c r="E240" s="123">
        <v>3.0472748673841794</v>
      </c>
      <c r="F240" s="84" t="s">
        <v>4050</v>
      </c>
      <c r="G240" s="84" t="b">
        <v>0</v>
      </c>
      <c r="H240" s="84" t="b">
        <v>1</v>
      </c>
      <c r="I240" s="84" t="b">
        <v>0</v>
      </c>
      <c r="J240" s="84" t="b">
        <v>0</v>
      </c>
      <c r="K240" s="84" t="b">
        <v>0</v>
      </c>
      <c r="L240" s="84" t="b">
        <v>0</v>
      </c>
    </row>
    <row r="241" spans="1:12" ht="15">
      <c r="A241" s="84" t="s">
        <v>3834</v>
      </c>
      <c r="B241" s="84" t="s">
        <v>3835</v>
      </c>
      <c r="C241" s="84">
        <v>2</v>
      </c>
      <c r="D241" s="123">
        <v>0.0015915972601812983</v>
      </c>
      <c r="E241" s="123">
        <v>3.0472748673841794</v>
      </c>
      <c r="F241" s="84" t="s">
        <v>4050</v>
      </c>
      <c r="G241" s="84" t="b">
        <v>0</v>
      </c>
      <c r="H241" s="84" t="b">
        <v>0</v>
      </c>
      <c r="I241" s="84" t="b">
        <v>0</v>
      </c>
      <c r="J241" s="84" t="b">
        <v>0</v>
      </c>
      <c r="K241" s="84" t="b">
        <v>0</v>
      </c>
      <c r="L241" s="84" t="b">
        <v>0</v>
      </c>
    </row>
    <row r="242" spans="1:12" ht="15">
      <c r="A242" s="84" t="s">
        <v>3835</v>
      </c>
      <c r="B242" s="84" t="s">
        <v>3836</v>
      </c>
      <c r="C242" s="84">
        <v>2</v>
      </c>
      <c r="D242" s="123">
        <v>0.0015915972601812983</v>
      </c>
      <c r="E242" s="123">
        <v>3.0472748673841794</v>
      </c>
      <c r="F242" s="84" t="s">
        <v>4050</v>
      </c>
      <c r="G242" s="84" t="b">
        <v>0</v>
      </c>
      <c r="H242" s="84" t="b">
        <v>0</v>
      </c>
      <c r="I242" s="84" t="b">
        <v>0</v>
      </c>
      <c r="J242" s="84" t="b">
        <v>0</v>
      </c>
      <c r="K242" s="84" t="b">
        <v>1</v>
      </c>
      <c r="L242" s="84" t="b">
        <v>0</v>
      </c>
    </row>
    <row r="243" spans="1:12" ht="15">
      <c r="A243" s="84" t="s">
        <v>3836</v>
      </c>
      <c r="B243" s="84" t="s">
        <v>716</v>
      </c>
      <c r="C243" s="84">
        <v>2</v>
      </c>
      <c r="D243" s="123">
        <v>0.0015915972601812983</v>
      </c>
      <c r="E243" s="123">
        <v>1.418885937333868</v>
      </c>
      <c r="F243" s="84" t="s">
        <v>4050</v>
      </c>
      <c r="G243" s="84" t="b">
        <v>0</v>
      </c>
      <c r="H243" s="84" t="b">
        <v>1</v>
      </c>
      <c r="I243" s="84" t="b">
        <v>0</v>
      </c>
      <c r="J243" s="84" t="b">
        <v>0</v>
      </c>
      <c r="K243" s="84" t="b">
        <v>0</v>
      </c>
      <c r="L243" s="84" t="b">
        <v>0</v>
      </c>
    </row>
    <row r="244" spans="1:12" ht="15">
      <c r="A244" s="84" t="s">
        <v>716</v>
      </c>
      <c r="B244" s="84" t="s">
        <v>3837</v>
      </c>
      <c r="C244" s="84">
        <v>2</v>
      </c>
      <c r="D244" s="123">
        <v>0.0015915972601812983</v>
      </c>
      <c r="E244" s="123">
        <v>1.4087856104295422</v>
      </c>
      <c r="F244" s="84" t="s">
        <v>4050</v>
      </c>
      <c r="G244" s="84" t="b">
        <v>0</v>
      </c>
      <c r="H244" s="84" t="b">
        <v>0</v>
      </c>
      <c r="I244" s="84" t="b">
        <v>0</v>
      </c>
      <c r="J244" s="84" t="b">
        <v>0</v>
      </c>
      <c r="K244" s="84" t="b">
        <v>0</v>
      </c>
      <c r="L244" s="84" t="b">
        <v>0</v>
      </c>
    </row>
    <row r="245" spans="1:12" ht="15">
      <c r="A245" s="84" t="s">
        <v>3837</v>
      </c>
      <c r="B245" s="84" t="s">
        <v>2991</v>
      </c>
      <c r="C245" s="84">
        <v>2</v>
      </c>
      <c r="D245" s="123">
        <v>0.0015915972601812983</v>
      </c>
      <c r="E245" s="123">
        <v>2.0472748673841794</v>
      </c>
      <c r="F245" s="84" t="s">
        <v>4050</v>
      </c>
      <c r="G245" s="84" t="b">
        <v>0</v>
      </c>
      <c r="H245" s="84" t="b">
        <v>0</v>
      </c>
      <c r="I245" s="84" t="b">
        <v>0</v>
      </c>
      <c r="J245" s="84" t="b">
        <v>0</v>
      </c>
      <c r="K245" s="84" t="b">
        <v>0</v>
      </c>
      <c r="L245" s="84" t="b">
        <v>0</v>
      </c>
    </row>
    <row r="246" spans="1:12" ht="15">
      <c r="A246" s="84" t="s">
        <v>707</v>
      </c>
      <c r="B246" s="84" t="s">
        <v>2990</v>
      </c>
      <c r="C246" s="84">
        <v>2</v>
      </c>
      <c r="D246" s="123">
        <v>0.0015915972601812983</v>
      </c>
      <c r="E246" s="123">
        <v>0.2345285792111293</v>
      </c>
      <c r="F246" s="84" t="s">
        <v>4050</v>
      </c>
      <c r="G246" s="84" t="b">
        <v>0</v>
      </c>
      <c r="H246" s="84" t="b">
        <v>0</v>
      </c>
      <c r="I246" s="84" t="b">
        <v>0</v>
      </c>
      <c r="J246" s="84" t="b">
        <v>0</v>
      </c>
      <c r="K246" s="84" t="b">
        <v>0</v>
      </c>
      <c r="L246" s="84" t="b">
        <v>0</v>
      </c>
    </row>
    <row r="247" spans="1:12" ht="15">
      <c r="A247" s="84" t="s">
        <v>716</v>
      </c>
      <c r="B247" s="84" t="s">
        <v>3838</v>
      </c>
      <c r="C247" s="84">
        <v>2</v>
      </c>
      <c r="D247" s="123">
        <v>0.0015915972601812983</v>
      </c>
      <c r="E247" s="123">
        <v>1.4087856104295422</v>
      </c>
      <c r="F247" s="84" t="s">
        <v>4050</v>
      </c>
      <c r="G247" s="84" t="b">
        <v>0</v>
      </c>
      <c r="H247" s="84" t="b">
        <v>0</v>
      </c>
      <c r="I247" s="84" t="b">
        <v>0</v>
      </c>
      <c r="J247" s="84" t="b">
        <v>0</v>
      </c>
      <c r="K247" s="84" t="b">
        <v>0</v>
      </c>
      <c r="L247" s="84" t="b">
        <v>0</v>
      </c>
    </row>
    <row r="248" spans="1:12" ht="15">
      <c r="A248" s="84" t="s">
        <v>3838</v>
      </c>
      <c r="B248" s="84" t="s">
        <v>3708</v>
      </c>
      <c r="C248" s="84">
        <v>2</v>
      </c>
      <c r="D248" s="123">
        <v>0.0015915972601812983</v>
      </c>
      <c r="E248" s="123">
        <v>2.746244871720198</v>
      </c>
      <c r="F248" s="84" t="s">
        <v>4050</v>
      </c>
      <c r="G248" s="84" t="b">
        <v>0</v>
      </c>
      <c r="H248" s="84" t="b">
        <v>0</v>
      </c>
      <c r="I248" s="84" t="b">
        <v>0</v>
      </c>
      <c r="J248" s="84" t="b">
        <v>0</v>
      </c>
      <c r="K248" s="84" t="b">
        <v>0</v>
      </c>
      <c r="L248" s="84" t="b">
        <v>0</v>
      </c>
    </row>
    <row r="249" spans="1:12" ht="15">
      <c r="A249" s="84" t="s">
        <v>3708</v>
      </c>
      <c r="B249" s="84" t="s">
        <v>3839</v>
      </c>
      <c r="C249" s="84">
        <v>2</v>
      </c>
      <c r="D249" s="123">
        <v>0.0015915972601812983</v>
      </c>
      <c r="E249" s="123">
        <v>2.746244871720198</v>
      </c>
      <c r="F249" s="84" t="s">
        <v>4050</v>
      </c>
      <c r="G249" s="84" t="b">
        <v>0</v>
      </c>
      <c r="H249" s="84" t="b">
        <v>0</v>
      </c>
      <c r="I249" s="84" t="b">
        <v>0</v>
      </c>
      <c r="J249" s="84" t="b">
        <v>0</v>
      </c>
      <c r="K249" s="84" t="b">
        <v>0</v>
      </c>
      <c r="L249" s="84" t="b">
        <v>0</v>
      </c>
    </row>
    <row r="250" spans="1:12" ht="15">
      <c r="A250" s="84" t="s">
        <v>3839</v>
      </c>
      <c r="B250" s="84" t="s">
        <v>3840</v>
      </c>
      <c r="C250" s="84">
        <v>2</v>
      </c>
      <c r="D250" s="123">
        <v>0.0015915972601812983</v>
      </c>
      <c r="E250" s="123">
        <v>3.0472748673841794</v>
      </c>
      <c r="F250" s="84" t="s">
        <v>4050</v>
      </c>
      <c r="G250" s="84" t="b">
        <v>0</v>
      </c>
      <c r="H250" s="84" t="b">
        <v>0</v>
      </c>
      <c r="I250" s="84" t="b">
        <v>0</v>
      </c>
      <c r="J250" s="84" t="b">
        <v>0</v>
      </c>
      <c r="K250" s="84" t="b">
        <v>0</v>
      </c>
      <c r="L250" s="84" t="b">
        <v>0</v>
      </c>
    </row>
    <row r="251" spans="1:12" ht="15">
      <c r="A251" s="84" t="s">
        <v>3840</v>
      </c>
      <c r="B251" s="84" t="s">
        <v>396</v>
      </c>
      <c r="C251" s="84">
        <v>2</v>
      </c>
      <c r="D251" s="123">
        <v>0.0015915972601812983</v>
      </c>
      <c r="E251" s="123">
        <v>3.0472748673841794</v>
      </c>
      <c r="F251" s="84" t="s">
        <v>4050</v>
      </c>
      <c r="G251" s="84" t="b">
        <v>0</v>
      </c>
      <c r="H251" s="84" t="b">
        <v>0</v>
      </c>
      <c r="I251" s="84" t="b">
        <v>0</v>
      </c>
      <c r="J251" s="84" t="b">
        <v>0</v>
      </c>
      <c r="K251" s="84" t="b">
        <v>0</v>
      </c>
      <c r="L251" s="84" t="b">
        <v>0</v>
      </c>
    </row>
    <row r="252" spans="1:12" ht="15">
      <c r="A252" s="84" t="s">
        <v>396</v>
      </c>
      <c r="B252" s="84" t="s">
        <v>395</v>
      </c>
      <c r="C252" s="84">
        <v>2</v>
      </c>
      <c r="D252" s="123">
        <v>0.0015915972601812983</v>
      </c>
      <c r="E252" s="123">
        <v>3.0472748673841794</v>
      </c>
      <c r="F252" s="84" t="s">
        <v>4050</v>
      </c>
      <c r="G252" s="84" t="b">
        <v>0</v>
      </c>
      <c r="H252" s="84" t="b">
        <v>0</v>
      </c>
      <c r="I252" s="84" t="b">
        <v>0</v>
      </c>
      <c r="J252" s="84" t="b">
        <v>0</v>
      </c>
      <c r="K252" s="84" t="b">
        <v>0</v>
      </c>
      <c r="L252" s="84" t="b">
        <v>0</v>
      </c>
    </row>
    <row r="253" spans="1:12" ht="15">
      <c r="A253" s="84" t="s">
        <v>395</v>
      </c>
      <c r="B253" s="84" t="s">
        <v>2991</v>
      </c>
      <c r="C253" s="84">
        <v>2</v>
      </c>
      <c r="D253" s="123">
        <v>0.0015915972601812983</v>
      </c>
      <c r="E253" s="123">
        <v>2.0472748673841794</v>
      </c>
      <c r="F253" s="84" t="s">
        <v>4050</v>
      </c>
      <c r="G253" s="84" t="b">
        <v>0</v>
      </c>
      <c r="H253" s="84" t="b">
        <v>0</v>
      </c>
      <c r="I253" s="84" t="b">
        <v>0</v>
      </c>
      <c r="J253" s="84" t="b">
        <v>0</v>
      </c>
      <c r="K253" s="84" t="b">
        <v>0</v>
      </c>
      <c r="L253" s="84" t="b">
        <v>0</v>
      </c>
    </row>
    <row r="254" spans="1:12" ht="15">
      <c r="A254" s="84" t="s">
        <v>3022</v>
      </c>
      <c r="B254" s="84" t="s">
        <v>3084</v>
      </c>
      <c r="C254" s="84">
        <v>2</v>
      </c>
      <c r="D254" s="123">
        <v>0.0015915972601812983</v>
      </c>
      <c r="E254" s="123">
        <v>2.746244871720198</v>
      </c>
      <c r="F254" s="84" t="s">
        <v>4050</v>
      </c>
      <c r="G254" s="84" t="b">
        <v>0</v>
      </c>
      <c r="H254" s="84" t="b">
        <v>0</v>
      </c>
      <c r="I254" s="84" t="b">
        <v>0</v>
      </c>
      <c r="J254" s="84" t="b">
        <v>0</v>
      </c>
      <c r="K254" s="84" t="b">
        <v>0</v>
      </c>
      <c r="L254" s="84" t="b">
        <v>0</v>
      </c>
    </row>
    <row r="255" spans="1:12" ht="15">
      <c r="A255" s="84" t="s">
        <v>3084</v>
      </c>
      <c r="B255" s="84" t="s">
        <v>3085</v>
      </c>
      <c r="C255" s="84">
        <v>2</v>
      </c>
      <c r="D255" s="123">
        <v>0.0015915972601812983</v>
      </c>
      <c r="E255" s="123">
        <v>2.746244871720198</v>
      </c>
      <c r="F255" s="84" t="s">
        <v>4050</v>
      </c>
      <c r="G255" s="84" t="b">
        <v>0</v>
      </c>
      <c r="H255" s="84" t="b">
        <v>0</v>
      </c>
      <c r="I255" s="84" t="b">
        <v>0</v>
      </c>
      <c r="J255" s="84" t="b">
        <v>0</v>
      </c>
      <c r="K255" s="84" t="b">
        <v>0</v>
      </c>
      <c r="L255" s="84" t="b">
        <v>0</v>
      </c>
    </row>
    <row r="256" spans="1:12" ht="15">
      <c r="A256" s="84" t="s">
        <v>3085</v>
      </c>
      <c r="B256" s="84" t="s">
        <v>3086</v>
      </c>
      <c r="C256" s="84">
        <v>2</v>
      </c>
      <c r="D256" s="123">
        <v>0.0015915972601812983</v>
      </c>
      <c r="E256" s="123">
        <v>2.746244871720198</v>
      </c>
      <c r="F256" s="84" t="s">
        <v>4050</v>
      </c>
      <c r="G256" s="84" t="b">
        <v>0</v>
      </c>
      <c r="H256" s="84" t="b">
        <v>0</v>
      </c>
      <c r="I256" s="84" t="b">
        <v>0</v>
      </c>
      <c r="J256" s="84" t="b">
        <v>0</v>
      </c>
      <c r="K256" s="84" t="b">
        <v>0</v>
      </c>
      <c r="L256" s="84" t="b">
        <v>0</v>
      </c>
    </row>
    <row r="257" spans="1:12" ht="15">
      <c r="A257" s="84" t="s">
        <v>3086</v>
      </c>
      <c r="B257" s="84" t="s">
        <v>3711</v>
      </c>
      <c r="C257" s="84">
        <v>2</v>
      </c>
      <c r="D257" s="123">
        <v>0.0015915972601812983</v>
      </c>
      <c r="E257" s="123">
        <v>2.871183608328498</v>
      </c>
      <c r="F257" s="84" t="s">
        <v>4050</v>
      </c>
      <c r="G257" s="84" t="b">
        <v>0</v>
      </c>
      <c r="H257" s="84" t="b">
        <v>0</v>
      </c>
      <c r="I257" s="84" t="b">
        <v>0</v>
      </c>
      <c r="J257" s="84" t="b">
        <v>0</v>
      </c>
      <c r="K257" s="84" t="b">
        <v>0</v>
      </c>
      <c r="L257" s="84" t="b">
        <v>0</v>
      </c>
    </row>
    <row r="258" spans="1:12" ht="15">
      <c r="A258" s="84" t="s">
        <v>3711</v>
      </c>
      <c r="B258" s="84" t="s">
        <v>2991</v>
      </c>
      <c r="C258" s="84">
        <v>2</v>
      </c>
      <c r="D258" s="123">
        <v>0.0015915972601812983</v>
      </c>
      <c r="E258" s="123">
        <v>1.7462448717201982</v>
      </c>
      <c r="F258" s="84" t="s">
        <v>4050</v>
      </c>
      <c r="G258" s="84" t="b">
        <v>0</v>
      </c>
      <c r="H258" s="84" t="b">
        <v>0</v>
      </c>
      <c r="I258" s="84" t="b">
        <v>0</v>
      </c>
      <c r="J258" s="84" t="b">
        <v>0</v>
      </c>
      <c r="K258" s="84" t="b">
        <v>0</v>
      </c>
      <c r="L258" s="84" t="b">
        <v>0</v>
      </c>
    </row>
    <row r="259" spans="1:12" ht="15">
      <c r="A259" s="84" t="s">
        <v>320</v>
      </c>
      <c r="B259" s="84" t="s">
        <v>716</v>
      </c>
      <c r="C259" s="84">
        <v>2</v>
      </c>
      <c r="D259" s="123">
        <v>0.0015915972601812983</v>
      </c>
      <c r="E259" s="123">
        <v>0.48946701161957523</v>
      </c>
      <c r="F259" s="84" t="s">
        <v>4050</v>
      </c>
      <c r="G259" s="84" t="b">
        <v>0</v>
      </c>
      <c r="H259" s="84" t="b">
        <v>0</v>
      </c>
      <c r="I259" s="84" t="b">
        <v>0</v>
      </c>
      <c r="J259" s="84" t="b">
        <v>0</v>
      </c>
      <c r="K259" s="84" t="b">
        <v>0</v>
      </c>
      <c r="L259" s="84" t="b">
        <v>0</v>
      </c>
    </row>
    <row r="260" spans="1:12" ht="15">
      <c r="A260" s="84" t="s">
        <v>2986</v>
      </c>
      <c r="B260" s="84" t="s">
        <v>3748</v>
      </c>
      <c r="C260" s="84">
        <v>2</v>
      </c>
      <c r="D260" s="123">
        <v>0.0015915972601812983</v>
      </c>
      <c r="E260" s="123">
        <v>1.5287609275062921</v>
      </c>
      <c r="F260" s="84" t="s">
        <v>4050</v>
      </c>
      <c r="G260" s="84" t="b">
        <v>0</v>
      </c>
      <c r="H260" s="84" t="b">
        <v>0</v>
      </c>
      <c r="I260" s="84" t="b">
        <v>0</v>
      </c>
      <c r="J260" s="84" t="b">
        <v>0</v>
      </c>
      <c r="K260" s="84" t="b">
        <v>0</v>
      </c>
      <c r="L260" s="84" t="b">
        <v>0</v>
      </c>
    </row>
    <row r="261" spans="1:12" ht="15">
      <c r="A261" s="84" t="s">
        <v>3841</v>
      </c>
      <c r="B261" s="84" t="s">
        <v>707</v>
      </c>
      <c r="C261" s="84">
        <v>2</v>
      </c>
      <c r="D261" s="123">
        <v>0.0015915972601812983</v>
      </c>
      <c r="E261" s="123">
        <v>1.287607022694549</v>
      </c>
      <c r="F261" s="84" t="s">
        <v>4050</v>
      </c>
      <c r="G261" s="84" t="b">
        <v>0</v>
      </c>
      <c r="H261" s="84" t="b">
        <v>0</v>
      </c>
      <c r="I261" s="84" t="b">
        <v>0</v>
      </c>
      <c r="J261" s="84" t="b">
        <v>0</v>
      </c>
      <c r="K261" s="84" t="b">
        <v>0</v>
      </c>
      <c r="L261" s="84" t="b">
        <v>0</v>
      </c>
    </row>
    <row r="262" spans="1:12" ht="15">
      <c r="A262" s="84" t="s">
        <v>707</v>
      </c>
      <c r="B262" s="84" t="s">
        <v>3842</v>
      </c>
      <c r="C262" s="84">
        <v>2</v>
      </c>
      <c r="D262" s="123">
        <v>0.0015915972601812983</v>
      </c>
      <c r="E262" s="123">
        <v>1.295226419564741</v>
      </c>
      <c r="F262" s="84" t="s">
        <v>4050</v>
      </c>
      <c r="G262" s="84" t="b">
        <v>0</v>
      </c>
      <c r="H262" s="84" t="b">
        <v>0</v>
      </c>
      <c r="I262" s="84" t="b">
        <v>0</v>
      </c>
      <c r="J262" s="84" t="b">
        <v>0</v>
      </c>
      <c r="K262" s="84" t="b">
        <v>0</v>
      </c>
      <c r="L262" s="84" t="b">
        <v>0</v>
      </c>
    </row>
    <row r="263" spans="1:12" ht="15">
      <c r="A263" s="84" t="s">
        <v>3842</v>
      </c>
      <c r="B263" s="84" t="s">
        <v>2990</v>
      </c>
      <c r="C263" s="84">
        <v>2</v>
      </c>
      <c r="D263" s="123">
        <v>0.0015915972601812983</v>
      </c>
      <c r="E263" s="123">
        <v>1.9865770270305678</v>
      </c>
      <c r="F263" s="84" t="s">
        <v>4050</v>
      </c>
      <c r="G263" s="84" t="b">
        <v>0</v>
      </c>
      <c r="H263" s="84" t="b">
        <v>0</v>
      </c>
      <c r="I263" s="84" t="b">
        <v>0</v>
      </c>
      <c r="J263" s="84" t="b">
        <v>0</v>
      </c>
      <c r="K263" s="84" t="b">
        <v>0</v>
      </c>
      <c r="L263" s="84" t="b">
        <v>0</v>
      </c>
    </row>
    <row r="264" spans="1:12" ht="15">
      <c r="A264" s="84" t="s">
        <v>2990</v>
      </c>
      <c r="B264" s="84" t="s">
        <v>3749</v>
      </c>
      <c r="C264" s="84">
        <v>2</v>
      </c>
      <c r="D264" s="123">
        <v>0.0015915972601812983</v>
      </c>
      <c r="E264" s="123">
        <v>1.84999430925856</v>
      </c>
      <c r="F264" s="84" t="s">
        <v>4050</v>
      </c>
      <c r="G264" s="84" t="b">
        <v>0</v>
      </c>
      <c r="H264" s="84" t="b">
        <v>0</v>
      </c>
      <c r="I264" s="84" t="b">
        <v>0</v>
      </c>
      <c r="J264" s="84" t="b">
        <v>0</v>
      </c>
      <c r="K264" s="84" t="b">
        <v>0</v>
      </c>
      <c r="L264" s="84" t="b">
        <v>0</v>
      </c>
    </row>
    <row r="265" spans="1:12" ht="15">
      <c r="A265" s="84" t="s">
        <v>3749</v>
      </c>
      <c r="B265" s="84" t="s">
        <v>3678</v>
      </c>
      <c r="C265" s="84">
        <v>2</v>
      </c>
      <c r="D265" s="123">
        <v>0.0015915972601812983</v>
      </c>
      <c r="E265" s="123">
        <v>2.4732435996564606</v>
      </c>
      <c r="F265" s="84" t="s">
        <v>4050</v>
      </c>
      <c r="G265" s="84" t="b">
        <v>0</v>
      </c>
      <c r="H265" s="84" t="b">
        <v>0</v>
      </c>
      <c r="I265" s="84" t="b">
        <v>0</v>
      </c>
      <c r="J265" s="84" t="b">
        <v>0</v>
      </c>
      <c r="K265" s="84" t="b">
        <v>0</v>
      </c>
      <c r="L265" s="84" t="b">
        <v>0</v>
      </c>
    </row>
    <row r="266" spans="1:12" ht="15">
      <c r="A266" s="84" t="s">
        <v>3678</v>
      </c>
      <c r="B266" s="84" t="s">
        <v>810</v>
      </c>
      <c r="C266" s="84">
        <v>2</v>
      </c>
      <c r="D266" s="123">
        <v>0.0015915972601812983</v>
      </c>
      <c r="E266" s="123">
        <v>1.3593002473496238</v>
      </c>
      <c r="F266" s="84" t="s">
        <v>4050</v>
      </c>
      <c r="G266" s="84" t="b">
        <v>0</v>
      </c>
      <c r="H266" s="84" t="b">
        <v>0</v>
      </c>
      <c r="I266" s="84" t="b">
        <v>0</v>
      </c>
      <c r="J266" s="84" t="b">
        <v>0</v>
      </c>
      <c r="K266" s="84" t="b">
        <v>0</v>
      </c>
      <c r="L266" s="84" t="b">
        <v>0</v>
      </c>
    </row>
    <row r="267" spans="1:12" ht="15">
      <c r="A267" s="84" t="s">
        <v>716</v>
      </c>
      <c r="B267" s="84" t="s">
        <v>3843</v>
      </c>
      <c r="C267" s="84">
        <v>2</v>
      </c>
      <c r="D267" s="123">
        <v>0.0015915972601812983</v>
      </c>
      <c r="E267" s="123">
        <v>1.4087856104295422</v>
      </c>
      <c r="F267" s="84" t="s">
        <v>4050</v>
      </c>
      <c r="G267" s="84" t="b">
        <v>0</v>
      </c>
      <c r="H267" s="84" t="b">
        <v>0</v>
      </c>
      <c r="I267" s="84" t="b">
        <v>0</v>
      </c>
      <c r="J267" s="84" t="b">
        <v>0</v>
      </c>
      <c r="K267" s="84" t="b">
        <v>0</v>
      </c>
      <c r="L267" s="84" t="b">
        <v>0</v>
      </c>
    </row>
    <row r="268" spans="1:12" ht="15">
      <c r="A268" s="84" t="s">
        <v>317</v>
      </c>
      <c r="B268" s="84" t="s">
        <v>2992</v>
      </c>
      <c r="C268" s="84">
        <v>2</v>
      </c>
      <c r="D268" s="123">
        <v>0.0015915972601812983</v>
      </c>
      <c r="E268" s="123">
        <v>2.069551262095332</v>
      </c>
      <c r="F268" s="84" t="s">
        <v>4050</v>
      </c>
      <c r="G268" s="84" t="b">
        <v>0</v>
      </c>
      <c r="H268" s="84" t="b">
        <v>0</v>
      </c>
      <c r="I268" s="84" t="b">
        <v>0</v>
      </c>
      <c r="J268" s="84" t="b">
        <v>0</v>
      </c>
      <c r="K268" s="84" t="b">
        <v>0</v>
      </c>
      <c r="L268" s="84" t="b">
        <v>0</v>
      </c>
    </row>
    <row r="269" spans="1:12" ht="15">
      <c r="A269" s="84" t="s">
        <v>3752</v>
      </c>
      <c r="B269" s="84" t="s">
        <v>3844</v>
      </c>
      <c r="C269" s="84">
        <v>2</v>
      </c>
      <c r="D269" s="123">
        <v>0.0015915972601812983</v>
      </c>
      <c r="E269" s="123">
        <v>2.871183608328498</v>
      </c>
      <c r="F269" s="84" t="s">
        <v>4050</v>
      </c>
      <c r="G269" s="84" t="b">
        <v>0</v>
      </c>
      <c r="H269" s="84" t="b">
        <v>0</v>
      </c>
      <c r="I269" s="84" t="b">
        <v>0</v>
      </c>
      <c r="J269" s="84" t="b">
        <v>0</v>
      </c>
      <c r="K269" s="84" t="b">
        <v>0</v>
      </c>
      <c r="L269" s="84" t="b">
        <v>0</v>
      </c>
    </row>
    <row r="270" spans="1:12" ht="15">
      <c r="A270" s="84" t="s">
        <v>3015</v>
      </c>
      <c r="B270" s="84" t="s">
        <v>3076</v>
      </c>
      <c r="C270" s="84">
        <v>2</v>
      </c>
      <c r="D270" s="123">
        <v>0.0015915972601812983</v>
      </c>
      <c r="E270" s="123">
        <v>2.2343615107413237</v>
      </c>
      <c r="F270" s="84" t="s">
        <v>4050</v>
      </c>
      <c r="G270" s="84" t="b">
        <v>0</v>
      </c>
      <c r="H270" s="84" t="b">
        <v>0</v>
      </c>
      <c r="I270" s="84" t="b">
        <v>0</v>
      </c>
      <c r="J270" s="84" t="b">
        <v>0</v>
      </c>
      <c r="K270" s="84" t="b">
        <v>0</v>
      </c>
      <c r="L270" s="84" t="b">
        <v>0</v>
      </c>
    </row>
    <row r="271" spans="1:12" ht="15">
      <c r="A271" s="84" t="s">
        <v>3076</v>
      </c>
      <c r="B271" s="84" t="s">
        <v>707</v>
      </c>
      <c r="C271" s="84">
        <v>2</v>
      </c>
      <c r="D271" s="123">
        <v>0.0015915972601812983</v>
      </c>
      <c r="E271" s="123">
        <v>1.287607022694549</v>
      </c>
      <c r="F271" s="84" t="s">
        <v>4050</v>
      </c>
      <c r="G271" s="84" t="b">
        <v>0</v>
      </c>
      <c r="H271" s="84" t="b">
        <v>0</v>
      </c>
      <c r="I271" s="84" t="b">
        <v>0</v>
      </c>
      <c r="J271" s="84" t="b">
        <v>0</v>
      </c>
      <c r="K271" s="84" t="b">
        <v>0</v>
      </c>
      <c r="L271" s="84" t="b">
        <v>0</v>
      </c>
    </row>
    <row r="272" spans="1:12" ht="15">
      <c r="A272" s="84" t="s">
        <v>707</v>
      </c>
      <c r="B272" s="84" t="s">
        <v>3077</v>
      </c>
      <c r="C272" s="84">
        <v>2</v>
      </c>
      <c r="D272" s="123">
        <v>0.0015915972601812983</v>
      </c>
      <c r="E272" s="123">
        <v>1.295226419564741</v>
      </c>
      <c r="F272" s="84" t="s">
        <v>4050</v>
      </c>
      <c r="G272" s="84" t="b">
        <v>0</v>
      </c>
      <c r="H272" s="84" t="b">
        <v>0</v>
      </c>
      <c r="I272" s="84" t="b">
        <v>0</v>
      </c>
      <c r="J272" s="84" t="b">
        <v>0</v>
      </c>
      <c r="K272" s="84" t="b">
        <v>0</v>
      </c>
      <c r="L272" s="84" t="b">
        <v>0</v>
      </c>
    </row>
    <row r="273" spans="1:12" ht="15">
      <c r="A273" s="84" t="s">
        <v>3077</v>
      </c>
      <c r="B273" s="84" t="s">
        <v>3078</v>
      </c>
      <c r="C273" s="84">
        <v>2</v>
      </c>
      <c r="D273" s="123">
        <v>0.0015915972601812983</v>
      </c>
      <c r="E273" s="123">
        <v>2.570153612664517</v>
      </c>
      <c r="F273" s="84" t="s">
        <v>4050</v>
      </c>
      <c r="G273" s="84" t="b">
        <v>0</v>
      </c>
      <c r="H273" s="84" t="b">
        <v>0</v>
      </c>
      <c r="I273" s="84" t="b">
        <v>0</v>
      </c>
      <c r="J273" s="84" t="b">
        <v>0</v>
      </c>
      <c r="K273" s="84" t="b">
        <v>0</v>
      </c>
      <c r="L273" s="84" t="b">
        <v>0</v>
      </c>
    </row>
    <row r="274" spans="1:12" ht="15">
      <c r="A274" s="84" t="s">
        <v>3078</v>
      </c>
      <c r="B274" s="84" t="s">
        <v>3079</v>
      </c>
      <c r="C274" s="84">
        <v>2</v>
      </c>
      <c r="D274" s="123">
        <v>0.0015915972601812983</v>
      </c>
      <c r="E274" s="123">
        <v>2.445214876056217</v>
      </c>
      <c r="F274" s="84" t="s">
        <v>4050</v>
      </c>
      <c r="G274" s="84" t="b">
        <v>0</v>
      </c>
      <c r="H274" s="84" t="b">
        <v>0</v>
      </c>
      <c r="I274" s="84" t="b">
        <v>0</v>
      </c>
      <c r="J274" s="84" t="b">
        <v>0</v>
      </c>
      <c r="K274" s="84" t="b">
        <v>0</v>
      </c>
      <c r="L274" s="84" t="b">
        <v>0</v>
      </c>
    </row>
    <row r="275" spans="1:12" ht="15">
      <c r="A275" s="84" t="s">
        <v>3081</v>
      </c>
      <c r="B275" s="84" t="s">
        <v>3082</v>
      </c>
      <c r="C275" s="84">
        <v>2</v>
      </c>
      <c r="D275" s="123">
        <v>0.0015915972601812983</v>
      </c>
      <c r="E275" s="123">
        <v>2.649334858712142</v>
      </c>
      <c r="F275" s="84" t="s">
        <v>4050</v>
      </c>
      <c r="G275" s="84" t="b">
        <v>0</v>
      </c>
      <c r="H275" s="84" t="b">
        <v>0</v>
      </c>
      <c r="I275" s="84" t="b">
        <v>0</v>
      </c>
      <c r="J275" s="84" t="b">
        <v>0</v>
      </c>
      <c r="K275" s="84" t="b">
        <v>0</v>
      </c>
      <c r="L275" s="84" t="b">
        <v>0</v>
      </c>
    </row>
    <row r="276" spans="1:12" ht="15">
      <c r="A276" s="84" t="s">
        <v>3082</v>
      </c>
      <c r="B276" s="84" t="s">
        <v>431</v>
      </c>
      <c r="C276" s="84">
        <v>2</v>
      </c>
      <c r="D276" s="123">
        <v>0.0015915972601812983</v>
      </c>
      <c r="E276" s="123">
        <v>3.0472748673841794</v>
      </c>
      <c r="F276" s="84" t="s">
        <v>4050</v>
      </c>
      <c r="G276" s="84" t="b">
        <v>0</v>
      </c>
      <c r="H276" s="84" t="b">
        <v>0</v>
      </c>
      <c r="I276" s="84" t="b">
        <v>0</v>
      </c>
      <c r="J276" s="84" t="b">
        <v>0</v>
      </c>
      <c r="K276" s="84" t="b">
        <v>0</v>
      </c>
      <c r="L276" s="84" t="b">
        <v>0</v>
      </c>
    </row>
    <row r="277" spans="1:12" ht="15">
      <c r="A277" s="84" t="s">
        <v>431</v>
      </c>
      <c r="B277" s="84" t="s">
        <v>222</v>
      </c>
      <c r="C277" s="84">
        <v>2</v>
      </c>
      <c r="D277" s="123">
        <v>0.0015915972601812983</v>
      </c>
      <c r="E277" s="123">
        <v>3.0472748673841794</v>
      </c>
      <c r="F277" s="84" t="s">
        <v>4050</v>
      </c>
      <c r="G277" s="84" t="b">
        <v>0</v>
      </c>
      <c r="H277" s="84" t="b">
        <v>0</v>
      </c>
      <c r="I277" s="84" t="b">
        <v>0</v>
      </c>
      <c r="J277" s="84" t="b">
        <v>0</v>
      </c>
      <c r="K277" s="84" t="b">
        <v>0</v>
      </c>
      <c r="L277" s="84" t="b">
        <v>0</v>
      </c>
    </row>
    <row r="278" spans="1:12" ht="15">
      <c r="A278" s="84" t="s">
        <v>222</v>
      </c>
      <c r="B278" s="84" t="s">
        <v>430</v>
      </c>
      <c r="C278" s="84">
        <v>2</v>
      </c>
      <c r="D278" s="123">
        <v>0.0015915972601812983</v>
      </c>
      <c r="E278" s="123">
        <v>2.871183608328498</v>
      </c>
      <c r="F278" s="84" t="s">
        <v>4050</v>
      </c>
      <c r="G278" s="84" t="b">
        <v>0</v>
      </c>
      <c r="H278" s="84" t="b">
        <v>0</v>
      </c>
      <c r="I278" s="84" t="b">
        <v>0</v>
      </c>
      <c r="J278" s="84" t="b">
        <v>0</v>
      </c>
      <c r="K278" s="84" t="b">
        <v>0</v>
      </c>
      <c r="L278" s="84" t="b">
        <v>0</v>
      </c>
    </row>
    <row r="279" spans="1:12" ht="15">
      <c r="A279" s="84" t="s">
        <v>3015</v>
      </c>
      <c r="B279" s="84" t="s">
        <v>716</v>
      </c>
      <c r="C279" s="84">
        <v>2</v>
      </c>
      <c r="D279" s="123">
        <v>0.0015915972601812983</v>
      </c>
      <c r="E279" s="123">
        <v>0.6059725806910123</v>
      </c>
      <c r="F279" s="84" t="s">
        <v>4050</v>
      </c>
      <c r="G279" s="84" t="b">
        <v>0</v>
      </c>
      <c r="H279" s="84" t="b">
        <v>0</v>
      </c>
      <c r="I279" s="84" t="b">
        <v>0</v>
      </c>
      <c r="J279" s="84" t="b">
        <v>0</v>
      </c>
      <c r="K279" s="84" t="b">
        <v>0</v>
      </c>
      <c r="L279" s="84" t="b">
        <v>0</v>
      </c>
    </row>
    <row r="280" spans="1:12" ht="15">
      <c r="A280" s="84" t="s">
        <v>716</v>
      </c>
      <c r="B280" s="84" t="s">
        <v>810</v>
      </c>
      <c r="C280" s="84">
        <v>2</v>
      </c>
      <c r="D280" s="123">
        <v>0.0015915972601812983</v>
      </c>
      <c r="E280" s="123">
        <v>0.11875099906702412</v>
      </c>
      <c r="F280" s="84" t="s">
        <v>4050</v>
      </c>
      <c r="G280" s="84" t="b">
        <v>0</v>
      </c>
      <c r="H280" s="84" t="b">
        <v>0</v>
      </c>
      <c r="I280" s="84" t="b">
        <v>0</v>
      </c>
      <c r="J280" s="84" t="b">
        <v>0</v>
      </c>
      <c r="K280" s="84" t="b">
        <v>0</v>
      </c>
      <c r="L280" s="84" t="b">
        <v>0</v>
      </c>
    </row>
    <row r="281" spans="1:12" ht="15">
      <c r="A281" s="84" t="s">
        <v>716</v>
      </c>
      <c r="B281" s="84" t="s">
        <v>3847</v>
      </c>
      <c r="C281" s="84">
        <v>2</v>
      </c>
      <c r="D281" s="123">
        <v>0.0015915972601812983</v>
      </c>
      <c r="E281" s="123">
        <v>1.4087856104295422</v>
      </c>
      <c r="F281" s="84" t="s">
        <v>4050</v>
      </c>
      <c r="G281" s="84" t="b">
        <v>0</v>
      </c>
      <c r="H281" s="84" t="b">
        <v>0</v>
      </c>
      <c r="I281" s="84" t="b">
        <v>0</v>
      </c>
      <c r="J281" s="84" t="b">
        <v>0</v>
      </c>
      <c r="K281" s="84" t="b">
        <v>0</v>
      </c>
      <c r="L281" s="84" t="b">
        <v>0</v>
      </c>
    </row>
    <row r="282" spans="1:12" ht="15">
      <c r="A282" s="84" t="s">
        <v>3847</v>
      </c>
      <c r="B282" s="84" t="s">
        <v>3848</v>
      </c>
      <c r="C282" s="84">
        <v>2</v>
      </c>
      <c r="D282" s="123">
        <v>0.0015915972601812983</v>
      </c>
      <c r="E282" s="123">
        <v>3.0472748673841794</v>
      </c>
      <c r="F282" s="84" t="s">
        <v>4050</v>
      </c>
      <c r="G282" s="84" t="b">
        <v>0</v>
      </c>
      <c r="H282" s="84" t="b">
        <v>0</v>
      </c>
      <c r="I282" s="84" t="b">
        <v>0</v>
      </c>
      <c r="J282" s="84" t="b">
        <v>0</v>
      </c>
      <c r="K282" s="84" t="b">
        <v>0</v>
      </c>
      <c r="L282" s="84" t="b">
        <v>0</v>
      </c>
    </row>
    <row r="283" spans="1:12" ht="15">
      <c r="A283" s="84" t="s">
        <v>3848</v>
      </c>
      <c r="B283" s="84" t="s">
        <v>3849</v>
      </c>
      <c r="C283" s="84">
        <v>2</v>
      </c>
      <c r="D283" s="123">
        <v>0.0015915972601812983</v>
      </c>
      <c r="E283" s="123">
        <v>3.0472748673841794</v>
      </c>
      <c r="F283" s="84" t="s">
        <v>4050</v>
      </c>
      <c r="G283" s="84" t="b">
        <v>0</v>
      </c>
      <c r="H283" s="84" t="b">
        <v>0</v>
      </c>
      <c r="I283" s="84" t="b">
        <v>0</v>
      </c>
      <c r="J283" s="84" t="b">
        <v>0</v>
      </c>
      <c r="K283" s="84" t="b">
        <v>0</v>
      </c>
      <c r="L283" s="84" t="b">
        <v>0</v>
      </c>
    </row>
    <row r="284" spans="1:12" ht="15">
      <c r="A284" s="84" t="s">
        <v>3849</v>
      </c>
      <c r="B284" s="84" t="s">
        <v>3663</v>
      </c>
      <c r="C284" s="84">
        <v>2</v>
      </c>
      <c r="D284" s="123">
        <v>0.0015915972601812983</v>
      </c>
      <c r="E284" s="123">
        <v>2.1722136039924793</v>
      </c>
      <c r="F284" s="84" t="s">
        <v>4050</v>
      </c>
      <c r="G284" s="84" t="b">
        <v>0</v>
      </c>
      <c r="H284" s="84" t="b">
        <v>0</v>
      </c>
      <c r="I284" s="84" t="b">
        <v>0</v>
      </c>
      <c r="J284" s="84" t="b">
        <v>0</v>
      </c>
      <c r="K284" s="84" t="b">
        <v>0</v>
      </c>
      <c r="L284" s="84" t="b">
        <v>0</v>
      </c>
    </row>
    <row r="285" spans="1:12" ht="15">
      <c r="A285" s="84" t="s">
        <v>3663</v>
      </c>
      <c r="B285" s="84" t="s">
        <v>3850</v>
      </c>
      <c r="C285" s="84">
        <v>2</v>
      </c>
      <c r="D285" s="123">
        <v>0.0015915972601812983</v>
      </c>
      <c r="E285" s="123">
        <v>2.1722136039924793</v>
      </c>
      <c r="F285" s="84" t="s">
        <v>4050</v>
      </c>
      <c r="G285" s="84" t="b">
        <v>0</v>
      </c>
      <c r="H285" s="84" t="b">
        <v>0</v>
      </c>
      <c r="I285" s="84" t="b">
        <v>0</v>
      </c>
      <c r="J285" s="84" t="b">
        <v>0</v>
      </c>
      <c r="K285" s="84" t="b">
        <v>0</v>
      </c>
      <c r="L285" s="84" t="b">
        <v>0</v>
      </c>
    </row>
    <row r="286" spans="1:12" ht="15">
      <c r="A286" s="84" t="s">
        <v>3850</v>
      </c>
      <c r="B286" s="84" t="s">
        <v>3851</v>
      </c>
      <c r="C286" s="84">
        <v>2</v>
      </c>
      <c r="D286" s="123">
        <v>0.0015915972601812983</v>
      </c>
      <c r="E286" s="123">
        <v>3.0472748673841794</v>
      </c>
      <c r="F286" s="84" t="s">
        <v>4050</v>
      </c>
      <c r="G286" s="84" t="b">
        <v>0</v>
      </c>
      <c r="H286" s="84" t="b">
        <v>0</v>
      </c>
      <c r="I286" s="84" t="b">
        <v>0</v>
      </c>
      <c r="J286" s="84" t="b">
        <v>0</v>
      </c>
      <c r="K286" s="84" t="b">
        <v>0</v>
      </c>
      <c r="L286" s="84" t="b">
        <v>0</v>
      </c>
    </row>
    <row r="287" spans="1:12" ht="15">
      <c r="A287" s="84" t="s">
        <v>3851</v>
      </c>
      <c r="B287" s="84" t="s">
        <v>3852</v>
      </c>
      <c r="C287" s="84">
        <v>2</v>
      </c>
      <c r="D287" s="123">
        <v>0.0015915972601812983</v>
      </c>
      <c r="E287" s="123">
        <v>3.0472748673841794</v>
      </c>
      <c r="F287" s="84" t="s">
        <v>4050</v>
      </c>
      <c r="G287" s="84" t="b">
        <v>0</v>
      </c>
      <c r="H287" s="84" t="b">
        <v>0</v>
      </c>
      <c r="I287" s="84" t="b">
        <v>0</v>
      </c>
      <c r="J287" s="84" t="b">
        <v>0</v>
      </c>
      <c r="K287" s="84" t="b">
        <v>0</v>
      </c>
      <c r="L287" s="84" t="b">
        <v>0</v>
      </c>
    </row>
    <row r="288" spans="1:12" ht="15">
      <c r="A288" s="84" t="s">
        <v>3852</v>
      </c>
      <c r="B288" s="84" t="s">
        <v>3853</v>
      </c>
      <c r="C288" s="84">
        <v>2</v>
      </c>
      <c r="D288" s="123">
        <v>0.0015915972601812983</v>
      </c>
      <c r="E288" s="123">
        <v>3.0472748673841794</v>
      </c>
      <c r="F288" s="84" t="s">
        <v>4050</v>
      </c>
      <c r="G288" s="84" t="b">
        <v>0</v>
      </c>
      <c r="H288" s="84" t="b">
        <v>0</v>
      </c>
      <c r="I288" s="84" t="b">
        <v>0</v>
      </c>
      <c r="J288" s="84" t="b">
        <v>1</v>
      </c>
      <c r="K288" s="84" t="b">
        <v>0</v>
      </c>
      <c r="L288" s="84" t="b">
        <v>0</v>
      </c>
    </row>
    <row r="289" spans="1:12" ht="15">
      <c r="A289" s="84" t="s">
        <v>3853</v>
      </c>
      <c r="B289" s="84" t="s">
        <v>3673</v>
      </c>
      <c r="C289" s="84">
        <v>2</v>
      </c>
      <c r="D289" s="123">
        <v>0.0015915972601812983</v>
      </c>
      <c r="E289" s="123">
        <v>2.5032068230339037</v>
      </c>
      <c r="F289" s="84" t="s">
        <v>4050</v>
      </c>
      <c r="G289" s="84" t="b">
        <v>1</v>
      </c>
      <c r="H289" s="84" t="b">
        <v>0</v>
      </c>
      <c r="I289" s="84" t="b">
        <v>0</v>
      </c>
      <c r="J289" s="84" t="b">
        <v>0</v>
      </c>
      <c r="K289" s="84" t="b">
        <v>0</v>
      </c>
      <c r="L289" s="84" t="b">
        <v>0</v>
      </c>
    </row>
    <row r="290" spans="1:12" ht="15">
      <c r="A290" s="84" t="s">
        <v>3067</v>
      </c>
      <c r="B290" s="84" t="s">
        <v>2988</v>
      </c>
      <c r="C290" s="84">
        <v>2</v>
      </c>
      <c r="D290" s="123">
        <v>0.0015915972601812983</v>
      </c>
      <c r="E290" s="123">
        <v>1.7572402560216613</v>
      </c>
      <c r="F290" s="84" t="s">
        <v>4050</v>
      </c>
      <c r="G290" s="84" t="b">
        <v>0</v>
      </c>
      <c r="H290" s="84" t="b">
        <v>0</v>
      </c>
      <c r="I290" s="84" t="b">
        <v>0</v>
      </c>
      <c r="J290" s="84" t="b">
        <v>0</v>
      </c>
      <c r="K290" s="84" t="b">
        <v>0</v>
      </c>
      <c r="L290" s="84" t="b">
        <v>0</v>
      </c>
    </row>
    <row r="291" spans="1:12" ht="15">
      <c r="A291" s="84" t="s">
        <v>707</v>
      </c>
      <c r="B291" s="84" t="s">
        <v>220</v>
      </c>
      <c r="C291" s="84">
        <v>2</v>
      </c>
      <c r="D291" s="123">
        <v>0.0015915972601812983</v>
      </c>
      <c r="E291" s="123">
        <v>1.295226419564741</v>
      </c>
      <c r="F291" s="84" t="s">
        <v>4050</v>
      </c>
      <c r="G291" s="84" t="b">
        <v>0</v>
      </c>
      <c r="H291" s="84" t="b">
        <v>0</v>
      </c>
      <c r="I291" s="84" t="b">
        <v>0</v>
      </c>
      <c r="J291" s="84" t="b">
        <v>0</v>
      </c>
      <c r="K291" s="84" t="b">
        <v>0</v>
      </c>
      <c r="L291" s="84" t="b">
        <v>0</v>
      </c>
    </row>
    <row r="292" spans="1:12" ht="15">
      <c r="A292" s="84" t="s">
        <v>220</v>
      </c>
      <c r="B292" s="84" t="s">
        <v>3003</v>
      </c>
      <c r="C292" s="84">
        <v>2</v>
      </c>
      <c r="D292" s="123">
        <v>0.0015915972601812983</v>
      </c>
      <c r="E292" s="123">
        <v>2.871183608328498</v>
      </c>
      <c r="F292" s="84" t="s">
        <v>4050</v>
      </c>
      <c r="G292" s="84" t="b">
        <v>0</v>
      </c>
      <c r="H292" s="84" t="b">
        <v>0</v>
      </c>
      <c r="I292" s="84" t="b">
        <v>0</v>
      </c>
      <c r="J292" s="84" t="b">
        <v>0</v>
      </c>
      <c r="K292" s="84" t="b">
        <v>0</v>
      </c>
      <c r="L292" s="84" t="b">
        <v>0</v>
      </c>
    </row>
    <row r="293" spans="1:12" ht="15">
      <c r="A293" s="84" t="s">
        <v>3003</v>
      </c>
      <c r="B293" s="84" t="s">
        <v>304</v>
      </c>
      <c r="C293" s="84">
        <v>2</v>
      </c>
      <c r="D293" s="123">
        <v>0.0015915972601812983</v>
      </c>
      <c r="E293" s="123">
        <v>3.0472748673841794</v>
      </c>
      <c r="F293" s="84" t="s">
        <v>4050</v>
      </c>
      <c r="G293" s="84" t="b">
        <v>0</v>
      </c>
      <c r="H293" s="84" t="b">
        <v>0</v>
      </c>
      <c r="I293" s="84" t="b">
        <v>0</v>
      </c>
      <c r="J293" s="84" t="b">
        <v>0</v>
      </c>
      <c r="K293" s="84" t="b">
        <v>0</v>
      </c>
      <c r="L293" s="84" t="b">
        <v>0</v>
      </c>
    </row>
    <row r="294" spans="1:12" ht="15">
      <c r="A294" s="84" t="s">
        <v>304</v>
      </c>
      <c r="B294" s="84" t="s">
        <v>255</v>
      </c>
      <c r="C294" s="84">
        <v>2</v>
      </c>
      <c r="D294" s="123">
        <v>0.0015915972601812983</v>
      </c>
      <c r="E294" s="123">
        <v>2.570153612664517</v>
      </c>
      <c r="F294" s="84" t="s">
        <v>4050</v>
      </c>
      <c r="G294" s="84" t="b">
        <v>0</v>
      </c>
      <c r="H294" s="84" t="b">
        <v>0</v>
      </c>
      <c r="I294" s="84" t="b">
        <v>0</v>
      </c>
      <c r="J294" s="84" t="b">
        <v>0</v>
      </c>
      <c r="K294" s="84" t="b">
        <v>0</v>
      </c>
      <c r="L294" s="84" t="b">
        <v>0</v>
      </c>
    </row>
    <row r="295" spans="1:12" ht="15">
      <c r="A295" s="84" t="s">
        <v>3664</v>
      </c>
      <c r="B295" s="84" t="s">
        <v>3721</v>
      </c>
      <c r="C295" s="84">
        <v>2</v>
      </c>
      <c r="D295" s="123">
        <v>0.0015915972601812983</v>
      </c>
      <c r="E295" s="123">
        <v>1.9680936213365545</v>
      </c>
      <c r="F295" s="84" t="s">
        <v>4050</v>
      </c>
      <c r="G295" s="84" t="b">
        <v>0</v>
      </c>
      <c r="H295" s="84" t="b">
        <v>0</v>
      </c>
      <c r="I295" s="84" t="b">
        <v>0</v>
      </c>
      <c r="J295" s="84" t="b">
        <v>0</v>
      </c>
      <c r="K295" s="84" t="b">
        <v>0</v>
      </c>
      <c r="L295" s="84" t="b">
        <v>0</v>
      </c>
    </row>
    <row r="296" spans="1:12" ht="15">
      <c r="A296" s="84" t="s">
        <v>3721</v>
      </c>
      <c r="B296" s="84" t="s">
        <v>3855</v>
      </c>
      <c r="C296" s="84">
        <v>2</v>
      </c>
      <c r="D296" s="123">
        <v>0.0015915972601812983</v>
      </c>
      <c r="E296" s="123">
        <v>2.746244871720198</v>
      </c>
      <c r="F296" s="84" t="s">
        <v>4050</v>
      </c>
      <c r="G296" s="84" t="b">
        <v>0</v>
      </c>
      <c r="H296" s="84" t="b">
        <v>0</v>
      </c>
      <c r="I296" s="84" t="b">
        <v>0</v>
      </c>
      <c r="J296" s="84" t="b">
        <v>0</v>
      </c>
      <c r="K296" s="84" t="b">
        <v>0</v>
      </c>
      <c r="L296" s="84" t="b">
        <v>0</v>
      </c>
    </row>
    <row r="297" spans="1:12" ht="15">
      <c r="A297" s="84" t="s">
        <v>3855</v>
      </c>
      <c r="B297" s="84" t="s">
        <v>3677</v>
      </c>
      <c r="C297" s="84">
        <v>2</v>
      </c>
      <c r="D297" s="123">
        <v>0.0015915972601812983</v>
      </c>
      <c r="E297" s="123">
        <v>2.570153612664517</v>
      </c>
      <c r="F297" s="84" t="s">
        <v>4050</v>
      </c>
      <c r="G297" s="84" t="b">
        <v>0</v>
      </c>
      <c r="H297" s="84" t="b">
        <v>0</v>
      </c>
      <c r="I297" s="84" t="b">
        <v>0</v>
      </c>
      <c r="J297" s="84" t="b">
        <v>0</v>
      </c>
      <c r="K297" s="84" t="b">
        <v>0</v>
      </c>
      <c r="L297" s="84" t="b">
        <v>0</v>
      </c>
    </row>
    <row r="298" spans="1:12" ht="15">
      <c r="A298" s="84" t="s">
        <v>3677</v>
      </c>
      <c r="B298" s="84" t="s">
        <v>3669</v>
      </c>
      <c r="C298" s="84">
        <v>2</v>
      </c>
      <c r="D298" s="123">
        <v>0.0015915972601812983</v>
      </c>
      <c r="E298" s="123">
        <v>2.0260855683142416</v>
      </c>
      <c r="F298" s="84" t="s">
        <v>4050</v>
      </c>
      <c r="G298" s="84" t="b">
        <v>0</v>
      </c>
      <c r="H298" s="84" t="b">
        <v>0</v>
      </c>
      <c r="I298" s="84" t="b">
        <v>0</v>
      </c>
      <c r="J298" s="84" t="b">
        <v>0</v>
      </c>
      <c r="K298" s="84" t="b">
        <v>0</v>
      </c>
      <c r="L298" s="84" t="b">
        <v>0</v>
      </c>
    </row>
    <row r="299" spans="1:12" ht="15">
      <c r="A299" s="84" t="s">
        <v>3669</v>
      </c>
      <c r="B299" s="84" t="s">
        <v>3856</v>
      </c>
      <c r="C299" s="84">
        <v>2</v>
      </c>
      <c r="D299" s="123">
        <v>0.0015915972601812983</v>
      </c>
      <c r="E299" s="123">
        <v>2.445214876056217</v>
      </c>
      <c r="F299" s="84" t="s">
        <v>4050</v>
      </c>
      <c r="G299" s="84" t="b">
        <v>0</v>
      </c>
      <c r="H299" s="84" t="b">
        <v>0</v>
      </c>
      <c r="I299" s="84" t="b">
        <v>0</v>
      </c>
      <c r="J299" s="84" t="b">
        <v>0</v>
      </c>
      <c r="K299" s="84" t="b">
        <v>0</v>
      </c>
      <c r="L299" s="84" t="b">
        <v>0</v>
      </c>
    </row>
    <row r="300" spans="1:12" ht="15">
      <c r="A300" s="84" t="s">
        <v>3856</v>
      </c>
      <c r="B300" s="84" t="s">
        <v>3722</v>
      </c>
      <c r="C300" s="84">
        <v>2</v>
      </c>
      <c r="D300" s="123">
        <v>0.0015915972601812983</v>
      </c>
      <c r="E300" s="123">
        <v>2.746244871720198</v>
      </c>
      <c r="F300" s="84" t="s">
        <v>4050</v>
      </c>
      <c r="G300" s="84" t="b">
        <v>0</v>
      </c>
      <c r="H300" s="84" t="b">
        <v>0</v>
      </c>
      <c r="I300" s="84" t="b">
        <v>0</v>
      </c>
      <c r="J300" s="84" t="b">
        <v>0</v>
      </c>
      <c r="K300" s="84" t="b">
        <v>0</v>
      </c>
      <c r="L300" s="84" t="b">
        <v>0</v>
      </c>
    </row>
    <row r="301" spans="1:12" ht="15">
      <c r="A301" s="84" t="s">
        <v>3722</v>
      </c>
      <c r="B301" s="84" t="s">
        <v>3857</v>
      </c>
      <c r="C301" s="84">
        <v>2</v>
      </c>
      <c r="D301" s="123">
        <v>0.0015915972601812983</v>
      </c>
      <c r="E301" s="123">
        <v>2.746244871720198</v>
      </c>
      <c r="F301" s="84" t="s">
        <v>4050</v>
      </c>
      <c r="G301" s="84" t="b">
        <v>0</v>
      </c>
      <c r="H301" s="84" t="b">
        <v>0</v>
      </c>
      <c r="I301" s="84" t="b">
        <v>0</v>
      </c>
      <c r="J301" s="84" t="b">
        <v>0</v>
      </c>
      <c r="K301" s="84" t="b">
        <v>0</v>
      </c>
      <c r="L301" s="84" t="b">
        <v>0</v>
      </c>
    </row>
    <row r="302" spans="1:12" ht="15">
      <c r="A302" s="84" t="s">
        <v>3857</v>
      </c>
      <c r="B302" s="84" t="s">
        <v>3677</v>
      </c>
      <c r="C302" s="84">
        <v>2</v>
      </c>
      <c r="D302" s="123">
        <v>0.0015915972601812983</v>
      </c>
      <c r="E302" s="123">
        <v>2.570153612664517</v>
      </c>
      <c r="F302" s="84" t="s">
        <v>4050</v>
      </c>
      <c r="G302" s="84" t="b">
        <v>0</v>
      </c>
      <c r="H302" s="84" t="b">
        <v>0</v>
      </c>
      <c r="I302" s="84" t="b">
        <v>0</v>
      </c>
      <c r="J302" s="84" t="b">
        <v>0</v>
      </c>
      <c r="K302" s="84" t="b">
        <v>0</v>
      </c>
      <c r="L302" s="84" t="b">
        <v>0</v>
      </c>
    </row>
    <row r="303" spans="1:12" ht="15">
      <c r="A303" s="84" t="s">
        <v>3677</v>
      </c>
      <c r="B303" s="84" t="s">
        <v>3858</v>
      </c>
      <c r="C303" s="84">
        <v>2</v>
      </c>
      <c r="D303" s="123">
        <v>0.0015915972601812983</v>
      </c>
      <c r="E303" s="123">
        <v>2.570153612664517</v>
      </c>
      <c r="F303" s="84" t="s">
        <v>4050</v>
      </c>
      <c r="G303" s="84" t="b">
        <v>0</v>
      </c>
      <c r="H303" s="84" t="b">
        <v>0</v>
      </c>
      <c r="I303" s="84" t="b">
        <v>0</v>
      </c>
      <c r="J303" s="84" t="b">
        <v>0</v>
      </c>
      <c r="K303" s="84" t="b">
        <v>0</v>
      </c>
      <c r="L303" s="84" t="b">
        <v>0</v>
      </c>
    </row>
    <row r="304" spans="1:12" ht="15">
      <c r="A304" s="84" t="s">
        <v>3858</v>
      </c>
      <c r="B304" s="84" t="s">
        <v>3670</v>
      </c>
      <c r="C304" s="84">
        <v>2</v>
      </c>
      <c r="D304" s="123">
        <v>0.0015915972601812983</v>
      </c>
      <c r="E304" s="123">
        <v>2.5032068230339037</v>
      </c>
      <c r="F304" s="84" t="s">
        <v>4050</v>
      </c>
      <c r="G304" s="84" t="b">
        <v>0</v>
      </c>
      <c r="H304" s="84" t="b">
        <v>0</v>
      </c>
      <c r="I304" s="84" t="b">
        <v>0</v>
      </c>
      <c r="J304" s="84" t="b">
        <v>0</v>
      </c>
      <c r="K304" s="84" t="b">
        <v>0</v>
      </c>
      <c r="L304" s="84" t="b">
        <v>0</v>
      </c>
    </row>
    <row r="305" spans="1:12" ht="15">
      <c r="A305" s="84" t="s">
        <v>3670</v>
      </c>
      <c r="B305" s="84" t="s">
        <v>3859</v>
      </c>
      <c r="C305" s="84">
        <v>2</v>
      </c>
      <c r="D305" s="123">
        <v>0.0015915972601812983</v>
      </c>
      <c r="E305" s="123">
        <v>2.445214876056217</v>
      </c>
      <c r="F305" s="84" t="s">
        <v>4050</v>
      </c>
      <c r="G305" s="84" t="b">
        <v>0</v>
      </c>
      <c r="H305" s="84" t="b">
        <v>0</v>
      </c>
      <c r="I305" s="84" t="b">
        <v>0</v>
      </c>
      <c r="J305" s="84" t="b">
        <v>0</v>
      </c>
      <c r="K305" s="84" t="b">
        <v>0</v>
      </c>
      <c r="L305" s="84" t="b">
        <v>0</v>
      </c>
    </row>
    <row r="306" spans="1:12" ht="15">
      <c r="A306" s="84" t="s">
        <v>3859</v>
      </c>
      <c r="B306" s="84" t="s">
        <v>3860</v>
      </c>
      <c r="C306" s="84">
        <v>2</v>
      </c>
      <c r="D306" s="123">
        <v>0.0015915972601812983</v>
      </c>
      <c r="E306" s="123">
        <v>3.0472748673841794</v>
      </c>
      <c r="F306" s="84" t="s">
        <v>4050</v>
      </c>
      <c r="G306" s="84" t="b">
        <v>0</v>
      </c>
      <c r="H306" s="84" t="b">
        <v>0</v>
      </c>
      <c r="I306" s="84" t="b">
        <v>0</v>
      </c>
      <c r="J306" s="84" t="b">
        <v>0</v>
      </c>
      <c r="K306" s="84" t="b">
        <v>0</v>
      </c>
      <c r="L306" s="84" t="b">
        <v>0</v>
      </c>
    </row>
    <row r="307" spans="1:12" ht="15">
      <c r="A307" s="84" t="s">
        <v>3861</v>
      </c>
      <c r="B307" s="84" t="s">
        <v>3755</v>
      </c>
      <c r="C307" s="84">
        <v>2</v>
      </c>
      <c r="D307" s="123">
        <v>0.001843716184522991</v>
      </c>
      <c r="E307" s="123">
        <v>2.871183608328498</v>
      </c>
      <c r="F307" s="84" t="s">
        <v>4050</v>
      </c>
      <c r="G307" s="84" t="b">
        <v>0</v>
      </c>
      <c r="H307" s="84" t="b">
        <v>0</v>
      </c>
      <c r="I307" s="84" t="b">
        <v>0</v>
      </c>
      <c r="J307" s="84" t="b">
        <v>0</v>
      </c>
      <c r="K307" s="84" t="b">
        <v>0</v>
      </c>
      <c r="L307" s="84" t="b">
        <v>0</v>
      </c>
    </row>
    <row r="308" spans="1:12" ht="15">
      <c r="A308" s="84" t="s">
        <v>3862</v>
      </c>
      <c r="B308" s="84" t="s">
        <v>3863</v>
      </c>
      <c r="C308" s="84">
        <v>2</v>
      </c>
      <c r="D308" s="123">
        <v>0.0015915972601812983</v>
      </c>
      <c r="E308" s="123">
        <v>3.0472748673841794</v>
      </c>
      <c r="F308" s="84" t="s">
        <v>4050</v>
      </c>
      <c r="G308" s="84" t="b">
        <v>1</v>
      </c>
      <c r="H308" s="84" t="b">
        <v>0</v>
      </c>
      <c r="I308" s="84" t="b">
        <v>0</v>
      </c>
      <c r="J308" s="84" t="b">
        <v>0</v>
      </c>
      <c r="K308" s="84" t="b">
        <v>0</v>
      </c>
      <c r="L308" s="84" t="b">
        <v>0</v>
      </c>
    </row>
    <row r="309" spans="1:12" ht="15">
      <c r="A309" s="84" t="s">
        <v>3863</v>
      </c>
      <c r="B309" s="84" t="s">
        <v>3864</v>
      </c>
      <c r="C309" s="84">
        <v>2</v>
      </c>
      <c r="D309" s="123">
        <v>0.0015915972601812983</v>
      </c>
      <c r="E309" s="123">
        <v>3.0472748673841794</v>
      </c>
      <c r="F309" s="84" t="s">
        <v>4050</v>
      </c>
      <c r="G309" s="84" t="b">
        <v>0</v>
      </c>
      <c r="H309" s="84" t="b">
        <v>0</v>
      </c>
      <c r="I309" s="84" t="b">
        <v>0</v>
      </c>
      <c r="J309" s="84" t="b">
        <v>0</v>
      </c>
      <c r="K309" s="84" t="b">
        <v>0</v>
      </c>
      <c r="L309" s="84" t="b">
        <v>0</v>
      </c>
    </row>
    <row r="310" spans="1:12" ht="15">
      <c r="A310" s="84" t="s">
        <v>3864</v>
      </c>
      <c r="B310" s="84" t="s">
        <v>3865</v>
      </c>
      <c r="C310" s="84">
        <v>2</v>
      </c>
      <c r="D310" s="123">
        <v>0.0015915972601812983</v>
      </c>
      <c r="E310" s="123">
        <v>3.0472748673841794</v>
      </c>
      <c r="F310" s="84" t="s">
        <v>4050</v>
      </c>
      <c r="G310" s="84" t="b">
        <v>0</v>
      </c>
      <c r="H310" s="84" t="b">
        <v>0</v>
      </c>
      <c r="I310" s="84" t="b">
        <v>0</v>
      </c>
      <c r="J310" s="84" t="b">
        <v>0</v>
      </c>
      <c r="K310" s="84" t="b">
        <v>0</v>
      </c>
      <c r="L310" s="84" t="b">
        <v>0</v>
      </c>
    </row>
    <row r="311" spans="1:12" ht="15">
      <c r="A311" s="84" t="s">
        <v>3865</v>
      </c>
      <c r="B311" s="84" t="s">
        <v>3866</v>
      </c>
      <c r="C311" s="84">
        <v>2</v>
      </c>
      <c r="D311" s="123">
        <v>0.0015915972601812983</v>
      </c>
      <c r="E311" s="123">
        <v>3.0472748673841794</v>
      </c>
      <c r="F311" s="84" t="s">
        <v>4050</v>
      </c>
      <c r="G311" s="84" t="b">
        <v>0</v>
      </c>
      <c r="H311" s="84" t="b">
        <v>0</v>
      </c>
      <c r="I311" s="84" t="b">
        <v>0</v>
      </c>
      <c r="J311" s="84" t="b">
        <v>0</v>
      </c>
      <c r="K311" s="84" t="b">
        <v>0</v>
      </c>
      <c r="L311" s="84" t="b">
        <v>0</v>
      </c>
    </row>
    <row r="312" spans="1:12" ht="15">
      <c r="A312" s="84" t="s">
        <v>3866</v>
      </c>
      <c r="B312" s="84" t="s">
        <v>3867</v>
      </c>
      <c r="C312" s="84">
        <v>2</v>
      </c>
      <c r="D312" s="123">
        <v>0.0015915972601812983</v>
      </c>
      <c r="E312" s="123">
        <v>3.0472748673841794</v>
      </c>
      <c r="F312" s="84" t="s">
        <v>4050</v>
      </c>
      <c r="G312" s="84" t="b">
        <v>0</v>
      </c>
      <c r="H312" s="84" t="b">
        <v>0</v>
      </c>
      <c r="I312" s="84" t="b">
        <v>0</v>
      </c>
      <c r="J312" s="84" t="b">
        <v>0</v>
      </c>
      <c r="K312" s="84" t="b">
        <v>0</v>
      </c>
      <c r="L312" s="84" t="b">
        <v>0</v>
      </c>
    </row>
    <row r="313" spans="1:12" ht="15">
      <c r="A313" s="84" t="s">
        <v>3867</v>
      </c>
      <c r="B313" s="84" t="s">
        <v>3868</v>
      </c>
      <c r="C313" s="84">
        <v>2</v>
      </c>
      <c r="D313" s="123">
        <v>0.0015915972601812983</v>
      </c>
      <c r="E313" s="123">
        <v>3.0472748673841794</v>
      </c>
      <c r="F313" s="84" t="s">
        <v>4050</v>
      </c>
      <c r="G313" s="84" t="b">
        <v>0</v>
      </c>
      <c r="H313" s="84" t="b">
        <v>0</v>
      </c>
      <c r="I313" s="84" t="b">
        <v>0</v>
      </c>
      <c r="J313" s="84" t="b">
        <v>0</v>
      </c>
      <c r="K313" s="84" t="b">
        <v>0</v>
      </c>
      <c r="L313" s="84" t="b">
        <v>0</v>
      </c>
    </row>
    <row r="314" spans="1:12" ht="15">
      <c r="A314" s="84" t="s">
        <v>3868</v>
      </c>
      <c r="B314" s="84" t="s">
        <v>3694</v>
      </c>
      <c r="C314" s="84">
        <v>2</v>
      </c>
      <c r="D314" s="123">
        <v>0.0015915972601812983</v>
      </c>
      <c r="E314" s="123">
        <v>2.649334858712142</v>
      </c>
      <c r="F314" s="84" t="s">
        <v>4050</v>
      </c>
      <c r="G314" s="84" t="b">
        <v>0</v>
      </c>
      <c r="H314" s="84" t="b">
        <v>0</v>
      </c>
      <c r="I314" s="84" t="b">
        <v>0</v>
      </c>
      <c r="J314" s="84" t="b">
        <v>0</v>
      </c>
      <c r="K314" s="84" t="b">
        <v>1</v>
      </c>
      <c r="L314" s="84" t="b">
        <v>0</v>
      </c>
    </row>
    <row r="315" spans="1:12" ht="15">
      <c r="A315" s="84" t="s">
        <v>3694</v>
      </c>
      <c r="B315" s="84" t="s">
        <v>810</v>
      </c>
      <c r="C315" s="84">
        <v>2</v>
      </c>
      <c r="D315" s="123">
        <v>0.0015915972601812983</v>
      </c>
      <c r="E315" s="123">
        <v>1.3593002473496238</v>
      </c>
      <c r="F315" s="84" t="s">
        <v>4050</v>
      </c>
      <c r="G315" s="84" t="b">
        <v>0</v>
      </c>
      <c r="H315" s="84" t="b">
        <v>1</v>
      </c>
      <c r="I315" s="84" t="b">
        <v>0</v>
      </c>
      <c r="J315" s="84" t="b">
        <v>0</v>
      </c>
      <c r="K315" s="84" t="b">
        <v>0</v>
      </c>
      <c r="L315" s="84" t="b">
        <v>0</v>
      </c>
    </row>
    <row r="316" spans="1:12" ht="15">
      <c r="A316" s="84" t="s">
        <v>810</v>
      </c>
      <c r="B316" s="84" t="s">
        <v>2989</v>
      </c>
      <c r="C316" s="84">
        <v>2</v>
      </c>
      <c r="D316" s="123">
        <v>0.0015915972601812983</v>
      </c>
      <c r="E316" s="123">
        <v>0.6497693704861595</v>
      </c>
      <c r="F316" s="84" t="s">
        <v>4050</v>
      </c>
      <c r="G316" s="84" t="b">
        <v>0</v>
      </c>
      <c r="H316" s="84" t="b">
        <v>0</v>
      </c>
      <c r="I316" s="84" t="b">
        <v>0</v>
      </c>
      <c r="J316" s="84" t="b">
        <v>0</v>
      </c>
      <c r="K316" s="84" t="b">
        <v>0</v>
      </c>
      <c r="L316" s="84" t="b">
        <v>0</v>
      </c>
    </row>
    <row r="317" spans="1:12" ht="15">
      <c r="A317" s="84" t="s">
        <v>3869</v>
      </c>
      <c r="B317" s="84" t="s">
        <v>3723</v>
      </c>
      <c r="C317" s="84">
        <v>2</v>
      </c>
      <c r="D317" s="123">
        <v>0.0015915972601812983</v>
      </c>
      <c r="E317" s="123">
        <v>2.746244871720198</v>
      </c>
      <c r="F317" s="84" t="s">
        <v>4050</v>
      </c>
      <c r="G317" s="84" t="b">
        <v>0</v>
      </c>
      <c r="H317" s="84" t="b">
        <v>0</v>
      </c>
      <c r="I317" s="84" t="b">
        <v>0</v>
      </c>
      <c r="J317" s="84" t="b">
        <v>0</v>
      </c>
      <c r="K317" s="84" t="b">
        <v>0</v>
      </c>
      <c r="L317" s="84" t="b">
        <v>0</v>
      </c>
    </row>
    <row r="318" spans="1:12" ht="15">
      <c r="A318" s="84" t="s">
        <v>3723</v>
      </c>
      <c r="B318" s="84" t="s">
        <v>3870</v>
      </c>
      <c r="C318" s="84">
        <v>2</v>
      </c>
      <c r="D318" s="123">
        <v>0.0015915972601812983</v>
      </c>
      <c r="E318" s="123">
        <v>2.746244871720198</v>
      </c>
      <c r="F318" s="84" t="s">
        <v>4050</v>
      </c>
      <c r="G318" s="84" t="b">
        <v>0</v>
      </c>
      <c r="H318" s="84" t="b">
        <v>0</v>
      </c>
      <c r="I318" s="84" t="b">
        <v>0</v>
      </c>
      <c r="J318" s="84" t="b">
        <v>1</v>
      </c>
      <c r="K318" s="84" t="b">
        <v>0</v>
      </c>
      <c r="L318" s="84" t="b">
        <v>0</v>
      </c>
    </row>
    <row r="319" spans="1:12" ht="15">
      <c r="A319" s="84" t="s">
        <v>3870</v>
      </c>
      <c r="B319" s="84" t="s">
        <v>3091</v>
      </c>
      <c r="C319" s="84">
        <v>2</v>
      </c>
      <c r="D319" s="123">
        <v>0.0015915972601812983</v>
      </c>
      <c r="E319" s="123">
        <v>2.570153612664517</v>
      </c>
      <c r="F319" s="84" t="s">
        <v>4050</v>
      </c>
      <c r="G319" s="84" t="b">
        <v>1</v>
      </c>
      <c r="H319" s="84" t="b">
        <v>0</v>
      </c>
      <c r="I319" s="84" t="b">
        <v>0</v>
      </c>
      <c r="J319" s="84" t="b">
        <v>0</v>
      </c>
      <c r="K319" s="84" t="b">
        <v>0</v>
      </c>
      <c r="L319" s="84" t="b">
        <v>0</v>
      </c>
    </row>
    <row r="320" spans="1:12" ht="15">
      <c r="A320" s="84" t="s">
        <v>3091</v>
      </c>
      <c r="B320" s="84" t="s">
        <v>3871</v>
      </c>
      <c r="C320" s="84">
        <v>2</v>
      </c>
      <c r="D320" s="123">
        <v>0.0015915972601812983</v>
      </c>
      <c r="E320" s="123">
        <v>2.570153612664517</v>
      </c>
      <c r="F320" s="84" t="s">
        <v>4050</v>
      </c>
      <c r="G320" s="84" t="b">
        <v>0</v>
      </c>
      <c r="H320" s="84" t="b">
        <v>0</v>
      </c>
      <c r="I320" s="84" t="b">
        <v>0</v>
      </c>
      <c r="J320" s="84" t="b">
        <v>1</v>
      </c>
      <c r="K320" s="84" t="b">
        <v>0</v>
      </c>
      <c r="L320" s="84" t="b">
        <v>0</v>
      </c>
    </row>
    <row r="321" spans="1:12" ht="15">
      <c r="A321" s="84" t="s">
        <v>3871</v>
      </c>
      <c r="B321" s="84" t="s">
        <v>3872</v>
      </c>
      <c r="C321" s="84">
        <v>2</v>
      </c>
      <c r="D321" s="123">
        <v>0.0015915972601812983</v>
      </c>
      <c r="E321" s="123">
        <v>3.0472748673841794</v>
      </c>
      <c r="F321" s="84" t="s">
        <v>4050</v>
      </c>
      <c r="G321" s="84" t="b">
        <v>1</v>
      </c>
      <c r="H321" s="84" t="b">
        <v>0</v>
      </c>
      <c r="I321" s="84" t="b">
        <v>0</v>
      </c>
      <c r="J321" s="84" t="b">
        <v>0</v>
      </c>
      <c r="K321" s="84" t="b">
        <v>0</v>
      </c>
      <c r="L321" s="84" t="b">
        <v>0</v>
      </c>
    </row>
    <row r="322" spans="1:12" ht="15">
      <c r="A322" s="84" t="s">
        <v>3872</v>
      </c>
      <c r="B322" s="84" t="s">
        <v>3092</v>
      </c>
      <c r="C322" s="84">
        <v>2</v>
      </c>
      <c r="D322" s="123">
        <v>0.0015915972601812983</v>
      </c>
      <c r="E322" s="123">
        <v>2.746244871720198</v>
      </c>
      <c r="F322" s="84" t="s">
        <v>4050</v>
      </c>
      <c r="G322" s="84" t="b">
        <v>0</v>
      </c>
      <c r="H322" s="84" t="b">
        <v>0</v>
      </c>
      <c r="I322" s="84" t="b">
        <v>0</v>
      </c>
      <c r="J322" s="84" t="b">
        <v>0</v>
      </c>
      <c r="K322" s="84" t="b">
        <v>0</v>
      </c>
      <c r="L322" s="84" t="b">
        <v>0</v>
      </c>
    </row>
    <row r="323" spans="1:12" ht="15">
      <c r="A323" s="84" t="s">
        <v>3092</v>
      </c>
      <c r="B323" s="84" t="s">
        <v>3873</v>
      </c>
      <c r="C323" s="84">
        <v>2</v>
      </c>
      <c r="D323" s="123">
        <v>0.0015915972601812983</v>
      </c>
      <c r="E323" s="123">
        <v>2.746244871720198</v>
      </c>
      <c r="F323" s="84" t="s">
        <v>4050</v>
      </c>
      <c r="G323" s="84" t="b">
        <v>0</v>
      </c>
      <c r="H323" s="84" t="b">
        <v>0</v>
      </c>
      <c r="I323" s="84" t="b">
        <v>0</v>
      </c>
      <c r="J323" s="84" t="b">
        <v>0</v>
      </c>
      <c r="K323" s="84" t="b">
        <v>0</v>
      </c>
      <c r="L323" s="84" t="b">
        <v>0</v>
      </c>
    </row>
    <row r="324" spans="1:12" ht="15">
      <c r="A324" s="84" t="s">
        <v>3873</v>
      </c>
      <c r="B324" s="84" t="s">
        <v>3032</v>
      </c>
      <c r="C324" s="84">
        <v>2</v>
      </c>
      <c r="D324" s="123">
        <v>0.0015915972601812983</v>
      </c>
      <c r="E324" s="123">
        <v>3.0472748673841794</v>
      </c>
      <c r="F324" s="84" t="s">
        <v>4050</v>
      </c>
      <c r="G324" s="84" t="b">
        <v>0</v>
      </c>
      <c r="H324" s="84" t="b">
        <v>0</v>
      </c>
      <c r="I324" s="84" t="b">
        <v>0</v>
      </c>
      <c r="J324" s="84" t="b">
        <v>0</v>
      </c>
      <c r="K324" s="84" t="b">
        <v>0</v>
      </c>
      <c r="L324" s="84" t="b">
        <v>0</v>
      </c>
    </row>
    <row r="325" spans="1:12" ht="15">
      <c r="A325" s="84" t="s">
        <v>3032</v>
      </c>
      <c r="B325" s="84" t="s">
        <v>3874</v>
      </c>
      <c r="C325" s="84">
        <v>2</v>
      </c>
      <c r="D325" s="123">
        <v>0.0015915972601812983</v>
      </c>
      <c r="E325" s="123">
        <v>3.0472748673841794</v>
      </c>
      <c r="F325" s="84" t="s">
        <v>4050</v>
      </c>
      <c r="G325" s="84" t="b">
        <v>0</v>
      </c>
      <c r="H325" s="84" t="b">
        <v>0</v>
      </c>
      <c r="I325" s="84" t="b">
        <v>0</v>
      </c>
      <c r="J325" s="84" t="b">
        <v>1</v>
      </c>
      <c r="K325" s="84" t="b">
        <v>0</v>
      </c>
      <c r="L325" s="84" t="b">
        <v>0</v>
      </c>
    </row>
    <row r="326" spans="1:12" ht="15">
      <c r="A326" s="84" t="s">
        <v>3874</v>
      </c>
      <c r="B326" s="84" t="s">
        <v>3091</v>
      </c>
      <c r="C326" s="84">
        <v>2</v>
      </c>
      <c r="D326" s="123">
        <v>0.0015915972601812983</v>
      </c>
      <c r="E326" s="123">
        <v>2.570153612664517</v>
      </c>
      <c r="F326" s="84" t="s">
        <v>4050</v>
      </c>
      <c r="G326" s="84" t="b">
        <v>1</v>
      </c>
      <c r="H326" s="84" t="b">
        <v>0</v>
      </c>
      <c r="I326" s="84" t="b">
        <v>0</v>
      </c>
      <c r="J326" s="84" t="b">
        <v>0</v>
      </c>
      <c r="K326" s="84" t="b">
        <v>0</v>
      </c>
      <c r="L326" s="84" t="b">
        <v>0</v>
      </c>
    </row>
    <row r="327" spans="1:12" ht="15">
      <c r="A327" s="84" t="s">
        <v>3091</v>
      </c>
      <c r="B327" s="84" t="s">
        <v>3875</v>
      </c>
      <c r="C327" s="84">
        <v>2</v>
      </c>
      <c r="D327" s="123">
        <v>0.0015915972601812983</v>
      </c>
      <c r="E327" s="123">
        <v>2.570153612664517</v>
      </c>
      <c r="F327" s="84" t="s">
        <v>4050</v>
      </c>
      <c r="G327" s="84" t="b">
        <v>0</v>
      </c>
      <c r="H327" s="84" t="b">
        <v>0</v>
      </c>
      <c r="I327" s="84" t="b">
        <v>0</v>
      </c>
      <c r="J327" s="84" t="b">
        <v>0</v>
      </c>
      <c r="K327" s="84" t="b">
        <v>0</v>
      </c>
      <c r="L327" s="84" t="b">
        <v>0</v>
      </c>
    </row>
    <row r="328" spans="1:12" ht="15">
      <c r="A328" s="84" t="s">
        <v>3875</v>
      </c>
      <c r="B328" s="84" t="s">
        <v>3092</v>
      </c>
      <c r="C328" s="84">
        <v>2</v>
      </c>
      <c r="D328" s="123">
        <v>0.0015915972601812983</v>
      </c>
      <c r="E328" s="123">
        <v>2.746244871720198</v>
      </c>
      <c r="F328" s="84" t="s">
        <v>4050</v>
      </c>
      <c r="G328" s="84" t="b">
        <v>0</v>
      </c>
      <c r="H328" s="84" t="b">
        <v>0</v>
      </c>
      <c r="I328" s="84" t="b">
        <v>0</v>
      </c>
      <c r="J328" s="84" t="b">
        <v>0</v>
      </c>
      <c r="K328" s="84" t="b">
        <v>0</v>
      </c>
      <c r="L328" s="84" t="b">
        <v>0</v>
      </c>
    </row>
    <row r="329" spans="1:12" ht="15">
      <c r="A329" s="84" t="s">
        <v>3092</v>
      </c>
      <c r="B329" s="84" t="s">
        <v>3724</v>
      </c>
      <c r="C329" s="84">
        <v>2</v>
      </c>
      <c r="D329" s="123">
        <v>0.0015915972601812983</v>
      </c>
      <c r="E329" s="123">
        <v>2.570153612664517</v>
      </c>
      <c r="F329" s="84" t="s">
        <v>4050</v>
      </c>
      <c r="G329" s="84" t="b">
        <v>0</v>
      </c>
      <c r="H329" s="84" t="b">
        <v>0</v>
      </c>
      <c r="I329" s="84" t="b">
        <v>0</v>
      </c>
      <c r="J329" s="84" t="b">
        <v>0</v>
      </c>
      <c r="K329" s="84" t="b">
        <v>0</v>
      </c>
      <c r="L329" s="84" t="b">
        <v>0</v>
      </c>
    </row>
    <row r="330" spans="1:12" ht="15">
      <c r="A330" s="84" t="s">
        <v>3724</v>
      </c>
      <c r="B330" s="84" t="s">
        <v>3064</v>
      </c>
      <c r="C330" s="84">
        <v>2</v>
      </c>
      <c r="D330" s="123">
        <v>0.0015915972601812983</v>
      </c>
      <c r="E330" s="123">
        <v>1.5559131735499068</v>
      </c>
      <c r="F330" s="84" t="s">
        <v>4050</v>
      </c>
      <c r="G330" s="84" t="b">
        <v>0</v>
      </c>
      <c r="H330" s="84" t="b">
        <v>0</v>
      </c>
      <c r="I330" s="84" t="b">
        <v>0</v>
      </c>
      <c r="J330" s="84" t="b">
        <v>0</v>
      </c>
      <c r="K330" s="84" t="b">
        <v>0</v>
      </c>
      <c r="L330" s="84" t="b">
        <v>0</v>
      </c>
    </row>
    <row r="331" spans="1:12" ht="15">
      <c r="A331" s="84" t="s">
        <v>3064</v>
      </c>
      <c r="B331" s="84" t="s">
        <v>3079</v>
      </c>
      <c r="C331" s="84">
        <v>2</v>
      </c>
      <c r="D331" s="123">
        <v>0.0015915972601812983</v>
      </c>
      <c r="E331" s="123">
        <v>1.570153612664517</v>
      </c>
      <c r="F331" s="84" t="s">
        <v>4050</v>
      </c>
      <c r="G331" s="84" t="b">
        <v>0</v>
      </c>
      <c r="H331" s="84" t="b">
        <v>0</v>
      </c>
      <c r="I331" s="84" t="b">
        <v>0</v>
      </c>
      <c r="J331" s="84" t="b">
        <v>0</v>
      </c>
      <c r="K331" s="84" t="b">
        <v>0</v>
      </c>
      <c r="L331" s="84" t="b">
        <v>0</v>
      </c>
    </row>
    <row r="332" spans="1:12" ht="15">
      <c r="A332" s="84" t="s">
        <v>3081</v>
      </c>
      <c r="B332" s="84" t="s">
        <v>3876</v>
      </c>
      <c r="C332" s="84">
        <v>2</v>
      </c>
      <c r="D332" s="123">
        <v>0.0015915972601812983</v>
      </c>
      <c r="E332" s="123">
        <v>2.649334858712142</v>
      </c>
      <c r="F332" s="84" t="s">
        <v>4050</v>
      </c>
      <c r="G332" s="84" t="b">
        <v>0</v>
      </c>
      <c r="H332" s="84" t="b">
        <v>0</v>
      </c>
      <c r="I332" s="84" t="b">
        <v>0</v>
      </c>
      <c r="J332" s="84" t="b">
        <v>0</v>
      </c>
      <c r="K332" s="84" t="b">
        <v>0</v>
      </c>
      <c r="L332" s="84" t="b">
        <v>0</v>
      </c>
    </row>
    <row r="333" spans="1:12" ht="15">
      <c r="A333" s="84" t="s">
        <v>3876</v>
      </c>
      <c r="B333" s="84" t="s">
        <v>3093</v>
      </c>
      <c r="C333" s="84">
        <v>2</v>
      </c>
      <c r="D333" s="123">
        <v>0.0015915972601812983</v>
      </c>
      <c r="E333" s="123">
        <v>2.746244871720198</v>
      </c>
      <c r="F333" s="84" t="s">
        <v>4050</v>
      </c>
      <c r="G333" s="84" t="b">
        <v>0</v>
      </c>
      <c r="H333" s="84" t="b">
        <v>0</v>
      </c>
      <c r="I333" s="84" t="b">
        <v>0</v>
      </c>
      <c r="J333" s="84" t="b">
        <v>0</v>
      </c>
      <c r="K333" s="84" t="b">
        <v>0</v>
      </c>
      <c r="L333" s="84" t="b">
        <v>0</v>
      </c>
    </row>
    <row r="334" spans="1:12" ht="15">
      <c r="A334" s="84" t="s">
        <v>3093</v>
      </c>
      <c r="B334" s="84" t="s">
        <v>3030</v>
      </c>
      <c r="C334" s="84">
        <v>2</v>
      </c>
      <c r="D334" s="123">
        <v>0.0015915972601812983</v>
      </c>
      <c r="E334" s="123">
        <v>2.0472748673841794</v>
      </c>
      <c r="F334" s="84" t="s">
        <v>4050</v>
      </c>
      <c r="G334" s="84" t="b">
        <v>0</v>
      </c>
      <c r="H334" s="84" t="b">
        <v>0</v>
      </c>
      <c r="I334" s="84" t="b">
        <v>0</v>
      </c>
      <c r="J334" s="84" t="b">
        <v>0</v>
      </c>
      <c r="K334" s="84" t="b">
        <v>0</v>
      </c>
      <c r="L334" s="84" t="b">
        <v>0</v>
      </c>
    </row>
    <row r="335" spans="1:12" ht="15">
      <c r="A335" s="84" t="s">
        <v>3877</v>
      </c>
      <c r="B335" s="84" t="s">
        <v>3878</v>
      </c>
      <c r="C335" s="84">
        <v>2</v>
      </c>
      <c r="D335" s="123">
        <v>0.0015915972601812983</v>
      </c>
      <c r="E335" s="123">
        <v>3.0472748673841794</v>
      </c>
      <c r="F335" s="84" t="s">
        <v>4050</v>
      </c>
      <c r="G335" s="84" t="b">
        <v>0</v>
      </c>
      <c r="H335" s="84" t="b">
        <v>0</v>
      </c>
      <c r="I335" s="84" t="b">
        <v>0</v>
      </c>
      <c r="J335" s="84" t="b">
        <v>0</v>
      </c>
      <c r="K335" s="84" t="b">
        <v>0</v>
      </c>
      <c r="L335" s="84" t="b">
        <v>0</v>
      </c>
    </row>
    <row r="336" spans="1:12" ht="15">
      <c r="A336" s="84" t="s">
        <v>3878</v>
      </c>
      <c r="B336" s="84" t="s">
        <v>3879</v>
      </c>
      <c r="C336" s="84">
        <v>2</v>
      </c>
      <c r="D336" s="123">
        <v>0.0015915972601812983</v>
      </c>
      <c r="E336" s="123">
        <v>3.0472748673841794</v>
      </c>
      <c r="F336" s="84" t="s">
        <v>4050</v>
      </c>
      <c r="G336" s="84" t="b">
        <v>0</v>
      </c>
      <c r="H336" s="84" t="b">
        <v>0</v>
      </c>
      <c r="I336" s="84" t="b">
        <v>0</v>
      </c>
      <c r="J336" s="84" t="b">
        <v>0</v>
      </c>
      <c r="K336" s="84" t="b">
        <v>0</v>
      </c>
      <c r="L336" s="84" t="b">
        <v>0</v>
      </c>
    </row>
    <row r="337" spans="1:12" ht="15">
      <c r="A337" s="84" t="s">
        <v>3879</v>
      </c>
      <c r="B337" s="84" t="s">
        <v>3880</v>
      </c>
      <c r="C337" s="84">
        <v>2</v>
      </c>
      <c r="D337" s="123">
        <v>0.0015915972601812983</v>
      </c>
      <c r="E337" s="123">
        <v>3.0472748673841794</v>
      </c>
      <c r="F337" s="84" t="s">
        <v>4050</v>
      </c>
      <c r="G337" s="84" t="b">
        <v>0</v>
      </c>
      <c r="H337" s="84" t="b">
        <v>0</v>
      </c>
      <c r="I337" s="84" t="b">
        <v>0</v>
      </c>
      <c r="J337" s="84" t="b">
        <v>0</v>
      </c>
      <c r="K337" s="84" t="b">
        <v>0</v>
      </c>
      <c r="L337" s="84" t="b">
        <v>0</v>
      </c>
    </row>
    <row r="338" spans="1:12" ht="15">
      <c r="A338" s="84" t="s">
        <v>3880</v>
      </c>
      <c r="B338" s="84" t="s">
        <v>2988</v>
      </c>
      <c r="C338" s="84">
        <v>2</v>
      </c>
      <c r="D338" s="123">
        <v>0.0015915972601812983</v>
      </c>
      <c r="E338" s="123">
        <v>1.7572402560216613</v>
      </c>
      <c r="F338" s="84" t="s">
        <v>4050</v>
      </c>
      <c r="G338" s="84" t="b">
        <v>0</v>
      </c>
      <c r="H338" s="84" t="b">
        <v>0</v>
      </c>
      <c r="I338" s="84" t="b">
        <v>0</v>
      </c>
      <c r="J338" s="84" t="b">
        <v>0</v>
      </c>
      <c r="K338" s="84" t="b">
        <v>0</v>
      </c>
      <c r="L338" s="84" t="b">
        <v>0</v>
      </c>
    </row>
    <row r="339" spans="1:12" ht="15">
      <c r="A339" s="84" t="s">
        <v>707</v>
      </c>
      <c r="B339" s="84" t="s">
        <v>3881</v>
      </c>
      <c r="C339" s="84">
        <v>2</v>
      </c>
      <c r="D339" s="123">
        <v>0.0015915972601812983</v>
      </c>
      <c r="E339" s="123">
        <v>1.295226419564741</v>
      </c>
      <c r="F339" s="84" t="s">
        <v>4050</v>
      </c>
      <c r="G339" s="84" t="b">
        <v>0</v>
      </c>
      <c r="H339" s="84" t="b">
        <v>0</v>
      </c>
      <c r="I339" s="84" t="b">
        <v>0</v>
      </c>
      <c r="J339" s="84" t="b">
        <v>0</v>
      </c>
      <c r="K339" s="84" t="b">
        <v>0</v>
      </c>
      <c r="L339" s="84" t="b">
        <v>0</v>
      </c>
    </row>
    <row r="340" spans="1:12" ht="15">
      <c r="A340" s="84" t="s">
        <v>2986</v>
      </c>
      <c r="B340" s="84" t="s">
        <v>3882</v>
      </c>
      <c r="C340" s="84">
        <v>2</v>
      </c>
      <c r="D340" s="123">
        <v>0.0015915972601812983</v>
      </c>
      <c r="E340" s="123">
        <v>1.7048521865619732</v>
      </c>
      <c r="F340" s="84" t="s">
        <v>4050</v>
      </c>
      <c r="G340" s="84" t="b">
        <v>0</v>
      </c>
      <c r="H340" s="84" t="b">
        <v>0</v>
      </c>
      <c r="I340" s="84" t="b">
        <v>0</v>
      </c>
      <c r="J340" s="84" t="b">
        <v>0</v>
      </c>
      <c r="K340" s="84" t="b">
        <v>0</v>
      </c>
      <c r="L340" s="84" t="b">
        <v>0</v>
      </c>
    </row>
    <row r="341" spans="1:12" ht="15">
      <c r="A341" s="84" t="s">
        <v>3882</v>
      </c>
      <c r="B341" s="84" t="s">
        <v>3883</v>
      </c>
      <c r="C341" s="84">
        <v>2</v>
      </c>
      <c r="D341" s="123">
        <v>0.0015915972601812983</v>
      </c>
      <c r="E341" s="123">
        <v>3.0472748673841794</v>
      </c>
      <c r="F341" s="84" t="s">
        <v>4050</v>
      </c>
      <c r="G341" s="84" t="b">
        <v>0</v>
      </c>
      <c r="H341" s="84" t="b">
        <v>0</v>
      </c>
      <c r="I341" s="84" t="b">
        <v>0</v>
      </c>
      <c r="J341" s="84" t="b">
        <v>0</v>
      </c>
      <c r="K341" s="84" t="b">
        <v>0</v>
      </c>
      <c r="L341" s="84" t="b">
        <v>0</v>
      </c>
    </row>
    <row r="342" spans="1:12" ht="15">
      <c r="A342" s="84" t="s">
        <v>3883</v>
      </c>
      <c r="B342" s="84" t="s">
        <v>3884</v>
      </c>
      <c r="C342" s="84">
        <v>2</v>
      </c>
      <c r="D342" s="123">
        <v>0.0015915972601812983</v>
      </c>
      <c r="E342" s="123">
        <v>3.0472748673841794</v>
      </c>
      <c r="F342" s="84" t="s">
        <v>4050</v>
      </c>
      <c r="G342" s="84" t="b">
        <v>0</v>
      </c>
      <c r="H342" s="84" t="b">
        <v>0</v>
      </c>
      <c r="I342" s="84" t="b">
        <v>0</v>
      </c>
      <c r="J342" s="84" t="b">
        <v>0</v>
      </c>
      <c r="K342" s="84" t="b">
        <v>0</v>
      </c>
      <c r="L342" s="84" t="b">
        <v>0</v>
      </c>
    </row>
    <row r="343" spans="1:12" ht="15">
      <c r="A343" s="84" t="s">
        <v>3884</v>
      </c>
      <c r="B343" s="84" t="s">
        <v>707</v>
      </c>
      <c r="C343" s="84">
        <v>2</v>
      </c>
      <c r="D343" s="123">
        <v>0.0015915972601812983</v>
      </c>
      <c r="E343" s="123">
        <v>1.287607022694549</v>
      </c>
      <c r="F343" s="84" t="s">
        <v>4050</v>
      </c>
      <c r="G343" s="84" t="b">
        <v>0</v>
      </c>
      <c r="H343" s="84" t="b">
        <v>0</v>
      </c>
      <c r="I343" s="84" t="b">
        <v>0</v>
      </c>
      <c r="J343" s="84" t="b">
        <v>0</v>
      </c>
      <c r="K343" s="84" t="b">
        <v>0</v>
      </c>
      <c r="L343" s="84" t="b">
        <v>0</v>
      </c>
    </row>
    <row r="344" spans="1:12" ht="15">
      <c r="A344" s="84" t="s">
        <v>707</v>
      </c>
      <c r="B344" s="84" t="s">
        <v>420</v>
      </c>
      <c r="C344" s="84">
        <v>2</v>
      </c>
      <c r="D344" s="123">
        <v>0.0015915972601812983</v>
      </c>
      <c r="E344" s="123">
        <v>1.295226419564741</v>
      </c>
      <c r="F344" s="84" t="s">
        <v>4050</v>
      </c>
      <c r="G344" s="84" t="b">
        <v>0</v>
      </c>
      <c r="H344" s="84" t="b">
        <v>0</v>
      </c>
      <c r="I344" s="84" t="b">
        <v>0</v>
      </c>
      <c r="J344" s="84" t="b">
        <v>0</v>
      </c>
      <c r="K344" s="84" t="b">
        <v>0</v>
      </c>
      <c r="L344" s="84" t="b">
        <v>0</v>
      </c>
    </row>
    <row r="345" spans="1:12" ht="15">
      <c r="A345" s="84" t="s">
        <v>420</v>
      </c>
      <c r="B345" s="84" t="s">
        <v>407</v>
      </c>
      <c r="C345" s="84">
        <v>2</v>
      </c>
      <c r="D345" s="123">
        <v>0.0015915972601812983</v>
      </c>
      <c r="E345" s="123">
        <v>2.649334858712142</v>
      </c>
      <c r="F345" s="84" t="s">
        <v>4050</v>
      </c>
      <c r="G345" s="84" t="b">
        <v>0</v>
      </c>
      <c r="H345" s="84" t="b">
        <v>0</v>
      </c>
      <c r="I345" s="84" t="b">
        <v>0</v>
      </c>
      <c r="J345" s="84" t="b">
        <v>0</v>
      </c>
      <c r="K345" s="84" t="b">
        <v>0</v>
      </c>
      <c r="L345" s="84" t="b">
        <v>0</v>
      </c>
    </row>
    <row r="346" spans="1:12" ht="15">
      <c r="A346" s="84" t="s">
        <v>407</v>
      </c>
      <c r="B346" s="84" t="s">
        <v>3088</v>
      </c>
      <c r="C346" s="84">
        <v>2</v>
      </c>
      <c r="D346" s="123">
        <v>0.0015915972601812983</v>
      </c>
      <c r="E346" s="123">
        <v>1.908972169217898</v>
      </c>
      <c r="F346" s="84" t="s">
        <v>4050</v>
      </c>
      <c r="G346" s="84" t="b">
        <v>0</v>
      </c>
      <c r="H346" s="84" t="b">
        <v>0</v>
      </c>
      <c r="I346" s="84" t="b">
        <v>0</v>
      </c>
      <c r="J346" s="84" t="b">
        <v>0</v>
      </c>
      <c r="K346" s="84" t="b">
        <v>0</v>
      </c>
      <c r="L346" s="84" t="b">
        <v>0</v>
      </c>
    </row>
    <row r="347" spans="1:12" ht="15">
      <c r="A347" s="84" t="s">
        <v>3088</v>
      </c>
      <c r="B347" s="84" t="s">
        <v>3663</v>
      </c>
      <c r="C347" s="84">
        <v>2</v>
      </c>
      <c r="D347" s="123">
        <v>0.0015915972601812983</v>
      </c>
      <c r="E347" s="123">
        <v>1.4318509144982356</v>
      </c>
      <c r="F347" s="84" t="s">
        <v>4050</v>
      </c>
      <c r="G347" s="84" t="b">
        <v>0</v>
      </c>
      <c r="H347" s="84" t="b">
        <v>0</v>
      </c>
      <c r="I347" s="84" t="b">
        <v>0</v>
      </c>
      <c r="J347" s="84" t="b">
        <v>0</v>
      </c>
      <c r="K347" s="84" t="b">
        <v>0</v>
      </c>
      <c r="L347" s="84" t="b">
        <v>0</v>
      </c>
    </row>
    <row r="348" spans="1:12" ht="15">
      <c r="A348" s="84" t="s">
        <v>2987</v>
      </c>
      <c r="B348" s="84" t="s">
        <v>3025</v>
      </c>
      <c r="C348" s="84">
        <v>2</v>
      </c>
      <c r="D348" s="123">
        <v>0.0015915972601812983</v>
      </c>
      <c r="E348" s="123">
        <v>0.9333315150773427</v>
      </c>
      <c r="F348" s="84" t="s">
        <v>4050</v>
      </c>
      <c r="G348" s="84" t="b">
        <v>0</v>
      </c>
      <c r="H348" s="84" t="b">
        <v>0</v>
      </c>
      <c r="I348" s="84" t="b">
        <v>0</v>
      </c>
      <c r="J348" s="84" t="b">
        <v>0</v>
      </c>
      <c r="K348" s="84" t="b">
        <v>0</v>
      </c>
      <c r="L348" s="84" t="b">
        <v>0</v>
      </c>
    </row>
    <row r="349" spans="1:12" ht="15">
      <c r="A349" s="84" t="s">
        <v>3025</v>
      </c>
      <c r="B349" s="84" t="s">
        <v>716</v>
      </c>
      <c r="C349" s="84">
        <v>2</v>
      </c>
      <c r="D349" s="123">
        <v>0.0015915972601812983</v>
      </c>
      <c r="E349" s="123">
        <v>0.6407346869502243</v>
      </c>
      <c r="F349" s="84" t="s">
        <v>4050</v>
      </c>
      <c r="G349" s="84" t="b">
        <v>0</v>
      </c>
      <c r="H349" s="84" t="b">
        <v>0</v>
      </c>
      <c r="I349" s="84" t="b">
        <v>0</v>
      </c>
      <c r="J349" s="84" t="b">
        <v>0</v>
      </c>
      <c r="K349" s="84" t="b">
        <v>0</v>
      </c>
      <c r="L349" s="84" t="b">
        <v>0</v>
      </c>
    </row>
    <row r="350" spans="1:12" ht="15">
      <c r="A350" s="84" t="s">
        <v>2986</v>
      </c>
      <c r="B350" s="84" t="s">
        <v>3028</v>
      </c>
      <c r="C350" s="84">
        <v>2</v>
      </c>
      <c r="D350" s="123">
        <v>0.0015915972601812983</v>
      </c>
      <c r="E350" s="123">
        <v>1.1607841422116978</v>
      </c>
      <c r="F350" s="84" t="s">
        <v>4050</v>
      </c>
      <c r="G350" s="84" t="b">
        <v>0</v>
      </c>
      <c r="H350" s="84" t="b">
        <v>0</v>
      </c>
      <c r="I350" s="84" t="b">
        <v>0</v>
      </c>
      <c r="J350" s="84" t="b">
        <v>0</v>
      </c>
      <c r="K350" s="84" t="b">
        <v>0</v>
      </c>
      <c r="L350" s="84" t="b">
        <v>0</v>
      </c>
    </row>
    <row r="351" spans="1:12" ht="15">
      <c r="A351" s="84" t="s">
        <v>3885</v>
      </c>
      <c r="B351" s="84" t="s">
        <v>3691</v>
      </c>
      <c r="C351" s="84">
        <v>2</v>
      </c>
      <c r="D351" s="123">
        <v>0.0015915972601812983</v>
      </c>
      <c r="E351" s="123">
        <v>2.649334858712142</v>
      </c>
      <c r="F351" s="84" t="s">
        <v>4050</v>
      </c>
      <c r="G351" s="84" t="b">
        <v>0</v>
      </c>
      <c r="H351" s="84" t="b">
        <v>0</v>
      </c>
      <c r="I351" s="84" t="b">
        <v>0</v>
      </c>
      <c r="J351" s="84" t="b">
        <v>0</v>
      </c>
      <c r="K351" s="84" t="b">
        <v>0</v>
      </c>
      <c r="L351" s="84" t="b">
        <v>0</v>
      </c>
    </row>
    <row r="352" spans="1:12" ht="15">
      <c r="A352" s="84" t="s">
        <v>3691</v>
      </c>
      <c r="B352" s="84" t="s">
        <v>3886</v>
      </c>
      <c r="C352" s="84">
        <v>2</v>
      </c>
      <c r="D352" s="123">
        <v>0.0015915972601812983</v>
      </c>
      <c r="E352" s="123">
        <v>2.649334858712142</v>
      </c>
      <c r="F352" s="84" t="s">
        <v>4050</v>
      </c>
      <c r="G352" s="84" t="b">
        <v>0</v>
      </c>
      <c r="H352" s="84" t="b">
        <v>0</v>
      </c>
      <c r="I352" s="84" t="b">
        <v>0</v>
      </c>
      <c r="J352" s="84" t="b">
        <v>0</v>
      </c>
      <c r="K352" s="84" t="b">
        <v>0</v>
      </c>
      <c r="L352" s="84" t="b">
        <v>0</v>
      </c>
    </row>
    <row r="353" spans="1:12" ht="15">
      <c r="A353" s="84" t="s">
        <v>3886</v>
      </c>
      <c r="B353" s="84" t="s">
        <v>3887</v>
      </c>
      <c r="C353" s="84">
        <v>2</v>
      </c>
      <c r="D353" s="123">
        <v>0.0015915972601812983</v>
      </c>
      <c r="E353" s="123">
        <v>3.0472748673841794</v>
      </c>
      <c r="F353" s="84" t="s">
        <v>4050</v>
      </c>
      <c r="G353" s="84" t="b">
        <v>0</v>
      </c>
      <c r="H353" s="84" t="b">
        <v>0</v>
      </c>
      <c r="I353" s="84" t="b">
        <v>0</v>
      </c>
      <c r="J353" s="84" t="b">
        <v>0</v>
      </c>
      <c r="K353" s="84" t="b">
        <v>0</v>
      </c>
      <c r="L353" s="84" t="b">
        <v>0</v>
      </c>
    </row>
    <row r="354" spans="1:12" ht="15">
      <c r="A354" s="84" t="s">
        <v>3887</v>
      </c>
      <c r="B354" s="84" t="s">
        <v>3888</v>
      </c>
      <c r="C354" s="84">
        <v>2</v>
      </c>
      <c r="D354" s="123">
        <v>0.0015915972601812983</v>
      </c>
      <c r="E354" s="123">
        <v>3.0472748673841794</v>
      </c>
      <c r="F354" s="84" t="s">
        <v>4050</v>
      </c>
      <c r="G354" s="84" t="b">
        <v>0</v>
      </c>
      <c r="H354" s="84" t="b">
        <v>0</v>
      </c>
      <c r="I354" s="84" t="b">
        <v>0</v>
      </c>
      <c r="J354" s="84" t="b">
        <v>0</v>
      </c>
      <c r="K354" s="84" t="b">
        <v>0</v>
      </c>
      <c r="L354" s="84" t="b">
        <v>0</v>
      </c>
    </row>
    <row r="355" spans="1:12" ht="15">
      <c r="A355" s="84" t="s">
        <v>3888</v>
      </c>
      <c r="B355" s="84" t="s">
        <v>810</v>
      </c>
      <c r="C355" s="84">
        <v>2</v>
      </c>
      <c r="D355" s="123">
        <v>0.0015915972601812983</v>
      </c>
      <c r="E355" s="123">
        <v>1.7572402560216613</v>
      </c>
      <c r="F355" s="84" t="s">
        <v>4050</v>
      </c>
      <c r="G355" s="84" t="b">
        <v>0</v>
      </c>
      <c r="H355" s="84" t="b">
        <v>0</v>
      </c>
      <c r="I355" s="84" t="b">
        <v>0</v>
      </c>
      <c r="J355" s="84" t="b">
        <v>0</v>
      </c>
      <c r="K355" s="84" t="b">
        <v>0</v>
      </c>
      <c r="L355" s="84" t="b">
        <v>0</v>
      </c>
    </row>
    <row r="356" spans="1:12" ht="15">
      <c r="A356" s="84" t="s">
        <v>707</v>
      </c>
      <c r="B356" s="84" t="s">
        <v>3007</v>
      </c>
      <c r="C356" s="84">
        <v>2</v>
      </c>
      <c r="D356" s="123">
        <v>0.0015915972601812983</v>
      </c>
      <c r="E356" s="123">
        <v>0.8972864108927033</v>
      </c>
      <c r="F356" s="84" t="s">
        <v>4050</v>
      </c>
      <c r="G356" s="84" t="b">
        <v>0</v>
      </c>
      <c r="H356" s="84" t="b">
        <v>0</v>
      </c>
      <c r="I356" s="84" t="b">
        <v>0</v>
      </c>
      <c r="J356" s="84" t="b">
        <v>0</v>
      </c>
      <c r="K356" s="84" t="b">
        <v>0</v>
      </c>
      <c r="L356" s="84" t="b">
        <v>0</v>
      </c>
    </row>
    <row r="357" spans="1:12" ht="15">
      <c r="A357" s="84" t="s">
        <v>3889</v>
      </c>
      <c r="B357" s="84" t="s">
        <v>3725</v>
      </c>
      <c r="C357" s="84">
        <v>2</v>
      </c>
      <c r="D357" s="123">
        <v>0.0015915972601812983</v>
      </c>
      <c r="E357" s="123">
        <v>2.746244871720198</v>
      </c>
      <c r="F357" s="84" t="s">
        <v>4050</v>
      </c>
      <c r="G357" s="84" t="b">
        <v>0</v>
      </c>
      <c r="H357" s="84" t="b">
        <v>0</v>
      </c>
      <c r="I357" s="84" t="b">
        <v>0</v>
      </c>
      <c r="J357" s="84" t="b">
        <v>0</v>
      </c>
      <c r="K357" s="84" t="b">
        <v>0</v>
      </c>
      <c r="L357" s="84" t="b">
        <v>0</v>
      </c>
    </row>
    <row r="358" spans="1:12" ht="15">
      <c r="A358" s="84" t="s">
        <v>3725</v>
      </c>
      <c r="B358" s="84" t="s">
        <v>3890</v>
      </c>
      <c r="C358" s="84">
        <v>2</v>
      </c>
      <c r="D358" s="123">
        <v>0.0015915972601812983</v>
      </c>
      <c r="E358" s="123">
        <v>2.746244871720198</v>
      </c>
      <c r="F358" s="84" t="s">
        <v>4050</v>
      </c>
      <c r="G358" s="84" t="b">
        <v>0</v>
      </c>
      <c r="H358" s="84" t="b">
        <v>0</v>
      </c>
      <c r="I358" s="84" t="b">
        <v>0</v>
      </c>
      <c r="J358" s="84" t="b">
        <v>0</v>
      </c>
      <c r="K358" s="84" t="b">
        <v>0</v>
      </c>
      <c r="L358" s="84" t="b">
        <v>0</v>
      </c>
    </row>
    <row r="359" spans="1:12" ht="15">
      <c r="A359" s="84" t="s">
        <v>3890</v>
      </c>
      <c r="B359" s="84" t="s">
        <v>3891</v>
      </c>
      <c r="C359" s="84">
        <v>2</v>
      </c>
      <c r="D359" s="123">
        <v>0.0015915972601812983</v>
      </c>
      <c r="E359" s="123">
        <v>3.0472748673841794</v>
      </c>
      <c r="F359" s="84" t="s">
        <v>4050</v>
      </c>
      <c r="G359" s="84" t="b">
        <v>0</v>
      </c>
      <c r="H359" s="84" t="b">
        <v>0</v>
      </c>
      <c r="I359" s="84" t="b">
        <v>0</v>
      </c>
      <c r="J359" s="84" t="b">
        <v>0</v>
      </c>
      <c r="K359" s="84" t="b">
        <v>0</v>
      </c>
      <c r="L359" s="84" t="b">
        <v>0</v>
      </c>
    </row>
    <row r="360" spans="1:12" ht="15">
      <c r="A360" s="84" t="s">
        <v>3891</v>
      </c>
      <c r="B360" s="84" t="s">
        <v>3892</v>
      </c>
      <c r="C360" s="84">
        <v>2</v>
      </c>
      <c r="D360" s="123">
        <v>0.0015915972601812983</v>
      </c>
      <c r="E360" s="123">
        <v>3.0472748673841794</v>
      </c>
      <c r="F360" s="84" t="s">
        <v>4050</v>
      </c>
      <c r="G360" s="84" t="b">
        <v>0</v>
      </c>
      <c r="H360" s="84" t="b">
        <v>0</v>
      </c>
      <c r="I360" s="84" t="b">
        <v>0</v>
      </c>
      <c r="J360" s="84" t="b">
        <v>0</v>
      </c>
      <c r="K360" s="84" t="b">
        <v>0</v>
      </c>
      <c r="L360" s="84" t="b">
        <v>0</v>
      </c>
    </row>
    <row r="361" spans="1:12" ht="15">
      <c r="A361" s="84" t="s">
        <v>3892</v>
      </c>
      <c r="B361" s="84" t="s">
        <v>3893</v>
      </c>
      <c r="C361" s="84">
        <v>2</v>
      </c>
      <c r="D361" s="123">
        <v>0.0015915972601812983</v>
      </c>
      <c r="E361" s="123">
        <v>3.0472748673841794</v>
      </c>
      <c r="F361" s="84" t="s">
        <v>4050</v>
      </c>
      <c r="G361" s="84" t="b">
        <v>0</v>
      </c>
      <c r="H361" s="84" t="b">
        <v>0</v>
      </c>
      <c r="I361" s="84" t="b">
        <v>0</v>
      </c>
      <c r="J361" s="84" t="b">
        <v>0</v>
      </c>
      <c r="K361" s="84" t="b">
        <v>0</v>
      </c>
      <c r="L361" s="84" t="b">
        <v>0</v>
      </c>
    </row>
    <row r="362" spans="1:12" ht="15">
      <c r="A362" s="84" t="s">
        <v>3893</v>
      </c>
      <c r="B362" s="84" t="s">
        <v>3027</v>
      </c>
      <c r="C362" s="84">
        <v>2</v>
      </c>
      <c r="D362" s="123">
        <v>0.0015915972601812983</v>
      </c>
      <c r="E362" s="123">
        <v>2.3069121778899357</v>
      </c>
      <c r="F362" s="84" t="s">
        <v>4050</v>
      </c>
      <c r="G362" s="84" t="b">
        <v>0</v>
      </c>
      <c r="H362" s="84" t="b">
        <v>0</v>
      </c>
      <c r="I362" s="84" t="b">
        <v>0</v>
      </c>
      <c r="J362" s="84" t="b">
        <v>0</v>
      </c>
      <c r="K362" s="84" t="b">
        <v>0</v>
      </c>
      <c r="L362" s="84" t="b">
        <v>0</v>
      </c>
    </row>
    <row r="363" spans="1:12" ht="15">
      <c r="A363" s="84" t="s">
        <v>3027</v>
      </c>
      <c r="B363" s="84" t="s">
        <v>3894</v>
      </c>
      <c r="C363" s="84">
        <v>2</v>
      </c>
      <c r="D363" s="123">
        <v>0.0015915972601812983</v>
      </c>
      <c r="E363" s="123">
        <v>2.3483048630481607</v>
      </c>
      <c r="F363" s="84" t="s">
        <v>4050</v>
      </c>
      <c r="G363" s="84" t="b">
        <v>0</v>
      </c>
      <c r="H363" s="84" t="b">
        <v>0</v>
      </c>
      <c r="I363" s="84" t="b">
        <v>0</v>
      </c>
      <c r="J363" s="84" t="b">
        <v>0</v>
      </c>
      <c r="K363" s="84" t="b">
        <v>0</v>
      </c>
      <c r="L363" s="84" t="b">
        <v>0</v>
      </c>
    </row>
    <row r="364" spans="1:12" ht="15">
      <c r="A364" s="84" t="s">
        <v>3894</v>
      </c>
      <c r="B364" s="84" t="s">
        <v>3722</v>
      </c>
      <c r="C364" s="84">
        <v>2</v>
      </c>
      <c r="D364" s="123">
        <v>0.0015915972601812983</v>
      </c>
      <c r="E364" s="123">
        <v>2.746244871720198</v>
      </c>
      <c r="F364" s="84" t="s">
        <v>4050</v>
      </c>
      <c r="G364" s="84" t="b">
        <v>0</v>
      </c>
      <c r="H364" s="84" t="b">
        <v>0</v>
      </c>
      <c r="I364" s="84" t="b">
        <v>0</v>
      </c>
      <c r="J364" s="84" t="b">
        <v>0</v>
      </c>
      <c r="K364" s="84" t="b">
        <v>0</v>
      </c>
      <c r="L364" s="84" t="b">
        <v>0</v>
      </c>
    </row>
    <row r="365" spans="1:12" ht="15">
      <c r="A365" s="84" t="s">
        <v>3722</v>
      </c>
      <c r="B365" s="84" t="s">
        <v>3895</v>
      </c>
      <c r="C365" s="84">
        <v>2</v>
      </c>
      <c r="D365" s="123">
        <v>0.0015915972601812983</v>
      </c>
      <c r="E365" s="123">
        <v>2.746244871720198</v>
      </c>
      <c r="F365" s="84" t="s">
        <v>4050</v>
      </c>
      <c r="G365" s="84" t="b">
        <v>0</v>
      </c>
      <c r="H365" s="84" t="b">
        <v>0</v>
      </c>
      <c r="I365" s="84" t="b">
        <v>0</v>
      </c>
      <c r="J365" s="84" t="b">
        <v>0</v>
      </c>
      <c r="K365" s="84" t="b">
        <v>0</v>
      </c>
      <c r="L365" s="84" t="b">
        <v>0</v>
      </c>
    </row>
    <row r="366" spans="1:12" ht="15">
      <c r="A366" s="84" t="s">
        <v>3896</v>
      </c>
      <c r="B366" s="84" t="s">
        <v>3897</v>
      </c>
      <c r="C366" s="84">
        <v>2</v>
      </c>
      <c r="D366" s="123">
        <v>0.0015915972601812983</v>
      </c>
      <c r="E366" s="123">
        <v>3.0472748673841794</v>
      </c>
      <c r="F366" s="84" t="s">
        <v>4050</v>
      </c>
      <c r="G366" s="84" t="b">
        <v>0</v>
      </c>
      <c r="H366" s="84" t="b">
        <v>0</v>
      </c>
      <c r="I366" s="84" t="b">
        <v>0</v>
      </c>
      <c r="J366" s="84" t="b">
        <v>0</v>
      </c>
      <c r="K366" s="84" t="b">
        <v>0</v>
      </c>
      <c r="L366" s="84" t="b">
        <v>0</v>
      </c>
    </row>
    <row r="367" spans="1:12" ht="15">
      <c r="A367" s="84" t="s">
        <v>3897</v>
      </c>
      <c r="B367" s="84" t="s">
        <v>3898</v>
      </c>
      <c r="C367" s="84">
        <v>2</v>
      </c>
      <c r="D367" s="123">
        <v>0.0015915972601812983</v>
      </c>
      <c r="E367" s="123">
        <v>3.0472748673841794</v>
      </c>
      <c r="F367" s="84" t="s">
        <v>4050</v>
      </c>
      <c r="G367" s="84" t="b">
        <v>0</v>
      </c>
      <c r="H367" s="84" t="b">
        <v>0</v>
      </c>
      <c r="I367" s="84" t="b">
        <v>0</v>
      </c>
      <c r="J367" s="84" t="b">
        <v>0</v>
      </c>
      <c r="K367" s="84" t="b">
        <v>0</v>
      </c>
      <c r="L367" s="84" t="b">
        <v>0</v>
      </c>
    </row>
    <row r="368" spans="1:12" ht="15">
      <c r="A368" s="84" t="s">
        <v>3898</v>
      </c>
      <c r="B368" s="84" t="s">
        <v>3899</v>
      </c>
      <c r="C368" s="84">
        <v>2</v>
      </c>
      <c r="D368" s="123">
        <v>0.0015915972601812983</v>
      </c>
      <c r="E368" s="123">
        <v>3.0472748673841794</v>
      </c>
      <c r="F368" s="84" t="s">
        <v>4050</v>
      </c>
      <c r="G368" s="84" t="b">
        <v>0</v>
      </c>
      <c r="H368" s="84" t="b">
        <v>0</v>
      </c>
      <c r="I368" s="84" t="b">
        <v>0</v>
      </c>
      <c r="J368" s="84" t="b">
        <v>0</v>
      </c>
      <c r="K368" s="84" t="b">
        <v>0</v>
      </c>
      <c r="L368" s="84" t="b">
        <v>0</v>
      </c>
    </row>
    <row r="369" spans="1:12" ht="15">
      <c r="A369" s="84" t="s">
        <v>3899</v>
      </c>
      <c r="B369" s="84" t="s">
        <v>3900</v>
      </c>
      <c r="C369" s="84">
        <v>2</v>
      </c>
      <c r="D369" s="123">
        <v>0.0015915972601812983</v>
      </c>
      <c r="E369" s="123">
        <v>3.0472748673841794</v>
      </c>
      <c r="F369" s="84" t="s">
        <v>4050</v>
      </c>
      <c r="G369" s="84" t="b">
        <v>0</v>
      </c>
      <c r="H369" s="84" t="b">
        <v>0</v>
      </c>
      <c r="I369" s="84" t="b">
        <v>0</v>
      </c>
      <c r="J369" s="84" t="b">
        <v>0</v>
      </c>
      <c r="K369" s="84" t="b">
        <v>0</v>
      </c>
      <c r="L369" s="84" t="b">
        <v>0</v>
      </c>
    </row>
    <row r="370" spans="1:12" ht="15">
      <c r="A370" s="84" t="s">
        <v>3900</v>
      </c>
      <c r="B370" s="84" t="s">
        <v>3901</v>
      </c>
      <c r="C370" s="84">
        <v>2</v>
      </c>
      <c r="D370" s="123">
        <v>0.0015915972601812983</v>
      </c>
      <c r="E370" s="123">
        <v>3.0472748673841794</v>
      </c>
      <c r="F370" s="84" t="s">
        <v>4050</v>
      </c>
      <c r="G370" s="84" t="b">
        <v>0</v>
      </c>
      <c r="H370" s="84" t="b">
        <v>0</v>
      </c>
      <c r="I370" s="84" t="b">
        <v>0</v>
      </c>
      <c r="J370" s="84" t="b">
        <v>0</v>
      </c>
      <c r="K370" s="84" t="b">
        <v>0</v>
      </c>
      <c r="L370" s="84" t="b">
        <v>0</v>
      </c>
    </row>
    <row r="371" spans="1:12" ht="15">
      <c r="A371" s="84" t="s">
        <v>3901</v>
      </c>
      <c r="B371" s="84" t="s">
        <v>3902</v>
      </c>
      <c r="C371" s="84">
        <v>2</v>
      </c>
      <c r="D371" s="123">
        <v>0.0015915972601812983</v>
      </c>
      <c r="E371" s="123">
        <v>3.0472748673841794</v>
      </c>
      <c r="F371" s="84" t="s">
        <v>4050</v>
      </c>
      <c r="G371" s="84" t="b">
        <v>0</v>
      </c>
      <c r="H371" s="84" t="b">
        <v>0</v>
      </c>
      <c r="I371" s="84" t="b">
        <v>0</v>
      </c>
      <c r="J371" s="84" t="b">
        <v>0</v>
      </c>
      <c r="K371" s="84" t="b">
        <v>0</v>
      </c>
      <c r="L371" s="84" t="b">
        <v>0</v>
      </c>
    </row>
    <row r="372" spans="1:12" ht="15">
      <c r="A372" s="84" t="s">
        <v>3902</v>
      </c>
      <c r="B372" s="84" t="s">
        <v>707</v>
      </c>
      <c r="C372" s="84">
        <v>2</v>
      </c>
      <c r="D372" s="123">
        <v>0.0015915972601812983</v>
      </c>
      <c r="E372" s="123">
        <v>1.287607022694549</v>
      </c>
      <c r="F372" s="84" t="s">
        <v>4050</v>
      </c>
      <c r="G372" s="84" t="b">
        <v>0</v>
      </c>
      <c r="H372" s="84" t="b">
        <v>0</v>
      </c>
      <c r="I372" s="84" t="b">
        <v>0</v>
      </c>
      <c r="J372" s="84" t="b">
        <v>0</v>
      </c>
      <c r="K372" s="84" t="b">
        <v>0</v>
      </c>
      <c r="L372" s="84" t="b">
        <v>0</v>
      </c>
    </row>
    <row r="373" spans="1:12" ht="15">
      <c r="A373" s="84" t="s">
        <v>707</v>
      </c>
      <c r="B373" s="84" t="s">
        <v>418</v>
      </c>
      <c r="C373" s="84">
        <v>2</v>
      </c>
      <c r="D373" s="123">
        <v>0.0015915972601812983</v>
      </c>
      <c r="E373" s="123">
        <v>1.295226419564741</v>
      </c>
      <c r="F373" s="84" t="s">
        <v>4050</v>
      </c>
      <c r="G373" s="84" t="b">
        <v>0</v>
      </c>
      <c r="H373" s="84" t="b">
        <v>0</v>
      </c>
      <c r="I373" s="84" t="b">
        <v>0</v>
      </c>
      <c r="J373" s="84" t="b">
        <v>0</v>
      </c>
      <c r="K373" s="84" t="b">
        <v>0</v>
      </c>
      <c r="L373" s="84" t="b">
        <v>0</v>
      </c>
    </row>
    <row r="374" spans="1:12" ht="15">
      <c r="A374" s="84" t="s">
        <v>418</v>
      </c>
      <c r="B374" s="84" t="s">
        <v>3903</v>
      </c>
      <c r="C374" s="84">
        <v>2</v>
      </c>
      <c r="D374" s="123">
        <v>0.0015915972601812983</v>
      </c>
      <c r="E374" s="123">
        <v>3.0472748673841794</v>
      </c>
      <c r="F374" s="84" t="s">
        <v>4050</v>
      </c>
      <c r="G374" s="84" t="b">
        <v>0</v>
      </c>
      <c r="H374" s="84" t="b">
        <v>0</v>
      </c>
      <c r="I374" s="84" t="b">
        <v>0</v>
      </c>
      <c r="J374" s="84" t="b">
        <v>0</v>
      </c>
      <c r="K374" s="84" t="b">
        <v>0</v>
      </c>
      <c r="L374" s="84" t="b">
        <v>0</v>
      </c>
    </row>
    <row r="375" spans="1:12" ht="15">
      <c r="A375" s="84" t="s">
        <v>707</v>
      </c>
      <c r="B375" s="84" t="s">
        <v>2997</v>
      </c>
      <c r="C375" s="84">
        <v>2</v>
      </c>
      <c r="D375" s="123">
        <v>0.0015915972601812983</v>
      </c>
      <c r="E375" s="123">
        <v>1.295226419564741</v>
      </c>
      <c r="F375" s="84" t="s">
        <v>4050</v>
      </c>
      <c r="G375" s="84" t="b">
        <v>0</v>
      </c>
      <c r="H375" s="84" t="b">
        <v>0</v>
      </c>
      <c r="I375" s="84" t="b">
        <v>0</v>
      </c>
      <c r="J375" s="84" t="b">
        <v>0</v>
      </c>
      <c r="K375" s="84" t="b">
        <v>1</v>
      </c>
      <c r="L375" s="84" t="b">
        <v>0</v>
      </c>
    </row>
    <row r="376" spans="1:12" ht="15">
      <c r="A376" s="84" t="s">
        <v>2997</v>
      </c>
      <c r="B376" s="84" t="s">
        <v>3904</v>
      </c>
      <c r="C376" s="84">
        <v>2</v>
      </c>
      <c r="D376" s="123">
        <v>0.0015915972601812983</v>
      </c>
      <c r="E376" s="123">
        <v>3.0472748673841794</v>
      </c>
      <c r="F376" s="84" t="s">
        <v>4050</v>
      </c>
      <c r="G376" s="84" t="b">
        <v>0</v>
      </c>
      <c r="H376" s="84" t="b">
        <v>1</v>
      </c>
      <c r="I376" s="84" t="b">
        <v>0</v>
      </c>
      <c r="J376" s="84" t="b">
        <v>0</v>
      </c>
      <c r="K376" s="84" t="b">
        <v>0</v>
      </c>
      <c r="L376" s="84" t="b">
        <v>0</v>
      </c>
    </row>
    <row r="377" spans="1:12" ht="15">
      <c r="A377" s="84" t="s">
        <v>3904</v>
      </c>
      <c r="B377" s="84" t="s">
        <v>3905</v>
      </c>
      <c r="C377" s="84">
        <v>2</v>
      </c>
      <c r="D377" s="123">
        <v>0.0015915972601812983</v>
      </c>
      <c r="E377" s="123">
        <v>3.0472748673841794</v>
      </c>
      <c r="F377" s="84" t="s">
        <v>4050</v>
      </c>
      <c r="G377" s="84" t="b">
        <v>0</v>
      </c>
      <c r="H377" s="84" t="b">
        <v>0</v>
      </c>
      <c r="I377" s="84" t="b">
        <v>0</v>
      </c>
      <c r="J377" s="84" t="b">
        <v>0</v>
      </c>
      <c r="K377" s="84" t="b">
        <v>0</v>
      </c>
      <c r="L377" s="84" t="b">
        <v>0</v>
      </c>
    </row>
    <row r="378" spans="1:12" ht="15">
      <c r="A378" s="84" t="s">
        <v>3905</v>
      </c>
      <c r="B378" s="84" t="s">
        <v>3906</v>
      </c>
      <c r="C378" s="84">
        <v>2</v>
      </c>
      <c r="D378" s="123">
        <v>0.0015915972601812983</v>
      </c>
      <c r="E378" s="123">
        <v>3.0472748673841794</v>
      </c>
      <c r="F378" s="84" t="s">
        <v>4050</v>
      </c>
      <c r="G378" s="84" t="b">
        <v>0</v>
      </c>
      <c r="H378" s="84" t="b">
        <v>0</v>
      </c>
      <c r="I378" s="84" t="b">
        <v>0</v>
      </c>
      <c r="J378" s="84" t="b">
        <v>0</v>
      </c>
      <c r="K378" s="84" t="b">
        <v>0</v>
      </c>
      <c r="L378" s="84" t="b">
        <v>0</v>
      </c>
    </row>
    <row r="379" spans="1:12" ht="15">
      <c r="A379" s="84" t="s">
        <v>3906</v>
      </c>
      <c r="B379" s="84" t="s">
        <v>2991</v>
      </c>
      <c r="C379" s="84">
        <v>2</v>
      </c>
      <c r="D379" s="123">
        <v>0.0015915972601812983</v>
      </c>
      <c r="E379" s="123">
        <v>2.0472748673841794</v>
      </c>
      <c r="F379" s="84" t="s">
        <v>4050</v>
      </c>
      <c r="G379" s="84" t="b">
        <v>0</v>
      </c>
      <c r="H379" s="84" t="b">
        <v>0</v>
      </c>
      <c r="I379" s="84" t="b">
        <v>0</v>
      </c>
      <c r="J379" s="84" t="b">
        <v>0</v>
      </c>
      <c r="K379" s="84" t="b">
        <v>0</v>
      </c>
      <c r="L379" s="84" t="b">
        <v>0</v>
      </c>
    </row>
    <row r="380" spans="1:12" ht="15">
      <c r="A380" s="84" t="s">
        <v>707</v>
      </c>
      <c r="B380" s="84" t="s">
        <v>3907</v>
      </c>
      <c r="C380" s="84">
        <v>2</v>
      </c>
      <c r="D380" s="123">
        <v>0.0015915972601812983</v>
      </c>
      <c r="E380" s="123">
        <v>1.295226419564741</v>
      </c>
      <c r="F380" s="84" t="s">
        <v>4050</v>
      </c>
      <c r="G380" s="84" t="b">
        <v>0</v>
      </c>
      <c r="H380" s="84" t="b">
        <v>0</v>
      </c>
      <c r="I380" s="84" t="b">
        <v>0</v>
      </c>
      <c r="J380" s="84" t="b">
        <v>0</v>
      </c>
      <c r="K380" s="84" t="b">
        <v>0</v>
      </c>
      <c r="L380" s="84" t="b">
        <v>0</v>
      </c>
    </row>
    <row r="381" spans="1:12" ht="15">
      <c r="A381" s="84" t="s">
        <v>3907</v>
      </c>
      <c r="B381" s="84" t="s">
        <v>3908</v>
      </c>
      <c r="C381" s="84">
        <v>2</v>
      </c>
      <c r="D381" s="123">
        <v>0.0015915972601812983</v>
      </c>
      <c r="E381" s="123">
        <v>3.0472748673841794</v>
      </c>
      <c r="F381" s="84" t="s">
        <v>4050</v>
      </c>
      <c r="G381" s="84" t="b">
        <v>0</v>
      </c>
      <c r="H381" s="84" t="b">
        <v>0</v>
      </c>
      <c r="I381" s="84" t="b">
        <v>0</v>
      </c>
      <c r="J381" s="84" t="b">
        <v>0</v>
      </c>
      <c r="K381" s="84" t="b">
        <v>0</v>
      </c>
      <c r="L381" s="84" t="b">
        <v>0</v>
      </c>
    </row>
    <row r="382" spans="1:12" ht="15">
      <c r="A382" s="84" t="s">
        <v>3908</v>
      </c>
      <c r="B382" s="84" t="s">
        <v>3909</v>
      </c>
      <c r="C382" s="84">
        <v>2</v>
      </c>
      <c r="D382" s="123">
        <v>0.0015915972601812983</v>
      </c>
      <c r="E382" s="123">
        <v>3.0472748673841794</v>
      </c>
      <c r="F382" s="84" t="s">
        <v>4050</v>
      </c>
      <c r="G382" s="84" t="b">
        <v>0</v>
      </c>
      <c r="H382" s="84" t="b">
        <v>0</v>
      </c>
      <c r="I382" s="84" t="b">
        <v>0</v>
      </c>
      <c r="J382" s="84" t="b">
        <v>0</v>
      </c>
      <c r="K382" s="84" t="b">
        <v>0</v>
      </c>
      <c r="L382" s="84" t="b">
        <v>0</v>
      </c>
    </row>
    <row r="383" spans="1:12" ht="15">
      <c r="A383" s="84" t="s">
        <v>3909</v>
      </c>
      <c r="B383" s="84" t="s">
        <v>3910</v>
      </c>
      <c r="C383" s="84">
        <v>2</v>
      </c>
      <c r="D383" s="123">
        <v>0.0015915972601812983</v>
      </c>
      <c r="E383" s="123">
        <v>3.0472748673841794</v>
      </c>
      <c r="F383" s="84" t="s">
        <v>4050</v>
      </c>
      <c r="G383" s="84" t="b">
        <v>0</v>
      </c>
      <c r="H383" s="84" t="b">
        <v>0</v>
      </c>
      <c r="I383" s="84" t="b">
        <v>0</v>
      </c>
      <c r="J383" s="84" t="b">
        <v>0</v>
      </c>
      <c r="K383" s="84" t="b">
        <v>0</v>
      </c>
      <c r="L383" s="84" t="b">
        <v>0</v>
      </c>
    </row>
    <row r="384" spans="1:12" ht="15">
      <c r="A384" s="84" t="s">
        <v>3910</v>
      </c>
      <c r="B384" s="84" t="s">
        <v>3911</v>
      </c>
      <c r="C384" s="84">
        <v>2</v>
      </c>
      <c r="D384" s="123">
        <v>0.0015915972601812983</v>
      </c>
      <c r="E384" s="123">
        <v>3.0472748673841794</v>
      </c>
      <c r="F384" s="84" t="s">
        <v>4050</v>
      </c>
      <c r="G384" s="84" t="b">
        <v>0</v>
      </c>
      <c r="H384" s="84" t="b">
        <v>0</v>
      </c>
      <c r="I384" s="84" t="b">
        <v>0</v>
      </c>
      <c r="J384" s="84" t="b">
        <v>0</v>
      </c>
      <c r="K384" s="84" t="b">
        <v>0</v>
      </c>
      <c r="L384" s="84" t="b">
        <v>0</v>
      </c>
    </row>
    <row r="385" spans="1:12" ht="15">
      <c r="A385" s="84" t="s">
        <v>3724</v>
      </c>
      <c r="B385" s="84" t="s">
        <v>3912</v>
      </c>
      <c r="C385" s="84">
        <v>2</v>
      </c>
      <c r="D385" s="123">
        <v>0.0015915972601812983</v>
      </c>
      <c r="E385" s="123">
        <v>2.746244871720198</v>
      </c>
      <c r="F385" s="84" t="s">
        <v>4050</v>
      </c>
      <c r="G385" s="84" t="b">
        <v>0</v>
      </c>
      <c r="H385" s="84" t="b">
        <v>0</v>
      </c>
      <c r="I385" s="84" t="b">
        <v>0</v>
      </c>
      <c r="J385" s="84" t="b">
        <v>0</v>
      </c>
      <c r="K385" s="84" t="b">
        <v>0</v>
      </c>
      <c r="L385" s="84" t="b">
        <v>0</v>
      </c>
    </row>
    <row r="386" spans="1:12" ht="15">
      <c r="A386" s="84" t="s">
        <v>3912</v>
      </c>
      <c r="B386" s="84" t="s">
        <v>3913</v>
      </c>
      <c r="C386" s="84">
        <v>2</v>
      </c>
      <c r="D386" s="123">
        <v>0.0015915972601812983</v>
      </c>
      <c r="E386" s="123">
        <v>3.0472748673841794</v>
      </c>
      <c r="F386" s="84" t="s">
        <v>4050</v>
      </c>
      <c r="G386" s="84" t="b">
        <v>0</v>
      </c>
      <c r="H386" s="84" t="b">
        <v>0</v>
      </c>
      <c r="I386" s="84" t="b">
        <v>0</v>
      </c>
      <c r="J386" s="84" t="b">
        <v>0</v>
      </c>
      <c r="K386" s="84" t="b">
        <v>0</v>
      </c>
      <c r="L386" s="84" t="b">
        <v>0</v>
      </c>
    </row>
    <row r="387" spans="1:12" ht="15">
      <c r="A387" s="84" t="s">
        <v>3913</v>
      </c>
      <c r="B387" s="84" t="s">
        <v>3914</v>
      </c>
      <c r="C387" s="84">
        <v>2</v>
      </c>
      <c r="D387" s="123">
        <v>0.0015915972601812983</v>
      </c>
      <c r="E387" s="123">
        <v>3.0472748673841794</v>
      </c>
      <c r="F387" s="84" t="s">
        <v>4050</v>
      </c>
      <c r="G387" s="84" t="b">
        <v>0</v>
      </c>
      <c r="H387" s="84" t="b">
        <v>0</v>
      </c>
      <c r="I387" s="84" t="b">
        <v>0</v>
      </c>
      <c r="J387" s="84" t="b">
        <v>0</v>
      </c>
      <c r="K387" s="84" t="b">
        <v>0</v>
      </c>
      <c r="L387" s="84" t="b">
        <v>0</v>
      </c>
    </row>
    <row r="388" spans="1:12" ht="15">
      <c r="A388" s="84" t="s">
        <v>3914</v>
      </c>
      <c r="B388" s="84" t="s">
        <v>3915</v>
      </c>
      <c r="C388" s="84">
        <v>2</v>
      </c>
      <c r="D388" s="123">
        <v>0.0015915972601812983</v>
      </c>
      <c r="E388" s="123">
        <v>3.0472748673841794</v>
      </c>
      <c r="F388" s="84" t="s">
        <v>4050</v>
      </c>
      <c r="G388" s="84" t="b">
        <v>0</v>
      </c>
      <c r="H388" s="84" t="b">
        <v>0</v>
      </c>
      <c r="I388" s="84" t="b">
        <v>0</v>
      </c>
      <c r="J388" s="84" t="b">
        <v>0</v>
      </c>
      <c r="K388" s="84" t="b">
        <v>0</v>
      </c>
      <c r="L388" s="84" t="b">
        <v>0</v>
      </c>
    </row>
    <row r="389" spans="1:12" ht="15">
      <c r="A389" s="84" t="s">
        <v>3915</v>
      </c>
      <c r="B389" s="84" t="s">
        <v>3916</v>
      </c>
      <c r="C389" s="84">
        <v>2</v>
      </c>
      <c r="D389" s="123">
        <v>0.0015915972601812983</v>
      </c>
      <c r="E389" s="123">
        <v>3.0472748673841794</v>
      </c>
      <c r="F389" s="84" t="s">
        <v>4050</v>
      </c>
      <c r="G389" s="84" t="b">
        <v>0</v>
      </c>
      <c r="H389" s="84" t="b">
        <v>0</v>
      </c>
      <c r="I389" s="84" t="b">
        <v>0</v>
      </c>
      <c r="J389" s="84" t="b">
        <v>0</v>
      </c>
      <c r="K389" s="84" t="b">
        <v>0</v>
      </c>
      <c r="L389" s="84" t="b">
        <v>0</v>
      </c>
    </row>
    <row r="390" spans="1:12" ht="15">
      <c r="A390" s="84" t="s">
        <v>3916</v>
      </c>
      <c r="B390" s="84" t="s">
        <v>3917</v>
      </c>
      <c r="C390" s="84">
        <v>2</v>
      </c>
      <c r="D390" s="123">
        <v>0.0015915972601812983</v>
      </c>
      <c r="E390" s="123">
        <v>3.0472748673841794</v>
      </c>
      <c r="F390" s="84" t="s">
        <v>4050</v>
      </c>
      <c r="G390" s="84" t="b">
        <v>0</v>
      </c>
      <c r="H390" s="84" t="b">
        <v>0</v>
      </c>
      <c r="I390" s="84" t="b">
        <v>0</v>
      </c>
      <c r="J390" s="84" t="b">
        <v>0</v>
      </c>
      <c r="K390" s="84" t="b">
        <v>1</v>
      </c>
      <c r="L390" s="84" t="b">
        <v>0</v>
      </c>
    </row>
    <row r="391" spans="1:12" ht="15">
      <c r="A391" s="84" t="s">
        <v>3917</v>
      </c>
      <c r="B391" s="84" t="s">
        <v>3918</v>
      </c>
      <c r="C391" s="84">
        <v>2</v>
      </c>
      <c r="D391" s="123">
        <v>0.0015915972601812983</v>
      </c>
      <c r="E391" s="123">
        <v>3.0472748673841794</v>
      </c>
      <c r="F391" s="84" t="s">
        <v>4050</v>
      </c>
      <c r="G391" s="84" t="b">
        <v>0</v>
      </c>
      <c r="H391" s="84" t="b">
        <v>1</v>
      </c>
      <c r="I391" s="84" t="b">
        <v>0</v>
      </c>
      <c r="J391" s="84" t="b">
        <v>1</v>
      </c>
      <c r="K391" s="84" t="b">
        <v>0</v>
      </c>
      <c r="L391" s="84" t="b">
        <v>0</v>
      </c>
    </row>
    <row r="392" spans="1:12" ht="15">
      <c r="A392" s="84" t="s">
        <v>3918</v>
      </c>
      <c r="B392" s="84" t="s">
        <v>732</v>
      </c>
      <c r="C392" s="84">
        <v>2</v>
      </c>
      <c r="D392" s="123">
        <v>0.0015915972601812983</v>
      </c>
      <c r="E392" s="123">
        <v>2.746244871720198</v>
      </c>
      <c r="F392" s="84" t="s">
        <v>4050</v>
      </c>
      <c r="G392" s="84" t="b">
        <v>1</v>
      </c>
      <c r="H392" s="84" t="b">
        <v>0</v>
      </c>
      <c r="I392" s="84" t="b">
        <v>0</v>
      </c>
      <c r="J392" s="84" t="b">
        <v>0</v>
      </c>
      <c r="K392" s="84" t="b">
        <v>0</v>
      </c>
      <c r="L392" s="84" t="b">
        <v>0</v>
      </c>
    </row>
    <row r="393" spans="1:12" ht="15">
      <c r="A393" s="84" t="s">
        <v>732</v>
      </c>
      <c r="B393" s="84" t="s">
        <v>3919</v>
      </c>
      <c r="C393" s="84">
        <v>2</v>
      </c>
      <c r="D393" s="123">
        <v>0.0015915972601812983</v>
      </c>
      <c r="E393" s="123">
        <v>2.746244871720198</v>
      </c>
      <c r="F393" s="84" t="s">
        <v>4050</v>
      </c>
      <c r="G393" s="84" t="b">
        <v>0</v>
      </c>
      <c r="H393" s="84" t="b">
        <v>0</v>
      </c>
      <c r="I393" s="84" t="b">
        <v>0</v>
      </c>
      <c r="J393" s="84" t="b">
        <v>0</v>
      </c>
      <c r="K393" s="84" t="b">
        <v>0</v>
      </c>
      <c r="L393" s="84" t="b">
        <v>0</v>
      </c>
    </row>
    <row r="394" spans="1:12" ht="15">
      <c r="A394" s="84" t="s">
        <v>3919</v>
      </c>
      <c r="B394" s="84" t="s">
        <v>3920</v>
      </c>
      <c r="C394" s="84">
        <v>2</v>
      </c>
      <c r="D394" s="123">
        <v>0.0015915972601812983</v>
      </c>
      <c r="E394" s="123">
        <v>3.0472748673841794</v>
      </c>
      <c r="F394" s="84" t="s">
        <v>4050</v>
      </c>
      <c r="G394" s="84" t="b">
        <v>0</v>
      </c>
      <c r="H394" s="84" t="b">
        <v>0</v>
      </c>
      <c r="I394" s="84" t="b">
        <v>0</v>
      </c>
      <c r="J394" s="84" t="b">
        <v>0</v>
      </c>
      <c r="K394" s="84" t="b">
        <v>0</v>
      </c>
      <c r="L394" s="84" t="b">
        <v>0</v>
      </c>
    </row>
    <row r="395" spans="1:12" ht="15">
      <c r="A395" s="84" t="s">
        <v>3920</v>
      </c>
      <c r="B395" s="84" t="s">
        <v>3669</v>
      </c>
      <c r="C395" s="84">
        <v>2</v>
      </c>
      <c r="D395" s="123">
        <v>0.0015915972601812983</v>
      </c>
      <c r="E395" s="123">
        <v>2.5032068230339037</v>
      </c>
      <c r="F395" s="84" t="s">
        <v>4050</v>
      </c>
      <c r="G395" s="84" t="b">
        <v>0</v>
      </c>
      <c r="H395" s="84" t="b">
        <v>0</v>
      </c>
      <c r="I395" s="84" t="b">
        <v>0</v>
      </c>
      <c r="J395" s="84" t="b">
        <v>0</v>
      </c>
      <c r="K395" s="84" t="b">
        <v>0</v>
      </c>
      <c r="L395" s="84" t="b">
        <v>0</v>
      </c>
    </row>
    <row r="396" spans="1:12" ht="15">
      <c r="A396" s="84" t="s">
        <v>3669</v>
      </c>
      <c r="B396" s="84" t="s">
        <v>3705</v>
      </c>
      <c r="C396" s="84">
        <v>2</v>
      </c>
      <c r="D396" s="123">
        <v>0.0015915972601812983</v>
      </c>
      <c r="E396" s="123">
        <v>2.144184880392236</v>
      </c>
      <c r="F396" s="84" t="s">
        <v>4050</v>
      </c>
      <c r="G396" s="84" t="b">
        <v>0</v>
      </c>
      <c r="H396" s="84" t="b">
        <v>0</v>
      </c>
      <c r="I396" s="84" t="b">
        <v>0</v>
      </c>
      <c r="J396" s="84" t="b">
        <v>0</v>
      </c>
      <c r="K396" s="84" t="b">
        <v>0</v>
      </c>
      <c r="L396" s="84" t="b">
        <v>0</v>
      </c>
    </row>
    <row r="397" spans="1:12" ht="15">
      <c r="A397" s="84" t="s">
        <v>3089</v>
      </c>
      <c r="B397" s="84" t="s">
        <v>3667</v>
      </c>
      <c r="C397" s="84">
        <v>2</v>
      </c>
      <c r="D397" s="123">
        <v>0.0015915972601812983</v>
      </c>
      <c r="E397" s="123">
        <v>1.695092349272817</v>
      </c>
      <c r="F397" s="84" t="s">
        <v>4050</v>
      </c>
      <c r="G397" s="84" t="b">
        <v>1</v>
      </c>
      <c r="H397" s="84" t="b">
        <v>0</v>
      </c>
      <c r="I397" s="84" t="b">
        <v>0</v>
      </c>
      <c r="J397" s="84" t="b">
        <v>0</v>
      </c>
      <c r="K397" s="84" t="b">
        <v>0</v>
      </c>
      <c r="L397" s="84" t="b">
        <v>0</v>
      </c>
    </row>
    <row r="398" spans="1:12" ht="15">
      <c r="A398" s="84" t="s">
        <v>3667</v>
      </c>
      <c r="B398" s="84" t="s">
        <v>3921</v>
      </c>
      <c r="C398" s="84">
        <v>2</v>
      </c>
      <c r="D398" s="123">
        <v>0.0015915972601812983</v>
      </c>
      <c r="E398" s="123">
        <v>2.5032068230339037</v>
      </c>
      <c r="F398" s="84" t="s">
        <v>4050</v>
      </c>
      <c r="G398" s="84" t="b">
        <v>0</v>
      </c>
      <c r="H398" s="84" t="b">
        <v>0</v>
      </c>
      <c r="I398" s="84" t="b">
        <v>0</v>
      </c>
      <c r="J398" s="84" t="b">
        <v>0</v>
      </c>
      <c r="K398" s="84" t="b">
        <v>0</v>
      </c>
      <c r="L398" s="84" t="b">
        <v>0</v>
      </c>
    </row>
    <row r="399" spans="1:12" ht="15">
      <c r="A399" s="84" t="s">
        <v>3921</v>
      </c>
      <c r="B399" s="84" t="s">
        <v>3922</v>
      </c>
      <c r="C399" s="84">
        <v>2</v>
      </c>
      <c r="D399" s="123">
        <v>0.0015915972601812983</v>
      </c>
      <c r="E399" s="123">
        <v>3.0472748673841794</v>
      </c>
      <c r="F399" s="84" t="s">
        <v>4050</v>
      </c>
      <c r="G399" s="84" t="b">
        <v>0</v>
      </c>
      <c r="H399" s="84" t="b">
        <v>0</v>
      </c>
      <c r="I399" s="84" t="b">
        <v>0</v>
      </c>
      <c r="J399" s="84" t="b">
        <v>0</v>
      </c>
      <c r="K399" s="84" t="b">
        <v>0</v>
      </c>
      <c r="L399" s="84" t="b">
        <v>0</v>
      </c>
    </row>
    <row r="400" spans="1:12" ht="15">
      <c r="A400" s="84" t="s">
        <v>3922</v>
      </c>
      <c r="B400" s="84" t="s">
        <v>3091</v>
      </c>
      <c r="C400" s="84">
        <v>2</v>
      </c>
      <c r="D400" s="123">
        <v>0.0015915972601812983</v>
      </c>
      <c r="E400" s="123">
        <v>2.570153612664517</v>
      </c>
      <c r="F400" s="84" t="s">
        <v>4050</v>
      </c>
      <c r="G400" s="84" t="b">
        <v>0</v>
      </c>
      <c r="H400" s="84" t="b">
        <v>0</v>
      </c>
      <c r="I400" s="84" t="b">
        <v>0</v>
      </c>
      <c r="J400" s="84" t="b">
        <v>0</v>
      </c>
      <c r="K400" s="84" t="b">
        <v>0</v>
      </c>
      <c r="L400" s="84" t="b">
        <v>0</v>
      </c>
    </row>
    <row r="401" spans="1:12" ht="15">
      <c r="A401" s="84" t="s">
        <v>3091</v>
      </c>
      <c r="B401" s="84" t="s">
        <v>3069</v>
      </c>
      <c r="C401" s="84">
        <v>2</v>
      </c>
      <c r="D401" s="123">
        <v>0.0015915972601812983</v>
      </c>
      <c r="E401" s="123">
        <v>1.7572402560216613</v>
      </c>
      <c r="F401" s="84" t="s">
        <v>4050</v>
      </c>
      <c r="G401" s="84" t="b">
        <v>0</v>
      </c>
      <c r="H401" s="84" t="b">
        <v>0</v>
      </c>
      <c r="I401" s="84" t="b">
        <v>0</v>
      </c>
      <c r="J401" s="84" t="b">
        <v>0</v>
      </c>
      <c r="K401" s="84" t="b">
        <v>0</v>
      </c>
      <c r="L401" s="84" t="b">
        <v>0</v>
      </c>
    </row>
    <row r="402" spans="1:12" ht="15">
      <c r="A402" s="84" t="s">
        <v>3069</v>
      </c>
      <c r="B402" s="84" t="s">
        <v>414</v>
      </c>
      <c r="C402" s="84">
        <v>2</v>
      </c>
      <c r="D402" s="123">
        <v>0.0015915972601812983</v>
      </c>
      <c r="E402" s="123">
        <v>2.2343615107413237</v>
      </c>
      <c r="F402" s="84" t="s">
        <v>4050</v>
      </c>
      <c r="G402" s="84" t="b">
        <v>0</v>
      </c>
      <c r="H402" s="84" t="b">
        <v>0</v>
      </c>
      <c r="I402" s="84" t="b">
        <v>0</v>
      </c>
      <c r="J402" s="84" t="b">
        <v>0</v>
      </c>
      <c r="K402" s="84" t="b">
        <v>0</v>
      </c>
      <c r="L402" s="84" t="b">
        <v>0</v>
      </c>
    </row>
    <row r="403" spans="1:12" ht="15">
      <c r="A403" s="84" t="s">
        <v>414</v>
      </c>
      <c r="B403" s="84" t="s">
        <v>3923</v>
      </c>
      <c r="C403" s="84">
        <v>2</v>
      </c>
      <c r="D403" s="123">
        <v>0.0015915972601812983</v>
      </c>
      <c r="E403" s="123">
        <v>3.0472748673841794</v>
      </c>
      <c r="F403" s="84" t="s">
        <v>4050</v>
      </c>
      <c r="G403" s="84" t="b">
        <v>0</v>
      </c>
      <c r="H403" s="84" t="b">
        <v>0</v>
      </c>
      <c r="I403" s="84" t="b">
        <v>0</v>
      </c>
      <c r="J403" s="84" t="b">
        <v>0</v>
      </c>
      <c r="K403" s="84" t="b">
        <v>0</v>
      </c>
      <c r="L403" s="84" t="b">
        <v>0</v>
      </c>
    </row>
    <row r="404" spans="1:12" ht="15">
      <c r="A404" s="84" t="s">
        <v>3923</v>
      </c>
      <c r="B404" s="84" t="s">
        <v>3924</v>
      </c>
      <c r="C404" s="84">
        <v>2</v>
      </c>
      <c r="D404" s="123">
        <v>0.0015915972601812983</v>
      </c>
      <c r="E404" s="123">
        <v>3.0472748673841794</v>
      </c>
      <c r="F404" s="84" t="s">
        <v>4050</v>
      </c>
      <c r="G404" s="84" t="b">
        <v>0</v>
      </c>
      <c r="H404" s="84" t="b">
        <v>0</v>
      </c>
      <c r="I404" s="84" t="b">
        <v>0</v>
      </c>
      <c r="J404" s="84" t="b">
        <v>0</v>
      </c>
      <c r="K404" s="84" t="b">
        <v>0</v>
      </c>
      <c r="L404" s="84" t="b">
        <v>0</v>
      </c>
    </row>
    <row r="405" spans="1:12" ht="15">
      <c r="A405" s="84" t="s">
        <v>3924</v>
      </c>
      <c r="B405" s="84" t="s">
        <v>3925</v>
      </c>
      <c r="C405" s="84">
        <v>2</v>
      </c>
      <c r="D405" s="123">
        <v>0.0015915972601812983</v>
      </c>
      <c r="E405" s="123">
        <v>3.0472748673841794</v>
      </c>
      <c r="F405" s="84" t="s">
        <v>4050</v>
      </c>
      <c r="G405" s="84" t="b">
        <v>0</v>
      </c>
      <c r="H405" s="84" t="b">
        <v>0</v>
      </c>
      <c r="I405" s="84" t="b">
        <v>0</v>
      </c>
      <c r="J405" s="84" t="b">
        <v>0</v>
      </c>
      <c r="K405" s="84" t="b">
        <v>0</v>
      </c>
      <c r="L405" s="84" t="b">
        <v>0</v>
      </c>
    </row>
    <row r="406" spans="1:12" ht="15">
      <c r="A406" s="84" t="s">
        <v>3926</v>
      </c>
      <c r="B406" s="84" t="s">
        <v>3927</v>
      </c>
      <c r="C406" s="84">
        <v>2</v>
      </c>
      <c r="D406" s="123">
        <v>0.0015915972601812983</v>
      </c>
      <c r="E406" s="123">
        <v>3.0472748673841794</v>
      </c>
      <c r="F406" s="84" t="s">
        <v>4050</v>
      </c>
      <c r="G406" s="84" t="b">
        <v>1</v>
      </c>
      <c r="H406" s="84" t="b">
        <v>0</v>
      </c>
      <c r="I406" s="84" t="b">
        <v>0</v>
      </c>
      <c r="J406" s="84" t="b">
        <v>0</v>
      </c>
      <c r="K406" s="84" t="b">
        <v>0</v>
      </c>
      <c r="L406" s="84" t="b">
        <v>0</v>
      </c>
    </row>
    <row r="407" spans="1:12" ht="15">
      <c r="A407" s="84" t="s">
        <v>3927</v>
      </c>
      <c r="B407" s="84" t="s">
        <v>3078</v>
      </c>
      <c r="C407" s="84">
        <v>2</v>
      </c>
      <c r="D407" s="123">
        <v>0.0015915972601812983</v>
      </c>
      <c r="E407" s="123">
        <v>2.570153612664517</v>
      </c>
      <c r="F407" s="84" t="s">
        <v>4050</v>
      </c>
      <c r="G407" s="84" t="b">
        <v>0</v>
      </c>
      <c r="H407" s="84" t="b">
        <v>0</v>
      </c>
      <c r="I407" s="84" t="b">
        <v>0</v>
      </c>
      <c r="J407" s="84" t="b">
        <v>0</v>
      </c>
      <c r="K407" s="84" t="b">
        <v>0</v>
      </c>
      <c r="L407" s="84" t="b">
        <v>0</v>
      </c>
    </row>
    <row r="408" spans="1:12" ht="15">
      <c r="A408" s="84" t="s">
        <v>3078</v>
      </c>
      <c r="B408" s="84" t="s">
        <v>761</v>
      </c>
      <c r="C408" s="84">
        <v>2</v>
      </c>
      <c r="D408" s="123">
        <v>0.0015915972601812983</v>
      </c>
      <c r="E408" s="123">
        <v>2.0930323579448546</v>
      </c>
      <c r="F408" s="84" t="s">
        <v>4050</v>
      </c>
      <c r="G408" s="84" t="b">
        <v>0</v>
      </c>
      <c r="H408" s="84" t="b">
        <v>0</v>
      </c>
      <c r="I408" s="84" t="b">
        <v>0</v>
      </c>
      <c r="J408" s="84" t="b">
        <v>0</v>
      </c>
      <c r="K408" s="84" t="b">
        <v>0</v>
      </c>
      <c r="L408" s="84" t="b">
        <v>0</v>
      </c>
    </row>
    <row r="409" spans="1:12" ht="15">
      <c r="A409" s="84" t="s">
        <v>761</v>
      </c>
      <c r="B409" s="84" t="s">
        <v>3928</v>
      </c>
      <c r="C409" s="84">
        <v>2</v>
      </c>
      <c r="D409" s="123">
        <v>0.0015915972601812983</v>
      </c>
      <c r="E409" s="123">
        <v>2.394062353608836</v>
      </c>
      <c r="F409" s="84" t="s">
        <v>4050</v>
      </c>
      <c r="G409" s="84" t="b">
        <v>0</v>
      </c>
      <c r="H409" s="84" t="b">
        <v>0</v>
      </c>
      <c r="I409" s="84" t="b">
        <v>0</v>
      </c>
      <c r="J409" s="84" t="b">
        <v>0</v>
      </c>
      <c r="K409" s="84" t="b">
        <v>0</v>
      </c>
      <c r="L409" s="84" t="b">
        <v>0</v>
      </c>
    </row>
    <row r="410" spans="1:12" ht="15">
      <c r="A410" s="84" t="s">
        <v>3928</v>
      </c>
      <c r="B410" s="84" t="s">
        <v>3069</v>
      </c>
      <c r="C410" s="84">
        <v>2</v>
      </c>
      <c r="D410" s="123">
        <v>0.0015915972601812983</v>
      </c>
      <c r="E410" s="123">
        <v>2.2343615107413237</v>
      </c>
      <c r="F410" s="84" t="s">
        <v>4050</v>
      </c>
      <c r="G410" s="84" t="b">
        <v>0</v>
      </c>
      <c r="H410" s="84" t="b">
        <v>0</v>
      </c>
      <c r="I410" s="84" t="b">
        <v>0</v>
      </c>
      <c r="J410" s="84" t="b">
        <v>0</v>
      </c>
      <c r="K410" s="84" t="b">
        <v>0</v>
      </c>
      <c r="L410" s="84" t="b">
        <v>0</v>
      </c>
    </row>
    <row r="411" spans="1:12" ht="15">
      <c r="A411" s="84" t="s">
        <v>3069</v>
      </c>
      <c r="B411" s="84" t="s">
        <v>255</v>
      </c>
      <c r="C411" s="84">
        <v>2</v>
      </c>
      <c r="D411" s="123">
        <v>0.0015915972601812983</v>
      </c>
      <c r="E411" s="123">
        <v>1.7572402560216613</v>
      </c>
      <c r="F411" s="84" t="s">
        <v>4050</v>
      </c>
      <c r="G411" s="84" t="b">
        <v>0</v>
      </c>
      <c r="H411" s="84" t="b">
        <v>0</v>
      </c>
      <c r="I411" s="84" t="b">
        <v>0</v>
      </c>
      <c r="J411" s="84" t="b">
        <v>0</v>
      </c>
      <c r="K411" s="84" t="b">
        <v>0</v>
      </c>
      <c r="L411" s="84" t="b">
        <v>0</v>
      </c>
    </row>
    <row r="412" spans="1:12" ht="15">
      <c r="A412" s="84" t="s">
        <v>255</v>
      </c>
      <c r="B412" s="84" t="s">
        <v>3929</v>
      </c>
      <c r="C412" s="84">
        <v>2</v>
      </c>
      <c r="D412" s="123">
        <v>0.0015915972601812983</v>
      </c>
      <c r="E412" s="123">
        <v>2.445214876056217</v>
      </c>
      <c r="F412" s="84" t="s">
        <v>4050</v>
      </c>
      <c r="G412" s="84" t="b">
        <v>0</v>
      </c>
      <c r="H412" s="84" t="b">
        <v>0</v>
      </c>
      <c r="I412" s="84" t="b">
        <v>0</v>
      </c>
      <c r="J412" s="84" t="b">
        <v>0</v>
      </c>
      <c r="K412" s="84" t="b">
        <v>0</v>
      </c>
      <c r="L412" s="84" t="b">
        <v>0</v>
      </c>
    </row>
    <row r="413" spans="1:12" ht="15">
      <c r="A413" s="84" t="s">
        <v>3929</v>
      </c>
      <c r="B413" s="84" t="s">
        <v>3930</v>
      </c>
      <c r="C413" s="84">
        <v>2</v>
      </c>
      <c r="D413" s="123">
        <v>0.0015915972601812983</v>
      </c>
      <c r="E413" s="123">
        <v>3.0472748673841794</v>
      </c>
      <c r="F413" s="84" t="s">
        <v>4050</v>
      </c>
      <c r="G413" s="84" t="b">
        <v>0</v>
      </c>
      <c r="H413" s="84" t="b">
        <v>0</v>
      </c>
      <c r="I413" s="84" t="b">
        <v>0</v>
      </c>
      <c r="J413" s="84" t="b">
        <v>0</v>
      </c>
      <c r="K413" s="84" t="b">
        <v>0</v>
      </c>
      <c r="L413" s="84" t="b">
        <v>0</v>
      </c>
    </row>
    <row r="414" spans="1:12" ht="15">
      <c r="A414" s="84" t="s">
        <v>3930</v>
      </c>
      <c r="B414" s="84" t="s">
        <v>3931</v>
      </c>
      <c r="C414" s="84">
        <v>2</v>
      </c>
      <c r="D414" s="123">
        <v>0.0015915972601812983</v>
      </c>
      <c r="E414" s="123">
        <v>3.0472748673841794</v>
      </c>
      <c r="F414" s="84" t="s">
        <v>4050</v>
      </c>
      <c r="G414" s="84" t="b">
        <v>0</v>
      </c>
      <c r="H414" s="84" t="b">
        <v>0</v>
      </c>
      <c r="I414" s="84" t="b">
        <v>0</v>
      </c>
      <c r="J414" s="84" t="b">
        <v>1</v>
      </c>
      <c r="K414" s="84" t="b">
        <v>0</v>
      </c>
      <c r="L414" s="84" t="b">
        <v>0</v>
      </c>
    </row>
    <row r="415" spans="1:12" ht="15">
      <c r="A415" s="84" t="s">
        <v>320</v>
      </c>
      <c r="B415" s="84" t="s">
        <v>3932</v>
      </c>
      <c r="C415" s="84">
        <v>2</v>
      </c>
      <c r="D415" s="123">
        <v>0.0015915972601812983</v>
      </c>
      <c r="E415" s="123">
        <v>2.117855941669887</v>
      </c>
      <c r="F415" s="84" t="s">
        <v>4050</v>
      </c>
      <c r="G415" s="84" t="b">
        <v>0</v>
      </c>
      <c r="H415" s="84" t="b">
        <v>0</v>
      </c>
      <c r="I415" s="84" t="b">
        <v>0</v>
      </c>
      <c r="J415" s="84" t="b">
        <v>0</v>
      </c>
      <c r="K415" s="84" t="b">
        <v>0</v>
      </c>
      <c r="L415" s="84" t="b">
        <v>0</v>
      </c>
    </row>
    <row r="416" spans="1:12" ht="15">
      <c r="A416" s="84" t="s">
        <v>3932</v>
      </c>
      <c r="B416" s="84" t="s">
        <v>413</v>
      </c>
      <c r="C416" s="84">
        <v>2</v>
      </c>
      <c r="D416" s="123">
        <v>0.0015915972601812983</v>
      </c>
      <c r="E416" s="123">
        <v>3.0472748673841794</v>
      </c>
      <c r="F416" s="84" t="s">
        <v>4050</v>
      </c>
      <c r="G416" s="84" t="b">
        <v>0</v>
      </c>
      <c r="H416" s="84" t="b">
        <v>0</v>
      </c>
      <c r="I416" s="84" t="b">
        <v>0</v>
      </c>
      <c r="J416" s="84" t="b">
        <v>0</v>
      </c>
      <c r="K416" s="84" t="b">
        <v>0</v>
      </c>
      <c r="L416" s="84" t="b">
        <v>0</v>
      </c>
    </row>
    <row r="417" spans="1:12" ht="15">
      <c r="A417" s="84" t="s">
        <v>413</v>
      </c>
      <c r="B417" s="84" t="s">
        <v>412</v>
      </c>
      <c r="C417" s="84">
        <v>2</v>
      </c>
      <c r="D417" s="123">
        <v>0.0015915972601812983</v>
      </c>
      <c r="E417" s="123">
        <v>2.746244871720198</v>
      </c>
      <c r="F417" s="84" t="s">
        <v>4050</v>
      </c>
      <c r="G417" s="84" t="b">
        <v>0</v>
      </c>
      <c r="H417" s="84" t="b">
        <v>0</v>
      </c>
      <c r="I417" s="84" t="b">
        <v>0</v>
      </c>
      <c r="J417" s="84" t="b">
        <v>0</v>
      </c>
      <c r="K417" s="84" t="b">
        <v>0</v>
      </c>
      <c r="L417" s="84" t="b">
        <v>0</v>
      </c>
    </row>
    <row r="418" spans="1:12" ht="15">
      <c r="A418" s="84" t="s">
        <v>412</v>
      </c>
      <c r="B418" s="84" t="s">
        <v>3061</v>
      </c>
      <c r="C418" s="84">
        <v>2</v>
      </c>
      <c r="D418" s="123">
        <v>0.0015915972601812983</v>
      </c>
      <c r="E418" s="123">
        <v>2.269123617000536</v>
      </c>
      <c r="F418" s="84" t="s">
        <v>4050</v>
      </c>
      <c r="G418" s="84" t="b">
        <v>0</v>
      </c>
      <c r="H418" s="84" t="b">
        <v>0</v>
      </c>
      <c r="I418" s="84" t="b">
        <v>0</v>
      </c>
      <c r="J418" s="84" t="b">
        <v>0</v>
      </c>
      <c r="K418" s="84" t="b">
        <v>0</v>
      </c>
      <c r="L418" s="84" t="b">
        <v>0</v>
      </c>
    </row>
    <row r="419" spans="1:12" ht="15">
      <c r="A419" s="84" t="s">
        <v>3061</v>
      </c>
      <c r="B419" s="84" t="s">
        <v>3696</v>
      </c>
      <c r="C419" s="84">
        <v>2</v>
      </c>
      <c r="D419" s="123">
        <v>0.0015915972601812983</v>
      </c>
      <c r="E419" s="123">
        <v>2.1052668143618662</v>
      </c>
      <c r="F419" s="84" t="s">
        <v>4050</v>
      </c>
      <c r="G419" s="84" t="b">
        <v>0</v>
      </c>
      <c r="H419" s="84" t="b">
        <v>0</v>
      </c>
      <c r="I419" s="84" t="b">
        <v>0</v>
      </c>
      <c r="J419" s="84" t="b">
        <v>0</v>
      </c>
      <c r="K419" s="84" t="b">
        <v>0</v>
      </c>
      <c r="L419" s="84" t="b">
        <v>0</v>
      </c>
    </row>
    <row r="420" spans="1:12" ht="15">
      <c r="A420" s="84" t="s">
        <v>3696</v>
      </c>
      <c r="B420" s="84" t="s">
        <v>716</v>
      </c>
      <c r="C420" s="84">
        <v>2</v>
      </c>
      <c r="D420" s="123">
        <v>0.0015915972601812983</v>
      </c>
      <c r="E420" s="123">
        <v>1.0209459286618303</v>
      </c>
      <c r="F420" s="84" t="s">
        <v>4050</v>
      </c>
      <c r="G420" s="84" t="b">
        <v>0</v>
      </c>
      <c r="H420" s="84" t="b">
        <v>0</v>
      </c>
      <c r="I420" s="84" t="b">
        <v>0</v>
      </c>
      <c r="J420" s="84" t="b">
        <v>0</v>
      </c>
      <c r="K420" s="84" t="b">
        <v>0</v>
      </c>
      <c r="L420" s="84" t="b">
        <v>0</v>
      </c>
    </row>
    <row r="421" spans="1:12" ht="15">
      <c r="A421" s="84" t="s">
        <v>716</v>
      </c>
      <c r="B421" s="84" t="s">
        <v>3933</v>
      </c>
      <c r="C421" s="84">
        <v>2</v>
      </c>
      <c r="D421" s="123">
        <v>0.0015915972601812983</v>
      </c>
      <c r="E421" s="123">
        <v>1.4087856104295422</v>
      </c>
      <c r="F421" s="84" t="s">
        <v>4050</v>
      </c>
      <c r="G421" s="84" t="b">
        <v>0</v>
      </c>
      <c r="H421" s="84" t="b">
        <v>0</v>
      </c>
      <c r="I421" s="84" t="b">
        <v>0</v>
      </c>
      <c r="J421" s="84" t="b">
        <v>0</v>
      </c>
      <c r="K421" s="84" t="b">
        <v>0</v>
      </c>
      <c r="L421" s="84" t="b">
        <v>0</v>
      </c>
    </row>
    <row r="422" spans="1:12" ht="15">
      <c r="A422" s="84" t="s">
        <v>3933</v>
      </c>
      <c r="B422" s="84" t="s">
        <v>3756</v>
      </c>
      <c r="C422" s="84">
        <v>2</v>
      </c>
      <c r="D422" s="123">
        <v>0.0015915972601812983</v>
      </c>
      <c r="E422" s="123">
        <v>2.871183608328498</v>
      </c>
      <c r="F422" s="84" t="s">
        <v>4050</v>
      </c>
      <c r="G422" s="84" t="b">
        <v>0</v>
      </c>
      <c r="H422" s="84" t="b">
        <v>0</v>
      </c>
      <c r="I422" s="84" t="b">
        <v>0</v>
      </c>
      <c r="J422" s="84" t="b">
        <v>0</v>
      </c>
      <c r="K422" s="84" t="b">
        <v>0</v>
      </c>
      <c r="L422" s="84" t="b">
        <v>0</v>
      </c>
    </row>
    <row r="423" spans="1:12" ht="15">
      <c r="A423" s="84" t="s">
        <v>3756</v>
      </c>
      <c r="B423" s="84" t="s">
        <v>3934</v>
      </c>
      <c r="C423" s="84">
        <v>2</v>
      </c>
      <c r="D423" s="123">
        <v>0.0015915972601812983</v>
      </c>
      <c r="E423" s="123">
        <v>2.871183608328498</v>
      </c>
      <c r="F423" s="84" t="s">
        <v>4050</v>
      </c>
      <c r="G423" s="84" t="b">
        <v>0</v>
      </c>
      <c r="H423" s="84" t="b">
        <v>0</v>
      </c>
      <c r="I423" s="84" t="b">
        <v>0</v>
      </c>
      <c r="J423" s="84" t="b">
        <v>0</v>
      </c>
      <c r="K423" s="84" t="b">
        <v>0</v>
      </c>
      <c r="L423" s="84" t="b">
        <v>0</v>
      </c>
    </row>
    <row r="424" spans="1:12" ht="15">
      <c r="A424" s="84" t="s">
        <v>3934</v>
      </c>
      <c r="B424" s="84" t="s">
        <v>3676</v>
      </c>
      <c r="C424" s="84">
        <v>2</v>
      </c>
      <c r="D424" s="123">
        <v>0.0015915972601812983</v>
      </c>
      <c r="E424" s="123">
        <v>2.570153612664517</v>
      </c>
      <c r="F424" s="84" t="s">
        <v>4050</v>
      </c>
      <c r="G424" s="84" t="b">
        <v>0</v>
      </c>
      <c r="H424" s="84" t="b">
        <v>0</v>
      </c>
      <c r="I424" s="84" t="b">
        <v>0</v>
      </c>
      <c r="J424" s="84" t="b">
        <v>0</v>
      </c>
      <c r="K424" s="84" t="b">
        <v>0</v>
      </c>
      <c r="L424" s="84" t="b">
        <v>0</v>
      </c>
    </row>
    <row r="425" spans="1:12" ht="15">
      <c r="A425" s="84" t="s">
        <v>3676</v>
      </c>
      <c r="B425" s="84" t="s">
        <v>810</v>
      </c>
      <c r="C425" s="84">
        <v>2</v>
      </c>
      <c r="D425" s="123">
        <v>0.0015915972601812983</v>
      </c>
      <c r="E425" s="123">
        <v>1.280119001301999</v>
      </c>
      <c r="F425" s="84" t="s">
        <v>4050</v>
      </c>
      <c r="G425" s="84" t="b">
        <v>0</v>
      </c>
      <c r="H425" s="84" t="b">
        <v>0</v>
      </c>
      <c r="I425" s="84" t="b">
        <v>0</v>
      </c>
      <c r="J425" s="84" t="b">
        <v>0</v>
      </c>
      <c r="K425" s="84" t="b">
        <v>0</v>
      </c>
      <c r="L425" s="84" t="b">
        <v>0</v>
      </c>
    </row>
    <row r="426" spans="1:12" ht="15">
      <c r="A426" s="84" t="s">
        <v>810</v>
      </c>
      <c r="B426" s="84" t="s">
        <v>3064</v>
      </c>
      <c r="C426" s="84">
        <v>2</v>
      </c>
      <c r="D426" s="123">
        <v>0.0015915972601812983</v>
      </c>
      <c r="E426" s="123">
        <v>0.5897714408108742</v>
      </c>
      <c r="F426" s="84" t="s">
        <v>4050</v>
      </c>
      <c r="G426" s="84" t="b">
        <v>0</v>
      </c>
      <c r="H426" s="84" t="b">
        <v>0</v>
      </c>
      <c r="I426" s="84" t="b">
        <v>0</v>
      </c>
      <c r="J426" s="84" t="b">
        <v>0</v>
      </c>
      <c r="K426" s="84" t="b">
        <v>0</v>
      </c>
      <c r="L426" s="84" t="b">
        <v>0</v>
      </c>
    </row>
    <row r="427" spans="1:12" ht="15">
      <c r="A427" s="84" t="s">
        <v>758</v>
      </c>
      <c r="B427" s="84" t="s">
        <v>3936</v>
      </c>
      <c r="C427" s="84">
        <v>2</v>
      </c>
      <c r="D427" s="123">
        <v>0.0015915972601812983</v>
      </c>
      <c r="E427" s="123">
        <v>2.445214876056217</v>
      </c>
      <c r="F427" s="84" t="s">
        <v>4050</v>
      </c>
      <c r="G427" s="84" t="b">
        <v>0</v>
      </c>
      <c r="H427" s="84" t="b">
        <v>0</v>
      </c>
      <c r="I427" s="84" t="b">
        <v>0</v>
      </c>
      <c r="J427" s="84" t="b">
        <v>0</v>
      </c>
      <c r="K427" s="84" t="b">
        <v>0</v>
      </c>
      <c r="L427" s="84" t="b">
        <v>0</v>
      </c>
    </row>
    <row r="428" spans="1:12" ht="15">
      <c r="A428" s="84" t="s">
        <v>3936</v>
      </c>
      <c r="B428" s="84" t="s">
        <v>3937</v>
      </c>
      <c r="C428" s="84">
        <v>2</v>
      </c>
      <c r="D428" s="123">
        <v>0.0015915972601812983</v>
      </c>
      <c r="E428" s="123">
        <v>3.0472748673841794</v>
      </c>
      <c r="F428" s="84" t="s">
        <v>4050</v>
      </c>
      <c r="G428" s="84" t="b">
        <v>0</v>
      </c>
      <c r="H428" s="84" t="b">
        <v>0</v>
      </c>
      <c r="I428" s="84" t="b">
        <v>0</v>
      </c>
      <c r="J428" s="84" t="b">
        <v>0</v>
      </c>
      <c r="K428" s="84" t="b">
        <v>0</v>
      </c>
      <c r="L428" s="84" t="b">
        <v>0</v>
      </c>
    </row>
    <row r="429" spans="1:12" ht="15">
      <c r="A429" s="84" t="s">
        <v>3937</v>
      </c>
      <c r="B429" s="84" t="s">
        <v>3938</v>
      </c>
      <c r="C429" s="84">
        <v>2</v>
      </c>
      <c r="D429" s="123">
        <v>0.0015915972601812983</v>
      </c>
      <c r="E429" s="123">
        <v>3.0472748673841794</v>
      </c>
      <c r="F429" s="84" t="s">
        <v>4050</v>
      </c>
      <c r="G429" s="84" t="b">
        <v>0</v>
      </c>
      <c r="H429" s="84" t="b">
        <v>0</v>
      </c>
      <c r="I429" s="84" t="b">
        <v>0</v>
      </c>
      <c r="J429" s="84" t="b">
        <v>0</v>
      </c>
      <c r="K429" s="84" t="b">
        <v>0</v>
      </c>
      <c r="L429" s="84" t="b">
        <v>0</v>
      </c>
    </row>
    <row r="430" spans="1:12" ht="15">
      <c r="A430" s="84" t="s">
        <v>3938</v>
      </c>
      <c r="B430" s="84" t="s">
        <v>3939</v>
      </c>
      <c r="C430" s="84">
        <v>2</v>
      </c>
      <c r="D430" s="123">
        <v>0.0015915972601812983</v>
      </c>
      <c r="E430" s="123">
        <v>3.0472748673841794</v>
      </c>
      <c r="F430" s="84" t="s">
        <v>4050</v>
      </c>
      <c r="G430" s="84" t="b">
        <v>0</v>
      </c>
      <c r="H430" s="84" t="b">
        <v>0</v>
      </c>
      <c r="I430" s="84" t="b">
        <v>0</v>
      </c>
      <c r="J430" s="84" t="b">
        <v>0</v>
      </c>
      <c r="K430" s="84" t="b">
        <v>0</v>
      </c>
      <c r="L430" s="84" t="b">
        <v>0</v>
      </c>
    </row>
    <row r="431" spans="1:12" ht="15">
      <c r="A431" s="84" t="s">
        <v>3939</v>
      </c>
      <c r="B431" s="84" t="s">
        <v>3940</v>
      </c>
      <c r="C431" s="84">
        <v>2</v>
      </c>
      <c r="D431" s="123">
        <v>0.0015915972601812983</v>
      </c>
      <c r="E431" s="123">
        <v>3.0472748673841794</v>
      </c>
      <c r="F431" s="84" t="s">
        <v>4050</v>
      </c>
      <c r="G431" s="84" t="b">
        <v>0</v>
      </c>
      <c r="H431" s="84" t="b">
        <v>0</v>
      </c>
      <c r="I431" s="84" t="b">
        <v>0</v>
      </c>
      <c r="J431" s="84" t="b">
        <v>0</v>
      </c>
      <c r="K431" s="84" t="b">
        <v>0</v>
      </c>
      <c r="L431" s="84" t="b">
        <v>0</v>
      </c>
    </row>
    <row r="432" spans="1:12" ht="15">
      <c r="A432" s="84" t="s">
        <v>3940</v>
      </c>
      <c r="B432" s="84" t="s">
        <v>3941</v>
      </c>
      <c r="C432" s="84">
        <v>2</v>
      </c>
      <c r="D432" s="123">
        <v>0.0015915972601812983</v>
      </c>
      <c r="E432" s="123">
        <v>3.0472748673841794</v>
      </c>
      <c r="F432" s="84" t="s">
        <v>4050</v>
      </c>
      <c r="G432" s="84" t="b">
        <v>0</v>
      </c>
      <c r="H432" s="84" t="b">
        <v>0</v>
      </c>
      <c r="I432" s="84" t="b">
        <v>0</v>
      </c>
      <c r="J432" s="84" t="b">
        <v>0</v>
      </c>
      <c r="K432" s="84" t="b">
        <v>0</v>
      </c>
      <c r="L432" s="84" t="b">
        <v>0</v>
      </c>
    </row>
    <row r="433" spans="1:12" ht="15">
      <c r="A433" s="84" t="s">
        <v>3941</v>
      </c>
      <c r="B433" s="84" t="s">
        <v>3942</v>
      </c>
      <c r="C433" s="84">
        <v>2</v>
      </c>
      <c r="D433" s="123">
        <v>0.0015915972601812983</v>
      </c>
      <c r="E433" s="123">
        <v>3.0472748673841794</v>
      </c>
      <c r="F433" s="84" t="s">
        <v>4050</v>
      </c>
      <c r="G433" s="84" t="b">
        <v>0</v>
      </c>
      <c r="H433" s="84" t="b">
        <v>0</v>
      </c>
      <c r="I433" s="84" t="b">
        <v>0</v>
      </c>
      <c r="J433" s="84" t="b">
        <v>0</v>
      </c>
      <c r="K433" s="84" t="b">
        <v>0</v>
      </c>
      <c r="L433" s="84" t="b">
        <v>0</v>
      </c>
    </row>
    <row r="434" spans="1:12" ht="15">
      <c r="A434" s="84" t="s">
        <v>3942</v>
      </c>
      <c r="B434" s="84" t="s">
        <v>3943</v>
      </c>
      <c r="C434" s="84">
        <v>2</v>
      </c>
      <c r="D434" s="123">
        <v>0.0015915972601812983</v>
      </c>
      <c r="E434" s="123">
        <v>3.0472748673841794</v>
      </c>
      <c r="F434" s="84" t="s">
        <v>4050</v>
      </c>
      <c r="G434" s="84" t="b">
        <v>0</v>
      </c>
      <c r="H434" s="84" t="b">
        <v>0</v>
      </c>
      <c r="I434" s="84" t="b">
        <v>0</v>
      </c>
      <c r="J434" s="84" t="b">
        <v>0</v>
      </c>
      <c r="K434" s="84" t="b">
        <v>0</v>
      </c>
      <c r="L434" s="84" t="b">
        <v>0</v>
      </c>
    </row>
    <row r="435" spans="1:12" ht="15">
      <c r="A435" s="84" t="s">
        <v>3943</v>
      </c>
      <c r="B435" s="84" t="s">
        <v>3944</v>
      </c>
      <c r="C435" s="84">
        <v>2</v>
      </c>
      <c r="D435" s="123">
        <v>0.0015915972601812983</v>
      </c>
      <c r="E435" s="123">
        <v>3.0472748673841794</v>
      </c>
      <c r="F435" s="84" t="s">
        <v>4050</v>
      </c>
      <c r="G435" s="84" t="b">
        <v>0</v>
      </c>
      <c r="H435" s="84" t="b">
        <v>0</v>
      </c>
      <c r="I435" s="84" t="b">
        <v>0</v>
      </c>
      <c r="J435" s="84" t="b">
        <v>0</v>
      </c>
      <c r="K435" s="84" t="b">
        <v>0</v>
      </c>
      <c r="L435" s="84" t="b">
        <v>0</v>
      </c>
    </row>
    <row r="436" spans="1:12" ht="15">
      <c r="A436" s="84" t="s">
        <v>3004</v>
      </c>
      <c r="B436" s="84" t="s">
        <v>810</v>
      </c>
      <c r="C436" s="84">
        <v>2</v>
      </c>
      <c r="D436" s="123">
        <v>0.0015915972601812983</v>
      </c>
      <c r="E436" s="123">
        <v>1.0168775665274177</v>
      </c>
      <c r="F436" s="84" t="s">
        <v>4050</v>
      </c>
      <c r="G436" s="84" t="b">
        <v>0</v>
      </c>
      <c r="H436" s="84" t="b">
        <v>0</v>
      </c>
      <c r="I436" s="84" t="b">
        <v>0</v>
      </c>
      <c r="J436" s="84" t="b">
        <v>0</v>
      </c>
      <c r="K436" s="84" t="b">
        <v>0</v>
      </c>
      <c r="L436" s="84" t="b">
        <v>0</v>
      </c>
    </row>
    <row r="437" spans="1:12" ht="15">
      <c r="A437" s="84" t="s">
        <v>2989</v>
      </c>
      <c r="B437" s="84" t="s">
        <v>3758</v>
      </c>
      <c r="C437" s="84">
        <v>2</v>
      </c>
      <c r="D437" s="123">
        <v>0.0015915972601812983</v>
      </c>
      <c r="E437" s="123">
        <v>1.7572402560216613</v>
      </c>
      <c r="F437" s="84" t="s">
        <v>4050</v>
      </c>
      <c r="G437" s="84" t="b">
        <v>0</v>
      </c>
      <c r="H437" s="84" t="b">
        <v>0</v>
      </c>
      <c r="I437" s="84" t="b">
        <v>0</v>
      </c>
      <c r="J437" s="84" t="b">
        <v>0</v>
      </c>
      <c r="K437" s="84" t="b">
        <v>0</v>
      </c>
      <c r="L437" s="84" t="b">
        <v>0</v>
      </c>
    </row>
    <row r="438" spans="1:12" ht="15">
      <c r="A438" s="84" t="s">
        <v>3945</v>
      </c>
      <c r="B438" s="84" t="s">
        <v>3946</v>
      </c>
      <c r="C438" s="84">
        <v>2</v>
      </c>
      <c r="D438" s="123">
        <v>0.0015915972601812983</v>
      </c>
      <c r="E438" s="123">
        <v>3.0472748673841794</v>
      </c>
      <c r="F438" s="84" t="s">
        <v>4050</v>
      </c>
      <c r="G438" s="84" t="b">
        <v>0</v>
      </c>
      <c r="H438" s="84" t="b">
        <v>0</v>
      </c>
      <c r="I438" s="84" t="b">
        <v>0</v>
      </c>
      <c r="J438" s="84" t="b">
        <v>0</v>
      </c>
      <c r="K438" s="84" t="b">
        <v>0</v>
      </c>
      <c r="L438" s="84" t="b">
        <v>0</v>
      </c>
    </row>
    <row r="439" spans="1:12" ht="15">
      <c r="A439" s="84" t="s">
        <v>3946</v>
      </c>
      <c r="B439" s="84" t="s">
        <v>3947</v>
      </c>
      <c r="C439" s="84">
        <v>2</v>
      </c>
      <c r="D439" s="123">
        <v>0.0015915972601812983</v>
      </c>
      <c r="E439" s="123">
        <v>3.0472748673841794</v>
      </c>
      <c r="F439" s="84" t="s">
        <v>4050</v>
      </c>
      <c r="G439" s="84" t="b">
        <v>0</v>
      </c>
      <c r="H439" s="84" t="b">
        <v>0</v>
      </c>
      <c r="I439" s="84" t="b">
        <v>0</v>
      </c>
      <c r="J439" s="84" t="b">
        <v>0</v>
      </c>
      <c r="K439" s="84" t="b">
        <v>0</v>
      </c>
      <c r="L439" s="84" t="b">
        <v>0</v>
      </c>
    </row>
    <row r="440" spans="1:12" ht="15">
      <c r="A440" s="84" t="s">
        <v>3947</v>
      </c>
      <c r="B440" s="84" t="s">
        <v>3948</v>
      </c>
      <c r="C440" s="84">
        <v>2</v>
      </c>
      <c r="D440" s="123">
        <v>0.0015915972601812983</v>
      </c>
      <c r="E440" s="123">
        <v>3.0472748673841794</v>
      </c>
      <c r="F440" s="84" t="s">
        <v>4050</v>
      </c>
      <c r="G440" s="84" t="b">
        <v>0</v>
      </c>
      <c r="H440" s="84" t="b">
        <v>0</v>
      </c>
      <c r="I440" s="84" t="b">
        <v>0</v>
      </c>
      <c r="J440" s="84" t="b">
        <v>0</v>
      </c>
      <c r="K440" s="84" t="b">
        <v>0</v>
      </c>
      <c r="L440" s="84" t="b">
        <v>0</v>
      </c>
    </row>
    <row r="441" spans="1:12" ht="15">
      <c r="A441" s="84" t="s">
        <v>3948</v>
      </c>
      <c r="B441" s="84" t="s">
        <v>3949</v>
      </c>
      <c r="C441" s="84">
        <v>2</v>
      </c>
      <c r="D441" s="123">
        <v>0.0015915972601812983</v>
      </c>
      <c r="E441" s="123">
        <v>3.0472748673841794</v>
      </c>
      <c r="F441" s="84" t="s">
        <v>4050</v>
      </c>
      <c r="G441" s="84" t="b">
        <v>0</v>
      </c>
      <c r="H441" s="84" t="b">
        <v>0</v>
      </c>
      <c r="I441" s="84" t="b">
        <v>0</v>
      </c>
      <c r="J441" s="84" t="b">
        <v>0</v>
      </c>
      <c r="K441" s="84" t="b">
        <v>0</v>
      </c>
      <c r="L441" s="84" t="b">
        <v>0</v>
      </c>
    </row>
    <row r="442" spans="1:12" ht="15">
      <c r="A442" s="84" t="s">
        <v>3949</v>
      </c>
      <c r="B442" s="84" t="s">
        <v>3950</v>
      </c>
      <c r="C442" s="84">
        <v>2</v>
      </c>
      <c r="D442" s="123">
        <v>0.0015915972601812983</v>
      </c>
      <c r="E442" s="123">
        <v>3.0472748673841794</v>
      </c>
      <c r="F442" s="84" t="s">
        <v>4050</v>
      </c>
      <c r="G442" s="84" t="b">
        <v>0</v>
      </c>
      <c r="H442" s="84" t="b">
        <v>0</v>
      </c>
      <c r="I442" s="84" t="b">
        <v>0</v>
      </c>
      <c r="J442" s="84" t="b">
        <v>0</v>
      </c>
      <c r="K442" s="84" t="b">
        <v>0</v>
      </c>
      <c r="L442" s="84" t="b">
        <v>0</v>
      </c>
    </row>
    <row r="443" spans="1:12" ht="15">
      <c r="A443" s="84" t="s">
        <v>3950</v>
      </c>
      <c r="B443" s="84" t="s">
        <v>3951</v>
      </c>
      <c r="C443" s="84">
        <v>2</v>
      </c>
      <c r="D443" s="123">
        <v>0.0015915972601812983</v>
      </c>
      <c r="E443" s="123">
        <v>3.0472748673841794</v>
      </c>
      <c r="F443" s="84" t="s">
        <v>4050</v>
      </c>
      <c r="G443" s="84" t="b">
        <v>0</v>
      </c>
      <c r="H443" s="84" t="b">
        <v>0</v>
      </c>
      <c r="I443" s="84" t="b">
        <v>0</v>
      </c>
      <c r="J443" s="84" t="b">
        <v>0</v>
      </c>
      <c r="K443" s="84" t="b">
        <v>0</v>
      </c>
      <c r="L443" s="84" t="b">
        <v>0</v>
      </c>
    </row>
    <row r="444" spans="1:12" ht="15">
      <c r="A444" s="84" t="s">
        <v>3951</v>
      </c>
      <c r="B444" s="84" t="s">
        <v>3952</v>
      </c>
      <c r="C444" s="84">
        <v>2</v>
      </c>
      <c r="D444" s="123">
        <v>0.0015915972601812983</v>
      </c>
      <c r="E444" s="123">
        <v>3.0472748673841794</v>
      </c>
      <c r="F444" s="84" t="s">
        <v>4050</v>
      </c>
      <c r="G444" s="84" t="b">
        <v>0</v>
      </c>
      <c r="H444" s="84" t="b">
        <v>0</v>
      </c>
      <c r="I444" s="84" t="b">
        <v>0</v>
      </c>
      <c r="J444" s="84" t="b">
        <v>0</v>
      </c>
      <c r="K444" s="84" t="b">
        <v>0</v>
      </c>
      <c r="L444" s="84" t="b">
        <v>0</v>
      </c>
    </row>
    <row r="445" spans="1:12" ht="15">
      <c r="A445" s="84" t="s">
        <v>3952</v>
      </c>
      <c r="B445" s="84" t="s">
        <v>3710</v>
      </c>
      <c r="C445" s="84">
        <v>2</v>
      </c>
      <c r="D445" s="123">
        <v>0.0015915972601812983</v>
      </c>
      <c r="E445" s="123">
        <v>2.746244871720198</v>
      </c>
      <c r="F445" s="84" t="s">
        <v>4050</v>
      </c>
      <c r="G445" s="84" t="b">
        <v>0</v>
      </c>
      <c r="H445" s="84" t="b">
        <v>0</v>
      </c>
      <c r="I445" s="84" t="b">
        <v>0</v>
      </c>
      <c r="J445" s="84" t="b">
        <v>0</v>
      </c>
      <c r="K445" s="84" t="b">
        <v>0</v>
      </c>
      <c r="L445" s="84" t="b">
        <v>0</v>
      </c>
    </row>
    <row r="446" spans="1:12" ht="15">
      <c r="A446" s="84" t="s">
        <v>707</v>
      </c>
      <c r="B446" s="84" t="s">
        <v>2995</v>
      </c>
      <c r="C446" s="84">
        <v>2</v>
      </c>
      <c r="D446" s="123">
        <v>0.0015915972601812983</v>
      </c>
      <c r="E446" s="123">
        <v>0.7511583752144653</v>
      </c>
      <c r="F446" s="84" t="s">
        <v>4050</v>
      </c>
      <c r="G446" s="84" t="b">
        <v>0</v>
      </c>
      <c r="H446" s="84" t="b">
        <v>0</v>
      </c>
      <c r="I446" s="84" t="b">
        <v>0</v>
      </c>
      <c r="J446" s="84" t="b">
        <v>0</v>
      </c>
      <c r="K446" s="84" t="b">
        <v>0</v>
      </c>
      <c r="L446" s="84" t="b">
        <v>0</v>
      </c>
    </row>
    <row r="447" spans="1:12" ht="15">
      <c r="A447" s="84" t="s">
        <v>2995</v>
      </c>
      <c r="B447" s="84" t="s">
        <v>3697</v>
      </c>
      <c r="C447" s="84">
        <v>2</v>
      </c>
      <c r="D447" s="123">
        <v>0.0015915972601812983</v>
      </c>
      <c r="E447" s="123">
        <v>2.1052668143618662</v>
      </c>
      <c r="F447" s="84" t="s">
        <v>4050</v>
      </c>
      <c r="G447" s="84" t="b">
        <v>0</v>
      </c>
      <c r="H447" s="84" t="b">
        <v>0</v>
      </c>
      <c r="I447" s="84" t="b">
        <v>0</v>
      </c>
      <c r="J447" s="84" t="b">
        <v>0</v>
      </c>
      <c r="K447" s="84" t="b">
        <v>0</v>
      </c>
      <c r="L447" s="84" t="b">
        <v>0</v>
      </c>
    </row>
    <row r="448" spans="1:12" ht="15">
      <c r="A448" s="84" t="s">
        <v>3697</v>
      </c>
      <c r="B448" s="84" t="s">
        <v>3953</v>
      </c>
      <c r="C448" s="84">
        <v>2</v>
      </c>
      <c r="D448" s="123">
        <v>0.0015915972601812983</v>
      </c>
      <c r="E448" s="123">
        <v>2.649334858712142</v>
      </c>
      <c r="F448" s="84" t="s">
        <v>4050</v>
      </c>
      <c r="G448" s="84" t="b">
        <v>0</v>
      </c>
      <c r="H448" s="84" t="b">
        <v>0</v>
      </c>
      <c r="I448" s="84" t="b">
        <v>0</v>
      </c>
      <c r="J448" s="84" t="b">
        <v>0</v>
      </c>
      <c r="K448" s="84" t="b">
        <v>0</v>
      </c>
      <c r="L448" s="84" t="b">
        <v>0</v>
      </c>
    </row>
    <row r="449" spans="1:12" ht="15">
      <c r="A449" s="84" t="s">
        <v>3953</v>
      </c>
      <c r="B449" s="84" t="s">
        <v>3663</v>
      </c>
      <c r="C449" s="84">
        <v>2</v>
      </c>
      <c r="D449" s="123">
        <v>0.0015915972601812983</v>
      </c>
      <c r="E449" s="123">
        <v>2.1722136039924793</v>
      </c>
      <c r="F449" s="84" t="s">
        <v>4050</v>
      </c>
      <c r="G449" s="84" t="b">
        <v>0</v>
      </c>
      <c r="H449" s="84" t="b">
        <v>0</v>
      </c>
      <c r="I449" s="84" t="b">
        <v>0</v>
      </c>
      <c r="J449" s="84" t="b">
        <v>0</v>
      </c>
      <c r="K449" s="84" t="b">
        <v>0</v>
      </c>
      <c r="L449" s="84" t="b">
        <v>0</v>
      </c>
    </row>
    <row r="450" spans="1:12" ht="15">
      <c r="A450" s="84" t="s">
        <v>3663</v>
      </c>
      <c r="B450" s="84" t="s">
        <v>3725</v>
      </c>
      <c r="C450" s="84">
        <v>2</v>
      </c>
      <c r="D450" s="123">
        <v>0.0015915972601812983</v>
      </c>
      <c r="E450" s="123">
        <v>1.8711836083284983</v>
      </c>
      <c r="F450" s="84" t="s">
        <v>4050</v>
      </c>
      <c r="G450" s="84" t="b">
        <v>0</v>
      </c>
      <c r="H450" s="84" t="b">
        <v>0</v>
      </c>
      <c r="I450" s="84" t="b">
        <v>0</v>
      </c>
      <c r="J450" s="84" t="b">
        <v>0</v>
      </c>
      <c r="K450" s="84" t="b">
        <v>0</v>
      </c>
      <c r="L450" s="84" t="b">
        <v>0</v>
      </c>
    </row>
    <row r="451" spans="1:12" ht="15">
      <c r="A451" s="84" t="s">
        <v>3725</v>
      </c>
      <c r="B451" s="84" t="s">
        <v>3954</v>
      </c>
      <c r="C451" s="84">
        <v>2</v>
      </c>
      <c r="D451" s="123">
        <v>0.0015915972601812983</v>
      </c>
      <c r="E451" s="123">
        <v>2.746244871720198</v>
      </c>
      <c r="F451" s="84" t="s">
        <v>4050</v>
      </c>
      <c r="G451" s="84" t="b">
        <v>0</v>
      </c>
      <c r="H451" s="84" t="b">
        <v>0</v>
      </c>
      <c r="I451" s="84" t="b">
        <v>0</v>
      </c>
      <c r="J451" s="84" t="b">
        <v>0</v>
      </c>
      <c r="K451" s="84" t="b">
        <v>0</v>
      </c>
      <c r="L451" s="84" t="b">
        <v>0</v>
      </c>
    </row>
    <row r="452" spans="1:12" ht="15">
      <c r="A452" s="84" t="s">
        <v>3954</v>
      </c>
      <c r="B452" s="84" t="s">
        <v>3955</v>
      </c>
      <c r="C452" s="84">
        <v>2</v>
      </c>
      <c r="D452" s="123">
        <v>0.0015915972601812983</v>
      </c>
      <c r="E452" s="123">
        <v>3.0472748673841794</v>
      </c>
      <c r="F452" s="84" t="s">
        <v>4050</v>
      </c>
      <c r="G452" s="84" t="b">
        <v>0</v>
      </c>
      <c r="H452" s="84" t="b">
        <v>0</v>
      </c>
      <c r="I452" s="84" t="b">
        <v>0</v>
      </c>
      <c r="J452" s="84" t="b">
        <v>0</v>
      </c>
      <c r="K452" s="84" t="b">
        <v>0</v>
      </c>
      <c r="L452" s="84" t="b">
        <v>0</v>
      </c>
    </row>
    <row r="453" spans="1:12" ht="15">
      <c r="A453" s="84" t="s">
        <v>3955</v>
      </c>
      <c r="B453" s="84" t="s">
        <v>3956</v>
      </c>
      <c r="C453" s="84">
        <v>2</v>
      </c>
      <c r="D453" s="123">
        <v>0.0015915972601812983</v>
      </c>
      <c r="E453" s="123">
        <v>3.0472748673841794</v>
      </c>
      <c r="F453" s="84" t="s">
        <v>4050</v>
      </c>
      <c r="G453" s="84" t="b">
        <v>0</v>
      </c>
      <c r="H453" s="84" t="b">
        <v>0</v>
      </c>
      <c r="I453" s="84" t="b">
        <v>0</v>
      </c>
      <c r="J453" s="84" t="b">
        <v>0</v>
      </c>
      <c r="K453" s="84" t="b">
        <v>1</v>
      </c>
      <c r="L453" s="84" t="b">
        <v>0</v>
      </c>
    </row>
    <row r="454" spans="1:12" ht="15">
      <c r="A454" s="84" t="s">
        <v>223</v>
      </c>
      <c r="B454" s="84" t="s">
        <v>3061</v>
      </c>
      <c r="C454" s="84">
        <v>2</v>
      </c>
      <c r="D454" s="123">
        <v>0.0015915972601812983</v>
      </c>
      <c r="E454" s="123">
        <v>1.8711836083284983</v>
      </c>
      <c r="F454" s="84" t="s">
        <v>4050</v>
      </c>
      <c r="G454" s="84" t="b">
        <v>0</v>
      </c>
      <c r="H454" s="84" t="b">
        <v>0</v>
      </c>
      <c r="I454" s="84" t="b">
        <v>0</v>
      </c>
      <c r="J454" s="84" t="b">
        <v>0</v>
      </c>
      <c r="K454" s="84" t="b">
        <v>0</v>
      </c>
      <c r="L454" s="84" t="b">
        <v>0</v>
      </c>
    </row>
    <row r="455" spans="1:12" ht="15">
      <c r="A455" s="84" t="s">
        <v>2994</v>
      </c>
      <c r="B455" s="84" t="s">
        <v>3957</v>
      </c>
      <c r="C455" s="84">
        <v>2</v>
      </c>
      <c r="D455" s="123">
        <v>0.0015915972601812983</v>
      </c>
      <c r="E455" s="123">
        <v>2.269123617000536</v>
      </c>
      <c r="F455" s="84" t="s">
        <v>4050</v>
      </c>
      <c r="G455" s="84" t="b">
        <v>0</v>
      </c>
      <c r="H455" s="84" t="b">
        <v>0</v>
      </c>
      <c r="I455" s="84" t="b">
        <v>0</v>
      </c>
      <c r="J455" s="84" t="b">
        <v>0</v>
      </c>
      <c r="K455" s="84" t="b">
        <v>0</v>
      </c>
      <c r="L455" s="84" t="b">
        <v>0</v>
      </c>
    </row>
    <row r="456" spans="1:12" ht="15">
      <c r="A456" s="84" t="s">
        <v>3672</v>
      </c>
      <c r="B456" s="84" t="s">
        <v>2988</v>
      </c>
      <c r="C456" s="84">
        <v>2</v>
      </c>
      <c r="D456" s="123">
        <v>0.0015915972601812983</v>
      </c>
      <c r="E456" s="123">
        <v>1.213172211671386</v>
      </c>
      <c r="F456" s="84" t="s">
        <v>4050</v>
      </c>
      <c r="G456" s="84" t="b">
        <v>0</v>
      </c>
      <c r="H456" s="84" t="b">
        <v>0</v>
      </c>
      <c r="I456" s="84" t="b">
        <v>0</v>
      </c>
      <c r="J456" s="84" t="b">
        <v>0</v>
      </c>
      <c r="K456" s="84" t="b">
        <v>0</v>
      </c>
      <c r="L456" s="84" t="b">
        <v>0</v>
      </c>
    </row>
    <row r="457" spans="1:12" ht="15">
      <c r="A457" s="84" t="s">
        <v>2988</v>
      </c>
      <c r="B457" s="84" t="s">
        <v>3958</v>
      </c>
      <c r="C457" s="84">
        <v>2</v>
      </c>
      <c r="D457" s="123">
        <v>0.0015915972601812983</v>
      </c>
      <c r="E457" s="123">
        <v>1.7572402560216613</v>
      </c>
      <c r="F457" s="84" t="s">
        <v>4050</v>
      </c>
      <c r="G457" s="84" t="b">
        <v>0</v>
      </c>
      <c r="H457" s="84" t="b">
        <v>0</v>
      </c>
      <c r="I457" s="84" t="b">
        <v>0</v>
      </c>
      <c r="J457" s="84" t="b">
        <v>0</v>
      </c>
      <c r="K457" s="84" t="b">
        <v>0</v>
      </c>
      <c r="L457" s="84" t="b">
        <v>0</v>
      </c>
    </row>
    <row r="458" spans="1:12" ht="15">
      <c r="A458" s="84" t="s">
        <v>3958</v>
      </c>
      <c r="B458" s="84" t="s">
        <v>3667</v>
      </c>
      <c r="C458" s="84">
        <v>2</v>
      </c>
      <c r="D458" s="123">
        <v>0.0015915972601812983</v>
      </c>
      <c r="E458" s="123">
        <v>2.394062353608836</v>
      </c>
      <c r="F458" s="84" t="s">
        <v>4050</v>
      </c>
      <c r="G458" s="84" t="b">
        <v>0</v>
      </c>
      <c r="H458" s="84" t="b">
        <v>0</v>
      </c>
      <c r="I458" s="84" t="b">
        <v>0</v>
      </c>
      <c r="J458" s="84" t="b">
        <v>0</v>
      </c>
      <c r="K458" s="84" t="b">
        <v>0</v>
      </c>
      <c r="L458" s="84" t="b">
        <v>0</v>
      </c>
    </row>
    <row r="459" spans="1:12" ht="15">
      <c r="A459" s="84" t="s">
        <v>3667</v>
      </c>
      <c r="B459" s="84" t="s">
        <v>716</v>
      </c>
      <c r="C459" s="84">
        <v>2</v>
      </c>
      <c r="D459" s="123">
        <v>0.0015915972601812983</v>
      </c>
      <c r="E459" s="123">
        <v>0.8748178929835924</v>
      </c>
      <c r="F459" s="84" t="s">
        <v>4050</v>
      </c>
      <c r="G459" s="84" t="b">
        <v>0</v>
      </c>
      <c r="H459" s="84" t="b">
        <v>0</v>
      </c>
      <c r="I459" s="84" t="b">
        <v>0</v>
      </c>
      <c r="J459" s="84" t="b">
        <v>0</v>
      </c>
      <c r="K459" s="84" t="b">
        <v>0</v>
      </c>
      <c r="L459" s="84" t="b">
        <v>0</v>
      </c>
    </row>
    <row r="460" spans="1:12" ht="15">
      <c r="A460" s="84" t="s">
        <v>716</v>
      </c>
      <c r="B460" s="84" t="s">
        <v>3959</v>
      </c>
      <c r="C460" s="84">
        <v>2</v>
      </c>
      <c r="D460" s="123">
        <v>0.0015915972601812983</v>
      </c>
      <c r="E460" s="123">
        <v>1.4087856104295422</v>
      </c>
      <c r="F460" s="84" t="s">
        <v>4050</v>
      </c>
      <c r="G460" s="84" t="b">
        <v>0</v>
      </c>
      <c r="H460" s="84" t="b">
        <v>0</v>
      </c>
      <c r="I460" s="84" t="b">
        <v>0</v>
      </c>
      <c r="J460" s="84" t="b">
        <v>0</v>
      </c>
      <c r="K460" s="84" t="b">
        <v>0</v>
      </c>
      <c r="L460" s="84" t="b">
        <v>0</v>
      </c>
    </row>
    <row r="461" spans="1:12" ht="15">
      <c r="A461" s="84" t="s">
        <v>3959</v>
      </c>
      <c r="B461" s="84" t="s">
        <v>2986</v>
      </c>
      <c r="C461" s="84">
        <v>2</v>
      </c>
      <c r="D461" s="123">
        <v>0.0015915972601812983</v>
      </c>
      <c r="E461" s="123">
        <v>1.695092349272817</v>
      </c>
      <c r="F461" s="84" t="s">
        <v>4050</v>
      </c>
      <c r="G461" s="84" t="b">
        <v>0</v>
      </c>
      <c r="H461" s="84" t="b">
        <v>0</v>
      </c>
      <c r="I461" s="84" t="b">
        <v>0</v>
      </c>
      <c r="J461" s="84" t="b">
        <v>0</v>
      </c>
      <c r="K461" s="84" t="b">
        <v>0</v>
      </c>
      <c r="L461" s="84" t="b">
        <v>0</v>
      </c>
    </row>
    <row r="462" spans="1:12" ht="15">
      <c r="A462" s="84" t="s">
        <v>753</v>
      </c>
      <c r="B462" s="84" t="s">
        <v>340</v>
      </c>
      <c r="C462" s="84">
        <v>2</v>
      </c>
      <c r="D462" s="123">
        <v>0.0015915972601812983</v>
      </c>
      <c r="E462" s="123">
        <v>2.570153612664517</v>
      </c>
      <c r="F462" s="84" t="s">
        <v>4050</v>
      </c>
      <c r="G462" s="84" t="b">
        <v>0</v>
      </c>
      <c r="H462" s="84" t="b">
        <v>0</v>
      </c>
      <c r="I462" s="84" t="b">
        <v>0</v>
      </c>
      <c r="J462" s="84" t="b">
        <v>0</v>
      </c>
      <c r="K462" s="84" t="b">
        <v>0</v>
      </c>
      <c r="L462" s="84" t="b">
        <v>0</v>
      </c>
    </row>
    <row r="463" spans="1:12" ht="15">
      <c r="A463" s="84" t="s">
        <v>340</v>
      </c>
      <c r="B463" s="84" t="s">
        <v>412</v>
      </c>
      <c r="C463" s="84">
        <v>2</v>
      </c>
      <c r="D463" s="123">
        <v>0.0015915972601812983</v>
      </c>
      <c r="E463" s="123">
        <v>2.746244871720198</v>
      </c>
      <c r="F463" s="84" t="s">
        <v>4050</v>
      </c>
      <c r="G463" s="84" t="b">
        <v>0</v>
      </c>
      <c r="H463" s="84" t="b">
        <v>0</v>
      </c>
      <c r="I463" s="84" t="b">
        <v>0</v>
      </c>
      <c r="J463" s="84" t="b">
        <v>0</v>
      </c>
      <c r="K463" s="84" t="b">
        <v>0</v>
      </c>
      <c r="L463" s="84" t="b">
        <v>0</v>
      </c>
    </row>
    <row r="464" spans="1:12" ht="15">
      <c r="A464" s="84" t="s">
        <v>412</v>
      </c>
      <c r="B464" s="84" t="s">
        <v>707</v>
      </c>
      <c r="C464" s="84">
        <v>2</v>
      </c>
      <c r="D464" s="123">
        <v>0.0015915972601812983</v>
      </c>
      <c r="E464" s="123">
        <v>0.9865770270305678</v>
      </c>
      <c r="F464" s="84" t="s">
        <v>4050</v>
      </c>
      <c r="G464" s="84" t="b">
        <v>0</v>
      </c>
      <c r="H464" s="84" t="b">
        <v>0</v>
      </c>
      <c r="I464" s="84" t="b">
        <v>0</v>
      </c>
      <c r="J464" s="84" t="b">
        <v>0</v>
      </c>
      <c r="K464" s="84" t="b">
        <v>0</v>
      </c>
      <c r="L464" s="84" t="b">
        <v>0</v>
      </c>
    </row>
    <row r="465" spans="1:12" ht="15">
      <c r="A465" s="84" t="s">
        <v>2989</v>
      </c>
      <c r="B465" s="84" t="s">
        <v>2990</v>
      </c>
      <c r="C465" s="84">
        <v>2</v>
      </c>
      <c r="D465" s="123">
        <v>0.0015915972601812983</v>
      </c>
      <c r="E465" s="123">
        <v>0.872633674723731</v>
      </c>
      <c r="F465" s="84" t="s">
        <v>4050</v>
      </c>
      <c r="G465" s="84" t="b">
        <v>0</v>
      </c>
      <c r="H465" s="84" t="b">
        <v>0</v>
      </c>
      <c r="I465" s="84" t="b">
        <v>0</v>
      </c>
      <c r="J465" s="84" t="b">
        <v>0</v>
      </c>
      <c r="K465" s="84" t="b">
        <v>0</v>
      </c>
      <c r="L465" s="84" t="b">
        <v>0</v>
      </c>
    </row>
    <row r="466" spans="1:12" ht="15">
      <c r="A466" s="84" t="s">
        <v>2990</v>
      </c>
      <c r="B466" s="84" t="s">
        <v>3000</v>
      </c>
      <c r="C466" s="84">
        <v>2</v>
      </c>
      <c r="D466" s="123">
        <v>0.0015915972601812983</v>
      </c>
      <c r="E466" s="123">
        <v>1.6281455596422039</v>
      </c>
      <c r="F466" s="84" t="s">
        <v>4050</v>
      </c>
      <c r="G466" s="84" t="b">
        <v>0</v>
      </c>
      <c r="H466" s="84" t="b">
        <v>0</v>
      </c>
      <c r="I466" s="84" t="b">
        <v>0</v>
      </c>
      <c r="J466" s="84" t="b">
        <v>1</v>
      </c>
      <c r="K466" s="84" t="b">
        <v>0</v>
      </c>
      <c r="L466" s="84" t="b">
        <v>0</v>
      </c>
    </row>
    <row r="467" spans="1:12" ht="15">
      <c r="A467" s="84" t="s">
        <v>3000</v>
      </c>
      <c r="B467" s="84" t="s">
        <v>3667</v>
      </c>
      <c r="C467" s="84">
        <v>2</v>
      </c>
      <c r="D467" s="123">
        <v>0.0015915972601812983</v>
      </c>
      <c r="E467" s="123">
        <v>1.9961223449367982</v>
      </c>
      <c r="F467" s="84" t="s">
        <v>4050</v>
      </c>
      <c r="G467" s="84" t="b">
        <v>1</v>
      </c>
      <c r="H467" s="84" t="b">
        <v>0</v>
      </c>
      <c r="I467" s="84" t="b">
        <v>0</v>
      </c>
      <c r="J467" s="84" t="b">
        <v>0</v>
      </c>
      <c r="K467" s="84" t="b">
        <v>0</v>
      </c>
      <c r="L467" s="84" t="b">
        <v>0</v>
      </c>
    </row>
    <row r="468" spans="1:12" ht="15">
      <c r="A468" s="84" t="s">
        <v>3960</v>
      </c>
      <c r="B468" s="84" t="s">
        <v>716</v>
      </c>
      <c r="C468" s="84">
        <v>2</v>
      </c>
      <c r="D468" s="123">
        <v>0.0015915972601812983</v>
      </c>
      <c r="E468" s="123">
        <v>1.418885937333868</v>
      </c>
      <c r="F468" s="84" t="s">
        <v>4050</v>
      </c>
      <c r="G468" s="84" t="b">
        <v>0</v>
      </c>
      <c r="H468" s="84" t="b">
        <v>0</v>
      </c>
      <c r="I468" s="84" t="b">
        <v>0</v>
      </c>
      <c r="J468" s="84" t="b">
        <v>0</v>
      </c>
      <c r="K468" s="84" t="b">
        <v>0</v>
      </c>
      <c r="L468" s="84" t="b">
        <v>0</v>
      </c>
    </row>
    <row r="469" spans="1:12" ht="15">
      <c r="A469" s="84" t="s">
        <v>716</v>
      </c>
      <c r="B469" s="84" t="s">
        <v>3761</v>
      </c>
      <c r="C469" s="84">
        <v>2</v>
      </c>
      <c r="D469" s="123">
        <v>0.0015915972601812983</v>
      </c>
      <c r="E469" s="123">
        <v>1.2326943513738609</v>
      </c>
      <c r="F469" s="84" t="s">
        <v>4050</v>
      </c>
      <c r="G469" s="84" t="b">
        <v>0</v>
      </c>
      <c r="H469" s="84" t="b">
        <v>0</v>
      </c>
      <c r="I469" s="84" t="b">
        <v>0</v>
      </c>
      <c r="J469" s="84" t="b">
        <v>0</v>
      </c>
      <c r="K469" s="84" t="b">
        <v>0</v>
      </c>
      <c r="L469" s="84" t="b">
        <v>0</v>
      </c>
    </row>
    <row r="470" spans="1:12" ht="15">
      <c r="A470" s="84" t="s">
        <v>3761</v>
      </c>
      <c r="B470" s="84" t="s">
        <v>3069</v>
      </c>
      <c r="C470" s="84">
        <v>2</v>
      </c>
      <c r="D470" s="123">
        <v>0.0015915972601812983</v>
      </c>
      <c r="E470" s="123">
        <v>2.058270251685643</v>
      </c>
      <c r="F470" s="84" t="s">
        <v>4050</v>
      </c>
      <c r="G470" s="84" t="b">
        <v>0</v>
      </c>
      <c r="H470" s="84" t="b">
        <v>0</v>
      </c>
      <c r="I470" s="84" t="b">
        <v>0</v>
      </c>
      <c r="J470" s="84" t="b">
        <v>0</v>
      </c>
      <c r="K470" s="84" t="b">
        <v>0</v>
      </c>
      <c r="L470" s="84" t="b">
        <v>0</v>
      </c>
    </row>
    <row r="471" spans="1:12" ht="15">
      <c r="A471" s="84" t="s">
        <v>3069</v>
      </c>
      <c r="B471" s="84" t="s">
        <v>400</v>
      </c>
      <c r="C471" s="84">
        <v>2</v>
      </c>
      <c r="D471" s="123">
        <v>0.0015915972601812983</v>
      </c>
      <c r="E471" s="123">
        <v>2.2343615107413237</v>
      </c>
      <c r="F471" s="84" t="s">
        <v>4050</v>
      </c>
      <c r="G471" s="84" t="b">
        <v>0</v>
      </c>
      <c r="H471" s="84" t="b">
        <v>0</v>
      </c>
      <c r="I471" s="84" t="b">
        <v>0</v>
      </c>
      <c r="J471" s="84" t="b">
        <v>0</v>
      </c>
      <c r="K471" s="84" t="b">
        <v>0</v>
      </c>
      <c r="L471" s="84" t="b">
        <v>0</v>
      </c>
    </row>
    <row r="472" spans="1:12" ht="15">
      <c r="A472" s="84" t="s">
        <v>400</v>
      </c>
      <c r="B472" s="84" t="s">
        <v>3961</v>
      </c>
      <c r="C472" s="84">
        <v>2</v>
      </c>
      <c r="D472" s="123">
        <v>0.0015915972601812983</v>
      </c>
      <c r="E472" s="123">
        <v>3.0472748673841794</v>
      </c>
      <c r="F472" s="84" t="s">
        <v>4050</v>
      </c>
      <c r="G472" s="84" t="b">
        <v>0</v>
      </c>
      <c r="H472" s="84" t="b">
        <v>0</v>
      </c>
      <c r="I472" s="84" t="b">
        <v>0</v>
      </c>
      <c r="J472" s="84" t="b">
        <v>0</v>
      </c>
      <c r="K472" s="84" t="b">
        <v>0</v>
      </c>
      <c r="L472" s="84" t="b">
        <v>0</v>
      </c>
    </row>
    <row r="473" spans="1:12" ht="15">
      <c r="A473" s="84" t="s">
        <v>3961</v>
      </c>
      <c r="B473" s="84" t="s">
        <v>397</v>
      </c>
      <c r="C473" s="84">
        <v>2</v>
      </c>
      <c r="D473" s="123">
        <v>0.0015915972601812983</v>
      </c>
      <c r="E473" s="123">
        <v>2.746244871720198</v>
      </c>
      <c r="F473" s="84" t="s">
        <v>4050</v>
      </c>
      <c r="G473" s="84" t="b">
        <v>0</v>
      </c>
      <c r="H473" s="84" t="b">
        <v>0</v>
      </c>
      <c r="I473" s="84" t="b">
        <v>0</v>
      </c>
      <c r="J473" s="84" t="b">
        <v>0</v>
      </c>
      <c r="K473" s="84" t="b">
        <v>0</v>
      </c>
      <c r="L473" s="84" t="b">
        <v>0</v>
      </c>
    </row>
    <row r="474" spans="1:12" ht="15">
      <c r="A474" s="84" t="s">
        <v>397</v>
      </c>
      <c r="B474" s="84" t="s">
        <v>707</v>
      </c>
      <c r="C474" s="84">
        <v>2</v>
      </c>
      <c r="D474" s="123">
        <v>0.0015915972601812983</v>
      </c>
      <c r="E474" s="123">
        <v>0.9865770270305678</v>
      </c>
      <c r="F474" s="84" t="s">
        <v>4050</v>
      </c>
      <c r="G474" s="84" t="b">
        <v>0</v>
      </c>
      <c r="H474" s="84" t="b">
        <v>0</v>
      </c>
      <c r="I474" s="84" t="b">
        <v>0</v>
      </c>
      <c r="J474" s="84" t="b">
        <v>0</v>
      </c>
      <c r="K474" s="84" t="b">
        <v>0</v>
      </c>
      <c r="L474" s="84" t="b">
        <v>0</v>
      </c>
    </row>
    <row r="475" spans="1:12" ht="15">
      <c r="A475" s="84" t="s">
        <v>3731</v>
      </c>
      <c r="B475" s="84" t="s">
        <v>3762</v>
      </c>
      <c r="C475" s="84">
        <v>2</v>
      </c>
      <c r="D475" s="123">
        <v>0.0015915972601812983</v>
      </c>
      <c r="E475" s="123">
        <v>2.570153612664517</v>
      </c>
      <c r="F475" s="84" t="s">
        <v>4050</v>
      </c>
      <c r="G475" s="84" t="b">
        <v>0</v>
      </c>
      <c r="H475" s="84" t="b">
        <v>0</v>
      </c>
      <c r="I475" s="84" t="b">
        <v>0</v>
      </c>
      <c r="J475" s="84" t="b">
        <v>0</v>
      </c>
      <c r="K475" s="84" t="b">
        <v>0</v>
      </c>
      <c r="L475" s="84" t="b">
        <v>0</v>
      </c>
    </row>
    <row r="476" spans="1:12" ht="15">
      <c r="A476" s="84" t="s">
        <v>218</v>
      </c>
      <c r="B476" s="84" t="s">
        <v>3763</v>
      </c>
      <c r="C476" s="84">
        <v>2</v>
      </c>
      <c r="D476" s="123">
        <v>0.0015915972601812983</v>
      </c>
      <c r="E476" s="123">
        <v>2.269123617000536</v>
      </c>
      <c r="F476" s="84" t="s">
        <v>4050</v>
      </c>
      <c r="G476" s="84" t="b">
        <v>0</v>
      </c>
      <c r="H476" s="84" t="b">
        <v>0</v>
      </c>
      <c r="I476" s="84" t="b">
        <v>0</v>
      </c>
      <c r="J476" s="84" t="b">
        <v>0</v>
      </c>
      <c r="K476" s="84" t="b">
        <v>0</v>
      </c>
      <c r="L476" s="84" t="b">
        <v>0</v>
      </c>
    </row>
    <row r="477" spans="1:12" ht="15">
      <c r="A477" s="84" t="s">
        <v>3965</v>
      </c>
      <c r="B477" s="84" t="s">
        <v>269</v>
      </c>
      <c r="C477" s="84">
        <v>2</v>
      </c>
      <c r="D477" s="123">
        <v>0.0015915972601812983</v>
      </c>
      <c r="E477" s="123">
        <v>2.570153612664517</v>
      </c>
      <c r="F477" s="84" t="s">
        <v>4050</v>
      </c>
      <c r="G477" s="84" t="b">
        <v>1</v>
      </c>
      <c r="H477" s="84" t="b">
        <v>0</v>
      </c>
      <c r="I477" s="84" t="b">
        <v>0</v>
      </c>
      <c r="J477" s="84" t="b">
        <v>0</v>
      </c>
      <c r="K477" s="84" t="b">
        <v>0</v>
      </c>
      <c r="L477" s="84" t="b">
        <v>0</v>
      </c>
    </row>
    <row r="478" spans="1:12" ht="15">
      <c r="A478" s="84" t="s">
        <v>269</v>
      </c>
      <c r="B478" s="84" t="s">
        <v>3966</v>
      </c>
      <c r="C478" s="84">
        <v>2</v>
      </c>
      <c r="D478" s="123">
        <v>0.0015915972601812983</v>
      </c>
      <c r="E478" s="123">
        <v>2.5032068230339037</v>
      </c>
      <c r="F478" s="84" t="s">
        <v>4050</v>
      </c>
      <c r="G478" s="84" t="b">
        <v>0</v>
      </c>
      <c r="H478" s="84" t="b">
        <v>0</v>
      </c>
      <c r="I478" s="84" t="b">
        <v>0</v>
      </c>
      <c r="J478" s="84" t="b">
        <v>0</v>
      </c>
      <c r="K478" s="84" t="b">
        <v>0</v>
      </c>
      <c r="L478" s="84" t="b">
        <v>0</v>
      </c>
    </row>
    <row r="479" spans="1:12" ht="15">
      <c r="A479" s="84" t="s">
        <v>3966</v>
      </c>
      <c r="B479" s="84" t="s">
        <v>3967</v>
      </c>
      <c r="C479" s="84">
        <v>2</v>
      </c>
      <c r="D479" s="123">
        <v>0.0015915972601812983</v>
      </c>
      <c r="E479" s="123">
        <v>3.0472748673841794</v>
      </c>
      <c r="F479" s="84" t="s">
        <v>4050</v>
      </c>
      <c r="G479" s="84" t="b">
        <v>0</v>
      </c>
      <c r="H479" s="84" t="b">
        <v>0</v>
      </c>
      <c r="I479" s="84" t="b">
        <v>0</v>
      </c>
      <c r="J479" s="84" t="b">
        <v>0</v>
      </c>
      <c r="K479" s="84" t="b">
        <v>0</v>
      </c>
      <c r="L479" s="84" t="b">
        <v>0</v>
      </c>
    </row>
    <row r="480" spans="1:12" ht="15">
      <c r="A480" s="84" t="s">
        <v>3967</v>
      </c>
      <c r="B480" s="84" t="s">
        <v>3665</v>
      </c>
      <c r="C480" s="84">
        <v>2</v>
      </c>
      <c r="D480" s="123">
        <v>0.0015915972601812983</v>
      </c>
      <c r="E480" s="123">
        <v>2.3483048630481607</v>
      </c>
      <c r="F480" s="84" t="s">
        <v>4050</v>
      </c>
      <c r="G480" s="84" t="b">
        <v>0</v>
      </c>
      <c r="H480" s="84" t="b">
        <v>0</v>
      </c>
      <c r="I480" s="84" t="b">
        <v>0</v>
      </c>
      <c r="J480" s="84" t="b">
        <v>0</v>
      </c>
      <c r="K480" s="84" t="b">
        <v>0</v>
      </c>
      <c r="L480" s="84" t="b">
        <v>0</v>
      </c>
    </row>
    <row r="481" spans="1:12" ht="15">
      <c r="A481" s="84" t="s">
        <v>716</v>
      </c>
      <c r="B481" s="84" t="s">
        <v>410</v>
      </c>
      <c r="C481" s="84">
        <v>2</v>
      </c>
      <c r="D481" s="123">
        <v>0.0015915972601812983</v>
      </c>
      <c r="E481" s="123">
        <v>1.4087856104295422</v>
      </c>
      <c r="F481" s="84" t="s">
        <v>4050</v>
      </c>
      <c r="G481" s="84" t="b">
        <v>0</v>
      </c>
      <c r="H481" s="84" t="b">
        <v>0</v>
      </c>
      <c r="I481" s="84" t="b">
        <v>0</v>
      </c>
      <c r="J481" s="84" t="b">
        <v>0</v>
      </c>
      <c r="K481" s="84" t="b">
        <v>0</v>
      </c>
      <c r="L481" s="84" t="b">
        <v>0</v>
      </c>
    </row>
    <row r="482" spans="1:12" ht="15">
      <c r="A482" s="84" t="s">
        <v>410</v>
      </c>
      <c r="B482" s="84" t="s">
        <v>409</v>
      </c>
      <c r="C482" s="84">
        <v>2</v>
      </c>
      <c r="D482" s="123">
        <v>0.0015915972601812983</v>
      </c>
      <c r="E482" s="123">
        <v>3.0472748673841794</v>
      </c>
      <c r="F482" s="84" t="s">
        <v>4050</v>
      </c>
      <c r="G482" s="84" t="b">
        <v>0</v>
      </c>
      <c r="H482" s="84" t="b">
        <v>0</v>
      </c>
      <c r="I482" s="84" t="b">
        <v>0</v>
      </c>
      <c r="J482" s="84" t="b">
        <v>0</v>
      </c>
      <c r="K482" s="84" t="b">
        <v>0</v>
      </c>
      <c r="L482" s="84" t="b">
        <v>0</v>
      </c>
    </row>
    <row r="483" spans="1:12" ht="15">
      <c r="A483" s="84" t="s">
        <v>409</v>
      </c>
      <c r="B483" s="84" t="s">
        <v>269</v>
      </c>
      <c r="C483" s="84">
        <v>2</v>
      </c>
      <c r="D483" s="123">
        <v>0.0015915972601812983</v>
      </c>
      <c r="E483" s="123">
        <v>2.570153612664517</v>
      </c>
      <c r="F483" s="84" t="s">
        <v>4050</v>
      </c>
      <c r="G483" s="84" t="b">
        <v>0</v>
      </c>
      <c r="H483" s="84" t="b">
        <v>0</v>
      </c>
      <c r="I483" s="84" t="b">
        <v>0</v>
      </c>
      <c r="J483" s="84" t="b">
        <v>0</v>
      </c>
      <c r="K483" s="84" t="b">
        <v>0</v>
      </c>
      <c r="L483" s="84" t="b">
        <v>0</v>
      </c>
    </row>
    <row r="484" spans="1:12" ht="15">
      <c r="A484" s="84" t="s">
        <v>269</v>
      </c>
      <c r="B484" s="84" t="s">
        <v>707</v>
      </c>
      <c r="C484" s="84">
        <v>2</v>
      </c>
      <c r="D484" s="123">
        <v>0.0015915972601812983</v>
      </c>
      <c r="E484" s="123">
        <v>0.7435389783442734</v>
      </c>
      <c r="F484" s="84" t="s">
        <v>4050</v>
      </c>
      <c r="G484" s="84" t="b">
        <v>0</v>
      </c>
      <c r="H484" s="84" t="b">
        <v>0</v>
      </c>
      <c r="I484" s="84" t="b">
        <v>0</v>
      </c>
      <c r="J484" s="84" t="b">
        <v>0</v>
      </c>
      <c r="K484" s="84" t="b">
        <v>0</v>
      </c>
      <c r="L484" s="84" t="b">
        <v>0</v>
      </c>
    </row>
    <row r="485" spans="1:12" ht="15">
      <c r="A485" s="84" t="s">
        <v>266</v>
      </c>
      <c r="B485" s="84" t="s">
        <v>3766</v>
      </c>
      <c r="C485" s="84">
        <v>2</v>
      </c>
      <c r="D485" s="123">
        <v>0.0015915972601812983</v>
      </c>
      <c r="E485" s="123">
        <v>3.0472748673841794</v>
      </c>
      <c r="F485" s="84" t="s">
        <v>4050</v>
      </c>
      <c r="G485" s="84" t="b">
        <v>0</v>
      </c>
      <c r="H485" s="84" t="b">
        <v>0</v>
      </c>
      <c r="I485" s="84" t="b">
        <v>0</v>
      </c>
      <c r="J485" s="84" t="b">
        <v>0</v>
      </c>
      <c r="K485" s="84" t="b">
        <v>0</v>
      </c>
      <c r="L485" s="84" t="b">
        <v>0</v>
      </c>
    </row>
    <row r="486" spans="1:12" ht="15">
      <c r="A486" s="84" t="s">
        <v>707</v>
      </c>
      <c r="B486" s="84" t="s">
        <v>3078</v>
      </c>
      <c r="C486" s="84">
        <v>2</v>
      </c>
      <c r="D486" s="123">
        <v>0.0015915972601812983</v>
      </c>
      <c r="E486" s="123">
        <v>0.8181051648450784</v>
      </c>
      <c r="F486" s="84" t="s">
        <v>4050</v>
      </c>
      <c r="G486" s="84" t="b">
        <v>0</v>
      </c>
      <c r="H486" s="84" t="b">
        <v>0</v>
      </c>
      <c r="I486" s="84" t="b">
        <v>0</v>
      </c>
      <c r="J486" s="84" t="b">
        <v>0</v>
      </c>
      <c r="K486" s="84" t="b">
        <v>0</v>
      </c>
      <c r="L486" s="84" t="b">
        <v>0</v>
      </c>
    </row>
    <row r="487" spans="1:12" ht="15">
      <c r="A487" s="84" t="s">
        <v>3010</v>
      </c>
      <c r="B487" s="84" t="s">
        <v>810</v>
      </c>
      <c r="C487" s="84">
        <v>2</v>
      </c>
      <c r="D487" s="123">
        <v>0.0015915972601812983</v>
      </c>
      <c r="E487" s="123">
        <v>1.7572402560216613</v>
      </c>
      <c r="F487" s="84" t="s">
        <v>4050</v>
      </c>
      <c r="G487" s="84" t="b">
        <v>0</v>
      </c>
      <c r="H487" s="84" t="b">
        <v>0</v>
      </c>
      <c r="I487" s="84" t="b">
        <v>0</v>
      </c>
      <c r="J487" s="84" t="b">
        <v>0</v>
      </c>
      <c r="K487" s="84" t="b">
        <v>0</v>
      </c>
      <c r="L487" s="84" t="b">
        <v>0</v>
      </c>
    </row>
    <row r="488" spans="1:12" ht="15">
      <c r="A488" s="84" t="s">
        <v>3089</v>
      </c>
      <c r="B488" s="84" t="s">
        <v>3027</v>
      </c>
      <c r="C488" s="84">
        <v>2</v>
      </c>
      <c r="D488" s="123">
        <v>0.0015915972601812983</v>
      </c>
      <c r="E488" s="123">
        <v>1.607942173553917</v>
      </c>
      <c r="F488" s="84" t="s">
        <v>4050</v>
      </c>
      <c r="G488" s="84" t="b">
        <v>1</v>
      </c>
      <c r="H488" s="84" t="b">
        <v>0</v>
      </c>
      <c r="I488" s="84" t="b">
        <v>0</v>
      </c>
      <c r="J488" s="84" t="b">
        <v>0</v>
      </c>
      <c r="K488" s="84" t="b">
        <v>0</v>
      </c>
      <c r="L488" s="84" t="b">
        <v>0</v>
      </c>
    </row>
    <row r="489" spans="1:12" ht="15">
      <c r="A489" s="84" t="s">
        <v>3027</v>
      </c>
      <c r="B489" s="84" t="s">
        <v>3968</v>
      </c>
      <c r="C489" s="84">
        <v>2</v>
      </c>
      <c r="D489" s="123">
        <v>0.0015915972601812983</v>
      </c>
      <c r="E489" s="123">
        <v>2.3483048630481607</v>
      </c>
      <c r="F489" s="84" t="s">
        <v>4050</v>
      </c>
      <c r="G489" s="84" t="b">
        <v>0</v>
      </c>
      <c r="H489" s="84" t="b">
        <v>0</v>
      </c>
      <c r="I489" s="84" t="b">
        <v>0</v>
      </c>
      <c r="J489" s="84" t="b">
        <v>0</v>
      </c>
      <c r="K489" s="84" t="b">
        <v>0</v>
      </c>
      <c r="L489" s="84" t="b">
        <v>0</v>
      </c>
    </row>
    <row r="490" spans="1:12" ht="15">
      <c r="A490" s="84" t="s">
        <v>3968</v>
      </c>
      <c r="B490" s="84" t="s">
        <v>3969</v>
      </c>
      <c r="C490" s="84">
        <v>2</v>
      </c>
      <c r="D490" s="123">
        <v>0.0015915972601812983</v>
      </c>
      <c r="E490" s="123">
        <v>3.0472748673841794</v>
      </c>
      <c r="F490" s="84" t="s">
        <v>4050</v>
      </c>
      <c r="G490" s="84" t="b">
        <v>0</v>
      </c>
      <c r="H490" s="84" t="b">
        <v>0</v>
      </c>
      <c r="I490" s="84" t="b">
        <v>0</v>
      </c>
      <c r="J490" s="84" t="b">
        <v>0</v>
      </c>
      <c r="K490" s="84" t="b">
        <v>0</v>
      </c>
      <c r="L490" s="84" t="b">
        <v>0</v>
      </c>
    </row>
    <row r="491" spans="1:12" ht="15">
      <c r="A491" s="84" t="s">
        <v>3969</v>
      </c>
      <c r="B491" s="84" t="s">
        <v>3008</v>
      </c>
      <c r="C491" s="84">
        <v>2</v>
      </c>
      <c r="D491" s="123">
        <v>0.0015915972601812983</v>
      </c>
      <c r="E491" s="123">
        <v>2.5032068230339037</v>
      </c>
      <c r="F491" s="84" t="s">
        <v>4050</v>
      </c>
      <c r="G491" s="84" t="b">
        <v>0</v>
      </c>
      <c r="H491" s="84" t="b">
        <v>0</v>
      </c>
      <c r="I491" s="84" t="b">
        <v>0</v>
      </c>
      <c r="J491" s="84" t="b">
        <v>0</v>
      </c>
      <c r="K491" s="84" t="b">
        <v>0</v>
      </c>
      <c r="L491" s="84" t="b">
        <v>0</v>
      </c>
    </row>
    <row r="492" spans="1:12" ht="15">
      <c r="A492" s="84" t="s">
        <v>3008</v>
      </c>
      <c r="B492" s="84" t="s">
        <v>406</v>
      </c>
      <c r="C492" s="84">
        <v>2</v>
      </c>
      <c r="D492" s="123">
        <v>0.0015915972601812983</v>
      </c>
      <c r="E492" s="123">
        <v>2.3483048630481607</v>
      </c>
      <c r="F492" s="84" t="s">
        <v>4050</v>
      </c>
      <c r="G492" s="84" t="b">
        <v>0</v>
      </c>
      <c r="H492" s="84" t="b">
        <v>0</v>
      </c>
      <c r="I492" s="84" t="b">
        <v>0</v>
      </c>
      <c r="J492" s="84" t="b">
        <v>0</v>
      </c>
      <c r="K492" s="84" t="b">
        <v>0</v>
      </c>
      <c r="L492" s="84" t="b">
        <v>0</v>
      </c>
    </row>
    <row r="493" spans="1:12" ht="15">
      <c r="A493" s="84" t="s">
        <v>406</v>
      </c>
      <c r="B493" s="84" t="s">
        <v>3088</v>
      </c>
      <c r="C493" s="84">
        <v>2</v>
      </c>
      <c r="D493" s="123">
        <v>0.0015915972601812983</v>
      </c>
      <c r="E493" s="123">
        <v>2.0058821822259545</v>
      </c>
      <c r="F493" s="84" t="s">
        <v>4050</v>
      </c>
      <c r="G493" s="84" t="b">
        <v>0</v>
      </c>
      <c r="H493" s="84" t="b">
        <v>0</v>
      </c>
      <c r="I493" s="84" t="b">
        <v>0</v>
      </c>
      <c r="J493" s="84" t="b">
        <v>0</v>
      </c>
      <c r="K493" s="84" t="b">
        <v>0</v>
      </c>
      <c r="L493" s="84" t="b">
        <v>0</v>
      </c>
    </row>
    <row r="494" spans="1:12" ht="15">
      <c r="A494" s="84" t="s">
        <v>3088</v>
      </c>
      <c r="B494" s="84" t="s">
        <v>3970</v>
      </c>
      <c r="C494" s="84">
        <v>2</v>
      </c>
      <c r="D494" s="123">
        <v>0.0015915972601812983</v>
      </c>
      <c r="E494" s="123">
        <v>2.3069121778899357</v>
      </c>
      <c r="F494" s="84" t="s">
        <v>4050</v>
      </c>
      <c r="G494" s="84" t="b">
        <v>0</v>
      </c>
      <c r="H494" s="84" t="b">
        <v>0</v>
      </c>
      <c r="I494" s="84" t="b">
        <v>0</v>
      </c>
      <c r="J494" s="84" t="b">
        <v>0</v>
      </c>
      <c r="K494" s="84" t="b">
        <v>0</v>
      </c>
      <c r="L494" s="84" t="b">
        <v>0</v>
      </c>
    </row>
    <row r="495" spans="1:12" ht="15">
      <c r="A495" s="84" t="s">
        <v>3970</v>
      </c>
      <c r="B495" s="84" t="s">
        <v>3733</v>
      </c>
      <c r="C495" s="84">
        <v>2</v>
      </c>
      <c r="D495" s="123">
        <v>0.0015915972601812983</v>
      </c>
      <c r="E495" s="123">
        <v>2.746244871720198</v>
      </c>
      <c r="F495" s="84" t="s">
        <v>4050</v>
      </c>
      <c r="G495" s="84" t="b">
        <v>0</v>
      </c>
      <c r="H495" s="84" t="b">
        <v>0</v>
      </c>
      <c r="I495" s="84" t="b">
        <v>0</v>
      </c>
      <c r="J495" s="84" t="b">
        <v>0</v>
      </c>
      <c r="K495" s="84" t="b">
        <v>0</v>
      </c>
      <c r="L495" s="84" t="b">
        <v>0</v>
      </c>
    </row>
    <row r="496" spans="1:12" ht="15">
      <c r="A496" s="84" t="s">
        <v>3733</v>
      </c>
      <c r="B496" s="84" t="s">
        <v>3699</v>
      </c>
      <c r="C496" s="84">
        <v>2</v>
      </c>
      <c r="D496" s="123">
        <v>0.0015915972601812983</v>
      </c>
      <c r="E496" s="123">
        <v>2.3483048630481607</v>
      </c>
      <c r="F496" s="84" t="s">
        <v>4050</v>
      </c>
      <c r="G496" s="84" t="b">
        <v>0</v>
      </c>
      <c r="H496" s="84" t="b">
        <v>0</v>
      </c>
      <c r="I496" s="84" t="b">
        <v>0</v>
      </c>
      <c r="J496" s="84" t="b">
        <v>0</v>
      </c>
      <c r="K496" s="84" t="b">
        <v>0</v>
      </c>
      <c r="L496" s="84" t="b">
        <v>0</v>
      </c>
    </row>
    <row r="497" spans="1:12" ht="15">
      <c r="A497" s="84" t="s">
        <v>3971</v>
      </c>
      <c r="B497" s="84" t="s">
        <v>3012</v>
      </c>
      <c r="C497" s="84">
        <v>2</v>
      </c>
      <c r="D497" s="123">
        <v>0.0015915972601812983</v>
      </c>
      <c r="E497" s="123">
        <v>2.445214876056217</v>
      </c>
      <c r="F497" s="84" t="s">
        <v>4050</v>
      </c>
      <c r="G497" s="84" t="b">
        <v>1</v>
      </c>
      <c r="H497" s="84" t="b">
        <v>0</v>
      </c>
      <c r="I497" s="84" t="b">
        <v>0</v>
      </c>
      <c r="J497" s="84" t="b">
        <v>0</v>
      </c>
      <c r="K497" s="84" t="b">
        <v>0</v>
      </c>
      <c r="L497" s="84" t="b">
        <v>0</v>
      </c>
    </row>
    <row r="498" spans="1:12" ht="15">
      <c r="A498" s="84" t="s">
        <v>3012</v>
      </c>
      <c r="B498" s="84" t="s">
        <v>3972</v>
      </c>
      <c r="C498" s="84">
        <v>2</v>
      </c>
      <c r="D498" s="123">
        <v>0.0015915972601812983</v>
      </c>
      <c r="E498" s="123">
        <v>2.5032068230339037</v>
      </c>
      <c r="F498" s="84" t="s">
        <v>4050</v>
      </c>
      <c r="G498" s="84" t="b">
        <v>0</v>
      </c>
      <c r="H498" s="84" t="b">
        <v>0</v>
      </c>
      <c r="I498" s="84" t="b">
        <v>0</v>
      </c>
      <c r="J498" s="84" t="b">
        <v>0</v>
      </c>
      <c r="K498" s="84" t="b">
        <v>1</v>
      </c>
      <c r="L498" s="84" t="b">
        <v>0</v>
      </c>
    </row>
    <row r="499" spans="1:12" ht="15">
      <c r="A499" s="84" t="s">
        <v>3972</v>
      </c>
      <c r="B499" s="84" t="s">
        <v>3973</v>
      </c>
      <c r="C499" s="84">
        <v>2</v>
      </c>
      <c r="D499" s="123">
        <v>0.0015915972601812983</v>
      </c>
      <c r="E499" s="123">
        <v>3.0472748673841794</v>
      </c>
      <c r="F499" s="84" t="s">
        <v>4050</v>
      </c>
      <c r="G499" s="84" t="b">
        <v>0</v>
      </c>
      <c r="H499" s="84" t="b">
        <v>1</v>
      </c>
      <c r="I499" s="84" t="b">
        <v>0</v>
      </c>
      <c r="J499" s="84" t="b">
        <v>0</v>
      </c>
      <c r="K499" s="84" t="b">
        <v>0</v>
      </c>
      <c r="L499" s="84" t="b">
        <v>0</v>
      </c>
    </row>
    <row r="500" spans="1:12" ht="15">
      <c r="A500" s="84" t="s">
        <v>3973</v>
      </c>
      <c r="B500" s="84" t="s">
        <v>3974</v>
      </c>
      <c r="C500" s="84">
        <v>2</v>
      </c>
      <c r="D500" s="123">
        <v>0.0015915972601812983</v>
      </c>
      <c r="E500" s="123">
        <v>3.0472748673841794</v>
      </c>
      <c r="F500" s="84" t="s">
        <v>4050</v>
      </c>
      <c r="G500" s="84" t="b">
        <v>0</v>
      </c>
      <c r="H500" s="84" t="b">
        <v>0</v>
      </c>
      <c r="I500" s="84" t="b">
        <v>0</v>
      </c>
      <c r="J500" s="84" t="b">
        <v>0</v>
      </c>
      <c r="K500" s="84" t="b">
        <v>0</v>
      </c>
      <c r="L500" s="84" t="b">
        <v>0</v>
      </c>
    </row>
    <row r="501" spans="1:12" ht="15">
      <c r="A501" s="84" t="s">
        <v>3974</v>
      </c>
      <c r="B501" s="84" t="s">
        <v>3975</v>
      </c>
      <c r="C501" s="84">
        <v>2</v>
      </c>
      <c r="D501" s="123">
        <v>0.0015915972601812983</v>
      </c>
      <c r="E501" s="123">
        <v>3.0472748673841794</v>
      </c>
      <c r="F501" s="84" t="s">
        <v>4050</v>
      </c>
      <c r="G501" s="84" t="b">
        <v>0</v>
      </c>
      <c r="H501" s="84" t="b">
        <v>0</v>
      </c>
      <c r="I501" s="84" t="b">
        <v>0</v>
      </c>
      <c r="J501" s="84" t="b">
        <v>0</v>
      </c>
      <c r="K501" s="84" t="b">
        <v>0</v>
      </c>
      <c r="L501" s="84" t="b">
        <v>0</v>
      </c>
    </row>
    <row r="502" spans="1:12" ht="15">
      <c r="A502" s="84" t="s">
        <v>3975</v>
      </c>
      <c r="B502" s="84" t="s">
        <v>707</v>
      </c>
      <c r="C502" s="84">
        <v>2</v>
      </c>
      <c r="D502" s="123">
        <v>0.0015915972601812983</v>
      </c>
      <c r="E502" s="123">
        <v>1.287607022694549</v>
      </c>
      <c r="F502" s="84" t="s">
        <v>4050</v>
      </c>
      <c r="G502" s="84" t="b">
        <v>0</v>
      </c>
      <c r="H502" s="84" t="b">
        <v>0</v>
      </c>
      <c r="I502" s="84" t="b">
        <v>0</v>
      </c>
      <c r="J502" s="84" t="b">
        <v>0</v>
      </c>
      <c r="K502" s="84" t="b">
        <v>0</v>
      </c>
      <c r="L502" s="84" t="b">
        <v>0</v>
      </c>
    </row>
    <row r="503" spans="1:12" ht="15">
      <c r="A503" s="84" t="s">
        <v>707</v>
      </c>
      <c r="B503" s="84" t="s">
        <v>3976</v>
      </c>
      <c r="C503" s="84">
        <v>2</v>
      </c>
      <c r="D503" s="123">
        <v>0.0015915972601812983</v>
      </c>
      <c r="E503" s="123">
        <v>1.295226419564741</v>
      </c>
      <c r="F503" s="84" t="s">
        <v>4050</v>
      </c>
      <c r="G503" s="84" t="b">
        <v>0</v>
      </c>
      <c r="H503" s="84" t="b">
        <v>0</v>
      </c>
      <c r="I503" s="84" t="b">
        <v>0</v>
      </c>
      <c r="J503" s="84" t="b">
        <v>1</v>
      </c>
      <c r="K503" s="84" t="b">
        <v>0</v>
      </c>
      <c r="L503" s="84" t="b">
        <v>0</v>
      </c>
    </row>
    <row r="504" spans="1:12" ht="15">
      <c r="A504" s="84" t="s">
        <v>3976</v>
      </c>
      <c r="B504" s="84" t="s">
        <v>320</v>
      </c>
      <c r="C504" s="84">
        <v>2</v>
      </c>
      <c r="D504" s="123">
        <v>0.0015915972601812983</v>
      </c>
      <c r="E504" s="123">
        <v>2.2021768273699225</v>
      </c>
      <c r="F504" s="84" t="s">
        <v>4050</v>
      </c>
      <c r="G504" s="84" t="b">
        <v>1</v>
      </c>
      <c r="H504" s="84" t="b">
        <v>0</v>
      </c>
      <c r="I504" s="84" t="b">
        <v>0</v>
      </c>
      <c r="J504" s="84" t="b">
        <v>0</v>
      </c>
      <c r="K504" s="84" t="b">
        <v>0</v>
      </c>
      <c r="L504" s="84" t="b">
        <v>0</v>
      </c>
    </row>
    <row r="505" spans="1:12" ht="15">
      <c r="A505" s="84" t="s">
        <v>320</v>
      </c>
      <c r="B505" s="84" t="s">
        <v>2987</v>
      </c>
      <c r="C505" s="84">
        <v>2</v>
      </c>
      <c r="D505" s="123">
        <v>0.0015915972601812983</v>
      </c>
      <c r="E505" s="123">
        <v>0.7656734235585242</v>
      </c>
      <c r="F505" s="84" t="s">
        <v>4050</v>
      </c>
      <c r="G505" s="84" t="b">
        <v>0</v>
      </c>
      <c r="H505" s="84" t="b">
        <v>0</v>
      </c>
      <c r="I505" s="84" t="b">
        <v>0</v>
      </c>
      <c r="J505" s="84" t="b">
        <v>0</v>
      </c>
      <c r="K505" s="84" t="b">
        <v>0</v>
      </c>
      <c r="L505" s="84" t="b">
        <v>0</v>
      </c>
    </row>
    <row r="506" spans="1:12" ht="15">
      <c r="A506" s="84" t="s">
        <v>3977</v>
      </c>
      <c r="B506" s="84" t="s">
        <v>3978</v>
      </c>
      <c r="C506" s="84">
        <v>2</v>
      </c>
      <c r="D506" s="123">
        <v>0.0015915972601812983</v>
      </c>
      <c r="E506" s="123">
        <v>3.0472748673841794</v>
      </c>
      <c r="F506" s="84" t="s">
        <v>4050</v>
      </c>
      <c r="G506" s="84" t="b">
        <v>0</v>
      </c>
      <c r="H506" s="84" t="b">
        <v>0</v>
      </c>
      <c r="I506" s="84" t="b">
        <v>0</v>
      </c>
      <c r="J506" s="84" t="b">
        <v>0</v>
      </c>
      <c r="K506" s="84" t="b">
        <v>0</v>
      </c>
      <c r="L506" s="84" t="b">
        <v>0</v>
      </c>
    </row>
    <row r="507" spans="1:12" ht="15">
      <c r="A507" s="84" t="s">
        <v>3978</v>
      </c>
      <c r="B507" s="84" t="s">
        <v>3723</v>
      </c>
      <c r="C507" s="84">
        <v>2</v>
      </c>
      <c r="D507" s="123">
        <v>0.0015915972601812983</v>
      </c>
      <c r="E507" s="123">
        <v>2.746244871720198</v>
      </c>
      <c r="F507" s="84" t="s">
        <v>4050</v>
      </c>
      <c r="G507" s="84" t="b">
        <v>0</v>
      </c>
      <c r="H507" s="84" t="b">
        <v>0</v>
      </c>
      <c r="I507" s="84" t="b">
        <v>0</v>
      </c>
      <c r="J507" s="84" t="b">
        <v>0</v>
      </c>
      <c r="K507" s="84" t="b">
        <v>0</v>
      </c>
      <c r="L507" s="84" t="b">
        <v>0</v>
      </c>
    </row>
    <row r="508" spans="1:12" ht="15">
      <c r="A508" s="84" t="s">
        <v>3723</v>
      </c>
      <c r="B508" s="84" t="s">
        <v>3979</v>
      </c>
      <c r="C508" s="84">
        <v>2</v>
      </c>
      <c r="D508" s="123">
        <v>0.0015915972601812983</v>
      </c>
      <c r="E508" s="123">
        <v>2.746244871720198</v>
      </c>
      <c r="F508" s="84" t="s">
        <v>4050</v>
      </c>
      <c r="G508" s="84" t="b">
        <v>0</v>
      </c>
      <c r="H508" s="84" t="b">
        <v>0</v>
      </c>
      <c r="I508" s="84" t="b">
        <v>0</v>
      </c>
      <c r="J508" s="84" t="b">
        <v>0</v>
      </c>
      <c r="K508" s="84" t="b">
        <v>0</v>
      </c>
      <c r="L508" s="84" t="b">
        <v>0</v>
      </c>
    </row>
    <row r="509" spans="1:12" ht="15">
      <c r="A509" s="84" t="s">
        <v>3979</v>
      </c>
      <c r="B509" s="84" t="s">
        <v>3980</v>
      </c>
      <c r="C509" s="84">
        <v>2</v>
      </c>
      <c r="D509" s="123">
        <v>0.0015915972601812983</v>
      </c>
      <c r="E509" s="123">
        <v>3.0472748673841794</v>
      </c>
      <c r="F509" s="84" t="s">
        <v>4050</v>
      </c>
      <c r="G509" s="84" t="b">
        <v>0</v>
      </c>
      <c r="H509" s="84" t="b">
        <v>0</v>
      </c>
      <c r="I509" s="84" t="b">
        <v>0</v>
      </c>
      <c r="J509" s="84" t="b">
        <v>0</v>
      </c>
      <c r="K509" s="84" t="b">
        <v>0</v>
      </c>
      <c r="L509" s="84" t="b">
        <v>0</v>
      </c>
    </row>
    <row r="510" spans="1:12" ht="15">
      <c r="A510" s="84" t="s">
        <v>3980</v>
      </c>
      <c r="B510" s="84" t="s">
        <v>753</v>
      </c>
      <c r="C510" s="84">
        <v>2</v>
      </c>
      <c r="D510" s="123">
        <v>0.0015915972601812983</v>
      </c>
      <c r="E510" s="123">
        <v>2.445214876056217</v>
      </c>
      <c r="F510" s="84" t="s">
        <v>4050</v>
      </c>
      <c r="G510" s="84" t="b">
        <v>0</v>
      </c>
      <c r="H510" s="84" t="b">
        <v>0</v>
      </c>
      <c r="I510" s="84" t="b">
        <v>0</v>
      </c>
      <c r="J510" s="84" t="b">
        <v>0</v>
      </c>
      <c r="K510" s="84" t="b">
        <v>0</v>
      </c>
      <c r="L510" s="84" t="b">
        <v>0</v>
      </c>
    </row>
    <row r="511" spans="1:12" ht="15">
      <c r="A511" s="84" t="s">
        <v>753</v>
      </c>
      <c r="B511" s="84" t="s">
        <v>3981</v>
      </c>
      <c r="C511" s="84">
        <v>2</v>
      </c>
      <c r="D511" s="123">
        <v>0.0015915972601812983</v>
      </c>
      <c r="E511" s="123">
        <v>2.570153612664517</v>
      </c>
      <c r="F511" s="84" t="s">
        <v>4050</v>
      </c>
      <c r="G511" s="84" t="b">
        <v>0</v>
      </c>
      <c r="H511" s="84" t="b">
        <v>0</v>
      </c>
      <c r="I511" s="84" t="b">
        <v>0</v>
      </c>
      <c r="J511" s="84" t="b">
        <v>0</v>
      </c>
      <c r="K511" s="84" t="b">
        <v>0</v>
      </c>
      <c r="L511" s="84" t="b">
        <v>0</v>
      </c>
    </row>
    <row r="512" spans="1:12" ht="15">
      <c r="A512" s="84" t="s">
        <v>3981</v>
      </c>
      <c r="B512" s="84" t="s">
        <v>3982</v>
      </c>
      <c r="C512" s="84">
        <v>2</v>
      </c>
      <c r="D512" s="123">
        <v>0.0015915972601812983</v>
      </c>
      <c r="E512" s="123">
        <v>3.0472748673841794</v>
      </c>
      <c r="F512" s="84" t="s">
        <v>4050</v>
      </c>
      <c r="G512" s="84" t="b">
        <v>0</v>
      </c>
      <c r="H512" s="84" t="b">
        <v>0</v>
      </c>
      <c r="I512" s="84" t="b">
        <v>0</v>
      </c>
      <c r="J512" s="84" t="b">
        <v>0</v>
      </c>
      <c r="K512" s="84" t="b">
        <v>0</v>
      </c>
      <c r="L512" s="84" t="b">
        <v>0</v>
      </c>
    </row>
    <row r="513" spans="1:12" ht="15">
      <c r="A513" s="84" t="s">
        <v>3982</v>
      </c>
      <c r="B513" s="84" t="s">
        <v>3689</v>
      </c>
      <c r="C513" s="84">
        <v>2</v>
      </c>
      <c r="D513" s="123">
        <v>0.0015915972601812983</v>
      </c>
      <c r="E513" s="123">
        <v>2.649334858712142</v>
      </c>
      <c r="F513" s="84" t="s">
        <v>4050</v>
      </c>
      <c r="G513" s="84" t="b">
        <v>0</v>
      </c>
      <c r="H513" s="84" t="b">
        <v>0</v>
      </c>
      <c r="I513" s="84" t="b">
        <v>0</v>
      </c>
      <c r="J513" s="84" t="b">
        <v>0</v>
      </c>
      <c r="K513" s="84" t="b">
        <v>0</v>
      </c>
      <c r="L513" s="84" t="b">
        <v>0</v>
      </c>
    </row>
    <row r="514" spans="1:12" ht="15">
      <c r="A514" s="84" t="s">
        <v>3768</v>
      </c>
      <c r="B514" s="84" t="s">
        <v>3769</v>
      </c>
      <c r="C514" s="84">
        <v>2</v>
      </c>
      <c r="D514" s="123">
        <v>0.0015915972601812983</v>
      </c>
      <c r="E514" s="123">
        <v>2.6950923492728167</v>
      </c>
      <c r="F514" s="84" t="s">
        <v>4050</v>
      </c>
      <c r="G514" s="84" t="b">
        <v>0</v>
      </c>
      <c r="H514" s="84" t="b">
        <v>0</v>
      </c>
      <c r="I514" s="84" t="b">
        <v>0</v>
      </c>
      <c r="J514" s="84" t="b">
        <v>0</v>
      </c>
      <c r="K514" s="84" t="b">
        <v>0</v>
      </c>
      <c r="L514" s="84" t="b">
        <v>0</v>
      </c>
    </row>
    <row r="515" spans="1:12" ht="15">
      <c r="A515" s="84" t="s">
        <v>3711</v>
      </c>
      <c r="B515" s="84" t="s">
        <v>3984</v>
      </c>
      <c r="C515" s="84">
        <v>2</v>
      </c>
      <c r="D515" s="123">
        <v>0.0015915972601812983</v>
      </c>
      <c r="E515" s="123">
        <v>2.746244871720198</v>
      </c>
      <c r="F515" s="84" t="s">
        <v>4050</v>
      </c>
      <c r="G515" s="84" t="b">
        <v>0</v>
      </c>
      <c r="H515" s="84" t="b">
        <v>0</v>
      </c>
      <c r="I515" s="84" t="b">
        <v>0</v>
      </c>
      <c r="J515" s="84" t="b">
        <v>0</v>
      </c>
      <c r="K515" s="84" t="b">
        <v>0</v>
      </c>
      <c r="L515" s="84" t="b">
        <v>0</v>
      </c>
    </row>
    <row r="516" spans="1:12" ht="15">
      <c r="A516" s="84" t="s">
        <v>3984</v>
      </c>
      <c r="B516" s="84" t="s">
        <v>3985</v>
      </c>
      <c r="C516" s="84">
        <v>2</v>
      </c>
      <c r="D516" s="123">
        <v>0.0015915972601812983</v>
      </c>
      <c r="E516" s="123">
        <v>3.0472748673841794</v>
      </c>
      <c r="F516" s="84" t="s">
        <v>4050</v>
      </c>
      <c r="G516" s="84" t="b">
        <v>0</v>
      </c>
      <c r="H516" s="84" t="b">
        <v>0</v>
      </c>
      <c r="I516" s="84" t="b">
        <v>0</v>
      </c>
      <c r="J516" s="84" t="b">
        <v>0</v>
      </c>
      <c r="K516" s="84" t="b">
        <v>0</v>
      </c>
      <c r="L516" s="84" t="b">
        <v>0</v>
      </c>
    </row>
    <row r="517" spans="1:12" ht="15">
      <c r="A517" s="84" t="s">
        <v>3985</v>
      </c>
      <c r="B517" s="84" t="s">
        <v>3677</v>
      </c>
      <c r="C517" s="84">
        <v>2</v>
      </c>
      <c r="D517" s="123">
        <v>0.0015915972601812983</v>
      </c>
      <c r="E517" s="123">
        <v>2.570153612664517</v>
      </c>
      <c r="F517" s="84" t="s">
        <v>4050</v>
      </c>
      <c r="G517" s="84" t="b">
        <v>0</v>
      </c>
      <c r="H517" s="84" t="b">
        <v>0</v>
      </c>
      <c r="I517" s="84" t="b">
        <v>0</v>
      </c>
      <c r="J517" s="84" t="b">
        <v>0</v>
      </c>
      <c r="K517" s="84" t="b">
        <v>0</v>
      </c>
      <c r="L517" s="84" t="b">
        <v>0</v>
      </c>
    </row>
    <row r="518" spans="1:12" ht="15">
      <c r="A518" s="84" t="s">
        <v>3677</v>
      </c>
      <c r="B518" s="84" t="s">
        <v>3707</v>
      </c>
      <c r="C518" s="84">
        <v>2</v>
      </c>
      <c r="D518" s="123">
        <v>0.0015915972601812983</v>
      </c>
      <c r="E518" s="123">
        <v>2.269123617000536</v>
      </c>
      <c r="F518" s="84" t="s">
        <v>4050</v>
      </c>
      <c r="G518" s="84" t="b">
        <v>0</v>
      </c>
      <c r="H518" s="84" t="b">
        <v>0</v>
      </c>
      <c r="I518" s="84" t="b">
        <v>0</v>
      </c>
      <c r="J518" s="84" t="b">
        <v>0</v>
      </c>
      <c r="K518" s="84" t="b">
        <v>0</v>
      </c>
      <c r="L518" s="84" t="b">
        <v>0</v>
      </c>
    </row>
    <row r="519" spans="1:12" ht="15">
      <c r="A519" s="84" t="s">
        <v>3707</v>
      </c>
      <c r="B519" s="84" t="s">
        <v>2992</v>
      </c>
      <c r="C519" s="84">
        <v>2</v>
      </c>
      <c r="D519" s="123">
        <v>0.0015915972601812983</v>
      </c>
      <c r="E519" s="123">
        <v>1.7685212664313505</v>
      </c>
      <c r="F519" s="84" t="s">
        <v>4050</v>
      </c>
      <c r="G519" s="84" t="b">
        <v>0</v>
      </c>
      <c r="H519" s="84" t="b">
        <v>0</v>
      </c>
      <c r="I519" s="84" t="b">
        <v>0</v>
      </c>
      <c r="J519" s="84" t="b">
        <v>0</v>
      </c>
      <c r="K519" s="84" t="b">
        <v>0</v>
      </c>
      <c r="L519" s="84" t="b">
        <v>0</v>
      </c>
    </row>
    <row r="520" spans="1:12" ht="15">
      <c r="A520" s="84" t="s">
        <v>2992</v>
      </c>
      <c r="B520" s="84" t="s">
        <v>2987</v>
      </c>
      <c r="C520" s="84">
        <v>2</v>
      </c>
      <c r="D520" s="123">
        <v>0.0015915972601812983</v>
      </c>
      <c r="E520" s="123">
        <v>0.695092349272817</v>
      </c>
      <c r="F520" s="84" t="s">
        <v>4050</v>
      </c>
      <c r="G520" s="84" t="b">
        <v>0</v>
      </c>
      <c r="H520" s="84" t="b">
        <v>0</v>
      </c>
      <c r="I520" s="84" t="b">
        <v>0</v>
      </c>
      <c r="J520" s="84" t="b">
        <v>0</v>
      </c>
      <c r="K520" s="84" t="b">
        <v>0</v>
      </c>
      <c r="L520" s="84" t="b">
        <v>0</v>
      </c>
    </row>
    <row r="521" spans="1:12" ht="15">
      <c r="A521" s="84" t="s">
        <v>2987</v>
      </c>
      <c r="B521" s="84" t="s">
        <v>3986</v>
      </c>
      <c r="C521" s="84">
        <v>2</v>
      </c>
      <c r="D521" s="123">
        <v>0.0015915972601812983</v>
      </c>
      <c r="E521" s="123">
        <v>1.7462448717201982</v>
      </c>
      <c r="F521" s="84" t="s">
        <v>4050</v>
      </c>
      <c r="G521" s="84" t="b">
        <v>0</v>
      </c>
      <c r="H521" s="84" t="b">
        <v>0</v>
      </c>
      <c r="I521" s="84" t="b">
        <v>0</v>
      </c>
      <c r="J521" s="84" t="b">
        <v>0</v>
      </c>
      <c r="K521" s="84" t="b">
        <v>0</v>
      </c>
      <c r="L521" s="84" t="b">
        <v>0</v>
      </c>
    </row>
    <row r="522" spans="1:12" ht="15">
      <c r="A522" s="84" t="s">
        <v>3986</v>
      </c>
      <c r="B522" s="84" t="s">
        <v>401</v>
      </c>
      <c r="C522" s="84">
        <v>2</v>
      </c>
      <c r="D522" s="123">
        <v>0.0015915972601812983</v>
      </c>
      <c r="E522" s="123">
        <v>3.0472748673841794</v>
      </c>
      <c r="F522" s="84" t="s">
        <v>4050</v>
      </c>
      <c r="G522" s="84" t="b">
        <v>0</v>
      </c>
      <c r="H522" s="84" t="b">
        <v>0</v>
      </c>
      <c r="I522" s="84" t="b">
        <v>0</v>
      </c>
      <c r="J522" s="84" t="b">
        <v>0</v>
      </c>
      <c r="K522" s="84" t="b">
        <v>0</v>
      </c>
      <c r="L522" s="84" t="b">
        <v>0</v>
      </c>
    </row>
    <row r="523" spans="1:12" ht="15">
      <c r="A523" s="84" t="s">
        <v>401</v>
      </c>
      <c r="B523" s="84" t="s">
        <v>3699</v>
      </c>
      <c r="C523" s="84">
        <v>2</v>
      </c>
      <c r="D523" s="123">
        <v>0.0015915972601812983</v>
      </c>
      <c r="E523" s="123">
        <v>2.649334858712142</v>
      </c>
      <c r="F523" s="84" t="s">
        <v>4050</v>
      </c>
      <c r="G523" s="84" t="b">
        <v>0</v>
      </c>
      <c r="H523" s="84" t="b">
        <v>0</v>
      </c>
      <c r="I523" s="84" t="b">
        <v>0</v>
      </c>
      <c r="J523" s="84" t="b">
        <v>0</v>
      </c>
      <c r="K523" s="84" t="b">
        <v>0</v>
      </c>
      <c r="L523" s="84" t="b">
        <v>0</v>
      </c>
    </row>
    <row r="524" spans="1:12" ht="15">
      <c r="A524" s="84" t="s">
        <v>3070</v>
      </c>
      <c r="B524" s="84" t="s">
        <v>3008</v>
      </c>
      <c r="C524" s="84">
        <v>2</v>
      </c>
      <c r="D524" s="123">
        <v>0.0015915972601812983</v>
      </c>
      <c r="E524" s="123">
        <v>2.0260855683142416</v>
      </c>
      <c r="F524" s="84" t="s">
        <v>4050</v>
      </c>
      <c r="G524" s="84" t="b">
        <v>0</v>
      </c>
      <c r="H524" s="84" t="b">
        <v>0</v>
      </c>
      <c r="I524" s="84" t="b">
        <v>0</v>
      </c>
      <c r="J524" s="84" t="b">
        <v>0</v>
      </c>
      <c r="K524" s="84" t="b">
        <v>0</v>
      </c>
      <c r="L524" s="84" t="b">
        <v>0</v>
      </c>
    </row>
    <row r="525" spans="1:12" ht="15">
      <c r="A525" s="84" t="s">
        <v>3988</v>
      </c>
      <c r="B525" s="84" t="s">
        <v>3701</v>
      </c>
      <c r="C525" s="84">
        <v>2</v>
      </c>
      <c r="D525" s="123">
        <v>0.0015915972601812983</v>
      </c>
      <c r="E525" s="123">
        <v>2.649334858712142</v>
      </c>
      <c r="F525" s="84" t="s">
        <v>4050</v>
      </c>
      <c r="G525" s="84" t="b">
        <v>0</v>
      </c>
      <c r="H525" s="84" t="b">
        <v>0</v>
      </c>
      <c r="I525" s="84" t="b">
        <v>0</v>
      </c>
      <c r="J525" s="84" t="b">
        <v>0</v>
      </c>
      <c r="K525" s="84" t="b">
        <v>0</v>
      </c>
      <c r="L525" s="84" t="b">
        <v>0</v>
      </c>
    </row>
    <row r="526" spans="1:12" ht="15">
      <c r="A526" s="84" t="s">
        <v>3701</v>
      </c>
      <c r="B526" s="84" t="s">
        <v>3989</v>
      </c>
      <c r="C526" s="84">
        <v>2</v>
      </c>
      <c r="D526" s="123">
        <v>0.0015915972601812983</v>
      </c>
      <c r="E526" s="123">
        <v>2.649334858712142</v>
      </c>
      <c r="F526" s="84" t="s">
        <v>4050</v>
      </c>
      <c r="G526" s="84" t="b">
        <v>0</v>
      </c>
      <c r="H526" s="84" t="b">
        <v>0</v>
      </c>
      <c r="I526" s="84" t="b">
        <v>0</v>
      </c>
      <c r="J526" s="84" t="b">
        <v>0</v>
      </c>
      <c r="K526" s="84" t="b">
        <v>0</v>
      </c>
      <c r="L526" s="84" t="b">
        <v>0</v>
      </c>
    </row>
    <row r="527" spans="1:12" ht="15">
      <c r="A527" s="84" t="s">
        <v>3989</v>
      </c>
      <c r="B527" s="84" t="s">
        <v>732</v>
      </c>
      <c r="C527" s="84">
        <v>2</v>
      </c>
      <c r="D527" s="123">
        <v>0.0015915972601812983</v>
      </c>
      <c r="E527" s="123">
        <v>2.746244871720198</v>
      </c>
      <c r="F527" s="84" t="s">
        <v>4050</v>
      </c>
      <c r="G527" s="84" t="b">
        <v>0</v>
      </c>
      <c r="H527" s="84" t="b">
        <v>0</v>
      </c>
      <c r="I527" s="84" t="b">
        <v>0</v>
      </c>
      <c r="J527" s="84" t="b">
        <v>0</v>
      </c>
      <c r="K527" s="84" t="b">
        <v>0</v>
      </c>
      <c r="L527" s="84" t="b">
        <v>0</v>
      </c>
    </row>
    <row r="528" spans="1:12" ht="15">
      <c r="A528" s="84" t="s">
        <v>732</v>
      </c>
      <c r="B528" s="84" t="s">
        <v>3027</v>
      </c>
      <c r="C528" s="84">
        <v>2</v>
      </c>
      <c r="D528" s="123">
        <v>0.0015915972601812983</v>
      </c>
      <c r="E528" s="123">
        <v>2.0058821822259545</v>
      </c>
      <c r="F528" s="84" t="s">
        <v>4050</v>
      </c>
      <c r="G528" s="84" t="b">
        <v>0</v>
      </c>
      <c r="H528" s="84" t="b">
        <v>0</v>
      </c>
      <c r="I528" s="84" t="b">
        <v>0</v>
      </c>
      <c r="J528" s="84" t="b">
        <v>0</v>
      </c>
      <c r="K528" s="84" t="b">
        <v>0</v>
      </c>
      <c r="L528" s="84" t="b">
        <v>0</v>
      </c>
    </row>
    <row r="529" spans="1:12" ht="15">
      <c r="A529" s="84" t="s">
        <v>3027</v>
      </c>
      <c r="B529" s="84" t="s">
        <v>3990</v>
      </c>
      <c r="C529" s="84">
        <v>2</v>
      </c>
      <c r="D529" s="123">
        <v>0.0015915972601812983</v>
      </c>
      <c r="E529" s="123">
        <v>2.3483048630481607</v>
      </c>
      <c r="F529" s="84" t="s">
        <v>4050</v>
      </c>
      <c r="G529" s="84" t="b">
        <v>0</v>
      </c>
      <c r="H529" s="84" t="b">
        <v>0</v>
      </c>
      <c r="I529" s="84" t="b">
        <v>0</v>
      </c>
      <c r="J529" s="84" t="b">
        <v>0</v>
      </c>
      <c r="K529" s="84" t="b">
        <v>0</v>
      </c>
      <c r="L529" s="84" t="b">
        <v>0</v>
      </c>
    </row>
    <row r="530" spans="1:12" ht="15">
      <c r="A530" s="84" t="s">
        <v>3990</v>
      </c>
      <c r="B530" s="84" t="s">
        <v>3676</v>
      </c>
      <c r="C530" s="84">
        <v>2</v>
      </c>
      <c r="D530" s="123">
        <v>0.0015915972601812983</v>
      </c>
      <c r="E530" s="123">
        <v>2.570153612664517</v>
      </c>
      <c r="F530" s="84" t="s">
        <v>4050</v>
      </c>
      <c r="G530" s="84" t="b">
        <v>0</v>
      </c>
      <c r="H530" s="84" t="b">
        <v>0</v>
      </c>
      <c r="I530" s="84" t="b">
        <v>0</v>
      </c>
      <c r="J530" s="84" t="b">
        <v>0</v>
      </c>
      <c r="K530" s="84" t="b">
        <v>0</v>
      </c>
      <c r="L530" s="84" t="b">
        <v>0</v>
      </c>
    </row>
    <row r="531" spans="1:12" ht="15">
      <c r="A531" s="84" t="s">
        <v>3676</v>
      </c>
      <c r="B531" s="84" t="s">
        <v>3733</v>
      </c>
      <c r="C531" s="84">
        <v>2</v>
      </c>
      <c r="D531" s="123">
        <v>0.0015915972601812983</v>
      </c>
      <c r="E531" s="123">
        <v>2.269123617000536</v>
      </c>
      <c r="F531" s="84" t="s">
        <v>4050</v>
      </c>
      <c r="G531" s="84" t="b">
        <v>0</v>
      </c>
      <c r="H531" s="84" t="b">
        <v>0</v>
      </c>
      <c r="I531" s="84" t="b">
        <v>0</v>
      </c>
      <c r="J531" s="84" t="b">
        <v>0</v>
      </c>
      <c r="K531" s="84" t="b">
        <v>0</v>
      </c>
      <c r="L531" s="84" t="b">
        <v>0</v>
      </c>
    </row>
    <row r="532" spans="1:12" ht="15">
      <c r="A532" s="84" t="s">
        <v>3733</v>
      </c>
      <c r="B532" s="84" t="s">
        <v>3665</v>
      </c>
      <c r="C532" s="84">
        <v>2</v>
      </c>
      <c r="D532" s="123">
        <v>0.0015915972601812983</v>
      </c>
      <c r="E532" s="123">
        <v>2.0472748673841794</v>
      </c>
      <c r="F532" s="84" t="s">
        <v>4050</v>
      </c>
      <c r="G532" s="84" t="b">
        <v>0</v>
      </c>
      <c r="H532" s="84" t="b">
        <v>0</v>
      </c>
      <c r="I532" s="84" t="b">
        <v>0</v>
      </c>
      <c r="J532" s="84" t="b">
        <v>0</v>
      </c>
      <c r="K532" s="84" t="b">
        <v>0</v>
      </c>
      <c r="L532" s="84" t="b">
        <v>0</v>
      </c>
    </row>
    <row r="533" spans="1:12" ht="15">
      <c r="A533" s="84" t="s">
        <v>3991</v>
      </c>
      <c r="B533" s="84" t="s">
        <v>3721</v>
      </c>
      <c r="C533" s="84">
        <v>2</v>
      </c>
      <c r="D533" s="123">
        <v>0.0015915972601812983</v>
      </c>
      <c r="E533" s="123">
        <v>2.746244871720198</v>
      </c>
      <c r="F533" s="84" t="s">
        <v>4050</v>
      </c>
      <c r="G533" s="84" t="b">
        <v>0</v>
      </c>
      <c r="H533" s="84" t="b">
        <v>0</v>
      </c>
      <c r="I533" s="84" t="b">
        <v>0</v>
      </c>
      <c r="J533" s="84" t="b">
        <v>0</v>
      </c>
      <c r="K533" s="84" t="b">
        <v>0</v>
      </c>
      <c r="L533" s="84" t="b">
        <v>0</v>
      </c>
    </row>
    <row r="534" spans="1:12" ht="15">
      <c r="A534" s="84" t="s">
        <v>3721</v>
      </c>
      <c r="B534" s="84" t="s">
        <v>3700</v>
      </c>
      <c r="C534" s="84">
        <v>2</v>
      </c>
      <c r="D534" s="123">
        <v>0.0015915972601812983</v>
      </c>
      <c r="E534" s="123">
        <v>2.3483048630481607</v>
      </c>
      <c r="F534" s="84" t="s">
        <v>4050</v>
      </c>
      <c r="G534" s="84" t="b">
        <v>0</v>
      </c>
      <c r="H534" s="84" t="b">
        <v>0</v>
      </c>
      <c r="I534" s="84" t="b">
        <v>0</v>
      </c>
      <c r="J534" s="84" t="b">
        <v>0</v>
      </c>
      <c r="K534" s="84" t="b">
        <v>0</v>
      </c>
      <c r="L534" s="84" t="b">
        <v>0</v>
      </c>
    </row>
    <row r="535" spans="1:12" ht="15">
      <c r="A535" s="84" t="s">
        <v>3700</v>
      </c>
      <c r="B535" s="84" t="s">
        <v>3770</v>
      </c>
      <c r="C535" s="84">
        <v>2</v>
      </c>
      <c r="D535" s="123">
        <v>0.0015915972601812983</v>
      </c>
      <c r="E535" s="123">
        <v>2.4732435996564606</v>
      </c>
      <c r="F535" s="84" t="s">
        <v>4050</v>
      </c>
      <c r="G535" s="84" t="b">
        <v>0</v>
      </c>
      <c r="H535" s="84" t="b">
        <v>0</v>
      </c>
      <c r="I535" s="84" t="b">
        <v>0</v>
      </c>
      <c r="J535" s="84" t="b">
        <v>0</v>
      </c>
      <c r="K535" s="84" t="b">
        <v>0</v>
      </c>
      <c r="L535" s="84" t="b">
        <v>0</v>
      </c>
    </row>
    <row r="536" spans="1:12" ht="15">
      <c r="A536" s="84" t="s">
        <v>3770</v>
      </c>
      <c r="B536" s="84" t="s">
        <v>810</v>
      </c>
      <c r="C536" s="84">
        <v>2</v>
      </c>
      <c r="D536" s="123">
        <v>0.0015915972601812983</v>
      </c>
      <c r="E536" s="123">
        <v>1.5811489969659802</v>
      </c>
      <c r="F536" s="84" t="s">
        <v>4050</v>
      </c>
      <c r="G536" s="84" t="b">
        <v>0</v>
      </c>
      <c r="H536" s="84" t="b">
        <v>0</v>
      </c>
      <c r="I536" s="84" t="b">
        <v>0</v>
      </c>
      <c r="J536" s="84" t="b">
        <v>0</v>
      </c>
      <c r="K536" s="84" t="b">
        <v>0</v>
      </c>
      <c r="L536" s="84" t="b">
        <v>0</v>
      </c>
    </row>
    <row r="537" spans="1:12" ht="15">
      <c r="A537" s="84" t="s">
        <v>2999</v>
      </c>
      <c r="B537" s="84" t="s">
        <v>3694</v>
      </c>
      <c r="C537" s="84">
        <v>2</v>
      </c>
      <c r="D537" s="123">
        <v>0.0015915972601812983</v>
      </c>
      <c r="E537" s="123">
        <v>2.2513948500401044</v>
      </c>
      <c r="F537" s="84" t="s">
        <v>4050</v>
      </c>
      <c r="G537" s="84" t="b">
        <v>0</v>
      </c>
      <c r="H537" s="84" t="b">
        <v>0</v>
      </c>
      <c r="I537" s="84" t="b">
        <v>0</v>
      </c>
      <c r="J537" s="84" t="b">
        <v>0</v>
      </c>
      <c r="K537" s="84" t="b">
        <v>1</v>
      </c>
      <c r="L537" s="84" t="b">
        <v>0</v>
      </c>
    </row>
    <row r="538" spans="1:12" ht="15">
      <c r="A538" s="84" t="s">
        <v>3694</v>
      </c>
      <c r="B538" s="84" t="s">
        <v>3768</v>
      </c>
      <c r="C538" s="84">
        <v>2</v>
      </c>
      <c r="D538" s="123">
        <v>0.0015915972601812983</v>
      </c>
      <c r="E538" s="123">
        <v>2.4732435996564606</v>
      </c>
      <c r="F538" s="84" t="s">
        <v>4050</v>
      </c>
      <c r="G538" s="84" t="b">
        <v>0</v>
      </c>
      <c r="H538" s="84" t="b">
        <v>1</v>
      </c>
      <c r="I538" s="84" t="b">
        <v>0</v>
      </c>
      <c r="J538" s="84" t="b">
        <v>0</v>
      </c>
      <c r="K538" s="84" t="b">
        <v>0</v>
      </c>
      <c r="L538" s="84" t="b">
        <v>0</v>
      </c>
    </row>
    <row r="539" spans="1:12" ht="15">
      <c r="A539" s="84" t="s">
        <v>3993</v>
      </c>
      <c r="B539" s="84" t="s">
        <v>3062</v>
      </c>
      <c r="C539" s="84">
        <v>2</v>
      </c>
      <c r="D539" s="123">
        <v>0.0015915972601812983</v>
      </c>
      <c r="E539" s="123">
        <v>2.649334858712142</v>
      </c>
      <c r="F539" s="84" t="s">
        <v>4050</v>
      </c>
      <c r="G539" s="84" t="b">
        <v>0</v>
      </c>
      <c r="H539" s="84" t="b">
        <v>0</v>
      </c>
      <c r="I539" s="84" t="b">
        <v>0</v>
      </c>
      <c r="J539" s="84" t="b">
        <v>0</v>
      </c>
      <c r="K539" s="84" t="b">
        <v>0</v>
      </c>
      <c r="L539" s="84" t="b">
        <v>0</v>
      </c>
    </row>
    <row r="540" spans="1:12" ht="15">
      <c r="A540" s="84" t="s">
        <v>3062</v>
      </c>
      <c r="B540" s="84" t="s">
        <v>716</v>
      </c>
      <c r="C540" s="84">
        <v>2</v>
      </c>
      <c r="D540" s="123">
        <v>0.0015915972601812983</v>
      </c>
      <c r="E540" s="123">
        <v>1.0209459286618303</v>
      </c>
      <c r="F540" s="84" t="s">
        <v>4050</v>
      </c>
      <c r="G540" s="84" t="b">
        <v>0</v>
      </c>
      <c r="H540" s="84" t="b">
        <v>0</v>
      </c>
      <c r="I540" s="84" t="b">
        <v>0</v>
      </c>
      <c r="J540" s="84" t="b">
        <v>0</v>
      </c>
      <c r="K540" s="84" t="b">
        <v>0</v>
      </c>
      <c r="L540" s="84" t="b">
        <v>0</v>
      </c>
    </row>
    <row r="541" spans="1:12" ht="15">
      <c r="A541" s="84" t="s">
        <v>716</v>
      </c>
      <c r="B541" s="84" t="s">
        <v>3994</v>
      </c>
      <c r="C541" s="84">
        <v>2</v>
      </c>
      <c r="D541" s="123">
        <v>0.0015915972601812983</v>
      </c>
      <c r="E541" s="123">
        <v>1.4087856104295422</v>
      </c>
      <c r="F541" s="84" t="s">
        <v>4050</v>
      </c>
      <c r="G541" s="84" t="b">
        <v>0</v>
      </c>
      <c r="H541" s="84" t="b">
        <v>0</v>
      </c>
      <c r="I541" s="84" t="b">
        <v>0</v>
      </c>
      <c r="J541" s="84" t="b">
        <v>0</v>
      </c>
      <c r="K541" s="84" t="b">
        <v>0</v>
      </c>
      <c r="L541" s="84" t="b">
        <v>0</v>
      </c>
    </row>
    <row r="542" spans="1:12" ht="15">
      <c r="A542" s="84" t="s">
        <v>3994</v>
      </c>
      <c r="B542" s="84" t="s">
        <v>3995</v>
      </c>
      <c r="C542" s="84">
        <v>2</v>
      </c>
      <c r="D542" s="123">
        <v>0.0015915972601812983</v>
      </c>
      <c r="E542" s="123">
        <v>3.0472748673841794</v>
      </c>
      <c r="F542" s="84" t="s">
        <v>4050</v>
      </c>
      <c r="G542" s="84" t="b">
        <v>0</v>
      </c>
      <c r="H542" s="84" t="b">
        <v>0</v>
      </c>
      <c r="I542" s="84" t="b">
        <v>0</v>
      </c>
      <c r="J542" s="84" t="b">
        <v>0</v>
      </c>
      <c r="K542" s="84" t="b">
        <v>0</v>
      </c>
      <c r="L542" s="84" t="b">
        <v>0</v>
      </c>
    </row>
    <row r="543" spans="1:12" ht="15">
      <c r="A543" s="84" t="s">
        <v>3995</v>
      </c>
      <c r="B543" s="84" t="s">
        <v>3996</v>
      </c>
      <c r="C543" s="84">
        <v>2</v>
      </c>
      <c r="D543" s="123">
        <v>0.0015915972601812983</v>
      </c>
      <c r="E543" s="123">
        <v>3.0472748673841794</v>
      </c>
      <c r="F543" s="84" t="s">
        <v>4050</v>
      </c>
      <c r="G543" s="84" t="b">
        <v>0</v>
      </c>
      <c r="H543" s="84" t="b">
        <v>0</v>
      </c>
      <c r="I543" s="84" t="b">
        <v>0</v>
      </c>
      <c r="J543" s="84" t="b">
        <v>0</v>
      </c>
      <c r="K543" s="84" t="b">
        <v>0</v>
      </c>
      <c r="L543" s="84" t="b">
        <v>0</v>
      </c>
    </row>
    <row r="544" spans="1:12" ht="15">
      <c r="A544" s="84" t="s">
        <v>3996</v>
      </c>
      <c r="B544" s="84" t="s">
        <v>3997</v>
      </c>
      <c r="C544" s="84">
        <v>2</v>
      </c>
      <c r="D544" s="123">
        <v>0.0015915972601812983</v>
      </c>
      <c r="E544" s="123">
        <v>3.0472748673841794</v>
      </c>
      <c r="F544" s="84" t="s">
        <v>4050</v>
      </c>
      <c r="G544" s="84" t="b">
        <v>0</v>
      </c>
      <c r="H544" s="84" t="b">
        <v>0</v>
      </c>
      <c r="I544" s="84" t="b">
        <v>0</v>
      </c>
      <c r="J544" s="84" t="b">
        <v>0</v>
      </c>
      <c r="K544" s="84" t="b">
        <v>1</v>
      </c>
      <c r="L544" s="84" t="b">
        <v>0</v>
      </c>
    </row>
    <row r="545" spans="1:12" ht="15">
      <c r="A545" s="84" t="s">
        <v>3997</v>
      </c>
      <c r="B545" s="84" t="s">
        <v>392</v>
      </c>
      <c r="C545" s="84">
        <v>2</v>
      </c>
      <c r="D545" s="123">
        <v>0.0015915972601812983</v>
      </c>
      <c r="E545" s="123">
        <v>2.746244871720198</v>
      </c>
      <c r="F545" s="84" t="s">
        <v>4050</v>
      </c>
      <c r="G545" s="84" t="b">
        <v>0</v>
      </c>
      <c r="H545" s="84" t="b">
        <v>1</v>
      </c>
      <c r="I545" s="84" t="b">
        <v>0</v>
      </c>
      <c r="J545" s="84" t="b">
        <v>0</v>
      </c>
      <c r="K545" s="84" t="b">
        <v>0</v>
      </c>
      <c r="L545" s="84" t="b">
        <v>0</v>
      </c>
    </row>
    <row r="546" spans="1:12" ht="15">
      <c r="A546" s="84" t="s">
        <v>392</v>
      </c>
      <c r="B546" s="84" t="s">
        <v>320</v>
      </c>
      <c r="C546" s="84">
        <v>2</v>
      </c>
      <c r="D546" s="123">
        <v>0.0015915972601812983</v>
      </c>
      <c r="E546" s="123">
        <v>2.0260855683142416</v>
      </c>
      <c r="F546" s="84" t="s">
        <v>4050</v>
      </c>
      <c r="G546" s="84" t="b">
        <v>0</v>
      </c>
      <c r="H546" s="84" t="b">
        <v>0</v>
      </c>
      <c r="I546" s="84" t="b">
        <v>0</v>
      </c>
      <c r="J546" s="84" t="b">
        <v>0</v>
      </c>
      <c r="K546" s="84" t="b">
        <v>0</v>
      </c>
      <c r="L546" s="84" t="b">
        <v>0</v>
      </c>
    </row>
    <row r="547" spans="1:12" ht="15">
      <c r="A547" s="84" t="s">
        <v>320</v>
      </c>
      <c r="B547" s="84" t="s">
        <v>3031</v>
      </c>
      <c r="C547" s="84">
        <v>2</v>
      </c>
      <c r="D547" s="123">
        <v>0.0015915972601812983</v>
      </c>
      <c r="E547" s="123">
        <v>1.6407346869502242</v>
      </c>
      <c r="F547" s="84" t="s">
        <v>4050</v>
      </c>
      <c r="G547" s="84" t="b">
        <v>0</v>
      </c>
      <c r="H547" s="84" t="b">
        <v>0</v>
      </c>
      <c r="I547" s="84" t="b">
        <v>0</v>
      </c>
      <c r="J547" s="84" t="b">
        <v>0</v>
      </c>
      <c r="K547" s="84" t="b">
        <v>0</v>
      </c>
      <c r="L547" s="84" t="b">
        <v>0</v>
      </c>
    </row>
    <row r="548" spans="1:12" ht="15">
      <c r="A548" s="84" t="s">
        <v>3031</v>
      </c>
      <c r="B548" s="84" t="s">
        <v>707</v>
      </c>
      <c r="C548" s="84">
        <v>2</v>
      </c>
      <c r="D548" s="123">
        <v>0.0015915972601812983</v>
      </c>
      <c r="E548" s="123">
        <v>0.7435389783442734</v>
      </c>
      <c r="F548" s="84" t="s">
        <v>4050</v>
      </c>
      <c r="G548" s="84" t="b">
        <v>0</v>
      </c>
      <c r="H548" s="84" t="b">
        <v>0</v>
      </c>
      <c r="I548" s="84" t="b">
        <v>0</v>
      </c>
      <c r="J548" s="84" t="b">
        <v>0</v>
      </c>
      <c r="K548" s="84" t="b">
        <v>0</v>
      </c>
      <c r="L548" s="84" t="b">
        <v>0</v>
      </c>
    </row>
    <row r="549" spans="1:12" ht="15">
      <c r="A549" s="84" t="s">
        <v>3031</v>
      </c>
      <c r="B549" s="84" t="s">
        <v>3672</v>
      </c>
      <c r="C549" s="84">
        <v>2</v>
      </c>
      <c r="D549" s="123">
        <v>0.0015915972601812983</v>
      </c>
      <c r="E549" s="123">
        <v>2.0260855683142416</v>
      </c>
      <c r="F549" s="84" t="s">
        <v>4050</v>
      </c>
      <c r="G549" s="84" t="b">
        <v>0</v>
      </c>
      <c r="H549" s="84" t="b">
        <v>0</v>
      </c>
      <c r="I549" s="84" t="b">
        <v>0</v>
      </c>
      <c r="J549" s="84" t="b">
        <v>0</v>
      </c>
      <c r="K549" s="84" t="b">
        <v>0</v>
      </c>
      <c r="L549" s="84" t="b">
        <v>0</v>
      </c>
    </row>
    <row r="550" spans="1:12" ht="15">
      <c r="A550" s="84" t="s">
        <v>3672</v>
      </c>
      <c r="B550" s="84" t="s">
        <v>3998</v>
      </c>
      <c r="C550" s="84">
        <v>2</v>
      </c>
      <c r="D550" s="123">
        <v>0.0015915972601812983</v>
      </c>
      <c r="E550" s="123">
        <v>2.5032068230339037</v>
      </c>
      <c r="F550" s="84" t="s">
        <v>4050</v>
      </c>
      <c r="G550" s="84" t="b">
        <v>0</v>
      </c>
      <c r="H550" s="84" t="b">
        <v>0</v>
      </c>
      <c r="I550" s="84" t="b">
        <v>0</v>
      </c>
      <c r="J550" s="84" t="b">
        <v>0</v>
      </c>
      <c r="K550" s="84" t="b">
        <v>0</v>
      </c>
      <c r="L550" s="84" t="b">
        <v>0</v>
      </c>
    </row>
    <row r="551" spans="1:12" ht="15">
      <c r="A551" s="84" t="s">
        <v>3998</v>
      </c>
      <c r="B551" s="84" t="s">
        <v>398</v>
      </c>
      <c r="C551" s="84">
        <v>2</v>
      </c>
      <c r="D551" s="123">
        <v>0.0015915972601812983</v>
      </c>
      <c r="E551" s="123">
        <v>3.0472748673841794</v>
      </c>
      <c r="F551" s="84" t="s">
        <v>4050</v>
      </c>
      <c r="G551" s="84" t="b">
        <v>0</v>
      </c>
      <c r="H551" s="84" t="b">
        <v>0</v>
      </c>
      <c r="I551" s="84" t="b">
        <v>0</v>
      </c>
      <c r="J551" s="84" t="b">
        <v>0</v>
      </c>
      <c r="K551" s="84" t="b">
        <v>0</v>
      </c>
      <c r="L551" s="84" t="b">
        <v>0</v>
      </c>
    </row>
    <row r="552" spans="1:12" ht="15">
      <c r="A552" s="84" t="s">
        <v>398</v>
      </c>
      <c r="B552" s="84" t="s">
        <v>3026</v>
      </c>
      <c r="C552" s="84">
        <v>2</v>
      </c>
      <c r="D552" s="123">
        <v>0.0015915972601812983</v>
      </c>
      <c r="E552" s="123">
        <v>2.871183608328498</v>
      </c>
      <c r="F552" s="84" t="s">
        <v>4050</v>
      </c>
      <c r="G552" s="84" t="b">
        <v>0</v>
      </c>
      <c r="H552" s="84" t="b">
        <v>0</v>
      </c>
      <c r="I552" s="84" t="b">
        <v>0</v>
      </c>
      <c r="J552" s="84" t="b">
        <v>0</v>
      </c>
      <c r="K552" s="84" t="b">
        <v>0</v>
      </c>
      <c r="L552" s="84" t="b">
        <v>0</v>
      </c>
    </row>
    <row r="553" spans="1:12" ht="15">
      <c r="A553" s="84" t="s">
        <v>3026</v>
      </c>
      <c r="B553" s="84" t="s">
        <v>2989</v>
      </c>
      <c r="C553" s="84">
        <v>2</v>
      </c>
      <c r="D553" s="123">
        <v>0.0015915972601812983</v>
      </c>
      <c r="E553" s="123">
        <v>1.740849839833492</v>
      </c>
      <c r="F553" s="84" t="s">
        <v>4050</v>
      </c>
      <c r="G553" s="84" t="b">
        <v>0</v>
      </c>
      <c r="H553" s="84" t="b">
        <v>0</v>
      </c>
      <c r="I553" s="84" t="b">
        <v>0</v>
      </c>
      <c r="J553" s="84" t="b">
        <v>0</v>
      </c>
      <c r="K553" s="84" t="b">
        <v>0</v>
      </c>
      <c r="L553" s="84" t="b">
        <v>0</v>
      </c>
    </row>
    <row r="554" spans="1:12" ht="15">
      <c r="A554" s="84" t="s">
        <v>2988</v>
      </c>
      <c r="B554" s="84" t="s">
        <v>2990</v>
      </c>
      <c r="C554" s="84">
        <v>2</v>
      </c>
      <c r="D554" s="123">
        <v>0.0015915972601812983</v>
      </c>
      <c r="E554" s="123">
        <v>0.6965424156680499</v>
      </c>
      <c r="F554" s="84" t="s">
        <v>4050</v>
      </c>
      <c r="G554" s="84" t="b">
        <v>0</v>
      </c>
      <c r="H554" s="84" t="b">
        <v>0</v>
      </c>
      <c r="I554" s="84" t="b">
        <v>0</v>
      </c>
      <c r="J554" s="84" t="b">
        <v>0</v>
      </c>
      <c r="K554" s="84" t="b">
        <v>0</v>
      </c>
      <c r="L554" s="84" t="b">
        <v>0</v>
      </c>
    </row>
    <row r="555" spans="1:12" ht="15">
      <c r="A555" s="84" t="s">
        <v>3999</v>
      </c>
      <c r="B555" s="84" t="s">
        <v>4000</v>
      </c>
      <c r="C555" s="84">
        <v>2</v>
      </c>
      <c r="D555" s="123">
        <v>0.0015915972601812983</v>
      </c>
      <c r="E555" s="123">
        <v>3.0472748673841794</v>
      </c>
      <c r="F555" s="84" t="s">
        <v>4050</v>
      </c>
      <c r="G555" s="84" t="b">
        <v>0</v>
      </c>
      <c r="H555" s="84" t="b">
        <v>1</v>
      </c>
      <c r="I555" s="84" t="b">
        <v>0</v>
      </c>
      <c r="J555" s="84" t="b">
        <v>0</v>
      </c>
      <c r="K555" s="84" t="b">
        <v>0</v>
      </c>
      <c r="L555" s="84" t="b">
        <v>0</v>
      </c>
    </row>
    <row r="556" spans="1:12" ht="15">
      <c r="A556" s="84" t="s">
        <v>4000</v>
      </c>
      <c r="B556" s="84" t="s">
        <v>2992</v>
      </c>
      <c r="C556" s="84">
        <v>2</v>
      </c>
      <c r="D556" s="123">
        <v>0.0015915972601812983</v>
      </c>
      <c r="E556" s="123">
        <v>2.069551262095332</v>
      </c>
      <c r="F556" s="84" t="s">
        <v>4050</v>
      </c>
      <c r="G556" s="84" t="b">
        <v>0</v>
      </c>
      <c r="H556" s="84" t="b">
        <v>0</v>
      </c>
      <c r="I556" s="84" t="b">
        <v>0</v>
      </c>
      <c r="J556" s="84" t="b">
        <v>0</v>
      </c>
      <c r="K556" s="84" t="b">
        <v>0</v>
      </c>
      <c r="L556" s="84" t="b">
        <v>0</v>
      </c>
    </row>
    <row r="557" spans="1:12" ht="15">
      <c r="A557" s="84" t="s">
        <v>2992</v>
      </c>
      <c r="B557" s="84" t="s">
        <v>3767</v>
      </c>
      <c r="C557" s="84">
        <v>2</v>
      </c>
      <c r="D557" s="123">
        <v>0.0015915972601812983</v>
      </c>
      <c r="E557" s="123">
        <v>1.8711836083284983</v>
      </c>
      <c r="F557" s="84" t="s">
        <v>4050</v>
      </c>
      <c r="G557" s="84" t="b">
        <v>0</v>
      </c>
      <c r="H557" s="84" t="b">
        <v>0</v>
      </c>
      <c r="I557" s="84" t="b">
        <v>0</v>
      </c>
      <c r="J557" s="84" t="b">
        <v>0</v>
      </c>
      <c r="K557" s="84" t="b">
        <v>0</v>
      </c>
      <c r="L557" s="84" t="b">
        <v>0</v>
      </c>
    </row>
    <row r="558" spans="1:12" ht="15">
      <c r="A558" s="84" t="s">
        <v>3767</v>
      </c>
      <c r="B558" s="84" t="s">
        <v>4001</v>
      </c>
      <c r="C558" s="84">
        <v>2</v>
      </c>
      <c r="D558" s="123">
        <v>0.0015915972601812983</v>
      </c>
      <c r="E558" s="123">
        <v>2.871183608328498</v>
      </c>
      <c r="F558" s="84" t="s">
        <v>4050</v>
      </c>
      <c r="G558" s="84" t="b">
        <v>0</v>
      </c>
      <c r="H558" s="84" t="b">
        <v>0</v>
      </c>
      <c r="I558" s="84" t="b">
        <v>0</v>
      </c>
      <c r="J558" s="84" t="b">
        <v>0</v>
      </c>
      <c r="K558" s="84" t="b">
        <v>0</v>
      </c>
      <c r="L558" s="84" t="b">
        <v>0</v>
      </c>
    </row>
    <row r="559" spans="1:12" ht="15">
      <c r="A559" s="84" t="s">
        <v>4001</v>
      </c>
      <c r="B559" s="84" t="s">
        <v>3771</v>
      </c>
      <c r="C559" s="84">
        <v>2</v>
      </c>
      <c r="D559" s="123">
        <v>0.0015915972601812983</v>
      </c>
      <c r="E559" s="123">
        <v>2.871183608328498</v>
      </c>
      <c r="F559" s="84" t="s">
        <v>4050</v>
      </c>
      <c r="G559" s="84" t="b">
        <v>0</v>
      </c>
      <c r="H559" s="84" t="b">
        <v>0</v>
      </c>
      <c r="I559" s="84" t="b">
        <v>0</v>
      </c>
      <c r="J559" s="84" t="b">
        <v>0</v>
      </c>
      <c r="K559" s="84" t="b">
        <v>0</v>
      </c>
      <c r="L559" s="84" t="b">
        <v>0</v>
      </c>
    </row>
    <row r="560" spans="1:12" ht="15">
      <c r="A560" s="84" t="s">
        <v>3771</v>
      </c>
      <c r="B560" s="84" t="s">
        <v>707</v>
      </c>
      <c r="C560" s="84">
        <v>2</v>
      </c>
      <c r="D560" s="123">
        <v>0.0015915972601812983</v>
      </c>
      <c r="E560" s="123">
        <v>1.1115157636388677</v>
      </c>
      <c r="F560" s="84" t="s">
        <v>4050</v>
      </c>
      <c r="G560" s="84" t="b">
        <v>0</v>
      </c>
      <c r="H560" s="84" t="b">
        <v>0</v>
      </c>
      <c r="I560" s="84" t="b">
        <v>0</v>
      </c>
      <c r="J560" s="84" t="b">
        <v>0</v>
      </c>
      <c r="K560" s="84" t="b">
        <v>0</v>
      </c>
      <c r="L560" s="84" t="b">
        <v>0</v>
      </c>
    </row>
    <row r="561" spans="1:12" ht="15">
      <c r="A561" s="84" t="s">
        <v>3680</v>
      </c>
      <c r="B561" s="84" t="s">
        <v>810</v>
      </c>
      <c r="C561" s="84">
        <v>2</v>
      </c>
      <c r="D561" s="123">
        <v>0.0015915972601812983</v>
      </c>
      <c r="E561" s="123">
        <v>1.3593002473496238</v>
      </c>
      <c r="F561" s="84" t="s">
        <v>4050</v>
      </c>
      <c r="G561" s="84" t="b">
        <v>0</v>
      </c>
      <c r="H561" s="84" t="b">
        <v>0</v>
      </c>
      <c r="I561" s="84" t="b">
        <v>0</v>
      </c>
      <c r="J561" s="84" t="b">
        <v>0</v>
      </c>
      <c r="K561" s="84" t="b">
        <v>0</v>
      </c>
      <c r="L561" s="84" t="b">
        <v>0</v>
      </c>
    </row>
    <row r="562" spans="1:12" ht="15">
      <c r="A562" s="84" t="s">
        <v>3004</v>
      </c>
      <c r="B562" s="84" t="s">
        <v>2987</v>
      </c>
      <c r="C562" s="84">
        <v>2</v>
      </c>
      <c r="D562" s="123">
        <v>0.0015915972601812983</v>
      </c>
      <c r="E562" s="123">
        <v>0.9547296597785732</v>
      </c>
      <c r="F562" s="84" t="s">
        <v>4050</v>
      </c>
      <c r="G562" s="84" t="b">
        <v>0</v>
      </c>
      <c r="H562" s="84" t="b">
        <v>0</v>
      </c>
      <c r="I562" s="84" t="b">
        <v>0</v>
      </c>
      <c r="J562" s="84" t="b">
        <v>0</v>
      </c>
      <c r="K562" s="84" t="b">
        <v>0</v>
      </c>
      <c r="L562" s="84" t="b">
        <v>0</v>
      </c>
    </row>
    <row r="563" spans="1:12" ht="15">
      <c r="A563" s="84" t="s">
        <v>716</v>
      </c>
      <c r="B563" s="84" t="s">
        <v>3007</v>
      </c>
      <c r="C563" s="84">
        <v>2</v>
      </c>
      <c r="D563" s="123">
        <v>0.0015915972601812983</v>
      </c>
      <c r="E563" s="123">
        <v>1.0108456017575045</v>
      </c>
      <c r="F563" s="84" t="s">
        <v>4050</v>
      </c>
      <c r="G563" s="84" t="b">
        <v>0</v>
      </c>
      <c r="H563" s="84" t="b">
        <v>0</v>
      </c>
      <c r="I563" s="84" t="b">
        <v>0</v>
      </c>
      <c r="J563" s="84" t="b">
        <v>0</v>
      </c>
      <c r="K563" s="84" t="b">
        <v>0</v>
      </c>
      <c r="L563" s="84" t="b">
        <v>0</v>
      </c>
    </row>
    <row r="564" spans="1:12" ht="15">
      <c r="A564" s="84" t="s">
        <v>3089</v>
      </c>
      <c r="B564" s="84" t="s">
        <v>3061</v>
      </c>
      <c r="C564" s="84">
        <v>2</v>
      </c>
      <c r="D564" s="123">
        <v>0.0015915972601812983</v>
      </c>
      <c r="E564" s="123">
        <v>1.8711836083284983</v>
      </c>
      <c r="F564" s="84" t="s">
        <v>4050</v>
      </c>
      <c r="G564" s="84" t="b">
        <v>1</v>
      </c>
      <c r="H564" s="84" t="b">
        <v>0</v>
      </c>
      <c r="I564" s="84" t="b">
        <v>0</v>
      </c>
      <c r="J564" s="84" t="b">
        <v>0</v>
      </c>
      <c r="K564" s="84" t="b">
        <v>0</v>
      </c>
      <c r="L564" s="84" t="b">
        <v>0</v>
      </c>
    </row>
    <row r="565" spans="1:12" ht="15">
      <c r="A565" s="84" t="s">
        <v>3061</v>
      </c>
      <c r="B565" s="84" t="s">
        <v>4002</v>
      </c>
      <c r="C565" s="84">
        <v>2</v>
      </c>
      <c r="D565" s="123">
        <v>0.0015915972601812983</v>
      </c>
      <c r="E565" s="123">
        <v>2.5032068230339037</v>
      </c>
      <c r="F565" s="84" t="s">
        <v>4050</v>
      </c>
      <c r="G565" s="84" t="b">
        <v>0</v>
      </c>
      <c r="H565" s="84" t="b">
        <v>0</v>
      </c>
      <c r="I565" s="84" t="b">
        <v>0</v>
      </c>
      <c r="J565" s="84" t="b">
        <v>0</v>
      </c>
      <c r="K565" s="84" t="b">
        <v>0</v>
      </c>
      <c r="L565" s="84" t="b">
        <v>0</v>
      </c>
    </row>
    <row r="566" spans="1:12" ht="15">
      <c r="A566" s="84" t="s">
        <v>4002</v>
      </c>
      <c r="B566" s="84" t="s">
        <v>716</v>
      </c>
      <c r="C566" s="84">
        <v>2</v>
      </c>
      <c r="D566" s="123">
        <v>0.0015915972601812983</v>
      </c>
      <c r="E566" s="123">
        <v>1.418885937333868</v>
      </c>
      <c r="F566" s="84" t="s">
        <v>4050</v>
      </c>
      <c r="G566" s="84" t="b">
        <v>0</v>
      </c>
      <c r="H566" s="84" t="b">
        <v>0</v>
      </c>
      <c r="I566" s="84" t="b">
        <v>0</v>
      </c>
      <c r="J566" s="84" t="b">
        <v>0</v>
      </c>
      <c r="K566" s="84" t="b">
        <v>0</v>
      </c>
      <c r="L566" s="84" t="b">
        <v>0</v>
      </c>
    </row>
    <row r="567" spans="1:12" ht="15">
      <c r="A567" s="84" t="s">
        <v>2988</v>
      </c>
      <c r="B567" s="84" t="s">
        <v>2991</v>
      </c>
      <c r="C567" s="84">
        <v>2</v>
      </c>
      <c r="D567" s="123">
        <v>0.0015915972601812983</v>
      </c>
      <c r="E567" s="123">
        <v>0.7572402560216615</v>
      </c>
      <c r="F567" s="84" t="s">
        <v>4050</v>
      </c>
      <c r="G567" s="84" t="b">
        <v>0</v>
      </c>
      <c r="H567" s="84" t="b">
        <v>0</v>
      </c>
      <c r="I567" s="84" t="b">
        <v>0</v>
      </c>
      <c r="J567" s="84" t="b">
        <v>0</v>
      </c>
      <c r="K567" s="84" t="b">
        <v>0</v>
      </c>
      <c r="L567" s="84" t="b">
        <v>0</v>
      </c>
    </row>
    <row r="568" spans="1:12" ht="15">
      <c r="A568" s="84" t="s">
        <v>2991</v>
      </c>
      <c r="B568" s="84" t="s">
        <v>810</v>
      </c>
      <c r="C568" s="84">
        <v>2</v>
      </c>
      <c r="D568" s="123">
        <v>0.0015915972601812983</v>
      </c>
      <c r="E568" s="123">
        <v>0.8029977465823367</v>
      </c>
      <c r="F568" s="84" t="s">
        <v>4050</v>
      </c>
      <c r="G568" s="84" t="b">
        <v>0</v>
      </c>
      <c r="H568" s="84" t="b">
        <v>0</v>
      </c>
      <c r="I568" s="84" t="b">
        <v>0</v>
      </c>
      <c r="J568" s="84" t="b">
        <v>0</v>
      </c>
      <c r="K568" s="84" t="b">
        <v>0</v>
      </c>
      <c r="L568" s="84" t="b">
        <v>0</v>
      </c>
    </row>
    <row r="569" spans="1:12" ht="15">
      <c r="A569" s="84" t="s">
        <v>2988</v>
      </c>
      <c r="B569" s="84" t="s">
        <v>716</v>
      </c>
      <c r="C569" s="84">
        <v>2</v>
      </c>
      <c r="D569" s="123">
        <v>0.0015915972601812983</v>
      </c>
      <c r="E569" s="123">
        <v>0.12885132597134996</v>
      </c>
      <c r="F569" s="84" t="s">
        <v>4050</v>
      </c>
      <c r="G569" s="84" t="b">
        <v>0</v>
      </c>
      <c r="H569" s="84" t="b">
        <v>0</v>
      </c>
      <c r="I569" s="84" t="b">
        <v>0</v>
      </c>
      <c r="J569" s="84" t="b">
        <v>0</v>
      </c>
      <c r="K569" s="84" t="b">
        <v>0</v>
      </c>
      <c r="L569" s="84" t="b">
        <v>0</v>
      </c>
    </row>
    <row r="570" spans="1:12" ht="15">
      <c r="A570" s="84" t="s">
        <v>3772</v>
      </c>
      <c r="B570" s="84" t="s">
        <v>3030</v>
      </c>
      <c r="C570" s="84">
        <v>2</v>
      </c>
      <c r="D570" s="123">
        <v>0.0015915972601812983</v>
      </c>
      <c r="E570" s="123">
        <v>2.1722136039924793</v>
      </c>
      <c r="F570" s="84" t="s">
        <v>4050</v>
      </c>
      <c r="G570" s="84" t="b">
        <v>0</v>
      </c>
      <c r="H570" s="84" t="b">
        <v>0</v>
      </c>
      <c r="I570" s="84" t="b">
        <v>0</v>
      </c>
      <c r="J570" s="84" t="b">
        <v>0</v>
      </c>
      <c r="K570" s="84" t="b">
        <v>0</v>
      </c>
      <c r="L570" s="84" t="b">
        <v>0</v>
      </c>
    </row>
    <row r="571" spans="1:12" ht="15">
      <c r="A571" s="84" t="s">
        <v>3030</v>
      </c>
      <c r="B571" s="84" t="s">
        <v>4003</v>
      </c>
      <c r="C571" s="84">
        <v>2</v>
      </c>
      <c r="D571" s="123">
        <v>0.0015915972601812983</v>
      </c>
      <c r="E571" s="123">
        <v>2.394062353608836</v>
      </c>
      <c r="F571" s="84" t="s">
        <v>4050</v>
      </c>
      <c r="G571" s="84" t="b">
        <v>0</v>
      </c>
      <c r="H571" s="84" t="b">
        <v>0</v>
      </c>
      <c r="I571" s="84" t="b">
        <v>0</v>
      </c>
      <c r="J571" s="84" t="b">
        <v>0</v>
      </c>
      <c r="K571" s="84" t="b">
        <v>0</v>
      </c>
      <c r="L571" s="84" t="b">
        <v>0</v>
      </c>
    </row>
    <row r="572" spans="1:12" ht="15">
      <c r="A572" s="84" t="s">
        <v>3072</v>
      </c>
      <c r="B572" s="84" t="s">
        <v>4004</v>
      </c>
      <c r="C572" s="84">
        <v>2</v>
      </c>
      <c r="D572" s="123">
        <v>0.0015915972601812983</v>
      </c>
      <c r="E572" s="123">
        <v>2.144184880392236</v>
      </c>
      <c r="F572" s="84" t="s">
        <v>4050</v>
      </c>
      <c r="G572" s="84" t="b">
        <v>0</v>
      </c>
      <c r="H572" s="84" t="b">
        <v>0</v>
      </c>
      <c r="I572" s="84" t="b">
        <v>0</v>
      </c>
      <c r="J572" s="84" t="b">
        <v>0</v>
      </c>
      <c r="K572" s="84" t="b">
        <v>0</v>
      </c>
      <c r="L572" s="84" t="b">
        <v>0</v>
      </c>
    </row>
    <row r="573" spans="1:12" ht="15">
      <c r="A573" s="84" t="s">
        <v>4004</v>
      </c>
      <c r="B573" s="84" t="s">
        <v>4005</v>
      </c>
      <c r="C573" s="84">
        <v>2</v>
      </c>
      <c r="D573" s="123">
        <v>0.0015915972601812983</v>
      </c>
      <c r="E573" s="123">
        <v>3.0472748673841794</v>
      </c>
      <c r="F573" s="84" t="s">
        <v>4050</v>
      </c>
      <c r="G573" s="84" t="b">
        <v>0</v>
      </c>
      <c r="H573" s="84" t="b">
        <v>0</v>
      </c>
      <c r="I573" s="84" t="b">
        <v>0</v>
      </c>
      <c r="J573" s="84" t="b">
        <v>0</v>
      </c>
      <c r="K573" s="84" t="b">
        <v>0</v>
      </c>
      <c r="L573" s="84" t="b">
        <v>0</v>
      </c>
    </row>
    <row r="574" spans="1:12" ht="15">
      <c r="A574" s="84" t="s">
        <v>4005</v>
      </c>
      <c r="B574" s="84" t="s">
        <v>4006</v>
      </c>
      <c r="C574" s="84">
        <v>2</v>
      </c>
      <c r="D574" s="123">
        <v>0.0015915972601812983</v>
      </c>
      <c r="E574" s="123">
        <v>3.0472748673841794</v>
      </c>
      <c r="F574" s="84" t="s">
        <v>4050</v>
      </c>
      <c r="G574" s="84" t="b">
        <v>0</v>
      </c>
      <c r="H574" s="84" t="b">
        <v>0</v>
      </c>
      <c r="I574" s="84" t="b">
        <v>0</v>
      </c>
      <c r="J574" s="84" t="b">
        <v>0</v>
      </c>
      <c r="K574" s="84" t="b">
        <v>0</v>
      </c>
      <c r="L574" s="84" t="b">
        <v>0</v>
      </c>
    </row>
    <row r="575" spans="1:12" ht="15">
      <c r="A575" s="84" t="s">
        <v>4006</v>
      </c>
      <c r="B575" s="84" t="s">
        <v>4007</v>
      </c>
      <c r="C575" s="84">
        <v>2</v>
      </c>
      <c r="D575" s="123">
        <v>0.0015915972601812983</v>
      </c>
      <c r="E575" s="123">
        <v>3.0472748673841794</v>
      </c>
      <c r="F575" s="84" t="s">
        <v>4050</v>
      </c>
      <c r="G575" s="84" t="b">
        <v>0</v>
      </c>
      <c r="H575" s="84" t="b">
        <v>0</v>
      </c>
      <c r="I575" s="84" t="b">
        <v>0</v>
      </c>
      <c r="J575" s="84" t="b">
        <v>0</v>
      </c>
      <c r="K575" s="84" t="b">
        <v>0</v>
      </c>
      <c r="L575" s="84" t="b">
        <v>0</v>
      </c>
    </row>
    <row r="576" spans="1:12" ht="15">
      <c r="A576" s="84" t="s">
        <v>4007</v>
      </c>
      <c r="B576" s="84" t="s">
        <v>4008</v>
      </c>
      <c r="C576" s="84">
        <v>2</v>
      </c>
      <c r="D576" s="123">
        <v>0.0015915972601812983</v>
      </c>
      <c r="E576" s="123">
        <v>3.0472748673841794</v>
      </c>
      <c r="F576" s="84" t="s">
        <v>4050</v>
      </c>
      <c r="G576" s="84" t="b">
        <v>0</v>
      </c>
      <c r="H576" s="84" t="b">
        <v>0</v>
      </c>
      <c r="I576" s="84" t="b">
        <v>0</v>
      </c>
      <c r="J576" s="84" t="b">
        <v>0</v>
      </c>
      <c r="K576" s="84" t="b">
        <v>0</v>
      </c>
      <c r="L576" s="84" t="b">
        <v>0</v>
      </c>
    </row>
    <row r="577" spans="1:12" ht="15">
      <c r="A577" s="84" t="s">
        <v>4008</v>
      </c>
      <c r="B577" s="84" t="s">
        <v>2986</v>
      </c>
      <c r="C577" s="84">
        <v>2</v>
      </c>
      <c r="D577" s="123">
        <v>0.0015915972601812983</v>
      </c>
      <c r="E577" s="123">
        <v>1.695092349272817</v>
      </c>
      <c r="F577" s="84" t="s">
        <v>4050</v>
      </c>
      <c r="G577" s="84" t="b">
        <v>0</v>
      </c>
      <c r="H577" s="84" t="b">
        <v>0</v>
      </c>
      <c r="I577" s="84" t="b">
        <v>0</v>
      </c>
      <c r="J577" s="84" t="b">
        <v>0</v>
      </c>
      <c r="K577" s="84" t="b">
        <v>0</v>
      </c>
      <c r="L577" s="84" t="b">
        <v>0</v>
      </c>
    </row>
    <row r="578" spans="1:12" ht="15">
      <c r="A578" s="84" t="s">
        <v>4009</v>
      </c>
      <c r="B578" s="84" t="s">
        <v>3696</v>
      </c>
      <c r="C578" s="84">
        <v>2</v>
      </c>
      <c r="D578" s="123">
        <v>0.0015915972601812983</v>
      </c>
      <c r="E578" s="123">
        <v>2.649334858712142</v>
      </c>
      <c r="F578" s="84" t="s">
        <v>4050</v>
      </c>
      <c r="G578" s="84" t="b">
        <v>0</v>
      </c>
      <c r="H578" s="84" t="b">
        <v>0</v>
      </c>
      <c r="I578" s="84" t="b">
        <v>0</v>
      </c>
      <c r="J578" s="84" t="b">
        <v>0</v>
      </c>
      <c r="K578" s="84" t="b">
        <v>0</v>
      </c>
      <c r="L578" s="84" t="b">
        <v>0</v>
      </c>
    </row>
    <row r="579" spans="1:12" ht="15">
      <c r="A579" s="84" t="s">
        <v>3696</v>
      </c>
      <c r="B579" s="84" t="s">
        <v>4010</v>
      </c>
      <c r="C579" s="84">
        <v>2</v>
      </c>
      <c r="D579" s="123">
        <v>0.0015915972601812983</v>
      </c>
      <c r="E579" s="123">
        <v>2.649334858712142</v>
      </c>
      <c r="F579" s="84" t="s">
        <v>4050</v>
      </c>
      <c r="G579" s="84" t="b">
        <v>0</v>
      </c>
      <c r="H579" s="84" t="b">
        <v>0</v>
      </c>
      <c r="I579" s="84" t="b">
        <v>0</v>
      </c>
      <c r="J579" s="84" t="b">
        <v>0</v>
      </c>
      <c r="K579" s="84" t="b">
        <v>0</v>
      </c>
      <c r="L579" s="84" t="b">
        <v>0</v>
      </c>
    </row>
    <row r="580" spans="1:12" ht="15">
      <c r="A580" s="84" t="s">
        <v>4010</v>
      </c>
      <c r="B580" s="84" t="s">
        <v>4011</v>
      </c>
      <c r="C580" s="84">
        <v>2</v>
      </c>
      <c r="D580" s="123">
        <v>0.0015915972601812983</v>
      </c>
      <c r="E580" s="123">
        <v>3.0472748673841794</v>
      </c>
      <c r="F580" s="84" t="s">
        <v>4050</v>
      </c>
      <c r="G580" s="84" t="b">
        <v>0</v>
      </c>
      <c r="H580" s="84" t="b">
        <v>0</v>
      </c>
      <c r="I580" s="84" t="b">
        <v>0</v>
      </c>
      <c r="J580" s="84" t="b">
        <v>1</v>
      </c>
      <c r="K580" s="84" t="b">
        <v>0</v>
      </c>
      <c r="L580" s="84" t="b">
        <v>0</v>
      </c>
    </row>
    <row r="581" spans="1:12" ht="15">
      <c r="A581" s="84" t="s">
        <v>4011</v>
      </c>
      <c r="B581" s="84" t="s">
        <v>3666</v>
      </c>
      <c r="C581" s="84">
        <v>2</v>
      </c>
      <c r="D581" s="123">
        <v>0.0015915972601812983</v>
      </c>
      <c r="E581" s="123">
        <v>2.5032068230339037</v>
      </c>
      <c r="F581" s="84" t="s">
        <v>4050</v>
      </c>
      <c r="G581" s="84" t="b">
        <v>1</v>
      </c>
      <c r="H581" s="84" t="b">
        <v>0</v>
      </c>
      <c r="I581" s="84" t="b">
        <v>0</v>
      </c>
      <c r="J581" s="84" t="b">
        <v>0</v>
      </c>
      <c r="K581" s="84" t="b">
        <v>0</v>
      </c>
      <c r="L581" s="84" t="b">
        <v>0</v>
      </c>
    </row>
    <row r="582" spans="1:12" ht="15">
      <c r="A582" s="84" t="s">
        <v>3668</v>
      </c>
      <c r="B582" s="84" t="s">
        <v>397</v>
      </c>
      <c r="C582" s="84">
        <v>2</v>
      </c>
      <c r="D582" s="123">
        <v>0.0015915972601812983</v>
      </c>
      <c r="E582" s="123">
        <v>2.144184880392236</v>
      </c>
      <c r="F582" s="84" t="s">
        <v>4050</v>
      </c>
      <c r="G582" s="84" t="b">
        <v>1</v>
      </c>
      <c r="H582" s="84" t="b">
        <v>0</v>
      </c>
      <c r="I582" s="84" t="b">
        <v>0</v>
      </c>
      <c r="J582" s="84" t="b">
        <v>0</v>
      </c>
      <c r="K582" s="84" t="b">
        <v>0</v>
      </c>
      <c r="L582" s="84" t="b">
        <v>0</v>
      </c>
    </row>
    <row r="583" spans="1:12" ht="15">
      <c r="A583" s="84" t="s">
        <v>237</v>
      </c>
      <c r="B583" s="84" t="s">
        <v>3773</v>
      </c>
      <c r="C583" s="84">
        <v>2</v>
      </c>
      <c r="D583" s="123">
        <v>0.0015915972601812983</v>
      </c>
      <c r="E583" s="123">
        <v>2.649334858712142</v>
      </c>
      <c r="F583" s="84" t="s">
        <v>4050</v>
      </c>
      <c r="G583" s="84" t="b">
        <v>0</v>
      </c>
      <c r="H583" s="84" t="b">
        <v>0</v>
      </c>
      <c r="I583" s="84" t="b">
        <v>0</v>
      </c>
      <c r="J583" s="84" t="b">
        <v>0</v>
      </c>
      <c r="K583" s="84" t="b">
        <v>0</v>
      </c>
      <c r="L583" s="84" t="b">
        <v>0</v>
      </c>
    </row>
    <row r="584" spans="1:12" ht="15">
      <c r="A584" s="84" t="s">
        <v>4012</v>
      </c>
      <c r="B584" s="84" t="s">
        <v>4013</v>
      </c>
      <c r="C584" s="84">
        <v>2</v>
      </c>
      <c r="D584" s="123">
        <v>0.0015915972601812983</v>
      </c>
      <c r="E584" s="123">
        <v>3.0472748673841794</v>
      </c>
      <c r="F584" s="84" t="s">
        <v>4050</v>
      </c>
      <c r="G584" s="84" t="b">
        <v>0</v>
      </c>
      <c r="H584" s="84" t="b">
        <v>0</v>
      </c>
      <c r="I584" s="84" t="b">
        <v>0</v>
      </c>
      <c r="J584" s="84" t="b">
        <v>0</v>
      </c>
      <c r="K584" s="84" t="b">
        <v>0</v>
      </c>
      <c r="L584" s="84" t="b">
        <v>0</v>
      </c>
    </row>
    <row r="585" spans="1:12" ht="15">
      <c r="A585" s="84" t="s">
        <v>4013</v>
      </c>
      <c r="B585" s="84" t="s">
        <v>4014</v>
      </c>
      <c r="C585" s="84">
        <v>2</v>
      </c>
      <c r="D585" s="123">
        <v>0.0015915972601812983</v>
      </c>
      <c r="E585" s="123">
        <v>3.0472748673841794</v>
      </c>
      <c r="F585" s="84" t="s">
        <v>4050</v>
      </c>
      <c r="G585" s="84" t="b">
        <v>0</v>
      </c>
      <c r="H585" s="84" t="b">
        <v>0</v>
      </c>
      <c r="I585" s="84" t="b">
        <v>0</v>
      </c>
      <c r="J585" s="84" t="b">
        <v>0</v>
      </c>
      <c r="K585" s="84" t="b">
        <v>0</v>
      </c>
      <c r="L585" s="84" t="b">
        <v>0</v>
      </c>
    </row>
    <row r="586" spans="1:12" ht="15">
      <c r="A586" s="84" t="s">
        <v>4014</v>
      </c>
      <c r="B586" s="84" t="s">
        <v>4015</v>
      </c>
      <c r="C586" s="84">
        <v>2</v>
      </c>
      <c r="D586" s="123">
        <v>0.0015915972601812983</v>
      </c>
      <c r="E586" s="123">
        <v>3.0472748673841794</v>
      </c>
      <c r="F586" s="84" t="s">
        <v>4050</v>
      </c>
      <c r="G586" s="84" t="b">
        <v>0</v>
      </c>
      <c r="H586" s="84" t="b">
        <v>0</v>
      </c>
      <c r="I586" s="84" t="b">
        <v>0</v>
      </c>
      <c r="J586" s="84" t="b">
        <v>0</v>
      </c>
      <c r="K586" s="84" t="b">
        <v>0</v>
      </c>
      <c r="L586" s="84" t="b">
        <v>0</v>
      </c>
    </row>
    <row r="587" spans="1:12" ht="15">
      <c r="A587" s="84" t="s">
        <v>4015</v>
      </c>
      <c r="B587" s="84" t="s">
        <v>3734</v>
      </c>
      <c r="C587" s="84">
        <v>2</v>
      </c>
      <c r="D587" s="123">
        <v>0.0015915972601812983</v>
      </c>
      <c r="E587" s="123">
        <v>2.871183608328498</v>
      </c>
      <c r="F587" s="84" t="s">
        <v>4050</v>
      </c>
      <c r="G587" s="84" t="b">
        <v>0</v>
      </c>
      <c r="H587" s="84" t="b">
        <v>0</v>
      </c>
      <c r="I587" s="84" t="b">
        <v>0</v>
      </c>
      <c r="J587" s="84" t="b">
        <v>0</v>
      </c>
      <c r="K587" s="84" t="b">
        <v>0</v>
      </c>
      <c r="L587" s="84" t="b">
        <v>0</v>
      </c>
    </row>
    <row r="588" spans="1:12" ht="15">
      <c r="A588" s="84" t="s">
        <v>3734</v>
      </c>
      <c r="B588" s="84" t="s">
        <v>4016</v>
      </c>
      <c r="C588" s="84">
        <v>2</v>
      </c>
      <c r="D588" s="123">
        <v>0.0015915972601812983</v>
      </c>
      <c r="E588" s="123">
        <v>2.746244871720198</v>
      </c>
      <c r="F588" s="84" t="s">
        <v>4050</v>
      </c>
      <c r="G588" s="84" t="b">
        <v>0</v>
      </c>
      <c r="H588" s="84" t="b">
        <v>0</v>
      </c>
      <c r="I588" s="84" t="b">
        <v>0</v>
      </c>
      <c r="J588" s="84" t="b">
        <v>0</v>
      </c>
      <c r="K588" s="84" t="b">
        <v>0</v>
      </c>
      <c r="L588" s="84" t="b">
        <v>0</v>
      </c>
    </row>
    <row r="589" spans="1:12" ht="15">
      <c r="A589" s="84" t="s">
        <v>4016</v>
      </c>
      <c r="B589" s="84" t="s">
        <v>4017</v>
      </c>
      <c r="C589" s="84">
        <v>2</v>
      </c>
      <c r="D589" s="123">
        <v>0.0015915972601812983</v>
      </c>
      <c r="E589" s="123">
        <v>3.0472748673841794</v>
      </c>
      <c r="F589" s="84" t="s">
        <v>4050</v>
      </c>
      <c r="G589" s="84" t="b">
        <v>0</v>
      </c>
      <c r="H589" s="84" t="b">
        <v>0</v>
      </c>
      <c r="I589" s="84" t="b">
        <v>0</v>
      </c>
      <c r="J589" s="84" t="b">
        <v>0</v>
      </c>
      <c r="K589" s="84" t="b">
        <v>0</v>
      </c>
      <c r="L589" s="84" t="b">
        <v>0</v>
      </c>
    </row>
    <row r="590" spans="1:12" ht="15">
      <c r="A590" s="84" t="s">
        <v>4017</v>
      </c>
      <c r="B590" s="84" t="s">
        <v>4018</v>
      </c>
      <c r="C590" s="84">
        <v>2</v>
      </c>
      <c r="D590" s="123">
        <v>0.0015915972601812983</v>
      </c>
      <c r="E590" s="123">
        <v>3.0472748673841794</v>
      </c>
      <c r="F590" s="84" t="s">
        <v>4050</v>
      </c>
      <c r="G590" s="84" t="b">
        <v>0</v>
      </c>
      <c r="H590" s="84" t="b">
        <v>0</v>
      </c>
      <c r="I590" s="84" t="b">
        <v>0</v>
      </c>
      <c r="J590" s="84" t="b">
        <v>0</v>
      </c>
      <c r="K590" s="84" t="b">
        <v>0</v>
      </c>
      <c r="L590" s="84" t="b">
        <v>0</v>
      </c>
    </row>
    <row r="591" spans="1:12" ht="15">
      <c r="A591" s="84" t="s">
        <v>4018</v>
      </c>
      <c r="B591" s="84" t="s">
        <v>4019</v>
      </c>
      <c r="C591" s="84">
        <v>2</v>
      </c>
      <c r="D591" s="123">
        <v>0.0015915972601812983</v>
      </c>
      <c r="E591" s="123">
        <v>3.0472748673841794</v>
      </c>
      <c r="F591" s="84" t="s">
        <v>4050</v>
      </c>
      <c r="G591" s="84" t="b">
        <v>0</v>
      </c>
      <c r="H591" s="84" t="b">
        <v>0</v>
      </c>
      <c r="I591" s="84" t="b">
        <v>0</v>
      </c>
      <c r="J591" s="84" t="b">
        <v>0</v>
      </c>
      <c r="K591" s="84" t="b">
        <v>0</v>
      </c>
      <c r="L591" s="84" t="b">
        <v>0</v>
      </c>
    </row>
    <row r="592" spans="1:12" ht="15">
      <c r="A592" s="84" t="s">
        <v>4019</v>
      </c>
      <c r="B592" s="84" t="s">
        <v>4020</v>
      </c>
      <c r="C592" s="84">
        <v>2</v>
      </c>
      <c r="D592" s="123">
        <v>0.0015915972601812983</v>
      </c>
      <c r="E592" s="123">
        <v>3.0472748673841794</v>
      </c>
      <c r="F592" s="84" t="s">
        <v>4050</v>
      </c>
      <c r="G592" s="84" t="b">
        <v>0</v>
      </c>
      <c r="H592" s="84" t="b">
        <v>0</v>
      </c>
      <c r="I592" s="84" t="b">
        <v>0</v>
      </c>
      <c r="J592" s="84" t="b">
        <v>0</v>
      </c>
      <c r="K592" s="84" t="b">
        <v>0</v>
      </c>
      <c r="L592" s="84" t="b">
        <v>0</v>
      </c>
    </row>
    <row r="593" spans="1:12" ht="15">
      <c r="A593" s="84" t="s">
        <v>4020</v>
      </c>
      <c r="B593" s="84" t="s">
        <v>4021</v>
      </c>
      <c r="C593" s="84">
        <v>2</v>
      </c>
      <c r="D593" s="123">
        <v>0.0015915972601812983</v>
      </c>
      <c r="E593" s="123">
        <v>3.0472748673841794</v>
      </c>
      <c r="F593" s="84" t="s">
        <v>4050</v>
      </c>
      <c r="G593" s="84" t="b">
        <v>0</v>
      </c>
      <c r="H593" s="84" t="b">
        <v>0</v>
      </c>
      <c r="I593" s="84" t="b">
        <v>0</v>
      </c>
      <c r="J593" s="84" t="b">
        <v>0</v>
      </c>
      <c r="K593" s="84" t="b">
        <v>0</v>
      </c>
      <c r="L593" s="84" t="b">
        <v>0</v>
      </c>
    </row>
    <row r="594" spans="1:12" ht="15">
      <c r="A594" s="84" t="s">
        <v>4021</v>
      </c>
      <c r="B594" s="84" t="s">
        <v>4022</v>
      </c>
      <c r="C594" s="84">
        <v>2</v>
      </c>
      <c r="D594" s="123">
        <v>0.0015915972601812983</v>
      </c>
      <c r="E594" s="123">
        <v>3.0472748673841794</v>
      </c>
      <c r="F594" s="84" t="s">
        <v>4050</v>
      </c>
      <c r="G594" s="84" t="b">
        <v>0</v>
      </c>
      <c r="H594" s="84" t="b">
        <v>0</v>
      </c>
      <c r="I594" s="84" t="b">
        <v>0</v>
      </c>
      <c r="J594" s="84" t="b">
        <v>0</v>
      </c>
      <c r="K594" s="84" t="b">
        <v>0</v>
      </c>
      <c r="L594" s="84" t="b">
        <v>0</v>
      </c>
    </row>
    <row r="595" spans="1:12" ht="15">
      <c r="A595" s="84" t="s">
        <v>4023</v>
      </c>
      <c r="B595" s="84" t="s">
        <v>4024</v>
      </c>
      <c r="C595" s="84">
        <v>2</v>
      </c>
      <c r="D595" s="123">
        <v>0.0015915972601812983</v>
      </c>
      <c r="E595" s="123">
        <v>3.0472748673841794</v>
      </c>
      <c r="F595" s="84" t="s">
        <v>4050</v>
      </c>
      <c r="G595" s="84" t="b">
        <v>0</v>
      </c>
      <c r="H595" s="84" t="b">
        <v>0</v>
      </c>
      <c r="I595" s="84" t="b">
        <v>0</v>
      </c>
      <c r="J595" s="84" t="b">
        <v>0</v>
      </c>
      <c r="K595" s="84" t="b">
        <v>0</v>
      </c>
      <c r="L595" s="84" t="b">
        <v>0</v>
      </c>
    </row>
    <row r="596" spans="1:12" ht="15">
      <c r="A596" s="84" t="s">
        <v>4024</v>
      </c>
      <c r="B596" s="84" t="s">
        <v>4025</v>
      </c>
      <c r="C596" s="84">
        <v>2</v>
      </c>
      <c r="D596" s="123">
        <v>0.0015915972601812983</v>
      </c>
      <c r="E596" s="123">
        <v>3.0472748673841794</v>
      </c>
      <c r="F596" s="84" t="s">
        <v>4050</v>
      </c>
      <c r="G596" s="84" t="b">
        <v>0</v>
      </c>
      <c r="H596" s="84" t="b">
        <v>0</v>
      </c>
      <c r="I596" s="84" t="b">
        <v>0</v>
      </c>
      <c r="J596" s="84" t="b">
        <v>0</v>
      </c>
      <c r="K596" s="84" t="b">
        <v>0</v>
      </c>
      <c r="L596" s="84" t="b">
        <v>0</v>
      </c>
    </row>
    <row r="597" spans="1:12" ht="15">
      <c r="A597" s="84" t="s">
        <v>4025</v>
      </c>
      <c r="B597" s="84" t="s">
        <v>3015</v>
      </c>
      <c r="C597" s="84">
        <v>2</v>
      </c>
      <c r="D597" s="123">
        <v>0.0015915972601812983</v>
      </c>
      <c r="E597" s="123">
        <v>2.3069121778899357</v>
      </c>
      <c r="F597" s="84" t="s">
        <v>4050</v>
      </c>
      <c r="G597" s="84" t="b">
        <v>0</v>
      </c>
      <c r="H597" s="84" t="b">
        <v>0</v>
      </c>
      <c r="I597" s="84" t="b">
        <v>0</v>
      </c>
      <c r="J597" s="84" t="b">
        <v>0</v>
      </c>
      <c r="K597" s="84" t="b">
        <v>0</v>
      </c>
      <c r="L597" s="84" t="b">
        <v>0</v>
      </c>
    </row>
    <row r="598" spans="1:12" ht="15">
      <c r="A598" s="84" t="s">
        <v>3664</v>
      </c>
      <c r="B598" s="84" t="s">
        <v>4026</v>
      </c>
      <c r="C598" s="84">
        <v>2</v>
      </c>
      <c r="D598" s="123">
        <v>0.0015915972601812983</v>
      </c>
      <c r="E598" s="123">
        <v>2.269123617000536</v>
      </c>
      <c r="F598" s="84" t="s">
        <v>4050</v>
      </c>
      <c r="G598" s="84" t="b">
        <v>0</v>
      </c>
      <c r="H598" s="84" t="b">
        <v>0</v>
      </c>
      <c r="I598" s="84" t="b">
        <v>0</v>
      </c>
      <c r="J598" s="84" t="b">
        <v>0</v>
      </c>
      <c r="K598" s="84" t="b">
        <v>0</v>
      </c>
      <c r="L598" s="84" t="b">
        <v>0</v>
      </c>
    </row>
    <row r="599" spans="1:12" ht="15">
      <c r="A599" s="84" t="s">
        <v>4026</v>
      </c>
      <c r="B599" s="84" t="s">
        <v>4027</v>
      </c>
      <c r="C599" s="84">
        <v>2</v>
      </c>
      <c r="D599" s="123">
        <v>0.0015915972601812983</v>
      </c>
      <c r="E599" s="123">
        <v>3.0472748673841794</v>
      </c>
      <c r="F599" s="84" t="s">
        <v>4050</v>
      </c>
      <c r="G599" s="84" t="b">
        <v>0</v>
      </c>
      <c r="H599" s="84" t="b">
        <v>0</v>
      </c>
      <c r="I599" s="84" t="b">
        <v>0</v>
      </c>
      <c r="J599" s="84" t="b">
        <v>1</v>
      </c>
      <c r="K599" s="84" t="b">
        <v>0</v>
      </c>
      <c r="L599" s="84" t="b">
        <v>0</v>
      </c>
    </row>
    <row r="600" spans="1:12" ht="15">
      <c r="A600" s="84" t="s">
        <v>4027</v>
      </c>
      <c r="B600" s="84" t="s">
        <v>3035</v>
      </c>
      <c r="C600" s="84">
        <v>2</v>
      </c>
      <c r="D600" s="123">
        <v>0.0015915972601812983</v>
      </c>
      <c r="E600" s="123">
        <v>2.570153612664517</v>
      </c>
      <c r="F600" s="84" t="s">
        <v>4050</v>
      </c>
      <c r="G600" s="84" t="b">
        <v>1</v>
      </c>
      <c r="H600" s="84" t="b">
        <v>0</v>
      </c>
      <c r="I600" s="84" t="b">
        <v>0</v>
      </c>
      <c r="J600" s="84" t="b">
        <v>0</v>
      </c>
      <c r="K600" s="84" t="b">
        <v>0</v>
      </c>
      <c r="L600" s="84" t="b">
        <v>0</v>
      </c>
    </row>
    <row r="601" spans="1:12" ht="15">
      <c r="A601" s="84" t="s">
        <v>3035</v>
      </c>
      <c r="B601" s="84" t="s">
        <v>394</v>
      </c>
      <c r="C601" s="84">
        <v>2</v>
      </c>
      <c r="D601" s="123">
        <v>0.0015915972601812983</v>
      </c>
      <c r="E601" s="123">
        <v>2.570153612664517</v>
      </c>
      <c r="F601" s="84" t="s">
        <v>4050</v>
      </c>
      <c r="G601" s="84" t="b">
        <v>0</v>
      </c>
      <c r="H601" s="84" t="b">
        <v>0</v>
      </c>
      <c r="I601" s="84" t="b">
        <v>0</v>
      </c>
      <c r="J601" s="84" t="b">
        <v>0</v>
      </c>
      <c r="K601" s="84" t="b">
        <v>0</v>
      </c>
      <c r="L601" s="84" t="b">
        <v>0</v>
      </c>
    </row>
    <row r="602" spans="1:12" ht="15">
      <c r="A602" s="84" t="s">
        <v>394</v>
      </c>
      <c r="B602" s="84" t="s">
        <v>716</v>
      </c>
      <c r="C602" s="84">
        <v>2</v>
      </c>
      <c r="D602" s="123">
        <v>0.0015915972601812983</v>
      </c>
      <c r="E602" s="123">
        <v>1.418885937333868</v>
      </c>
      <c r="F602" s="84" t="s">
        <v>4050</v>
      </c>
      <c r="G602" s="84" t="b">
        <v>0</v>
      </c>
      <c r="H602" s="84" t="b">
        <v>0</v>
      </c>
      <c r="I602" s="84" t="b">
        <v>0</v>
      </c>
      <c r="J602" s="84" t="b">
        <v>0</v>
      </c>
      <c r="K602" s="84" t="b">
        <v>0</v>
      </c>
      <c r="L602" s="84" t="b">
        <v>0</v>
      </c>
    </row>
    <row r="603" spans="1:12" ht="15">
      <c r="A603" s="84" t="s">
        <v>3777</v>
      </c>
      <c r="B603" s="84" t="s">
        <v>707</v>
      </c>
      <c r="C603" s="84">
        <v>2</v>
      </c>
      <c r="D603" s="123">
        <v>0.0015915972601812983</v>
      </c>
      <c r="E603" s="123">
        <v>1.1115157636388677</v>
      </c>
      <c r="F603" s="84" t="s">
        <v>4050</v>
      </c>
      <c r="G603" s="84" t="b">
        <v>0</v>
      </c>
      <c r="H603" s="84" t="b">
        <v>0</v>
      </c>
      <c r="I603" s="84" t="b">
        <v>0</v>
      </c>
      <c r="J603" s="84" t="b">
        <v>0</v>
      </c>
      <c r="K603" s="84" t="b">
        <v>0</v>
      </c>
      <c r="L603" s="84" t="b">
        <v>0</v>
      </c>
    </row>
    <row r="604" spans="1:12" ht="15">
      <c r="A604" s="84" t="s">
        <v>707</v>
      </c>
      <c r="B604" s="84" t="s">
        <v>4028</v>
      </c>
      <c r="C604" s="84">
        <v>2</v>
      </c>
      <c r="D604" s="123">
        <v>0.0015915972601812983</v>
      </c>
      <c r="E604" s="123">
        <v>1.295226419564741</v>
      </c>
      <c r="F604" s="84" t="s">
        <v>4050</v>
      </c>
      <c r="G604" s="84" t="b">
        <v>0</v>
      </c>
      <c r="H604" s="84" t="b">
        <v>0</v>
      </c>
      <c r="I604" s="84" t="b">
        <v>0</v>
      </c>
      <c r="J604" s="84" t="b">
        <v>0</v>
      </c>
      <c r="K604" s="84" t="b">
        <v>0</v>
      </c>
      <c r="L604" s="84" t="b">
        <v>0</v>
      </c>
    </row>
    <row r="605" spans="1:12" ht="15">
      <c r="A605" s="84" t="s">
        <v>4028</v>
      </c>
      <c r="B605" s="84" t="s">
        <v>4029</v>
      </c>
      <c r="C605" s="84">
        <v>2</v>
      </c>
      <c r="D605" s="123">
        <v>0.0015915972601812983</v>
      </c>
      <c r="E605" s="123">
        <v>3.0472748673841794</v>
      </c>
      <c r="F605" s="84" t="s">
        <v>4050</v>
      </c>
      <c r="G605" s="84" t="b">
        <v>0</v>
      </c>
      <c r="H605" s="84" t="b">
        <v>0</v>
      </c>
      <c r="I605" s="84" t="b">
        <v>0</v>
      </c>
      <c r="J605" s="84" t="b">
        <v>0</v>
      </c>
      <c r="K605" s="84" t="b">
        <v>0</v>
      </c>
      <c r="L605" s="84" t="b">
        <v>0</v>
      </c>
    </row>
    <row r="606" spans="1:12" ht="15">
      <c r="A606" s="84" t="s">
        <v>4029</v>
      </c>
      <c r="B606" s="84" t="s">
        <v>2992</v>
      </c>
      <c r="C606" s="84">
        <v>2</v>
      </c>
      <c r="D606" s="123">
        <v>0.0015915972601812983</v>
      </c>
      <c r="E606" s="123">
        <v>2.069551262095332</v>
      </c>
      <c r="F606" s="84" t="s">
        <v>4050</v>
      </c>
      <c r="G606" s="84" t="b">
        <v>0</v>
      </c>
      <c r="H606" s="84" t="b">
        <v>0</v>
      </c>
      <c r="I606" s="84" t="b">
        <v>0</v>
      </c>
      <c r="J606" s="84" t="b">
        <v>0</v>
      </c>
      <c r="K606" s="84" t="b">
        <v>0</v>
      </c>
      <c r="L606" s="84" t="b">
        <v>0</v>
      </c>
    </row>
    <row r="607" spans="1:12" ht="15">
      <c r="A607" s="84" t="s">
        <v>3671</v>
      </c>
      <c r="B607" s="84" t="s">
        <v>2987</v>
      </c>
      <c r="C607" s="84">
        <v>2</v>
      </c>
      <c r="D607" s="123">
        <v>0.0015915972601812983</v>
      </c>
      <c r="E607" s="123">
        <v>1.2971523406007794</v>
      </c>
      <c r="F607" s="84" t="s">
        <v>4050</v>
      </c>
      <c r="G607" s="84" t="b">
        <v>0</v>
      </c>
      <c r="H607" s="84" t="b">
        <v>0</v>
      </c>
      <c r="I607" s="84" t="b">
        <v>0</v>
      </c>
      <c r="J607" s="84" t="b">
        <v>0</v>
      </c>
      <c r="K607" s="84" t="b">
        <v>0</v>
      </c>
      <c r="L607" s="84" t="b">
        <v>0</v>
      </c>
    </row>
    <row r="608" spans="1:12" ht="15">
      <c r="A608" s="84" t="s">
        <v>2987</v>
      </c>
      <c r="B608" s="84" t="s">
        <v>3012</v>
      </c>
      <c r="C608" s="84">
        <v>2</v>
      </c>
      <c r="D608" s="123">
        <v>0.0015915972601812983</v>
      </c>
      <c r="E608" s="123">
        <v>1.1441848803922359</v>
      </c>
      <c r="F608" s="84" t="s">
        <v>4050</v>
      </c>
      <c r="G608" s="84" t="b">
        <v>0</v>
      </c>
      <c r="H608" s="84" t="b">
        <v>0</v>
      </c>
      <c r="I608" s="84" t="b">
        <v>0</v>
      </c>
      <c r="J608" s="84" t="b">
        <v>0</v>
      </c>
      <c r="K608" s="84" t="b">
        <v>0</v>
      </c>
      <c r="L608" s="84" t="b">
        <v>0</v>
      </c>
    </row>
    <row r="609" spans="1:12" ht="15">
      <c r="A609" s="84" t="s">
        <v>3012</v>
      </c>
      <c r="B609" s="84" t="s">
        <v>3008</v>
      </c>
      <c r="C609" s="84">
        <v>2</v>
      </c>
      <c r="D609" s="123">
        <v>0.0015915972601812983</v>
      </c>
      <c r="E609" s="123">
        <v>1.9591387786836283</v>
      </c>
      <c r="F609" s="84" t="s">
        <v>4050</v>
      </c>
      <c r="G609" s="84" t="b">
        <v>0</v>
      </c>
      <c r="H609" s="84" t="b">
        <v>0</v>
      </c>
      <c r="I609" s="84" t="b">
        <v>0</v>
      </c>
      <c r="J609" s="84" t="b">
        <v>0</v>
      </c>
      <c r="K609" s="84" t="b">
        <v>0</v>
      </c>
      <c r="L609" s="84" t="b">
        <v>0</v>
      </c>
    </row>
    <row r="610" spans="1:12" ht="15">
      <c r="A610" s="84" t="s">
        <v>3008</v>
      </c>
      <c r="B610" s="84" t="s">
        <v>716</v>
      </c>
      <c r="C610" s="84">
        <v>2</v>
      </c>
      <c r="D610" s="123">
        <v>0.0015915972601812983</v>
      </c>
      <c r="E610" s="123">
        <v>1.0209459286618303</v>
      </c>
      <c r="F610" s="84" t="s">
        <v>4050</v>
      </c>
      <c r="G610" s="84" t="b">
        <v>0</v>
      </c>
      <c r="H610" s="84" t="b">
        <v>0</v>
      </c>
      <c r="I610" s="84" t="b">
        <v>0</v>
      </c>
      <c r="J610" s="84" t="b">
        <v>0</v>
      </c>
      <c r="K610" s="84" t="b">
        <v>0</v>
      </c>
      <c r="L610" s="84" t="b">
        <v>0</v>
      </c>
    </row>
    <row r="611" spans="1:12" ht="15">
      <c r="A611" s="84" t="s">
        <v>3690</v>
      </c>
      <c r="B611" s="84" t="s">
        <v>4030</v>
      </c>
      <c r="C611" s="84">
        <v>2</v>
      </c>
      <c r="D611" s="123">
        <v>0.0015915972601812983</v>
      </c>
      <c r="E611" s="123">
        <v>2.649334858712142</v>
      </c>
      <c r="F611" s="84" t="s">
        <v>4050</v>
      </c>
      <c r="G611" s="84" t="b">
        <v>0</v>
      </c>
      <c r="H611" s="84" t="b">
        <v>0</v>
      </c>
      <c r="I611" s="84" t="b">
        <v>0</v>
      </c>
      <c r="J611" s="84" t="b">
        <v>0</v>
      </c>
      <c r="K611" s="84" t="b">
        <v>0</v>
      </c>
      <c r="L611" s="84" t="b">
        <v>0</v>
      </c>
    </row>
    <row r="612" spans="1:12" ht="15">
      <c r="A612" s="84" t="s">
        <v>4030</v>
      </c>
      <c r="B612" s="84" t="s">
        <v>3663</v>
      </c>
      <c r="C612" s="84">
        <v>2</v>
      </c>
      <c r="D612" s="123">
        <v>0.0015915972601812983</v>
      </c>
      <c r="E612" s="123">
        <v>2.1722136039924793</v>
      </c>
      <c r="F612" s="84" t="s">
        <v>4050</v>
      </c>
      <c r="G612" s="84" t="b">
        <v>0</v>
      </c>
      <c r="H612" s="84" t="b">
        <v>0</v>
      </c>
      <c r="I612" s="84" t="b">
        <v>0</v>
      </c>
      <c r="J612" s="84" t="b">
        <v>0</v>
      </c>
      <c r="K612" s="84" t="b">
        <v>0</v>
      </c>
      <c r="L612" s="84" t="b">
        <v>0</v>
      </c>
    </row>
    <row r="613" spans="1:12" ht="15">
      <c r="A613" s="84" t="s">
        <v>3663</v>
      </c>
      <c r="B613" s="84" t="s">
        <v>4031</v>
      </c>
      <c r="C613" s="84">
        <v>2</v>
      </c>
      <c r="D613" s="123">
        <v>0.0015915972601812983</v>
      </c>
      <c r="E613" s="123">
        <v>2.1722136039924793</v>
      </c>
      <c r="F613" s="84" t="s">
        <v>4050</v>
      </c>
      <c r="G613" s="84" t="b">
        <v>0</v>
      </c>
      <c r="H613" s="84" t="b">
        <v>0</v>
      </c>
      <c r="I613" s="84" t="b">
        <v>0</v>
      </c>
      <c r="J613" s="84" t="b">
        <v>0</v>
      </c>
      <c r="K613" s="84" t="b">
        <v>0</v>
      </c>
      <c r="L613" s="84" t="b">
        <v>0</v>
      </c>
    </row>
    <row r="614" spans="1:12" ht="15">
      <c r="A614" s="84" t="s">
        <v>4031</v>
      </c>
      <c r="B614" s="84" t="s">
        <v>4032</v>
      </c>
      <c r="C614" s="84">
        <v>2</v>
      </c>
      <c r="D614" s="123">
        <v>0.0015915972601812983</v>
      </c>
      <c r="E614" s="123">
        <v>3.0472748673841794</v>
      </c>
      <c r="F614" s="84" t="s">
        <v>4050</v>
      </c>
      <c r="G614" s="84" t="b">
        <v>0</v>
      </c>
      <c r="H614" s="84" t="b">
        <v>0</v>
      </c>
      <c r="I614" s="84" t="b">
        <v>0</v>
      </c>
      <c r="J614" s="84" t="b">
        <v>0</v>
      </c>
      <c r="K614" s="84" t="b">
        <v>0</v>
      </c>
      <c r="L614" s="84" t="b">
        <v>0</v>
      </c>
    </row>
    <row r="615" spans="1:12" ht="15">
      <c r="A615" s="84" t="s">
        <v>4032</v>
      </c>
      <c r="B615" s="84" t="s">
        <v>4033</v>
      </c>
      <c r="C615" s="84">
        <v>2</v>
      </c>
      <c r="D615" s="123">
        <v>0.0015915972601812983</v>
      </c>
      <c r="E615" s="123">
        <v>3.0472748673841794</v>
      </c>
      <c r="F615" s="84" t="s">
        <v>4050</v>
      </c>
      <c r="G615" s="84" t="b">
        <v>0</v>
      </c>
      <c r="H615" s="84" t="b">
        <v>0</v>
      </c>
      <c r="I615" s="84" t="b">
        <v>0</v>
      </c>
      <c r="J615" s="84" t="b">
        <v>0</v>
      </c>
      <c r="K615" s="84" t="b">
        <v>0</v>
      </c>
      <c r="L615" s="84" t="b">
        <v>0</v>
      </c>
    </row>
    <row r="616" spans="1:12" ht="15">
      <c r="A616" s="84" t="s">
        <v>4033</v>
      </c>
      <c r="B616" s="84" t="s">
        <v>4034</v>
      </c>
      <c r="C616" s="84">
        <v>2</v>
      </c>
      <c r="D616" s="123">
        <v>0.0015915972601812983</v>
      </c>
      <c r="E616" s="123">
        <v>3.0472748673841794</v>
      </c>
      <c r="F616" s="84" t="s">
        <v>4050</v>
      </c>
      <c r="G616" s="84" t="b">
        <v>0</v>
      </c>
      <c r="H616" s="84" t="b">
        <v>0</v>
      </c>
      <c r="I616" s="84" t="b">
        <v>0</v>
      </c>
      <c r="J616" s="84" t="b">
        <v>0</v>
      </c>
      <c r="K616" s="84" t="b">
        <v>0</v>
      </c>
      <c r="L616" s="84" t="b">
        <v>0</v>
      </c>
    </row>
    <row r="617" spans="1:12" ht="15">
      <c r="A617" s="84" t="s">
        <v>4034</v>
      </c>
      <c r="B617" s="84" t="s">
        <v>3016</v>
      </c>
      <c r="C617" s="84">
        <v>2</v>
      </c>
      <c r="D617" s="123">
        <v>0.0015915972601812983</v>
      </c>
      <c r="E617" s="123">
        <v>2.871183608328498</v>
      </c>
      <c r="F617" s="84" t="s">
        <v>4050</v>
      </c>
      <c r="G617" s="84" t="b">
        <v>0</v>
      </c>
      <c r="H617" s="84" t="b">
        <v>0</v>
      </c>
      <c r="I617" s="84" t="b">
        <v>0</v>
      </c>
      <c r="J617" s="84" t="b">
        <v>0</v>
      </c>
      <c r="K617" s="84" t="b">
        <v>0</v>
      </c>
      <c r="L617" s="84" t="b">
        <v>0</v>
      </c>
    </row>
    <row r="618" spans="1:12" ht="15">
      <c r="A618" s="84" t="s">
        <v>3016</v>
      </c>
      <c r="B618" s="84" t="s">
        <v>4035</v>
      </c>
      <c r="C618" s="84">
        <v>2</v>
      </c>
      <c r="D618" s="123">
        <v>0.0015915972601812983</v>
      </c>
      <c r="E618" s="123">
        <v>2.871183608328498</v>
      </c>
      <c r="F618" s="84" t="s">
        <v>4050</v>
      </c>
      <c r="G618" s="84" t="b">
        <v>0</v>
      </c>
      <c r="H618" s="84" t="b">
        <v>0</v>
      </c>
      <c r="I618" s="84" t="b">
        <v>0</v>
      </c>
      <c r="J618" s="84" t="b">
        <v>0</v>
      </c>
      <c r="K618" s="84" t="b">
        <v>0</v>
      </c>
      <c r="L618" s="84" t="b">
        <v>0</v>
      </c>
    </row>
    <row r="619" spans="1:12" ht="15">
      <c r="A619" s="84" t="s">
        <v>4035</v>
      </c>
      <c r="B619" s="84" t="s">
        <v>3703</v>
      </c>
      <c r="C619" s="84">
        <v>2</v>
      </c>
      <c r="D619" s="123">
        <v>0.0015915972601812983</v>
      </c>
      <c r="E619" s="123">
        <v>2.746244871720198</v>
      </c>
      <c r="F619" s="84" t="s">
        <v>4050</v>
      </c>
      <c r="G619" s="84" t="b">
        <v>0</v>
      </c>
      <c r="H619" s="84" t="b">
        <v>0</v>
      </c>
      <c r="I619" s="84" t="b">
        <v>0</v>
      </c>
      <c r="J619" s="84" t="b">
        <v>0</v>
      </c>
      <c r="K619" s="84" t="b">
        <v>0</v>
      </c>
      <c r="L619" s="84" t="b">
        <v>0</v>
      </c>
    </row>
    <row r="620" spans="1:12" ht="15">
      <c r="A620" s="84" t="s">
        <v>3703</v>
      </c>
      <c r="B620" s="84" t="s">
        <v>4036</v>
      </c>
      <c r="C620" s="84">
        <v>2</v>
      </c>
      <c r="D620" s="123">
        <v>0.0015915972601812983</v>
      </c>
      <c r="E620" s="123">
        <v>2.746244871720198</v>
      </c>
      <c r="F620" s="84" t="s">
        <v>4050</v>
      </c>
      <c r="G620" s="84" t="b">
        <v>0</v>
      </c>
      <c r="H620" s="84" t="b">
        <v>0</v>
      </c>
      <c r="I620" s="84" t="b">
        <v>0</v>
      </c>
      <c r="J620" s="84" t="b">
        <v>0</v>
      </c>
      <c r="K620" s="84" t="b">
        <v>0</v>
      </c>
      <c r="L620" s="84" t="b">
        <v>0</v>
      </c>
    </row>
    <row r="621" spans="1:12" ht="15">
      <c r="A621" s="84" t="s">
        <v>4037</v>
      </c>
      <c r="B621" s="84" t="s">
        <v>4038</v>
      </c>
      <c r="C621" s="84">
        <v>2</v>
      </c>
      <c r="D621" s="123">
        <v>0.0015915972601812983</v>
      </c>
      <c r="E621" s="123">
        <v>3.0472748673841794</v>
      </c>
      <c r="F621" s="84" t="s">
        <v>4050</v>
      </c>
      <c r="G621" s="84" t="b">
        <v>0</v>
      </c>
      <c r="H621" s="84" t="b">
        <v>0</v>
      </c>
      <c r="I621" s="84" t="b">
        <v>0</v>
      </c>
      <c r="J621" s="84" t="b">
        <v>0</v>
      </c>
      <c r="K621" s="84" t="b">
        <v>0</v>
      </c>
      <c r="L621" s="84" t="b">
        <v>0</v>
      </c>
    </row>
    <row r="622" spans="1:12" ht="15">
      <c r="A622" s="84" t="s">
        <v>4038</v>
      </c>
      <c r="B622" s="84" t="s">
        <v>4039</v>
      </c>
      <c r="C622" s="84">
        <v>2</v>
      </c>
      <c r="D622" s="123">
        <v>0.0015915972601812983</v>
      </c>
      <c r="E622" s="123">
        <v>3.0472748673841794</v>
      </c>
      <c r="F622" s="84" t="s">
        <v>4050</v>
      </c>
      <c r="G622" s="84" t="b">
        <v>0</v>
      </c>
      <c r="H622" s="84" t="b">
        <v>0</v>
      </c>
      <c r="I622" s="84" t="b">
        <v>0</v>
      </c>
      <c r="J622" s="84" t="b">
        <v>1</v>
      </c>
      <c r="K622" s="84" t="b">
        <v>0</v>
      </c>
      <c r="L622" s="84" t="b">
        <v>0</v>
      </c>
    </row>
    <row r="623" spans="1:12" ht="15">
      <c r="A623" s="84" t="s">
        <v>4039</v>
      </c>
      <c r="B623" s="84" t="s">
        <v>4040</v>
      </c>
      <c r="C623" s="84">
        <v>2</v>
      </c>
      <c r="D623" s="123">
        <v>0.0015915972601812983</v>
      </c>
      <c r="E623" s="123">
        <v>3.0472748673841794</v>
      </c>
      <c r="F623" s="84" t="s">
        <v>4050</v>
      </c>
      <c r="G623" s="84" t="b">
        <v>1</v>
      </c>
      <c r="H623" s="84" t="b">
        <v>0</v>
      </c>
      <c r="I623" s="84" t="b">
        <v>0</v>
      </c>
      <c r="J623" s="84" t="b">
        <v>0</v>
      </c>
      <c r="K623" s="84" t="b">
        <v>0</v>
      </c>
      <c r="L623" s="84" t="b">
        <v>0</v>
      </c>
    </row>
    <row r="624" spans="1:12" ht="15">
      <c r="A624" s="84" t="s">
        <v>4040</v>
      </c>
      <c r="B624" s="84" t="s">
        <v>4041</v>
      </c>
      <c r="C624" s="84">
        <v>2</v>
      </c>
      <c r="D624" s="123">
        <v>0.0015915972601812983</v>
      </c>
      <c r="E624" s="123">
        <v>3.0472748673841794</v>
      </c>
      <c r="F624" s="84" t="s">
        <v>4050</v>
      </c>
      <c r="G624" s="84" t="b">
        <v>0</v>
      </c>
      <c r="H624" s="84" t="b">
        <v>0</v>
      </c>
      <c r="I624" s="84" t="b">
        <v>0</v>
      </c>
      <c r="J624" s="84" t="b">
        <v>0</v>
      </c>
      <c r="K624" s="84" t="b">
        <v>0</v>
      </c>
      <c r="L624" s="84" t="b">
        <v>0</v>
      </c>
    </row>
    <row r="625" spans="1:12" ht="15">
      <c r="A625" s="84" t="s">
        <v>4041</v>
      </c>
      <c r="B625" s="84" t="s">
        <v>3697</v>
      </c>
      <c r="C625" s="84">
        <v>2</v>
      </c>
      <c r="D625" s="123">
        <v>0.0015915972601812983</v>
      </c>
      <c r="E625" s="123">
        <v>2.649334858712142</v>
      </c>
      <c r="F625" s="84" t="s">
        <v>4050</v>
      </c>
      <c r="G625" s="84" t="b">
        <v>0</v>
      </c>
      <c r="H625" s="84" t="b">
        <v>0</v>
      </c>
      <c r="I625" s="84" t="b">
        <v>0</v>
      </c>
      <c r="J625" s="84" t="b">
        <v>0</v>
      </c>
      <c r="K625" s="84" t="b">
        <v>0</v>
      </c>
      <c r="L625" s="84" t="b">
        <v>0</v>
      </c>
    </row>
    <row r="626" spans="1:12" ht="15">
      <c r="A626" s="84" t="s">
        <v>3697</v>
      </c>
      <c r="B626" s="84" t="s">
        <v>4042</v>
      </c>
      <c r="C626" s="84">
        <v>2</v>
      </c>
      <c r="D626" s="123">
        <v>0.0015915972601812983</v>
      </c>
      <c r="E626" s="123">
        <v>2.649334858712142</v>
      </c>
      <c r="F626" s="84" t="s">
        <v>4050</v>
      </c>
      <c r="G626" s="84" t="b">
        <v>0</v>
      </c>
      <c r="H626" s="84" t="b">
        <v>0</v>
      </c>
      <c r="I626" s="84" t="b">
        <v>0</v>
      </c>
      <c r="J626" s="84" t="b">
        <v>0</v>
      </c>
      <c r="K626" s="84" t="b">
        <v>0</v>
      </c>
      <c r="L626" s="84" t="b">
        <v>0</v>
      </c>
    </row>
    <row r="627" spans="1:12" ht="15">
      <c r="A627" s="84" t="s">
        <v>4042</v>
      </c>
      <c r="B627" s="84" t="s">
        <v>4043</v>
      </c>
      <c r="C627" s="84">
        <v>2</v>
      </c>
      <c r="D627" s="123">
        <v>0.0015915972601812983</v>
      </c>
      <c r="E627" s="123">
        <v>3.0472748673841794</v>
      </c>
      <c r="F627" s="84" t="s">
        <v>4050</v>
      </c>
      <c r="G627" s="84" t="b">
        <v>0</v>
      </c>
      <c r="H627" s="84" t="b">
        <v>0</v>
      </c>
      <c r="I627" s="84" t="b">
        <v>0</v>
      </c>
      <c r="J627" s="84" t="b">
        <v>0</v>
      </c>
      <c r="K627" s="84" t="b">
        <v>0</v>
      </c>
      <c r="L627" s="84" t="b">
        <v>0</v>
      </c>
    </row>
    <row r="628" spans="1:12" ht="15">
      <c r="A628" s="84" t="s">
        <v>4043</v>
      </c>
      <c r="B628" s="84" t="s">
        <v>4044</v>
      </c>
      <c r="C628" s="84">
        <v>2</v>
      </c>
      <c r="D628" s="123">
        <v>0.0015915972601812983</v>
      </c>
      <c r="E628" s="123">
        <v>3.0472748673841794</v>
      </c>
      <c r="F628" s="84" t="s">
        <v>4050</v>
      </c>
      <c r="G628" s="84" t="b">
        <v>0</v>
      </c>
      <c r="H628" s="84" t="b">
        <v>0</v>
      </c>
      <c r="I628" s="84" t="b">
        <v>0</v>
      </c>
      <c r="J628" s="84" t="b">
        <v>0</v>
      </c>
      <c r="K628" s="84" t="b">
        <v>0</v>
      </c>
      <c r="L628" s="84" t="b">
        <v>0</v>
      </c>
    </row>
    <row r="629" spans="1:12" ht="15">
      <c r="A629" s="84" t="s">
        <v>4044</v>
      </c>
      <c r="B629" s="84" t="s">
        <v>4045</v>
      </c>
      <c r="C629" s="84">
        <v>2</v>
      </c>
      <c r="D629" s="123">
        <v>0.0015915972601812983</v>
      </c>
      <c r="E629" s="123">
        <v>3.0472748673841794</v>
      </c>
      <c r="F629" s="84" t="s">
        <v>4050</v>
      </c>
      <c r="G629" s="84" t="b">
        <v>0</v>
      </c>
      <c r="H629" s="84" t="b">
        <v>0</v>
      </c>
      <c r="I629" s="84" t="b">
        <v>0</v>
      </c>
      <c r="J629" s="84" t="b">
        <v>0</v>
      </c>
      <c r="K629" s="84" t="b">
        <v>0</v>
      </c>
      <c r="L629" s="84" t="b">
        <v>0</v>
      </c>
    </row>
    <row r="630" spans="1:12" ht="15">
      <c r="A630" s="84" t="s">
        <v>3734</v>
      </c>
      <c r="B630" s="84" t="s">
        <v>4046</v>
      </c>
      <c r="C630" s="84">
        <v>2</v>
      </c>
      <c r="D630" s="123">
        <v>0.0015915972601812983</v>
      </c>
      <c r="E630" s="123">
        <v>2.746244871720198</v>
      </c>
      <c r="F630" s="84" t="s">
        <v>4050</v>
      </c>
      <c r="G630" s="84" t="b">
        <v>0</v>
      </c>
      <c r="H630" s="84" t="b">
        <v>0</v>
      </c>
      <c r="I630" s="84" t="b">
        <v>0</v>
      </c>
      <c r="J630" s="84" t="b">
        <v>0</v>
      </c>
      <c r="K630" s="84" t="b">
        <v>0</v>
      </c>
      <c r="L630" s="84" t="b">
        <v>0</v>
      </c>
    </row>
    <row r="631" spans="1:12" ht="15">
      <c r="A631" s="84" t="s">
        <v>4046</v>
      </c>
      <c r="B631" s="84" t="s">
        <v>4047</v>
      </c>
      <c r="C631" s="84">
        <v>2</v>
      </c>
      <c r="D631" s="123">
        <v>0.0015915972601812983</v>
      </c>
      <c r="E631" s="123">
        <v>3.0472748673841794</v>
      </c>
      <c r="F631" s="84" t="s">
        <v>4050</v>
      </c>
      <c r="G631" s="84" t="b">
        <v>0</v>
      </c>
      <c r="H631" s="84" t="b">
        <v>0</v>
      </c>
      <c r="I631" s="84" t="b">
        <v>0</v>
      </c>
      <c r="J631" s="84" t="b">
        <v>0</v>
      </c>
      <c r="K631" s="84" t="b">
        <v>0</v>
      </c>
      <c r="L631" s="84" t="b">
        <v>0</v>
      </c>
    </row>
    <row r="632" spans="1:12" ht="15">
      <c r="A632" s="84" t="s">
        <v>4047</v>
      </c>
      <c r="B632" s="84" t="s">
        <v>2987</v>
      </c>
      <c r="C632" s="84">
        <v>2</v>
      </c>
      <c r="D632" s="123">
        <v>0.0015915972601812983</v>
      </c>
      <c r="E632" s="123">
        <v>1.695092349272817</v>
      </c>
      <c r="F632" s="84" t="s">
        <v>4050</v>
      </c>
      <c r="G632" s="84" t="b">
        <v>0</v>
      </c>
      <c r="H632" s="84" t="b">
        <v>0</v>
      </c>
      <c r="I632" s="84" t="b">
        <v>0</v>
      </c>
      <c r="J632" s="84" t="b">
        <v>0</v>
      </c>
      <c r="K632" s="84" t="b">
        <v>0</v>
      </c>
      <c r="L632" s="84" t="b">
        <v>0</v>
      </c>
    </row>
    <row r="633" spans="1:12" ht="15">
      <c r="A633" s="84" t="s">
        <v>2987</v>
      </c>
      <c r="B633" s="84" t="s">
        <v>3680</v>
      </c>
      <c r="C633" s="84">
        <v>2</v>
      </c>
      <c r="D633" s="123">
        <v>0.0015915972601812983</v>
      </c>
      <c r="E633" s="123">
        <v>1.3483048630481607</v>
      </c>
      <c r="F633" s="84" t="s">
        <v>4050</v>
      </c>
      <c r="G633" s="84" t="b">
        <v>0</v>
      </c>
      <c r="H633" s="84" t="b">
        <v>0</v>
      </c>
      <c r="I633" s="84" t="b">
        <v>0</v>
      </c>
      <c r="J633" s="84" t="b">
        <v>0</v>
      </c>
      <c r="K633" s="84" t="b">
        <v>0</v>
      </c>
      <c r="L633" s="84" t="b">
        <v>0</v>
      </c>
    </row>
    <row r="634" spans="1:12" ht="15">
      <c r="A634" s="84" t="s">
        <v>3680</v>
      </c>
      <c r="B634" s="84" t="s">
        <v>707</v>
      </c>
      <c r="C634" s="84">
        <v>2</v>
      </c>
      <c r="D634" s="123">
        <v>0.0015915972601812983</v>
      </c>
      <c r="E634" s="123">
        <v>0.8896670140225114</v>
      </c>
      <c r="F634" s="84" t="s">
        <v>4050</v>
      </c>
      <c r="G634" s="84" t="b">
        <v>0</v>
      </c>
      <c r="H634" s="84" t="b">
        <v>0</v>
      </c>
      <c r="I634" s="84" t="b">
        <v>0</v>
      </c>
      <c r="J634" s="84" t="b">
        <v>0</v>
      </c>
      <c r="K634" s="84" t="b">
        <v>0</v>
      </c>
      <c r="L634" s="84" t="b">
        <v>0</v>
      </c>
    </row>
    <row r="635" spans="1:12" ht="15">
      <c r="A635" s="84" t="s">
        <v>2991</v>
      </c>
      <c r="B635" s="84" t="s">
        <v>2994</v>
      </c>
      <c r="C635" s="84">
        <v>8</v>
      </c>
      <c r="D635" s="123">
        <v>0.0029440300689140314</v>
      </c>
      <c r="E635" s="123">
        <v>1.1597008428675117</v>
      </c>
      <c r="F635" s="84" t="s">
        <v>2870</v>
      </c>
      <c r="G635" s="84" t="b">
        <v>0</v>
      </c>
      <c r="H635" s="84" t="b">
        <v>0</v>
      </c>
      <c r="I635" s="84" t="b">
        <v>0</v>
      </c>
      <c r="J635" s="84" t="b">
        <v>0</v>
      </c>
      <c r="K635" s="84" t="b">
        <v>0</v>
      </c>
      <c r="L635" s="84" t="b">
        <v>0</v>
      </c>
    </row>
    <row r="636" spans="1:12" ht="15">
      <c r="A636" s="84" t="s">
        <v>2988</v>
      </c>
      <c r="B636" s="84" t="s">
        <v>707</v>
      </c>
      <c r="C636" s="84">
        <v>5</v>
      </c>
      <c r="D636" s="123">
        <v>0.00918246421234914</v>
      </c>
      <c r="E636" s="123">
        <v>1.1896640662449551</v>
      </c>
      <c r="F636" s="84" t="s">
        <v>2870</v>
      </c>
      <c r="G636" s="84" t="b">
        <v>0</v>
      </c>
      <c r="H636" s="84" t="b">
        <v>0</v>
      </c>
      <c r="I636" s="84" t="b">
        <v>0</v>
      </c>
      <c r="J636" s="84" t="b">
        <v>0</v>
      </c>
      <c r="K636" s="84" t="b">
        <v>0</v>
      </c>
      <c r="L636" s="84" t="b">
        <v>0</v>
      </c>
    </row>
    <row r="637" spans="1:12" ht="15">
      <c r="A637" s="84" t="s">
        <v>2986</v>
      </c>
      <c r="B637" s="84" t="s">
        <v>2990</v>
      </c>
      <c r="C637" s="84">
        <v>4</v>
      </c>
      <c r="D637" s="123">
        <v>0.010134748722629136</v>
      </c>
      <c r="E637" s="123">
        <v>1.335792101923193</v>
      </c>
      <c r="F637" s="84" t="s">
        <v>2870</v>
      </c>
      <c r="G637" s="84" t="b">
        <v>0</v>
      </c>
      <c r="H637" s="84" t="b">
        <v>0</v>
      </c>
      <c r="I637" s="84" t="b">
        <v>0</v>
      </c>
      <c r="J637" s="84" t="b">
        <v>0</v>
      </c>
      <c r="K637" s="84" t="b">
        <v>0</v>
      </c>
      <c r="L637" s="84" t="b">
        <v>0</v>
      </c>
    </row>
    <row r="638" spans="1:12" ht="15">
      <c r="A638" s="84" t="s">
        <v>2994</v>
      </c>
      <c r="B638" s="84" t="s">
        <v>2988</v>
      </c>
      <c r="C638" s="84">
        <v>3</v>
      </c>
      <c r="D638" s="123">
        <v>0.010297581037115018</v>
      </c>
      <c r="E638" s="123">
        <v>0.909823369650912</v>
      </c>
      <c r="F638" s="84" t="s">
        <v>2870</v>
      </c>
      <c r="G638" s="84" t="b">
        <v>0</v>
      </c>
      <c r="H638" s="84" t="b">
        <v>0</v>
      </c>
      <c r="I638" s="84" t="b">
        <v>0</v>
      </c>
      <c r="J638" s="84" t="b">
        <v>0</v>
      </c>
      <c r="K638" s="84" t="b">
        <v>0</v>
      </c>
      <c r="L638" s="84" t="b">
        <v>0</v>
      </c>
    </row>
    <row r="639" spans="1:12" ht="15">
      <c r="A639" s="84" t="s">
        <v>3061</v>
      </c>
      <c r="B639" s="84" t="s">
        <v>3062</v>
      </c>
      <c r="C639" s="84">
        <v>3</v>
      </c>
      <c r="D639" s="123">
        <v>0.010297581037115018</v>
      </c>
      <c r="E639" s="123">
        <v>1.6368220975871743</v>
      </c>
      <c r="F639" s="84" t="s">
        <v>2870</v>
      </c>
      <c r="G639" s="84" t="b">
        <v>0</v>
      </c>
      <c r="H639" s="84" t="b">
        <v>0</v>
      </c>
      <c r="I639" s="84" t="b">
        <v>0</v>
      </c>
      <c r="J639" s="84" t="b">
        <v>0</v>
      </c>
      <c r="K639" s="84" t="b">
        <v>0</v>
      </c>
      <c r="L639" s="84" t="b">
        <v>0</v>
      </c>
    </row>
    <row r="640" spans="1:12" ht="15">
      <c r="A640" s="84" t="s">
        <v>3062</v>
      </c>
      <c r="B640" s="84" t="s">
        <v>3759</v>
      </c>
      <c r="C640" s="84">
        <v>3</v>
      </c>
      <c r="D640" s="123">
        <v>0.010297581037115018</v>
      </c>
      <c r="E640" s="123">
        <v>1.6368220975871743</v>
      </c>
      <c r="F640" s="84" t="s">
        <v>2870</v>
      </c>
      <c r="G640" s="84" t="b">
        <v>0</v>
      </c>
      <c r="H640" s="84" t="b">
        <v>0</v>
      </c>
      <c r="I640" s="84" t="b">
        <v>0</v>
      </c>
      <c r="J640" s="84" t="b">
        <v>0</v>
      </c>
      <c r="K640" s="84" t="b">
        <v>0</v>
      </c>
      <c r="L640" s="84" t="b">
        <v>0</v>
      </c>
    </row>
    <row r="641" spans="1:12" ht="15">
      <c r="A641" s="84" t="s">
        <v>3759</v>
      </c>
      <c r="B641" s="84" t="s">
        <v>716</v>
      </c>
      <c r="C641" s="84">
        <v>3</v>
      </c>
      <c r="D641" s="123">
        <v>0.010297581037115018</v>
      </c>
      <c r="E641" s="123">
        <v>1.335792101923193</v>
      </c>
      <c r="F641" s="84" t="s">
        <v>2870</v>
      </c>
      <c r="G641" s="84" t="b">
        <v>0</v>
      </c>
      <c r="H641" s="84" t="b">
        <v>0</v>
      </c>
      <c r="I641" s="84" t="b">
        <v>0</v>
      </c>
      <c r="J641" s="84" t="b">
        <v>0</v>
      </c>
      <c r="K641" s="84" t="b">
        <v>0</v>
      </c>
      <c r="L641" s="84" t="b">
        <v>0</v>
      </c>
    </row>
    <row r="642" spans="1:12" ht="15">
      <c r="A642" s="84" t="s">
        <v>716</v>
      </c>
      <c r="B642" s="84" t="s">
        <v>2995</v>
      </c>
      <c r="C642" s="84">
        <v>3</v>
      </c>
      <c r="D642" s="123">
        <v>0.010297581037115018</v>
      </c>
      <c r="E642" s="123">
        <v>1.1597008428675117</v>
      </c>
      <c r="F642" s="84" t="s">
        <v>2870</v>
      </c>
      <c r="G642" s="84" t="b">
        <v>0</v>
      </c>
      <c r="H642" s="84" t="b">
        <v>0</v>
      </c>
      <c r="I642" s="84" t="b">
        <v>0</v>
      </c>
      <c r="J642" s="84" t="b">
        <v>0</v>
      </c>
      <c r="K642" s="84" t="b">
        <v>0</v>
      </c>
      <c r="L642" s="84" t="b">
        <v>0</v>
      </c>
    </row>
    <row r="643" spans="1:12" ht="15">
      <c r="A643" s="84" t="s">
        <v>2995</v>
      </c>
      <c r="B643" s="84" t="s">
        <v>2996</v>
      </c>
      <c r="C643" s="84">
        <v>3</v>
      </c>
      <c r="D643" s="123">
        <v>0.010297581037115018</v>
      </c>
      <c r="E643" s="123">
        <v>1.6368220975871743</v>
      </c>
      <c r="F643" s="84" t="s">
        <v>2870</v>
      </c>
      <c r="G643" s="84" t="b">
        <v>0</v>
      </c>
      <c r="H643" s="84" t="b">
        <v>0</v>
      </c>
      <c r="I643" s="84" t="b">
        <v>0</v>
      </c>
      <c r="J643" s="84" t="b">
        <v>0</v>
      </c>
      <c r="K643" s="84" t="b">
        <v>0</v>
      </c>
      <c r="L643" s="84" t="b">
        <v>0</v>
      </c>
    </row>
    <row r="644" spans="1:12" ht="15">
      <c r="A644" s="84" t="s">
        <v>2996</v>
      </c>
      <c r="B644" s="84" t="s">
        <v>2991</v>
      </c>
      <c r="C644" s="84">
        <v>3</v>
      </c>
      <c r="D644" s="123">
        <v>0.010297581037115018</v>
      </c>
      <c r="E644" s="123">
        <v>1.1597008428675117</v>
      </c>
      <c r="F644" s="84" t="s">
        <v>2870</v>
      </c>
      <c r="G644" s="84" t="b">
        <v>0</v>
      </c>
      <c r="H644" s="84" t="b">
        <v>0</v>
      </c>
      <c r="I644" s="84" t="b">
        <v>0</v>
      </c>
      <c r="J644" s="84" t="b">
        <v>0</v>
      </c>
      <c r="K644" s="84" t="b">
        <v>0</v>
      </c>
      <c r="L644" s="84" t="b">
        <v>0</v>
      </c>
    </row>
    <row r="645" spans="1:12" ht="15">
      <c r="A645" s="84" t="s">
        <v>707</v>
      </c>
      <c r="B645" s="84" t="s">
        <v>2986</v>
      </c>
      <c r="C645" s="84">
        <v>3</v>
      </c>
      <c r="D645" s="123">
        <v>0.010297581037115018</v>
      </c>
      <c r="E645" s="123">
        <v>1.14390657568428</v>
      </c>
      <c r="F645" s="84" t="s">
        <v>2870</v>
      </c>
      <c r="G645" s="84" t="b">
        <v>0</v>
      </c>
      <c r="H645" s="84" t="b">
        <v>0</v>
      </c>
      <c r="I645" s="84" t="b">
        <v>0</v>
      </c>
      <c r="J645" s="84" t="b">
        <v>0</v>
      </c>
      <c r="K645" s="84" t="b">
        <v>0</v>
      </c>
      <c r="L645" s="84" t="b">
        <v>0</v>
      </c>
    </row>
    <row r="646" spans="1:12" ht="15">
      <c r="A646" s="84" t="s">
        <v>707</v>
      </c>
      <c r="B646" s="84" t="s">
        <v>2990</v>
      </c>
      <c r="C646" s="84">
        <v>2</v>
      </c>
      <c r="D646" s="123">
        <v>0.00939874120540063</v>
      </c>
      <c r="E646" s="123">
        <v>0.7917240575729175</v>
      </c>
      <c r="F646" s="84" t="s">
        <v>2870</v>
      </c>
      <c r="G646" s="84" t="b">
        <v>0</v>
      </c>
      <c r="H646" s="84" t="b">
        <v>0</v>
      </c>
      <c r="I646" s="84" t="b">
        <v>0</v>
      </c>
      <c r="J646" s="84" t="b">
        <v>0</v>
      </c>
      <c r="K646" s="84" t="b">
        <v>0</v>
      </c>
      <c r="L646" s="84" t="b">
        <v>0</v>
      </c>
    </row>
    <row r="647" spans="1:12" ht="15">
      <c r="A647" s="84" t="s">
        <v>716</v>
      </c>
      <c r="B647" s="84" t="s">
        <v>707</v>
      </c>
      <c r="C647" s="84">
        <v>2</v>
      </c>
      <c r="D647" s="123">
        <v>0.00939874120540063</v>
      </c>
      <c r="E647" s="123">
        <v>0.6156327985172362</v>
      </c>
      <c r="F647" s="84" t="s">
        <v>2870</v>
      </c>
      <c r="G647" s="84" t="b">
        <v>0</v>
      </c>
      <c r="H647" s="84" t="b">
        <v>0</v>
      </c>
      <c r="I647" s="84" t="b">
        <v>0</v>
      </c>
      <c r="J647" s="84" t="b">
        <v>0</v>
      </c>
      <c r="K647" s="84" t="b">
        <v>0</v>
      </c>
      <c r="L647" s="84" t="b">
        <v>0</v>
      </c>
    </row>
    <row r="648" spans="1:12" ht="15">
      <c r="A648" s="84" t="s">
        <v>707</v>
      </c>
      <c r="B648" s="84" t="s">
        <v>2997</v>
      </c>
      <c r="C648" s="84">
        <v>2</v>
      </c>
      <c r="D648" s="123">
        <v>0.00939874120540063</v>
      </c>
      <c r="E648" s="123">
        <v>1.2688453122925798</v>
      </c>
      <c r="F648" s="84" t="s">
        <v>2870</v>
      </c>
      <c r="G648" s="84" t="b">
        <v>0</v>
      </c>
      <c r="H648" s="84" t="b">
        <v>0</v>
      </c>
      <c r="I648" s="84" t="b">
        <v>0</v>
      </c>
      <c r="J648" s="84" t="b">
        <v>0</v>
      </c>
      <c r="K648" s="84" t="b">
        <v>1</v>
      </c>
      <c r="L648" s="84" t="b">
        <v>0</v>
      </c>
    </row>
    <row r="649" spans="1:12" ht="15">
      <c r="A649" s="84" t="s">
        <v>2997</v>
      </c>
      <c r="B649" s="84" t="s">
        <v>3904</v>
      </c>
      <c r="C649" s="84">
        <v>2</v>
      </c>
      <c r="D649" s="123">
        <v>0.00939874120540063</v>
      </c>
      <c r="E649" s="123">
        <v>1.8129133566428555</v>
      </c>
      <c r="F649" s="84" t="s">
        <v>2870</v>
      </c>
      <c r="G649" s="84" t="b">
        <v>0</v>
      </c>
      <c r="H649" s="84" t="b">
        <v>1</v>
      </c>
      <c r="I649" s="84" t="b">
        <v>0</v>
      </c>
      <c r="J649" s="84" t="b">
        <v>0</v>
      </c>
      <c r="K649" s="84" t="b">
        <v>0</v>
      </c>
      <c r="L649" s="84" t="b">
        <v>0</v>
      </c>
    </row>
    <row r="650" spans="1:12" ht="15">
      <c r="A650" s="84" t="s">
        <v>3904</v>
      </c>
      <c r="B650" s="84" t="s">
        <v>3905</v>
      </c>
      <c r="C650" s="84">
        <v>2</v>
      </c>
      <c r="D650" s="123">
        <v>0.00939874120540063</v>
      </c>
      <c r="E650" s="123">
        <v>1.8129133566428555</v>
      </c>
      <c r="F650" s="84" t="s">
        <v>2870</v>
      </c>
      <c r="G650" s="84" t="b">
        <v>0</v>
      </c>
      <c r="H650" s="84" t="b">
        <v>0</v>
      </c>
      <c r="I650" s="84" t="b">
        <v>0</v>
      </c>
      <c r="J650" s="84" t="b">
        <v>0</v>
      </c>
      <c r="K650" s="84" t="b">
        <v>0</v>
      </c>
      <c r="L650" s="84" t="b">
        <v>0</v>
      </c>
    </row>
    <row r="651" spans="1:12" ht="15">
      <c r="A651" s="84" t="s">
        <v>3905</v>
      </c>
      <c r="B651" s="84" t="s">
        <v>3906</v>
      </c>
      <c r="C651" s="84">
        <v>2</v>
      </c>
      <c r="D651" s="123">
        <v>0.00939874120540063</v>
      </c>
      <c r="E651" s="123">
        <v>1.8129133566428555</v>
      </c>
      <c r="F651" s="84" t="s">
        <v>2870</v>
      </c>
      <c r="G651" s="84" t="b">
        <v>0</v>
      </c>
      <c r="H651" s="84" t="b">
        <v>0</v>
      </c>
      <c r="I651" s="84" t="b">
        <v>0</v>
      </c>
      <c r="J651" s="84" t="b">
        <v>0</v>
      </c>
      <c r="K651" s="84" t="b">
        <v>0</v>
      </c>
      <c r="L651" s="84" t="b">
        <v>0</v>
      </c>
    </row>
    <row r="652" spans="1:12" ht="15">
      <c r="A652" s="84" t="s">
        <v>3906</v>
      </c>
      <c r="B652" s="84" t="s">
        <v>2991</v>
      </c>
      <c r="C652" s="84">
        <v>2</v>
      </c>
      <c r="D652" s="123">
        <v>0.00939874120540063</v>
      </c>
      <c r="E652" s="123">
        <v>1.1597008428675117</v>
      </c>
      <c r="F652" s="84" t="s">
        <v>2870</v>
      </c>
      <c r="G652" s="84" t="b">
        <v>0</v>
      </c>
      <c r="H652" s="84" t="b">
        <v>0</v>
      </c>
      <c r="I652" s="84" t="b">
        <v>0</v>
      </c>
      <c r="J652" s="84" t="b">
        <v>0</v>
      </c>
      <c r="K652" s="84" t="b">
        <v>0</v>
      </c>
      <c r="L652" s="84" t="b">
        <v>0</v>
      </c>
    </row>
    <row r="653" spans="1:12" ht="15">
      <c r="A653" s="84" t="s">
        <v>223</v>
      </c>
      <c r="B653" s="84" t="s">
        <v>3061</v>
      </c>
      <c r="C653" s="84">
        <v>2</v>
      </c>
      <c r="D653" s="123">
        <v>0.00939874120540063</v>
      </c>
      <c r="E653" s="123">
        <v>1.6368220975871743</v>
      </c>
      <c r="F653" s="84" t="s">
        <v>2870</v>
      </c>
      <c r="G653" s="84" t="b">
        <v>0</v>
      </c>
      <c r="H653" s="84" t="b">
        <v>0</v>
      </c>
      <c r="I653" s="84" t="b">
        <v>0</v>
      </c>
      <c r="J653" s="84" t="b">
        <v>0</v>
      </c>
      <c r="K653" s="84" t="b">
        <v>0</v>
      </c>
      <c r="L653" s="84" t="b">
        <v>0</v>
      </c>
    </row>
    <row r="654" spans="1:12" ht="15">
      <c r="A654" s="84" t="s">
        <v>2994</v>
      </c>
      <c r="B654" s="84" t="s">
        <v>3957</v>
      </c>
      <c r="C654" s="84">
        <v>2</v>
      </c>
      <c r="D654" s="123">
        <v>0.00939874120540063</v>
      </c>
      <c r="E654" s="123">
        <v>1.2108533653148932</v>
      </c>
      <c r="F654" s="84" t="s">
        <v>2870</v>
      </c>
      <c r="G654" s="84" t="b">
        <v>0</v>
      </c>
      <c r="H654" s="84" t="b">
        <v>0</v>
      </c>
      <c r="I654" s="84" t="b">
        <v>0</v>
      </c>
      <c r="J654" s="84" t="b">
        <v>0</v>
      </c>
      <c r="K654" s="84" t="b">
        <v>0</v>
      </c>
      <c r="L654" s="84" t="b">
        <v>0</v>
      </c>
    </row>
    <row r="655" spans="1:12" ht="15">
      <c r="A655" s="84" t="s">
        <v>3064</v>
      </c>
      <c r="B655" s="84" t="s">
        <v>3064</v>
      </c>
      <c r="C655" s="84">
        <v>19</v>
      </c>
      <c r="D655" s="123">
        <v>0.0351569581980887</v>
      </c>
      <c r="E655" s="123">
        <v>0.7791306950429482</v>
      </c>
      <c r="F655" s="84" t="s">
        <v>2871</v>
      </c>
      <c r="G655" s="84" t="b">
        <v>0</v>
      </c>
      <c r="H655" s="84" t="b">
        <v>0</v>
      </c>
      <c r="I655" s="84" t="b">
        <v>0</v>
      </c>
      <c r="J655" s="84" t="b">
        <v>0</v>
      </c>
      <c r="K655" s="84" t="b">
        <v>0</v>
      </c>
      <c r="L655" s="84" t="b">
        <v>0</v>
      </c>
    </row>
    <row r="656" spans="1:12" ht="15">
      <c r="A656" s="84" t="s">
        <v>320</v>
      </c>
      <c r="B656" s="84" t="s">
        <v>3064</v>
      </c>
      <c r="C656" s="84">
        <v>4</v>
      </c>
      <c r="D656" s="123">
        <v>0.00882139181432912</v>
      </c>
      <c r="E656" s="123">
        <v>0.5082024316020758</v>
      </c>
      <c r="F656" s="84" t="s">
        <v>2871</v>
      </c>
      <c r="G656" s="84" t="b">
        <v>0</v>
      </c>
      <c r="H656" s="84" t="b">
        <v>0</v>
      </c>
      <c r="I656" s="84" t="b">
        <v>0</v>
      </c>
      <c r="J656" s="84" t="b">
        <v>0</v>
      </c>
      <c r="K656" s="84" t="b">
        <v>0</v>
      </c>
      <c r="L656" s="84" t="b">
        <v>0</v>
      </c>
    </row>
    <row r="657" spans="1:12" ht="15">
      <c r="A657" s="84" t="s">
        <v>707</v>
      </c>
      <c r="B657" s="84" t="s">
        <v>2986</v>
      </c>
      <c r="C657" s="84">
        <v>4</v>
      </c>
      <c r="D657" s="123">
        <v>0.00882139181432912</v>
      </c>
      <c r="E657" s="123">
        <v>1.2338418642756133</v>
      </c>
      <c r="F657" s="84" t="s">
        <v>2871</v>
      </c>
      <c r="G657" s="84" t="b">
        <v>0</v>
      </c>
      <c r="H657" s="84" t="b">
        <v>0</v>
      </c>
      <c r="I657" s="84" t="b">
        <v>0</v>
      </c>
      <c r="J657" s="84" t="b">
        <v>0</v>
      </c>
      <c r="K657" s="84" t="b">
        <v>0</v>
      </c>
      <c r="L657" s="84" t="b">
        <v>0</v>
      </c>
    </row>
    <row r="658" spans="1:12" ht="15">
      <c r="A658" s="84" t="s">
        <v>3065</v>
      </c>
      <c r="B658" s="84" t="s">
        <v>3726</v>
      </c>
      <c r="C658" s="84">
        <v>4</v>
      </c>
      <c r="D658" s="123">
        <v>0.00882139181432912</v>
      </c>
      <c r="E658" s="123">
        <v>1.807873132003332</v>
      </c>
      <c r="F658" s="84" t="s">
        <v>2871</v>
      </c>
      <c r="G658" s="84" t="b">
        <v>0</v>
      </c>
      <c r="H658" s="84" t="b">
        <v>0</v>
      </c>
      <c r="I658" s="84" t="b">
        <v>0</v>
      </c>
      <c r="J658" s="84" t="b">
        <v>0</v>
      </c>
      <c r="K658" s="84" t="b">
        <v>0</v>
      </c>
      <c r="L658" s="84" t="b">
        <v>0</v>
      </c>
    </row>
    <row r="659" spans="1:12" ht="15">
      <c r="A659" s="84" t="s">
        <v>3726</v>
      </c>
      <c r="B659" s="84" t="s">
        <v>3727</v>
      </c>
      <c r="C659" s="84">
        <v>4</v>
      </c>
      <c r="D659" s="123">
        <v>0.00882139181432912</v>
      </c>
      <c r="E659" s="123">
        <v>1.807873132003332</v>
      </c>
      <c r="F659" s="84" t="s">
        <v>2871</v>
      </c>
      <c r="G659" s="84" t="b">
        <v>0</v>
      </c>
      <c r="H659" s="84" t="b">
        <v>0</v>
      </c>
      <c r="I659" s="84" t="b">
        <v>0</v>
      </c>
      <c r="J659" s="84" t="b">
        <v>1</v>
      </c>
      <c r="K659" s="84" t="b">
        <v>0</v>
      </c>
      <c r="L659" s="84" t="b">
        <v>0</v>
      </c>
    </row>
    <row r="660" spans="1:12" ht="15">
      <c r="A660" s="84" t="s">
        <v>3727</v>
      </c>
      <c r="B660" s="84" t="s">
        <v>3693</v>
      </c>
      <c r="C660" s="84">
        <v>4</v>
      </c>
      <c r="D660" s="123">
        <v>0.00882139181432912</v>
      </c>
      <c r="E660" s="123">
        <v>1.807873132003332</v>
      </c>
      <c r="F660" s="84" t="s">
        <v>2871</v>
      </c>
      <c r="G660" s="84" t="b">
        <v>1</v>
      </c>
      <c r="H660" s="84" t="b">
        <v>0</v>
      </c>
      <c r="I660" s="84" t="b">
        <v>0</v>
      </c>
      <c r="J660" s="84" t="b">
        <v>0</v>
      </c>
      <c r="K660" s="84" t="b">
        <v>0</v>
      </c>
      <c r="L660" s="84" t="b">
        <v>0</v>
      </c>
    </row>
    <row r="661" spans="1:12" ht="15">
      <c r="A661" s="84" t="s">
        <v>3693</v>
      </c>
      <c r="B661" s="84" t="s">
        <v>3664</v>
      </c>
      <c r="C661" s="84">
        <v>4</v>
      </c>
      <c r="D661" s="123">
        <v>0.00882139181432912</v>
      </c>
      <c r="E661" s="123">
        <v>1.807873132003332</v>
      </c>
      <c r="F661" s="84" t="s">
        <v>2871</v>
      </c>
      <c r="G661" s="84" t="b">
        <v>0</v>
      </c>
      <c r="H661" s="84" t="b">
        <v>0</v>
      </c>
      <c r="I661" s="84" t="b">
        <v>0</v>
      </c>
      <c r="J661" s="84" t="b">
        <v>0</v>
      </c>
      <c r="K661" s="84" t="b">
        <v>0</v>
      </c>
      <c r="L661" s="84" t="b">
        <v>0</v>
      </c>
    </row>
    <row r="662" spans="1:12" ht="15">
      <c r="A662" s="84" t="s">
        <v>3664</v>
      </c>
      <c r="B662" s="84" t="s">
        <v>3728</v>
      </c>
      <c r="C662" s="84">
        <v>4</v>
      </c>
      <c r="D662" s="123">
        <v>0.00882139181432912</v>
      </c>
      <c r="E662" s="123">
        <v>1.807873132003332</v>
      </c>
      <c r="F662" s="84" t="s">
        <v>2871</v>
      </c>
      <c r="G662" s="84" t="b">
        <v>0</v>
      </c>
      <c r="H662" s="84" t="b">
        <v>0</v>
      </c>
      <c r="I662" s="84" t="b">
        <v>0</v>
      </c>
      <c r="J662" s="84" t="b">
        <v>0</v>
      </c>
      <c r="K662" s="84" t="b">
        <v>0</v>
      </c>
      <c r="L662" s="84" t="b">
        <v>0</v>
      </c>
    </row>
    <row r="663" spans="1:12" ht="15">
      <c r="A663" s="84" t="s">
        <v>3728</v>
      </c>
      <c r="B663" s="84" t="s">
        <v>3729</v>
      </c>
      <c r="C663" s="84">
        <v>4</v>
      </c>
      <c r="D663" s="123">
        <v>0.00882139181432912</v>
      </c>
      <c r="E663" s="123">
        <v>1.807873132003332</v>
      </c>
      <c r="F663" s="84" t="s">
        <v>2871</v>
      </c>
      <c r="G663" s="84" t="b">
        <v>0</v>
      </c>
      <c r="H663" s="84" t="b">
        <v>0</v>
      </c>
      <c r="I663" s="84" t="b">
        <v>0</v>
      </c>
      <c r="J663" s="84" t="b">
        <v>0</v>
      </c>
      <c r="K663" s="84" t="b">
        <v>0</v>
      </c>
      <c r="L663" s="84" t="b">
        <v>0</v>
      </c>
    </row>
    <row r="664" spans="1:12" ht="15">
      <c r="A664" s="84" t="s">
        <v>3729</v>
      </c>
      <c r="B664" s="84" t="s">
        <v>753</v>
      </c>
      <c r="C664" s="84">
        <v>4</v>
      </c>
      <c r="D664" s="123">
        <v>0.00882139181432912</v>
      </c>
      <c r="E664" s="123">
        <v>1.7109631189952756</v>
      </c>
      <c r="F664" s="84" t="s">
        <v>2871</v>
      </c>
      <c r="G664" s="84" t="b">
        <v>0</v>
      </c>
      <c r="H664" s="84" t="b">
        <v>0</v>
      </c>
      <c r="I664" s="84" t="b">
        <v>0</v>
      </c>
      <c r="J664" s="84" t="b">
        <v>0</v>
      </c>
      <c r="K664" s="84" t="b">
        <v>0</v>
      </c>
      <c r="L664" s="84" t="b">
        <v>0</v>
      </c>
    </row>
    <row r="665" spans="1:12" ht="15">
      <c r="A665" s="84" t="s">
        <v>716</v>
      </c>
      <c r="B665" s="84" t="s">
        <v>3746</v>
      </c>
      <c r="C665" s="84">
        <v>3</v>
      </c>
      <c r="D665" s="123">
        <v>0.007988997010288598</v>
      </c>
      <c r="E665" s="123">
        <v>1.4556906138919696</v>
      </c>
      <c r="F665" s="84" t="s">
        <v>2871</v>
      </c>
      <c r="G665" s="84" t="b">
        <v>0</v>
      </c>
      <c r="H665" s="84" t="b">
        <v>0</v>
      </c>
      <c r="I665" s="84" t="b">
        <v>0</v>
      </c>
      <c r="J665" s="84" t="b">
        <v>0</v>
      </c>
      <c r="K665" s="84" t="b">
        <v>0</v>
      </c>
      <c r="L665" s="84" t="b">
        <v>0</v>
      </c>
    </row>
    <row r="666" spans="1:12" ht="15">
      <c r="A666" s="84" t="s">
        <v>3746</v>
      </c>
      <c r="B666" s="84" t="s">
        <v>3747</v>
      </c>
      <c r="C666" s="84">
        <v>3</v>
      </c>
      <c r="D666" s="123">
        <v>0.007988997010288598</v>
      </c>
      <c r="E666" s="123">
        <v>1.932811868611632</v>
      </c>
      <c r="F666" s="84" t="s">
        <v>2871</v>
      </c>
      <c r="G666" s="84" t="b">
        <v>0</v>
      </c>
      <c r="H666" s="84" t="b">
        <v>0</v>
      </c>
      <c r="I666" s="84" t="b">
        <v>0</v>
      </c>
      <c r="J666" s="84" t="b">
        <v>0</v>
      </c>
      <c r="K666" s="84" t="b">
        <v>0</v>
      </c>
      <c r="L666" s="84" t="b">
        <v>0</v>
      </c>
    </row>
    <row r="667" spans="1:12" ht="15">
      <c r="A667" s="84" t="s">
        <v>3747</v>
      </c>
      <c r="B667" s="84" t="s">
        <v>3712</v>
      </c>
      <c r="C667" s="84">
        <v>3</v>
      </c>
      <c r="D667" s="123">
        <v>0.007988997010288598</v>
      </c>
      <c r="E667" s="123">
        <v>1.932811868611632</v>
      </c>
      <c r="F667" s="84" t="s">
        <v>2871</v>
      </c>
      <c r="G667" s="84" t="b">
        <v>0</v>
      </c>
      <c r="H667" s="84" t="b">
        <v>0</v>
      </c>
      <c r="I667" s="84" t="b">
        <v>0</v>
      </c>
      <c r="J667" s="84" t="b">
        <v>0</v>
      </c>
      <c r="K667" s="84" t="b">
        <v>0</v>
      </c>
      <c r="L667" s="84" t="b">
        <v>0</v>
      </c>
    </row>
    <row r="668" spans="1:12" ht="15">
      <c r="A668" s="84" t="s">
        <v>3712</v>
      </c>
      <c r="B668" s="84" t="s">
        <v>3064</v>
      </c>
      <c r="C668" s="84">
        <v>3</v>
      </c>
      <c r="D668" s="123">
        <v>0.007988997010288598</v>
      </c>
      <c r="E668" s="123">
        <v>0.9475351254323384</v>
      </c>
      <c r="F668" s="84" t="s">
        <v>2871</v>
      </c>
      <c r="G668" s="84" t="b">
        <v>0</v>
      </c>
      <c r="H668" s="84" t="b">
        <v>0</v>
      </c>
      <c r="I668" s="84" t="b">
        <v>0</v>
      </c>
      <c r="J668" s="84" t="b">
        <v>0</v>
      </c>
      <c r="K668" s="84" t="b">
        <v>0</v>
      </c>
      <c r="L668" s="84" t="b">
        <v>0</v>
      </c>
    </row>
    <row r="669" spans="1:12" ht="15">
      <c r="A669" s="84" t="s">
        <v>3064</v>
      </c>
      <c r="B669" s="84" t="s">
        <v>404</v>
      </c>
      <c r="C669" s="84">
        <v>3</v>
      </c>
      <c r="D669" s="123">
        <v>0.007988997010288598</v>
      </c>
      <c r="E669" s="123">
        <v>0.9627750919890753</v>
      </c>
      <c r="F669" s="84" t="s">
        <v>2871</v>
      </c>
      <c r="G669" s="84" t="b">
        <v>0</v>
      </c>
      <c r="H669" s="84" t="b">
        <v>0</v>
      </c>
      <c r="I669" s="84" t="b">
        <v>0</v>
      </c>
      <c r="J669" s="84" t="b">
        <v>0</v>
      </c>
      <c r="K669" s="84" t="b">
        <v>0</v>
      </c>
      <c r="L669" s="84" t="b">
        <v>0</v>
      </c>
    </row>
    <row r="670" spans="1:12" ht="15">
      <c r="A670" s="84" t="s">
        <v>404</v>
      </c>
      <c r="B670" s="84" t="s">
        <v>320</v>
      </c>
      <c r="C670" s="84">
        <v>3</v>
      </c>
      <c r="D670" s="123">
        <v>0.007988997010288598</v>
      </c>
      <c r="E670" s="123">
        <v>1.5068431363393509</v>
      </c>
      <c r="F670" s="84" t="s">
        <v>2871</v>
      </c>
      <c r="G670" s="84" t="b">
        <v>0</v>
      </c>
      <c r="H670" s="84" t="b">
        <v>0</v>
      </c>
      <c r="I670" s="84" t="b">
        <v>0</v>
      </c>
      <c r="J670" s="84" t="b">
        <v>0</v>
      </c>
      <c r="K670" s="84" t="b">
        <v>0</v>
      </c>
      <c r="L670" s="84" t="b">
        <v>0</v>
      </c>
    </row>
    <row r="671" spans="1:12" ht="15">
      <c r="A671" s="84" t="s">
        <v>3064</v>
      </c>
      <c r="B671" s="84" t="s">
        <v>707</v>
      </c>
      <c r="C671" s="84">
        <v>3</v>
      </c>
      <c r="D671" s="123">
        <v>0.007988997010288598</v>
      </c>
      <c r="E671" s="123">
        <v>0.36071510066111284</v>
      </c>
      <c r="F671" s="84" t="s">
        <v>2871</v>
      </c>
      <c r="G671" s="84" t="b">
        <v>0</v>
      </c>
      <c r="H671" s="84" t="b">
        <v>0</v>
      </c>
      <c r="I671" s="84" t="b">
        <v>0</v>
      </c>
      <c r="J671" s="84" t="b">
        <v>0</v>
      </c>
      <c r="K671" s="84" t="b">
        <v>0</v>
      </c>
      <c r="L671" s="84" t="b">
        <v>0</v>
      </c>
    </row>
    <row r="672" spans="1:12" ht="15">
      <c r="A672" s="84" t="s">
        <v>320</v>
      </c>
      <c r="B672" s="84" t="s">
        <v>716</v>
      </c>
      <c r="C672" s="84">
        <v>2</v>
      </c>
      <c r="D672" s="123">
        <v>0.0066160438607468395</v>
      </c>
      <c r="E672" s="123">
        <v>0.7664804468451072</v>
      </c>
      <c r="F672" s="84" t="s">
        <v>2871</v>
      </c>
      <c r="G672" s="84" t="b">
        <v>0</v>
      </c>
      <c r="H672" s="84" t="b">
        <v>0</v>
      </c>
      <c r="I672" s="84" t="b">
        <v>0</v>
      </c>
      <c r="J672" s="84" t="b">
        <v>0</v>
      </c>
      <c r="K672" s="84" t="b">
        <v>0</v>
      </c>
      <c r="L672" s="84" t="b">
        <v>0</v>
      </c>
    </row>
    <row r="673" spans="1:12" ht="15">
      <c r="A673" s="84" t="s">
        <v>2986</v>
      </c>
      <c r="B673" s="84" t="s">
        <v>3748</v>
      </c>
      <c r="C673" s="84">
        <v>2</v>
      </c>
      <c r="D673" s="123">
        <v>0.0066160438607468395</v>
      </c>
      <c r="E673" s="123">
        <v>1.7109631189952756</v>
      </c>
      <c r="F673" s="84" t="s">
        <v>2871</v>
      </c>
      <c r="G673" s="84" t="b">
        <v>0</v>
      </c>
      <c r="H673" s="84" t="b">
        <v>0</v>
      </c>
      <c r="I673" s="84" t="b">
        <v>0</v>
      </c>
      <c r="J673" s="84" t="b">
        <v>0</v>
      </c>
      <c r="K673" s="84" t="b">
        <v>0</v>
      </c>
      <c r="L673" s="84" t="b">
        <v>0</v>
      </c>
    </row>
    <row r="674" spans="1:12" ht="15">
      <c r="A674" s="84" t="s">
        <v>753</v>
      </c>
      <c r="B674" s="84" t="s">
        <v>340</v>
      </c>
      <c r="C674" s="84">
        <v>2</v>
      </c>
      <c r="D674" s="123">
        <v>0.0066160438607468395</v>
      </c>
      <c r="E674" s="123">
        <v>1.807873132003332</v>
      </c>
      <c r="F674" s="84" t="s">
        <v>2871</v>
      </c>
      <c r="G674" s="84" t="b">
        <v>0</v>
      </c>
      <c r="H674" s="84" t="b">
        <v>0</v>
      </c>
      <c r="I674" s="84" t="b">
        <v>0</v>
      </c>
      <c r="J674" s="84" t="b">
        <v>0</v>
      </c>
      <c r="K674" s="84" t="b">
        <v>0</v>
      </c>
      <c r="L674" s="84" t="b">
        <v>0</v>
      </c>
    </row>
    <row r="675" spans="1:12" ht="15">
      <c r="A675" s="84" t="s">
        <v>340</v>
      </c>
      <c r="B675" s="84" t="s">
        <v>412</v>
      </c>
      <c r="C675" s="84">
        <v>2</v>
      </c>
      <c r="D675" s="123">
        <v>0.0066160438607468395</v>
      </c>
      <c r="E675" s="123">
        <v>1.807873132003332</v>
      </c>
      <c r="F675" s="84" t="s">
        <v>2871</v>
      </c>
      <c r="G675" s="84" t="b">
        <v>0</v>
      </c>
      <c r="H675" s="84" t="b">
        <v>0</v>
      </c>
      <c r="I675" s="84" t="b">
        <v>0</v>
      </c>
      <c r="J675" s="84" t="b">
        <v>0</v>
      </c>
      <c r="K675" s="84" t="b">
        <v>0</v>
      </c>
      <c r="L675" s="84" t="b">
        <v>0</v>
      </c>
    </row>
    <row r="676" spans="1:12" ht="15">
      <c r="A676" s="84" t="s">
        <v>412</v>
      </c>
      <c r="B676" s="84" t="s">
        <v>707</v>
      </c>
      <c r="C676" s="84">
        <v>2</v>
      </c>
      <c r="D676" s="123">
        <v>0.0066160438607468395</v>
      </c>
      <c r="E676" s="123">
        <v>1.0297218816196885</v>
      </c>
      <c r="F676" s="84" t="s">
        <v>2871</v>
      </c>
      <c r="G676" s="84" t="b">
        <v>0</v>
      </c>
      <c r="H676" s="84" t="b">
        <v>0</v>
      </c>
      <c r="I676" s="84" t="b">
        <v>0</v>
      </c>
      <c r="J676" s="84" t="b">
        <v>0</v>
      </c>
      <c r="K676" s="84" t="b">
        <v>0</v>
      </c>
      <c r="L676" s="84" t="b">
        <v>0</v>
      </c>
    </row>
    <row r="677" spans="1:12" ht="15">
      <c r="A677" s="84" t="s">
        <v>707</v>
      </c>
      <c r="B677" s="84" t="s">
        <v>810</v>
      </c>
      <c r="C677" s="84">
        <v>2</v>
      </c>
      <c r="D677" s="123">
        <v>0.0066160438607468395</v>
      </c>
      <c r="E677" s="123">
        <v>0.8536306225640072</v>
      </c>
      <c r="F677" s="84" t="s">
        <v>2871</v>
      </c>
      <c r="G677" s="84" t="b">
        <v>0</v>
      </c>
      <c r="H677" s="84" t="b">
        <v>0</v>
      </c>
      <c r="I677" s="84" t="b">
        <v>0</v>
      </c>
      <c r="J677" s="84" t="b">
        <v>0</v>
      </c>
      <c r="K677" s="84" t="b">
        <v>0</v>
      </c>
      <c r="L677" s="84" t="b">
        <v>0</v>
      </c>
    </row>
    <row r="678" spans="1:12" ht="15">
      <c r="A678" s="84" t="s">
        <v>810</v>
      </c>
      <c r="B678" s="84" t="s">
        <v>716</v>
      </c>
      <c r="C678" s="84">
        <v>2</v>
      </c>
      <c r="D678" s="123">
        <v>0.0066160438607468395</v>
      </c>
      <c r="E678" s="123">
        <v>1.0297218816196885</v>
      </c>
      <c r="F678" s="84" t="s">
        <v>2871</v>
      </c>
      <c r="G678" s="84" t="b">
        <v>0</v>
      </c>
      <c r="H678" s="84" t="b">
        <v>0</v>
      </c>
      <c r="I678" s="84" t="b">
        <v>0</v>
      </c>
      <c r="J678" s="84" t="b">
        <v>0</v>
      </c>
      <c r="K678" s="84" t="b">
        <v>0</v>
      </c>
      <c r="L678" s="84" t="b">
        <v>0</v>
      </c>
    </row>
    <row r="679" spans="1:12" ht="15">
      <c r="A679" s="84" t="s">
        <v>716</v>
      </c>
      <c r="B679" s="84" t="s">
        <v>2989</v>
      </c>
      <c r="C679" s="84">
        <v>2</v>
      </c>
      <c r="D679" s="123">
        <v>0.0066160438607468395</v>
      </c>
      <c r="E679" s="123">
        <v>1.0577506052199321</v>
      </c>
      <c r="F679" s="84" t="s">
        <v>2871</v>
      </c>
      <c r="G679" s="84" t="b">
        <v>0</v>
      </c>
      <c r="H679" s="84" t="b">
        <v>0</v>
      </c>
      <c r="I679" s="84" t="b">
        <v>0</v>
      </c>
      <c r="J679" s="84" t="b">
        <v>0</v>
      </c>
      <c r="K679" s="84" t="b">
        <v>0</v>
      </c>
      <c r="L679" s="84" t="b">
        <v>0</v>
      </c>
    </row>
    <row r="680" spans="1:12" ht="15">
      <c r="A680" s="84" t="s">
        <v>2989</v>
      </c>
      <c r="B680" s="84" t="s">
        <v>2990</v>
      </c>
      <c r="C680" s="84">
        <v>2</v>
      </c>
      <c r="D680" s="123">
        <v>0.0066160438607468395</v>
      </c>
      <c r="E680" s="123">
        <v>1.5348718599395945</v>
      </c>
      <c r="F680" s="84" t="s">
        <v>2871</v>
      </c>
      <c r="G680" s="84" t="b">
        <v>0</v>
      </c>
      <c r="H680" s="84" t="b">
        <v>0</v>
      </c>
      <c r="I680" s="84" t="b">
        <v>0</v>
      </c>
      <c r="J680" s="84" t="b">
        <v>0</v>
      </c>
      <c r="K680" s="84" t="b">
        <v>0</v>
      </c>
      <c r="L680" s="84" t="b">
        <v>0</v>
      </c>
    </row>
    <row r="681" spans="1:12" ht="15">
      <c r="A681" s="84" t="s">
        <v>2990</v>
      </c>
      <c r="B681" s="84" t="s">
        <v>3000</v>
      </c>
      <c r="C681" s="84">
        <v>2</v>
      </c>
      <c r="D681" s="123">
        <v>0.0066160438607468395</v>
      </c>
      <c r="E681" s="123">
        <v>1.9328118686116322</v>
      </c>
      <c r="F681" s="84" t="s">
        <v>2871</v>
      </c>
      <c r="G681" s="84" t="b">
        <v>0</v>
      </c>
      <c r="H681" s="84" t="b">
        <v>0</v>
      </c>
      <c r="I681" s="84" t="b">
        <v>0</v>
      </c>
      <c r="J681" s="84" t="b">
        <v>1</v>
      </c>
      <c r="K681" s="84" t="b">
        <v>0</v>
      </c>
      <c r="L681" s="84" t="b">
        <v>0</v>
      </c>
    </row>
    <row r="682" spans="1:12" ht="15">
      <c r="A682" s="84" t="s">
        <v>3000</v>
      </c>
      <c r="B682" s="84" t="s">
        <v>3667</v>
      </c>
      <c r="C682" s="84">
        <v>2</v>
      </c>
      <c r="D682" s="123">
        <v>0.0066160438607468395</v>
      </c>
      <c r="E682" s="123">
        <v>2.1089031276673134</v>
      </c>
      <c r="F682" s="84" t="s">
        <v>2871</v>
      </c>
      <c r="G682" s="84" t="b">
        <v>1</v>
      </c>
      <c r="H682" s="84" t="b">
        <v>0</v>
      </c>
      <c r="I682" s="84" t="b">
        <v>0</v>
      </c>
      <c r="J682" s="84" t="b">
        <v>0</v>
      </c>
      <c r="K682" s="84" t="b">
        <v>0</v>
      </c>
      <c r="L682" s="84" t="b">
        <v>0</v>
      </c>
    </row>
    <row r="683" spans="1:12" ht="15">
      <c r="A683" s="84" t="s">
        <v>320</v>
      </c>
      <c r="B683" s="84" t="s">
        <v>3932</v>
      </c>
      <c r="C683" s="84">
        <v>2</v>
      </c>
      <c r="D683" s="123">
        <v>0.0066160438607468395</v>
      </c>
      <c r="E683" s="123">
        <v>1.3685404381730695</v>
      </c>
      <c r="F683" s="84" t="s">
        <v>2871</v>
      </c>
      <c r="G683" s="84" t="b">
        <v>0</v>
      </c>
      <c r="H683" s="84" t="b">
        <v>0</v>
      </c>
      <c r="I683" s="84" t="b">
        <v>0</v>
      </c>
      <c r="J683" s="84" t="b">
        <v>0</v>
      </c>
      <c r="K683" s="84" t="b">
        <v>0</v>
      </c>
      <c r="L683" s="84" t="b">
        <v>0</v>
      </c>
    </row>
    <row r="684" spans="1:12" ht="15">
      <c r="A684" s="84" t="s">
        <v>3932</v>
      </c>
      <c r="B684" s="84" t="s">
        <v>413</v>
      </c>
      <c r="C684" s="84">
        <v>2</v>
      </c>
      <c r="D684" s="123">
        <v>0.0066160438607468395</v>
      </c>
      <c r="E684" s="123">
        <v>2.1089031276673134</v>
      </c>
      <c r="F684" s="84" t="s">
        <v>2871</v>
      </c>
      <c r="G684" s="84" t="b">
        <v>0</v>
      </c>
      <c r="H684" s="84" t="b">
        <v>0</v>
      </c>
      <c r="I684" s="84" t="b">
        <v>0</v>
      </c>
      <c r="J684" s="84" t="b">
        <v>0</v>
      </c>
      <c r="K684" s="84" t="b">
        <v>0</v>
      </c>
      <c r="L684" s="84" t="b">
        <v>0</v>
      </c>
    </row>
    <row r="685" spans="1:12" ht="15">
      <c r="A685" s="84" t="s">
        <v>413</v>
      </c>
      <c r="B685" s="84" t="s">
        <v>412</v>
      </c>
      <c r="C685" s="84">
        <v>2</v>
      </c>
      <c r="D685" s="123">
        <v>0.0066160438607468395</v>
      </c>
      <c r="E685" s="123">
        <v>1.807873132003332</v>
      </c>
      <c r="F685" s="84" t="s">
        <v>2871</v>
      </c>
      <c r="G685" s="84" t="b">
        <v>0</v>
      </c>
      <c r="H685" s="84" t="b">
        <v>0</v>
      </c>
      <c r="I685" s="84" t="b">
        <v>0</v>
      </c>
      <c r="J685" s="84" t="b">
        <v>0</v>
      </c>
      <c r="K685" s="84" t="b">
        <v>0</v>
      </c>
      <c r="L685" s="84" t="b">
        <v>0</v>
      </c>
    </row>
    <row r="686" spans="1:12" ht="15">
      <c r="A686" s="84" t="s">
        <v>412</v>
      </c>
      <c r="B686" s="84" t="s">
        <v>3061</v>
      </c>
      <c r="C686" s="84">
        <v>2</v>
      </c>
      <c r="D686" s="123">
        <v>0.0066160438607468395</v>
      </c>
      <c r="E686" s="123">
        <v>1.807873132003332</v>
      </c>
      <c r="F686" s="84" t="s">
        <v>2871</v>
      </c>
      <c r="G686" s="84" t="b">
        <v>0</v>
      </c>
      <c r="H686" s="84" t="b">
        <v>0</v>
      </c>
      <c r="I686" s="84" t="b">
        <v>0</v>
      </c>
      <c r="J686" s="84" t="b">
        <v>0</v>
      </c>
      <c r="K686" s="84" t="b">
        <v>0</v>
      </c>
      <c r="L686" s="84" t="b">
        <v>0</v>
      </c>
    </row>
    <row r="687" spans="1:12" ht="15">
      <c r="A687" s="84" t="s">
        <v>3061</v>
      </c>
      <c r="B687" s="84" t="s">
        <v>3696</v>
      </c>
      <c r="C687" s="84">
        <v>2</v>
      </c>
      <c r="D687" s="123">
        <v>0.0066160438607468395</v>
      </c>
      <c r="E687" s="123">
        <v>2.1089031276673134</v>
      </c>
      <c r="F687" s="84" t="s">
        <v>2871</v>
      </c>
      <c r="G687" s="84" t="b">
        <v>0</v>
      </c>
      <c r="H687" s="84" t="b">
        <v>0</v>
      </c>
      <c r="I687" s="84" t="b">
        <v>0</v>
      </c>
      <c r="J687" s="84" t="b">
        <v>0</v>
      </c>
      <c r="K687" s="84" t="b">
        <v>0</v>
      </c>
      <c r="L687" s="84" t="b">
        <v>0</v>
      </c>
    </row>
    <row r="688" spans="1:12" ht="15">
      <c r="A688" s="84" t="s">
        <v>3696</v>
      </c>
      <c r="B688" s="84" t="s">
        <v>716</v>
      </c>
      <c r="C688" s="84">
        <v>2</v>
      </c>
      <c r="D688" s="123">
        <v>0.0066160438607468395</v>
      </c>
      <c r="E688" s="123">
        <v>1.5068431363393509</v>
      </c>
      <c r="F688" s="84" t="s">
        <v>2871</v>
      </c>
      <c r="G688" s="84" t="b">
        <v>0</v>
      </c>
      <c r="H688" s="84" t="b">
        <v>0</v>
      </c>
      <c r="I688" s="84" t="b">
        <v>0</v>
      </c>
      <c r="J688" s="84" t="b">
        <v>0</v>
      </c>
      <c r="K688" s="84" t="b">
        <v>0</v>
      </c>
      <c r="L688" s="84" t="b">
        <v>0</v>
      </c>
    </row>
    <row r="689" spans="1:12" ht="15">
      <c r="A689" s="84" t="s">
        <v>716</v>
      </c>
      <c r="B689" s="84" t="s">
        <v>3933</v>
      </c>
      <c r="C689" s="84">
        <v>2</v>
      </c>
      <c r="D689" s="123">
        <v>0.0066160438607468395</v>
      </c>
      <c r="E689" s="123">
        <v>1.4556906138919696</v>
      </c>
      <c r="F689" s="84" t="s">
        <v>2871</v>
      </c>
      <c r="G689" s="84" t="b">
        <v>0</v>
      </c>
      <c r="H689" s="84" t="b">
        <v>0</v>
      </c>
      <c r="I689" s="84" t="b">
        <v>0</v>
      </c>
      <c r="J689" s="84" t="b">
        <v>0</v>
      </c>
      <c r="K689" s="84" t="b">
        <v>0</v>
      </c>
      <c r="L689" s="84" t="b">
        <v>0</v>
      </c>
    </row>
    <row r="690" spans="1:12" ht="15">
      <c r="A690" s="84" t="s">
        <v>3933</v>
      </c>
      <c r="B690" s="84" t="s">
        <v>3756</v>
      </c>
      <c r="C690" s="84">
        <v>2</v>
      </c>
      <c r="D690" s="123">
        <v>0.0066160438607468395</v>
      </c>
      <c r="E690" s="123">
        <v>2.1089031276673134</v>
      </c>
      <c r="F690" s="84" t="s">
        <v>2871</v>
      </c>
      <c r="G690" s="84" t="b">
        <v>0</v>
      </c>
      <c r="H690" s="84" t="b">
        <v>0</v>
      </c>
      <c r="I690" s="84" t="b">
        <v>0</v>
      </c>
      <c r="J690" s="84" t="b">
        <v>0</v>
      </c>
      <c r="K690" s="84" t="b">
        <v>0</v>
      </c>
      <c r="L690" s="84" t="b">
        <v>0</v>
      </c>
    </row>
    <row r="691" spans="1:12" ht="15">
      <c r="A691" s="84" t="s">
        <v>3756</v>
      </c>
      <c r="B691" s="84" t="s">
        <v>3934</v>
      </c>
      <c r="C691" s="84">
        <v>2</v>
      </c>
      <c r="D691" s="123">
        <v>0.0066160438607468395</v>
      </c>
      <c r="E691" s="123">
        <v>2.1089031276673134</v>
      </c>
      <c r="F691" s="84" t="s">
        <v>2871</v>
      </c>
      <c r="G691" s="84" t="b">
        <v>0</v>
      </c>
      <c r="H691" s="84" t="b">
        <v>0</v>
      </c>
      <c r="I691" s="84" t="b">
        <v>0</v>
      </c>
      <c r="J691" s="84" t="b">
        <v>0</v>
      </c>
      <c r="K691" s="84" t="b">
        <v>0</v>
      </c>
      <c r="L691" s="84" t="b">
        <v>0</v>
      </c>
    </row>
    <row r="692" spans="1:12" ht="15">
      <c r="A692" s="84" t="s">
        <v>3934</v>
      </c>
      <c r="B692" s="84" t="s">
        <v>3676</v>
      </c>
      <c r="C692" s="84">
        <v>2</v>
      </c>
      <c r="D692" s="123">
        <v>0.0066160438607468395</v>
      </c>
      <c r="E692" s="123">
        <v>2.1089031276673134</v>
      </c>
      <c r="F692" s="84" t="s">
        <v>2871</v>
      </c>
      <c r="G692" s="84" t="b">
        <v>0</v>
      </c>
      <c r="H692" s="84" t="b">
        <v>0</v>
      </c>
      <c r="I692" s="84" t="b">
        <v>0</v>
      </c>
      <c r="J692" s="84" t="b">
        <v>0</v>
      </c>
      <c r="K692" s="84" t="b">
        <v>0</v>
      </c>
      <c r="L692" s="84" t="b">
        <v>0</v>
      </c>
    </row>
    <row r="693" spans="1:12" ht="15">
      <c r="A693" s="84" t="s">
        <v>3676</v>
      </c>
      <c r="B693" s="84" t="s">
        <v>810</v>
      </c>
      <c r="C693" s="84">
        <v>2</v>
      </c>
      <c r="D693" s="123">
        <v>0.0066160438607468395</v>
      </c>
      <c r="E693" s="123">
        <v>1.631781872947651</v>
      </c>
      <c r="F693" s="84" t="s">
        <v>2871</v>
      </c>
      <c r="G693" s="84" t="b">
        <v>0</v>
      </c>
      <c r="H693" s="84" t="b">
        <v>0</v>
      </c>
      <c r="I693" s="84" t="b">
        <v>0</v>
      </c>
      <c r="J693" s="84" t="b">
        <v>0</v>
      </c>
      <c r="K693" s="84" t="b">
        <v>0</v>
      </c>
      <c r="L693" s="84" t="b">
        <v>0</v>
      </c>
    </row>
    <row r="694" spans="1:12" ht="15">
      <c r="A694" s="84" t="s">
        <v>810</v>
      </c>
      <c r="B694" s="84" t="s">
        <v>3064</v>
      </c>
      <c r="C694" s="84">
        <v>2</v>
      </c>
      <c r="D694" s="123">
        <v>0.0066160438607468395</v>
      </c>
      <c r="E694" s="123">
        <v>0.47041387071267593</v>
      </c>
      <c r="F694" s="84" t="s">
        <v>2871</v>
      </c>
      <c r="G694" s="84" t="b">
        <v>0</v>
      </c>
      <c r="H694" s="84" t="b">
        <v>0</v>
      </c>
      <c r="I694" s="84" t="b">
        <v>0</v>
      </c>
      <c r="J694" s="84" t="b">
        <v>0</v>
      </c>
      <c r="K694" s="84" t="b">
        <v>0</v>
      </c>
      <c r="L694" s="84" t="b">
        <v>0</v>
      </c>
    </row>
    <row r="695" spans="1:12" ht="15">
      <c r="A695" s="84" t="s">
        <v>3991</v>
      </c>
      <c r="B695" s="84" t="s">
        <v>3721</v>
      </c>
      <c r="C695" s="84">
        <v>2</v>
      </c>
      <c r="D695" s="123">
        <v>0.0066160438607468395</v>
      </c>
      <c r="E695" s="123">
        <v>2.1089031276673134</v>
      </c>
      <c r="F695" s="84" t="s">
        <v>2871</v>
      </c>
      <c r="G695" s="84" t="b">
        <v>0</v>
      </c>
      <c r="H695" s="84" t="b">
        <v>0</v>
      </c>
      <c r="I695" s="84" t="b">
        <v>0</v>
      </c>
      <c r="J695" s="84" t="b">
        <v>0</v>
      </c>
      <c r="K695" s="84" t="b">
        <v>0</v>
      </c>
      <c r="L695" s="84" t="b">
        <v>0</v>
      </c>
    </row>
    <row r="696" spans="1:12" ht="15">
      <c r="A696" s="84" t="s">
        <v>3721</v>
      </c>
      <c r="B696" s="84" t="s">
        <v>3700</v>
      </c>
      <c r="C696" s="84">
        <v>2</v>
      </c>
      <c r="D696" s="123">
        <v>0.0066160438607468395</v>
      </c>
      <c r="E696" s="123">
        <v>2.1089031276673134</v>
      </c>
      <c r="F696" s="84" t="s">
        <v>2871</v>
      </c>
      <c r="G696" s="84" t="b">
        <v>0</v>
      </c>
      <c r="H696" s="84" t="b">
        <v>0</v>
      </c>
      <c r="I696" s="84" t="b">
        <v>0</v>
      </c>
      <c r="J696" s="84" t="b">
        <v>0</v>
      </c>
      <c r="K696" s="84" t="b">
        <v>0</v>
      </c>
      <c r="L696" s="84" t="b">
        <v>0</v>
      </c>
    </row>
    <row r="697" spans="1:12" ht="15">
      <c r="A697" s="84" t="s">
        <v>3700</v>
      </c>
      <c r="B697" s="84" t="s">
        <v>3770</v>
      </c>
      <c r="C697" s="84">
        <v>2</v>
      </c>
      <c r="D697" s="123">
        <v>0.0066160438607468395</v>
      </c>
      <c r="E697" s="123">
        <v>2.1089031276673134</v>
      </c>
      <c r="F697" s="84" t="s">
        <v>2871</v>
      </c>
      <c r="G697" s="84" t="b">
        <v>0</v>
      </c>
      <c r="H697" s="84" t="b">
        <v>0</v>
      </c>
      <c r="I697" s="84" t="b">
        <v>0</v>
      </c>
      <c r="J697" s="84" t="b">
        <v>0</v>
      </c>
      <c r="K697" s="84" t="b">
        <v>0</v>
      </c>
      <c r="L697" s="84" t="b">
        <v>0</v>
      </c>
    </row>
    <row r="698" spans="1:12" ht="15">
      <c r="A698" s="84" t="s">
        <v>3770</v>
      </c>
      <c r="B698" s="84" t="s">
        <v>810</v>
      </c>
      <c r="C698" s="84">
        <v>2</v>
      </c>
      <c r="D698" s="123">
        <v>0.0066160438607468395</v>
      </c>
      <c r="E698" s="123">
        <v>1.631781872947651</v>
      </c>
      <c r="F698" s="84" t="s">
        <v>2871</v>
      </c>
      <c r="G698" s="84" t="b">
        <v>0</v>
      </c>
      <c r="H698" s="84" t="b">
        <v>0</v>
      </c>
      <c r="I698" s="84" t="b">
        <v>0</v>
      </c>
      <c r="J698" s="84" t="b">
        <v>0</v>
      </c>
      <c r="K698" s="84" t="b">
        <v>0</v>
      </c>
      <c r="L698" s="84" t="b">
        <v>0</v>
      </c>
    </row>
    <row r="699" spans="1:12" ht="15">
      <c r="A699" s="84" t="s">
        <v>810</v>
      </c>
      <c r="B699" s="84" t="s">
        <v>758</v>
      </c>
      <c r="C699" s="84">
        <v>2</v>
      </c>
      <c r="D699" s="123">
        <v>0.0066160438607468395</v>
      </c>
      <c r="E699" s="123">
        <v>1.631781872947651</v>
      </c>
      <c r="F699" s="84" t="s">
        <v>2871</v>
      </c>
      <c r="G699" s="84" t="b">
        <v>0</v>
      </c>
      <c r="H699" s="84" t="b">
        <v>0</v>
      </c>
      <c r="I699" s="84" t="b">
        <v>0</v>
      </c>
      <c r="J699" s="84" t="b">
        <v>0</v>
      </c>
      <c r="K699" s="84" t="b">
        <v>0</v>
      </c>
      <c r="L699" s="84" t="b">
        <v>0</v>
      </c>
    </row>
    <row r="700" spans="1:12" ht="15">
      <c r="A700" s="84" t="s">
        <v>758</v>
      </c>
      <c r="B700" s="84" t="s">
        <v>2999</v>
      </c>
      <c r="C700" s="84">
        <v>2</v>
      </c>
      <c r="D700" s="123">
        <v>0.0066160438607468395</v>
      </c>
      <c r="E700" s="123">
        <v>1.9328118686116322</v>
      </c>
      <c r="F700" s="84" t="s">
        <v>2871</v>
      </c>
      <c r="G700" s="84" t="b">
        <v>0</v>
      </c>
      <c r="H700" s="84" t="b">
        <v>0</v>
      </c>
      <c r="I700" s="84" t="b">
        <v>0</v>
      </c>
      <c r="J700" s="84" t="b">
        <v>0</v>
      </c>
      <c r="K700" s="84" t="b">
        <v>0</v>
      </c>
      <c r="L700" s="84" t="b">
        <v>0</v>
      </c>
    </row>
    <row r="701" spans="1:12" ht="15">
      <c r="A701" s="84" t="s">
        <v>2999</v>
      </c>
      <c r="B701" s="84" t="s">
        <v>3694</v>
      </c>
      <c r="C701" s="84">
        <v>2</v>
      </c>
      <c r="D701" s="123">
        <v>0.0066160438607468395</v>
      </c>
      <c r="E701" s="123">
        <v>1.9328118686116322</v>
      </c>
      <c r="F701" s="84" t="s">
        <v>2871</v>
      </c>
      <c r="G701" s="84" t="b">
        <v>0</v>
      </c>
      <c r="H701" s="84" t="b">
        <v>0</v>
      </c>
      <c r="I701" s="84" t="b">
        <v>0</v>
      </c>
      <c r="J701" s="84" t="b">
        <v>0</v>
      </c>
      <c r="K701" s="84" t="b">
        <v>1</v>
      </c>
      <c r="L701" s="84" t="b">
        <v>0</v>
      </c>
    </row>
    <row r="702" spans="1:12" ht="15">
      <c r="A702" s="84" t="s">
        <v>3694</v>
      </c>
      <c r="B702" s="84" t="s">
        <v>3768</v>
      </c>
      <c r="C702" s="84">
        <v>2</v>
      </c>
      <c r="D702" s="123">
        <v>0.0066160438607468395</v>
      </c>
      <c r="E702" s="123">
        <v>2.1089031276673134</v>
      </c>
      <c r="F702" s="84" t="s">
        <v>2871</v>
      </c>
      <c r="G702" s="84" t="b">
        <v>0</v>
      </c>
      <c r="H702" s="84" t="b">
        <v>1</v>
      </c>
      <c r="I702" s="84" t="b">
        <v>0</v>
      </c>
      <c r="J702" s="84" t="b">
        <v>0</v>
      </c>
      <c r="K702" s="84" t="b">
        <v>0</v>
      </c>
      <c r="L702" s="84" t="b">
        <v>0</v>
      </c>
    </row>
    <row r="703" spans="1:12" ht="15">
      <c r="A703" s="84" t="s">
        <v>3993</v>
      </c>
      <c r="B703" s="84" t="s">
        <v>3062</v>
      </c>
      <c r="C703" s="84">
        <v>2</v>
      </c>
      <c r="D703" s="123">
        <v>0.0066160438607468395</v>
      </c>
      <c r="E703" s="123">
        <v>2.1089031276673134</v>
      </c>
      <c r="F703" s="84" t="s">
        <v>2871</v>
      </c>
      <c r="G703" s="84" t="b">
        <v>0</v>
      </c>
      <c r="H703" s="84" t="b">
        <v>0</v>
      </c>
      <c r="I703" s="84" t="b">
        <v>0</v>
      </c>
      <c r="J703" s="84" t="b">
        <v>0</v>
      </c>
      <c r="K703" s="84" t="b">
        <v>0</v>
      </c>
      <c r="L703" s="84" t="b">
        <v>0</v>
      </c>
    </row>
    <row r="704" spans="1:12" ht="15">
      <c r="A704" s="84" t="s">
        <v>3062</v>
      </c>
      <c r="B704" s="84" t="s">
        <v>716</v>
      </c>
      <c r="C704" s="84">
        <v>2</v>
      </c>
      <c r="D704" s="123">
        <v>0.0066160438607468395</v>
      </c>
      <c r="E704" s="123">
        <v>1.5068431363393509</v>
      </c>
      <c r="F704" s="84" t="s">
        <v>2871</v>
      </c>
      <c r="G704" s="84" t="b">
        <v>0</v>
      </c>
      <c r="H704" s="84" t="b">
        <v>0</v>
      </c>
      <c r="I704" s="84" t="b">
        <v>0</v>
      </c>
      <c r="J704" s="84" t="b">
        <v>0</v>
      </c>
      <c r="K704" s="84" t="b">
        <v>0</v>
      </c>
      <c r="L704" s="84" t="b">
        <v>0</v>
      </c>
    </row>
    <row r="705" spans="1:12" ht="15">
      <c r="A705" s="84" t="s">
        <v>716</v>
      </c>
      <c r="B705" s="84" t="s">
        <v>3994</v>
      </c>
      <c r="C705" s="84">
        <v>2</v>
      </c>
      <c r="D705" s="123">
        <v>0.0066160438607468395</v>
      </c>
      <c r="E705" s="123">
        <v>1.4556906138919696</v>
      </c>
      <c r="F705" s="84" t="s">
        <v>2871</v>
      </c>
      <c r="G705" s="84" t="b">
        <v>0</v>
      </c>
      <c r="H705" s="84" t="b">
        <v>0</v>
      </c>
      <c r="I705" s="84" t="b">
        <v>0</v>
      </c>
      <c r="J705" s="84" t="b">
        <v>0</v>
      </c>
      <c r="K705" s="84" t="b">
        <v>0</v>
      </c>
      <c r="L705" s="84" t="b">
        <v>0</v>
      </c>
    </row>
    <row r="706" spans="1:12" ht="15">
      <c r="A706" s="84" t="s">
        <v>3994</v>
      </c>
      <c r="B706" s="84" t="s">
        <v>3995</v>
      </c>
      <c r="C706" s="84">
        <v>2</v>
      </c>
      <c r="D706" s="123">
        <v>0.0066160438607468395</v>
      </c>
      <c r="E706" s="123">
        <v>2.1089031276673134</v>
      </c>
      <c r="F706" s="84" t="s">
        <v>2871</v>
      </c>
      <c r="G706" s="84" t="b">
        <v>0</v>
      </c>
      <c r="H706" s="84" t="b">
        <v>0</v>
      </c>
      <c r="I706" s="84" t="b">
        <v>0</v>
      </c>
      <c r="J706" s="84" t="b">
        <v>0</v>
      </c>
      <c r="K706" s="84" t="b">
        <v>0</v>
      </c>
      <c r="L706" s="84" t="b">
        <v>0</v>
      </c>
    </row>
    <row r="707" spans="1:12" ht="15">
      <c r="A707" s="84" t="s">
        <v>3995</v>
      </c>
      <c r="B707" s="84" t="s">
        <v>3996</v>
      </c>
      <c r="C707" s="84">
        <v>2</v>
      </c>
      <c r="D707" s="123">
        <v>0.0066160438607468395</v>
      </c>
      <c r="E707" s="123">
        <v>2.1089031276673134</v>
      </c>
      <c r="F707" s="84" t="s">
        <v>2871</v>
      </c>
      <c r="G707" s="84" t="b">
        <v>0</v>
      </c>
      <c r="H707" s="84" t="b">
        <v>0</v>
      </c>
      <c r="I707" s="84" t="b">
        <v>0</v>
      </c>
      <c r="J707" s="84" t="b">
        <v>0</v>
      </c>
      <c r="K707" s="84" t="b">
        <v>0</v>
      </c>
      <c r="L707" s="84" t="b">
        <v>0</v>
      </c>
    </row>
    <row r="708" spans="1:12" ht="15">
      <c r="A708" s="84" t="s">
        <v>3996</v>
      </c>
      <c r="B708" s="84" t="s">
        <v>3997</v>
      </c>
      <c r="C708" s="84">
        <v>2</v>
      </c>
      <c r="D708" s="123">
        <v>0.0066160438607468395</v>
      </c>
      <c r="E708" s="123">
        <v>2.1089031276673134</v>
      </c>
      <c r="F708" s="84" t="s">
        <v>2871</v>
      </c>
      <c r="G708" s="84" t="b">
        <v>0</v>
      </c>
      <c r="H708" s="84" t="b">
        <v>0</v>
      </c>
      <c r="I708" s="84" t="b">
        <v>0</v>
      </c>
      <c r="J708" s="84" t="b">
        <v>0</v>
      </c>
      <c r="K708" s="84" t="b">
        <v>1</v>
      </c>
      <c r="L708" s="84" t="b">
        <v>0</v>
      </c>
    </row>
    <row r="709" spans="1:12" ht="15">
      <c r="A709" s="84" t="s">
        <v>3997</v>
      </c>
      <c r="B709" s="84" t="s">
        <v>392</v>
      </c>
      <c r="C709" s="84">
        <v>2</v>
      </c>
      <c r="D709" s="123">
        <v>0.0066160438607468395</v>
      </c>
      <c r="E709" s="123">
        <v>1.9328118686116322</v>
      </c>
      <c r="F709" s="84" t="s">
        <v>2871</v>
      </c>
      <c r="G709" s="84" t="b">
        <v>0</v>
      </c>
      <c r="H709" s="84" t="b">
        <v>1</v>
      </c>
      <c r="I709" s="84" t="b">
        <v>0</v>
      </c>
      <c r="J709" s="84" t="b">
        <v>0</v>
      </c>
      <c r="K709" s="84" t="b">
        <v>0</v>
      </c>
      <c r="L709" s="84" t="b">
        <v>0</v>
      </c>
    </row>
    <row r="710" spans="1:12" ht="15">
      <c r="A710" s="84" t="s">
        <v>392</v>
      </c>
      <c r="B710" s="84" t="s">
        <v>320</v>
      </c>
      <c r="C710" s="84">
        <v>2</v>
      </c>
      <c r="D710" s="123">
        <v>0.0066160438607468395</v>
      </c>
      <c r="E710" s="123">
        <v>1.3307518772836697</v>
      </c>
      <c r="F710" s="84" t="s">
        <v>2871</v>
      </c>
      <c r="G710" s="84" t="b">
        <v>0</v>
      </c>
      <c r="H710" s="84" t="b">
        <v>0</v>
      </c>
      <c r="I710" s="84" t="b">
        <v>0</v>
      </c>
      <c r="J710" s="84" t="b">
        <v>0</v>
      </c>
      <c r="K710" s="84" t="b">
        <v>0</v>
      </c>
      <c r="L710" s="84" t="b">
        <v>0</v>
      </c>
    </row>
    <row r="711" spans="1:12" ht="15">
      <c r="A711" s="84" t="s">
        <v>320</v>
      </c>
      <c r="B711" s="84" t="s">
        <v>3031</v>
      </c>
      <c r="C711" s="84">
        <v>2</v>
      </c>
      <c r="D711" s="123">
        <v>0.0066160438607468395</v>
      </c>
      <c r="E711" s="123">
        <v>1.3685404381730695</v>
      </c>
      <c r="F711" s="84" t="s">
        <v>2871</v>
      </c>
      <c r="G711" s="84" t="b">
        <v>0</v>
      </c>
      <c r="H711" s="84" t="b">
        <v>0</v>
      </c>
      <c r="I711" s="84" t="b">
        <v>0</v>
      </c>
      <c r="J711" s="84" t="b">
        <v>0</v>
      </c>
      <c r="K711" s="84" t="b">
        <v>0</v>
      </c>
      <c r="L711" s="84" t="b">
        <v>0</v>
      </c>
    </row>
    <row r="712" spans="1:12" ht="15">
      <c r="A712" s="84" t="s">
        <v>3031</v>
      </c>
      <c r="B712" s="84" t="s">
        <v>707</v>
      </c>
      <c r="C712" s="84">
        <v>2</v>
      </c>
      <c r="D712" s="123">
        <v>0.0066160438607468395</v>
      </c>
      <c r="E712" s="123">
        <v>1.3307518772836697</v>
      </c>
      <c r="F712" s="84" t="s">
        <v>2871</v>
      </c>
      <c r="G712" s="84" t="b">
        <v>0</v>
      </c>
      <c r="H712" s="84" t="b">
        <v>0</v>
      </c>
      <c r="I712" s="84" t="b">
        <v>0</v>
      </c>
      <c r="J712" s="84" t="b">
        <v>0</v>
      </c>
      <c r="K712" s="84" t="b">
        <v>0</v>
      </c>
      <c r="L712" s="84" t="b">
        <v>0</v>
      </c>
    </row>
    <row r="713" spans="1:12" ht="15">
      <c r="A713" s="84" t="s">
        <v>707</v>
      </c>
      <c r="B713" s="84" t="s">
        <v>2987</v>
      </c>
      <c r="C713" s="84">
        <v>2</v>
      </c>
      <c r="D713" s="123">
        <v>0.0066160438607468395</v>
      </c>
      <c r="E713" s="123">
        <v>0.9328118686116321</v>
      </c>
      <c r="F713" s="84" t="s">
        <v>2871</v>
      </c>
      <c r="G713" s="84" t="b">
        <v>0</v>
      </c>
      <c r="H713" s="84" t="b">
        <v>0</v>
      </c>
      <c r="I713" s="84" t="b">
        <v>0</v>
      </c>
      <c r="J713" s="84" t="b">
        <v>0</v>
      </c>
      <c r="K713" s="84" t="b">
        <v>0</v>
      </c>
      <c r="L713" s="84" t="b">
        <v>0</v>
      </c>
    </row>
    <row r="714" spans="1:12" ht="15">
      <c r="A714" s="84" t="s">
        <v>3067</v>
      </c>
      <c r="B714" s="84" t="s">
        <v>2988</v>
      </c>
      <c r="C714" s="84">
        <v>2</v>
      </c>
      <c r="D714" s="123">
        <v>0.006905539570811029</v>
      </c>
      <c r="E714" s="123">
        <v>1.380211241711606</v>
      </c>
      <c r="F714" s="84" t="s">
        <v>2872</v>
      </c>
      <c r="G714" s="84" t="b">
        <v>0</v>
      </c>
      <c r="H714" s="84" t="b">
        <v>0</v>
      </c>
      <c r="I714" s="84" t="b">
        <v>0</v>
      </c>
      <c r="J714" s="84" t="b">
        <v>0</v>
      </c>
      <c r="K714" s="84" t="b">
        <v>0</v>
      </c>
      <c r="L714" s="84" t="b">
        <v>0</v>
      </c>
    </row>
    <row r="715" spans="1:12" ht="15">
      <c r="A715" s="84" t="s">
        <v>2988</v>
      </c>
      <c r="B715" s="84" t="s">
        <v>2987</v>
      </c>
      <c r="C715" s="84">
        <v>2</v>
      </c>
      <c r="D715" s="123">
        <v>0.006905539570811029</v>
      </c>
      <c r="E715" s="123">
        <v>1.2041199826559248</v>
      </c>
      <c r="F715" s="84" t="s">
        <v>2872</v>
      </c>
      <c r="G715" s="84" t="b">
        <v>0</v>
      </c>
      <c r="H715" s="84" t="b">
        <v>0</v>
      </c>
      <c r="I715" s="84" t="b">
        <v>0</v>
      </c>
      <c r="J715" s="84" t="b">
        <v>0</v>
      </c>
      <c r="K715" s="84" t="b">
        <v>0</v>
      </c>
      <c r="L715" s="84" t="b">
        <v>0</v>
      </c>
    </row>
    <row r="716" spans="1:12" ht="15">
      <c r="A716" s="84" t="s">
        <v>2987</v>
      </c>
      <c r="B716" s="84" t="s">
        <v>707</v>
      </c>
      <c r="C716" s="84">
        <v>2</v>
      </c>
      <c r="D716" s="123">
        <v>0.006905539570811029</v>
      </c>
      <c r="E716" s="123">
        <v>1.0280287236002434</v>
      </c>
      <c r="F716" s="84" t="s">
        <v>2872</v>
      </c>
      <c r="G716" s="84" t="b">
        <v>0</v>
      </c>
      <c r="H716" s="84" t="b">
        <v>0</v>
      </c>
      <c r="I716" s="84" t="b">
        <v>0</v>
      </c>
      <c r="J716" s="84" t="b">
        <v>0</v>
      </c>
      <c r="K716" s="84" t="b">
        <v>0</v>
      </c>
      <c r="L716" s="84" t="b">
        <v>0</v>
      </c>
    </row>
    <row r="717" spans="1:12" ht="15">
      <c r="A717" s="84" t="s">
        <v>707</v>
      </c>
      <c r="B717" s="84" t="s">
        <v>220</v>
      </c>
      <c r="C717" s="84">
        <v>2</v>
      </c>
      <c r="D717" s="123">
        <v>0.006905539570811029</v>
      </c>
      <c r="E717" s="123">
        <v>1.2041199826559248</v>
      </c>
      <c r="F717" s="84" t="s">
        <v>2872</v>
      </c>
      <c r="G717" s="84" t="b">
        <v>0</v>
      </c>
      <c r="H717" s="84" t="b">
        <v>0</v>
      </c>
      <c r="I717" s="84" t="b">
        <v>0</v>
      </c>
      <c r="J717" s="84" t="b">
        <v>0</v>
      </c>
      <c r="K717" s="84" t="b">
        <v>0</v>
      </c>
      <c r="L717" s="84" t="b">
        <v>0</v>
      </c>
    </row>
    <row r="718" spans="1:12" ht="15">
      <c r="A718" s="84" t="s">
        <v>220</v>
      </c>
      <c r="B718" s="84" t="s">
        <v>3003</v>
      </c>
      <c r="C718" s="84">
        <v>2</v>
      </c>
      <c r="D718" s="123">
        <v>0.006905539570811029</v>
      </c>
      <c r="E718" s="123">
        <v>1.2041199826559248</v>
      </c>
      <c r="F718" s="84" t="s">
        <v>2872</v>
      </c>
      <c r="G718" s="84" t="b">
        <v>0</v>
      </c>
      <c r="H718" s="84" t="b">
        <v>0</v>
      </c>
      <c r="I718" s="84" t="b">
        <v>0</v>
      </c>
      <c r="J718" s="84" t="b">
        <v>0</v>
      </c>
      <c r="K718" s="84" t="b">
        <v>0</v>
      </c>
      <c r="L718" s="84" t="b">
        <v>0</v>
      </c>
    </row>
    <row r="719" spans="1:12" ht="15">
      <c r="A719" s="84" t="s">
        <v>3003</v>
      </c>
      <c r="B719" s="84" t="s">
        <v>304</v>
      </c>
      <c r="C719" s="84">
        <v>2</v>
      </c>
      <c r="D719" s="123">
        <v>0.006905539570811029</v>
      </c>
      <c r="E719" s="123">
        <v>1.380211241711606</v>
      </c>
      <c r="F719" s="84" t="s">
        <v>2872</v>
      </c>
      <c r="G719" s="84" t="b">
        <v>0</v>
      </c>
      <c r="H719" s="84" t="b">
        <v>0</v>
      </c>
      <c r="I719" s="84" t="b">
        <v>0</v>
      </c>
      <c r="J719" s="84" t="b">
        <v>0</v>
      </c>
      <c r="K719" s="84" t="b">
        <v>0</v>
      </c>
      <c r="L719" s="84" t="b">
        <v>0</v>
      </c>
    </row>
    <row r="720" spans="1:12" ht="15">
      <c r="A720" s="84" t="s">
        <v>304</v>
      </c>
      <c r="B720" s="84" t="s">
        <v>255</v>
      </c>
      <c r="C720" s="84">
        <v>2</v>
      </c>
      <c r="D720" s="123">
        <v>0.006905539570811029</v>
      </c>
      <c r="E720" s="123">
        <v>1.380211241711606</v>
      </c>
      <c r="F720" s="84" t="s">
        <v>2872</v>
      </c>
      <c r="G720" s="84" t="b">
        <v>0</v>
      </c>
      <c r="H720" s="84" t="b">
        <v>0</v>
      </c>
      <c r="I720" s="84" t="b">
        <v>0</v>
      </c>
      <c r="J720" s="84" t="b">
        <v>0</v>
      </c>
      <c r="K720" s="84" t="b">
        <v>0</v>
      </c>
      <c r="L720" s="84" t="b">
        <v>0</v>
      </c>
    </row>
    <row r="721" spans="1:12" ht="15">
      <c r="A721" s="84" t="s">
        <v>2987</v>
      </c>
      <c r="B721" s="84" t="s">
        <v>707</v>
      </c>
      <c r="C721" s="84">
        <v>3</v>
      </c>
      <c r="D721" s="123">
        <v>0.009557239727979651</v>
      </c>
      <c r="E721" s="123">
        <v>0.8662873390841949</v>
      </c>
      <c r="F721" s="84" t="s">
        <v>2873</v>
      </c>
      <c r="G721" s="84" t="b">
        <v>0</v>
      </c>
      <c r="H721" s="84" t="b">
        <v>0</v>
      </c>
      <c r="I721" s="84" t="b">
        <v>0</v>
      </c>
      <c r="J721" s="84" t="b">
        <v>0</v>
      </c>
      <c r="K721" s="84" t="b">
        <v>0</v>
      </c>
      <c r="L721" s="84" t="b">
        <v>0</v>
      </c>
    </row>
    <row r="722" spans="1:12" ht="15">
      <c r="A722" s="84" t="s">
        <v>3007</v>
      </c>
      <c r="B722" s="84" t="s">
        <v>716</v>
      </c>
      <c r="C722" s="84">
        <v>3</v>
      </c>
      <c r="D722" s="123">
        <v>0.009557239727979651</v>
      </c>
      <c r="E722" s="123">
        <v>1.3891660843645324</v>
      </c>
      <c r="F722" s="84" t="s">
        <v>2873</v>
      </c>
      <c r="G722" s="84" t="b">
        <v>0</v>
      </c>
      <c r="H722" s="84" t="b">
        <v>0</v>
      </c>
      <c r="I722" s="84" t="b">
        <v>0</v>
      </c>
      <c r="J722" s="84" t="b">
        <v>0</v>
      </c>
      <c r="K722" s="84" t="b">
        <v>0</v>
      </c>
      <c r="L722" s="84" t="b">
        <v>0</v>
      </c>
    </row>
    <row r="723" spans="1:12" ht="15">
      <c r="A723" s="84" t="s">
        <v>3010</v>
      </c>
      <c r="B723" s="84" t="s">
        <v>810</v>
      </c>
      <c r="C723" s="84">
        <v>2</v>
      </c>
      <c r="D723" s="123">
        <v>0.008048552762040542</v>
      </c>
      <c r="E723" s="123">
        <v>1.3891660843645326</v>
      </c>
      <c r="F723" s="84" t="s">
        <v>2873</v>
      </c>
      <c r="G723" s="84" t="b">
        <v>0</v>
      </c>
      <c r="H723" s="84" t="b">
        <v>0</v>
      </c>
      <c r="I723" s="84" t="b">
        <v>0</v>
      </c>
      <c r="J723" s="84" t="b">
        <v>0</v>
      </c>
      <c r="K723" s="84" t="b">
        <v>0</v>
      </c>
      <c r="L723" s="84" t="b">
        <v>0</v>
      </c>
    </row>
    <row r="724" spans="1:12" ht="15">
      <c r="A724" s="84" t="s">
        <v>3885</v>
      </c>
      <c r="B724" s="84" t="s">
        <v>3691</v>
      </c>
      <c r="C724" s="84">
        <v>2</v>
      </c>
      <c r="D724" s="123">
        <v>0.008048552762040542</v>
      </c>
      <c r="E724" s="123">
        <v>1.9912260756924949</v>
      </c>
      <c r="F724" s="84" t="s">
        <v>2873</v>
      </c>
      <c r="G724" s="84" t="b">
        <v>0</v>
      </c>
      <c r="H724" s="84" t="b">
        <v>0</v>
      </c>
      <c r="I724" s="84" t="b">
        <v>0</v>
      </c>
      <c r="J724" s="84" t="b">
        <v>0</v>
      </c>
      <c r="K724" s="84" t="b">
        <v>0</v>
      </c>
      <c r="L724" s="84" t="b">
        <v>0</v>
      </c>
    </row>
    <row r="725" spans="1:12" ht="15">
      <c r="A725" s="84" t="s">
        <v>3691</v>
      </c>
      <c r="B725" s="84" t="s">
        <v>3886</v>
      </c>
      <c r="C725" s="84">
        <v>2</v>
      </c>
      <c r="D725" s="123">
        <v>0.008048552762040542</v>
      </c>
      <c r="E725" s="123">
        <v>1.9912260756924949</v>
      </c>
      <c r="F725" s="84" t="s">
        <v>2873</v>
      </c>
      <c r="G725" s="84" t="b">
        <v>0</v>
      </c>
      <c r="H725" s="84" t="b">
        <v>0</v>
      </c>
      <c r="I725" s="84" t="b">
        <v>0</v>
      </c>
      <c r="J725" s="84" t="b">
        <v>0</v>
      </c>
      <c r="K725" s="84" t="b">
        <v>0</v>
      </c>
      <c r="L725" s="84" t="b">
        <v>0</v>
      </c>
    </row>
    <row r="726" spans="1:12" ht="15">
      <c r="A726" s="84" t="s">
        <v>3886</v>
      </c>
      <c r="B726" s="84" t="s">
        <v>3887</v>
      </c>
      <c r="C726" s="84">
        <v>2</v>
      </c>
      <c r="D726" s="123">
        <v>0.008048552762040542</v>
      </c>
      <c r="E726" s="123">
        <v>1.9912260756924949</v>
      </c>
      <c r="F726" s="84" t="s">
        <v>2873</v>
      </c>
      <c r="G726" s="84" t="b">
        <v>0</v>
      </c>
      <c r="H726" s="84" t="b">
        <v>0</v>
      </c>
      <c r="I726" s="84" t="b">
        <v>0</v>
      </c>
      <c r="J726" s="84" t="b">
        <v>0</v>
      </c>
      <c r="K726" s="84" t="b">
        <v>0</v>
      </c>
      <c r="L726" s="84" t="b">
        <v>0</v>
      </c>
    </row>
    <row r="727" spans="1:12" ht="15">
      <c r="A727" s="84" t="s">
        <v>3887</v>
      </c>
      <c r="B727" s="84" t="s">
        <v>3888</v>
      </c>
      <c r="C727" s="84">
        <v>2</v>
      </c>
      <c r="D727" s="123">
        <v>0.008048552762040542</v>
      </c>
      <c r="E727" s="123">
        <v>1.9912260756924949</v>
      </c>
      <c r="F727" s="84" t="s">
        <v>2873</v>
      </c>
      <c r="G727" s="84" t="b">
        <v>0</v>
      </c>
      <c r="H727" s="84" t="b">
        <v>0</v>
      </c>
      <c r="I727" s="84" t="b">
        <v>0</v>
      </c>
      <c r="J727" s="84" t="b">
        <v>0</v>
      </c>
      <c r="K727" s="84" t="b">
        <v>0</v>
      </c>
      <c r="L727" s="84" t="b">
        <v>0</v>
      </c>
    </row>
    <row r="728" spans="1:12" ht="15">
      <c r="A728" s="84" t="s">
        <v>3888</v>
      </c>
      <c r="B728" s="84" t="s">
        <v>810</v>
      </c>
      <c r="C728" s="84">
        <v>2</v>
      </c>
      <c r="D728" s="123">
        <v>0.008048552762040542</v>
      </c>
      <c r="E728" s="123">
        <v>1.3891660843645326</v>
      </c>
      <c r="F728" s="84" t="s">
        <v>2873</v>
      </c>
      <c r="G728" s="84" t="b">
        <v>0</v>
      </c>
      <c r="H728" s="84" t="b">
        <v>0</v>
      </c>
      <c r="I728" s="84" t="b">
        <v>0</v>
      </c>
      <c r="J728" s="84" t="b">
        <v>0</v>
      </c>
      <c r="K728" s="84" t="b">
        <v>0</v>
      </c>
      <c r="L728" s="84" t="b">
        <v>0</v>
      </c>
    </row>
    <row r="729" spans="1:12" ht="15">
      <c r="A729" s="84" t="s">
        <v>810</v>
      </c>
      <c r="B729" s="84" t="s">
        <v>2987</v>
      </c>
      <c r="C729" s="84">
        <v>2</v>
      </c>
      <c r="D729" s="123">
        <v>0.008048552762040542</v>
      </c>
      <c r="E729" s="123">
        <v>0.7871060930365701</v>
      </c>
      <c r="F729" s="84" t="s">
        <v>2873</v>
      </c>
      <c r="G729" s="84" t="b">
        <v>0</v>
      </c>
      <c r="H729" s="84" t="b">
        <v>0</v>
      </c>
      <c r="I729" s="84" t="b">
        <v>0</v>
      </c>
      <c r="J729" s="84" t="b">
        <v>0</v>
      </c>
      <c r="K729" s="84" t="b">
        <v>0</v>
      </c>
      <c r="L729" s="84" t="b">
        <v>0</v>
      </c>
    </row>
    <row r="730" spans="1:12" ht="15">
      <c r="A730" s="84" t="s">
        <v>707</v>
      </c>
      <c r="B730" s="84" t="s">
        <v>3007</v>
      </c>
      <c r="C730" s="84">
        <v>2</v>
      </c>
      <c r="D730" s="123">
        <v>0.008048552762040542</v>
      </c>
      <c r="E730" s="123">
        <v>1.1161648123007948</v>
      </c>
      <c r="F730" s="84" t="s">
        <v>2873</v>
      </c>
      <c r="G730" s="84" t="b">
        <v>0</v>
      </c>
      <c r="H730" s="84" t="b">
        <v>0</v>
      </c>
      <c r="I730" s="84" t="b">
        <v>0</v>
      </c>
      <c r="J730" s="84" t="b">
        <v>0</v>
      </c>
      <c r="K730" s="84" t="b">
        <v>0</v>
      </c>
      <c r="L730" s="84" t="b">
        <v>0</v>
      </c>
    </row>
    <row r="731" spans="1:12" ht="15">
      <c r="A731" s="84" t="s">
        <v>3889</v>
      </c>
      <c r="B731" s="84" t="s">
        <v>3725</v>
      </c>
      <c r="C731" s="84">
        <v>2</v>
      </c>
      <c r="D731" s="123">
        <v>0.008048552762040542</v>
      </c>
      <c r="E731" s="123">
        <v>1.9912260756924949</v>
      </c>
      <c r="F731" s="84" t="s">
        <v>2873</v>
      </c>
      <c r="G731" s="84" t="b">
        <v>0</v>
      </c>
      <c r="H731" s="84" t="b">
        <v>0</v>
      </c>
      <c r="I731" s="84" t="b">
        <v>0</v>
      </c>
      <c r="J731" s="84" t="b">
        <v>0</v>
      </c>
      <c r="K731" s="84" t="b">
        <v>0</v>
      </c>
      <c r="L731" s="84" t="b">
        <v>0</v>
      </c>
    </row>
    <row r="732" spans="1:12" ht="15">
      <c r="A732" s="84" t="s">
        <v>3725</v>
      </c>
      <c r="B732" s="84" t="s">
        <v>3890</v>
      </c>
      <c r="C732" s="84">
        <v>2</v>
      </c>
      <c r="D732" s="123">
        <v>0.008048552762040542</v>
      </c>
      <c r="E732" s="123">
        <v>1.9912260756924949</v>
      </c>
      <c r="F732" s="84" t="s">
        <v>2873</v>
      </c>
      <c r="G732" s="84" t="b">
        <v>0</v>
      </c>
      <c r="H732" s="84" t="b">
        <v>0</v>
      </c>
      <c r="I732" s="84" t="b">
        <v>0</v>
      </c>
      <c r="J732" s="84" t="b">
        <v>0</v>
      </c>
      <c r="K732" s="84" t="b">
        <v>0</v>
      </c>
      <c r="L732" s="84" t="b">
        <v>0</v>
      </c>
    </row>
    <row r="733" spans="1:12" ht="15">
      <c r="A733" s="84" t="s">
        <v>3890</v>
      </c>
      <c r="B733" s="84" t="s">
        <v>3891</v>
      </c>
      <c r="C733" s="84">
        <v>2</v>
      </c>
      <c r="D733" s="123">
        <v>0.008048552762040542</v>
      </c>
      <c r="E733" s="123">
        <v>1.9912260756924949</v>
      </c>
      <c r="F733" s="84" t="s">
        <v>2873</v>
      </c>
      <c r="G733" s="84" t="b">
        <v>0</v>
      </c>
      <c r="H733" s="84" t="b">
        <v>0</v>
      </c>
      <c r="I733" s="84" t="b">
        <v>0</v>
      </c>
      <c r="J733" s="84" t="b">
        <v>0</v>
      </c>
      <c r="K733" s="84" t="b">
        <v>0</v>
      </c>
      <c r="L733" s="84" t="b">
        <v>0</v>
      </c>
    </row>
    <row r="734" spans="1:12" ht="15">
      <c r="A734" s="84" t="s">
        <v>3891</v>
      </c>
      <c r="B734" s="84" t="s">
        <v>3892</v>
      </c>
      <c r="C734" s="84">
        <v>2</v>
      </c>
      <c r="D734" s="123">
        <v>0.008048552762040542</v>
      </c>
      <c r="E734" s="123">
        <v>1.9912260756924949</v>
      </c>
      <c r="F734" s="84" t="s">
        <v>2873</v>
      </c>
      <c r="G734" s="84" t="b">
        <v>0</v>
      </c>
      <c r="H734" s="84" t="b">
        <v>0</v>
      </c>
      <c r="I734" s="84" t="b">
        <v>0</v>
      </c>
      <c r="J734" s="84" t="b">
        <v>0</v>
      </c>
      <c r="K734" s="84" t="b">
        <v>0</v>
      </c>
      <c r="L734" s="84" t="b">
        <v>0</v>
      </c>
    </row>
    <row r="735" spans="1:12" ht="15">
      <c r="A735" s="84" t="s">
        <v>3892</v>
      </c>
      <c r="B735" s="84" t="s">
        <v>3893</v>
      </c>
      <c r="C735" s="84">
        <v>2</v>
      </c>
      <c r="D735" s="123">
        <v>0.008048552762040542</v>
      </c>
      <c r="E735" s="123">
        <v>1.9912260756924949</v>
      </c>
      <c r="F735" s="84" t="s">
        <v>2873</v>
      </c>
      <c r="G735" s="84" t="b">
        <v>0</v>
      </c>
      <c r="H735" s="84" t="b">
        <v>0</v>
      </c>
      <c r="I735" s="84" t="b">
        <v>0</v>
      </c>
      <c r="J735" s="84" t="b">
        <v>0</v>
      </c>
      <c r="K735" s="84" t="b">
        <v>0</v>
      </c>
      <c r="L735" s="84" t="b">
        <v>0</v>
      </c>
    </row>
    <row r="736" spans="1:12" ht="15">
      <c r="A736" s="84" t="s">
        <v>3893</v>
      </c>
      <c r="B736" s="84" t="s">
        <v>3027</v>
      </c>
      <c r="C736" s="84">
        <v>2</v>
      </c>
      <c r="D736" s="123">
        <v>0.008048552762040542</v>
      </c>
      <c r="E736" s="123">
        <v>1.9912260756924949</v>
      </c>
      <c r="F736" s="84" t="s">
        <v>2873</v>
      </c>
      <c r="G736" s="84" t="b">
        <v>0</v>
      </c>
      <c r="H736" s="84" t="b">
        <v>0</v>
      </c>
      <c r="I736" s="84" t="b">
        <v>0</v>
      </c>
      <c r="J736" s="84" t="b">
        <v>0</v>
      </c>
      <c r="K736" s="84" t="b">
        <v>0</v>
      </c>
      <c r="L736" s="84" t="b">
        <v>0</v>
      </c>
    </row>
    <row r="737" spans="1:12" ht="15">
      <c r="A737" s="84" t="s">
        <v>3027</v>
      </c>
      <c r="B737" s="84" t="s">
        <v>3894</v>
      </c>
      <c r="C737" s="84">
        <v>2</v>
      </c>
      <c r="D737" s="123">
        <v>0.008048552762040542</v>
      </c>
      <c r="E737" s="123">
        <v>1.9912260756924949</v>
      </c>
      <c r="F737" s="84" t="s">
        <v>2873</v>
      </c>
      <c r="G737" s="84" t="b">
        <v>0</v>
      </c>
      <c r="H737" s="84" t="b">
        <v>0</v>
      </c>
      <c r="I737" s="84" t="b">
        <v>0</v>
      </c>
      <c r="J737" s="84" t="b">
        <v>0</v>
      </c>
      <c r="K737" s="84" t="b">
        <v>0</v>
      </c>
      <c r="L737" s="84" t="b">
        <v>0</v>
      </c>
    </row>
    <row r="738" spans="1:12" ht="15">
      <c r="A738" s="84" t="s">
        <v>3894</v>
      </c>
      <c r="B738" s="84" t="s">
        <v>3722</v>
      </c>
      <c r="C738" s="84">
        <v>2</v>
      </c>
      <c r="D738" s="123">
        <v>0.008048552762040542</v>
      </c>
      <c r="E738" s="123">
        <v>1.9912260756924949</v>
      </c>
      <c r="F738" s="84" t="s">
        <v>2873</v>
      </c>
      <c r="G738" s="84" t="b">
        <v>0</v>
      </c>
      <c r="H738" s="84" t="b">
        <v>0</v>
      </c>
      <c r="I738" s="84" t="b">
        <v>0</v>
      </c>
      <c r="J738" s="84" t="b">
        <v>0</v>
      </c>
      <c r="K738" s="84" t="b">
        <v>0</v>
      </c>
      <c r="L738" s="84" t="b">
        <v>0</v>
      </c>
    </row>
    <row r="739" spans="1:12" ht="15">
      <c r="A739" s="84" t="s">
        <v>3722</v>
      </c>
      <c r="B739" s="84" t="s">
        <v>3895</v>
      </c>
      <c r="C739" s="84">
        <v>2</v>
      </c>
      <c r="D739" s="123">
        <v>0.008048552762040542</v>
      </c>
      <c r="E739" s="123">
        <v>1.9912260756924949</v>
      </c>
      <c r="F739" s="84" t="s">
        <v>2873</v>
      </c>
      <c r="G739" s="84" t="b">
        <v>0</v>
      </c>
      <c r="H739" s="84" t="b">
        <v>0</v>
      </c>
      <c r="I739" s="84" t="b">
        <v>0</v>
      </c>
      <c r="J739" s="84" t="b">
        <v>0</v>
      </c>
      <c r="K739" s="84" t="b">
        <v>0</v>
      </c>
      <c r="L739" s="84" t="b">
        <v>0</v>
      </c>
    </row>
    <row r="740" spans="1:12" ht="15">
      <c r="A740" s="84" t="s">
        <v>810</v>
      </c>
      <c r="B740" s="84" t="s">
        <v>707</v>
      </c>
      <c r="C740" s="84">
        <v>2</v>
      </c>
      <c r="D740" s="123">
        <v>0.008048552762040542</v>
      </c>
      <c r="E740" s="123">
        <v>0.6901960800285136</v>
      </c>
      <c r="F740" s="84" t="s">
        <v>2873</v>
      </c>
      <c r="G740" s="84" t="b">
        <v>0</v>
      </c>
      <c r="H740" s="84" t="b">
        <v>0</v>
      </c>
      <c r="I740" s="84" t="b">
        <v>0</v>
      </c>
      <c r="J740" s="84" t="b">
        <v>0</v>
      </c>
      <c r="K740" s="84" t="b">
        <v>0</v>
      </c>
      <c r="L740" s="84" t="b">
        <v>0</v>
      </c>
    </row>
    <row r="741" spans="1:12" ht="15">
      <c r="A741" s="84" t="s">
        <v>3070</v>
      </c>
      <c r="B741" s="84" t="s">
        <v>3008</v>
      </c>
      <c r="C741" s="84">
        <v>2</v>
      </c>
      <c r="D741" s="123">
        <v>0.008048552762040542</v>
      </c>
      <c r="E741" s="123">
        <v>1.6390435575811324</v>
      </c>
      <c r="F741" s="84" t="s">
        <v>2873</v>
      </c>
      <c r="G741" s="84" t="b">
        <v>0</v>
      </c>
      <c r="H741" s="84" t="b">
        <v>0</v>
      </c>
      <c r="I741" s="84" t="b">
        <v>0</v>
      </c>
      <c r="J741" s="84" t="b">
        <v>0</v>
      </c>
      <c r="K741" s="84" t="b">
        <v>0</v>
      </c>
      <c r="L741" s="84" t="b">
        <v>0</v>
      </c>
    </row>
    <row r="742" spans="1:12" ht="15">
      <c r="A742" s="84" t="s">
        <v>3926</v>
      </c>
      <c r="B742" s="84" t="s">
        <v>3927</v>
      </c>
      <c r="C742" s="84">
        <v>2</v>
      </c>
      <c r="D742" s="123">
        <v>0.008048552762040542</v>
      </c>
      <c r="E742" s="123">
        <v>1.9912260756924949</v>
      </c>
      <c r="F742" s="84" t="s">
        <v>2873</v>
      </c>
      <c r="G742" s="84" t="b">
        <v>1</v>
      </c>
      <c r="H742" s="84" t="b">
        <v>0</v>
      </c>
      <c r="I742" s="84" t="b">
        <v>0</v>
      </c>
      <c r="J742" s="84" t="b">
        <v>0</v>
      </c>
      <c r="K742" s="84" t="b">
        <v>0</v>
      </c>
      <c r="L742" s="84" t="b">
        <v>0</v>
      </c>
    </row>
    <row r="743" spans="1:12" ht="15">
      <c r="A743" s="84" t="s">
        <v>3927</v>
      </c>
      <c r="B743" s="84" t="s">
        <v>3078</v>
      </c>
      <c r="C743" s="84">
        <v>2</v>
      </c>
      <c r="D743" s="123">
        <v>0.008048552762040542</v>
      </c>
      <c r="E743" s="123">
        <v>1.9912260756924949</v>
      </c>
      <c r="F743" s="84" t="s">
        <v>2873</v>
      </c>
      <c r="G743" s="84" t="b">
        <v>0</v>
      </c>
      <c r="H743" s="84" t="b">
        <v>0</v>
      </c>
      <c r="I743" s="84" t="b">
        <v>0</v>
      </c>
      <c r="J743" s="84" t="b">
        <v>0</v>
      </c>
      <c r="K743" s="84" t="b">
        <v>0</v>
      </c>
      <c r="L743" s="84" t="b">
        <v>0</v>
      </c>
    </row>
    <row r="744" spans="1:12" ht="15">
      <c r="A744" s="84" t="s">
        <v>3078</v>
      </c>
      <c r="B744" s="84" t="s">
        <v>761</v>
      </c>
      <c r="C744" s="84">
        <v>2</v>
      </c>
      <c r="D744" s="123">
        <v>0.008048552762040542</v>
      </c>
      <c r="E744" s="123">
        <v>1.9912260756924949</v>
      </c>
      <c r="F744" s="84" t="s">
        <v>2873</v>
      </c>
      <c r="G744" s="84" t="b">
        <v>0</v>
      </c>
      <c r="H744" s="84" t="b">
        <v>0</v>
      </c>
      <c r="I744" s="84" t="b">
        <v>0</v>
      </c>
      <c r="J744" s="84" t="b">
        <v>0</v>
      </c>
      <c r="K744" s="84" t="b">
        <v>0</v>
      </c>
      <c r="L744" s="84" t="b">
        <v>0</v>
      </c>
    </row>
    <row r="745" spans="1:12" ht="15">
      <c r="A745" s="84" t="s">
        <v>761</v>
      </c>
      <c r="B745" s="84" t="s">
        <v>3928</v>
      </c>
      <c r="C745" s="84">
        <v>2</v>
      </c>
      <c r="D745" s="123">
        <v>0.008048552762040542</v>
      </c>
      <c r="E745" s="123">
        <v>1.9912260756924949</v>
      </c>
      <c r="F745" s="84" t="s">
        <v>2873</v>
      </c>
      <c r="G745" s="84" t="b">
        <v>0</v>
      </c>
      <c r="H745" s="84" t="b">
        <v>0</v>
      </c>
      <c r="I745" s="84" t="b">
        <v>0</v>
      </c>
      <c r="J745" s="84" t="b">
        <v>0</v>
      </c>
      <c r="K745" s="84" t="b">
        <v>0</v>
      </c>
      <c r="L745" s="84" t="b">
        <v>0</v>
      </c>
    </row>
    <row r="746" spans="1:12" ht="15">
      <c r="A746" s="84" t="s">
        <v>3928</v>
      </c>
      <c r="B746" s="84" t="s">
        <v>3069</v>
      </c>
      <c r="C746" s="84">
        <v>2</v>
      </c>
      <c r="D746" s="123">
        <v>0.008048552762040542</v>
      </c>
      <c r="E746" s="123">
        <v>1.6901960800285136</v>
      </c>
      <c r="F746" s="84" t="s">
        <v>2873</v>
      </c>
      <c r="G746" s="84" t="b">
        <v>0</v>
      </c>
      <c r="H746" s="84" t="b">
        <v>0</v>
      </c>
      <c r="I746" s="84" t="b">
        <v>0</v>
      </c>
      <c r="J746" s="84" t="b">
        <v>0</v>
      </c>
      <c r="K746" s="84" t="b">
        <v>0</v>
      </c>
      <c r="L746" s="84" t="b">
        <v>0</v>
      </c>
    </row>
    <row r="747" spans="1:12" ht="15">
      <c r="A747" s="84" t="s">
        <v>3069</v>
      </c>
      <c r="B747" s="84" t="s">
        <v>255</v>
      </c>
      <c r="C747" s="84">
        <v>2</v>
      </c>
      <c r="D747" s="123">
        <v>0.008048552762040542</v>
      </c>
      <c r="E747" s="123">
        <v>1.5141048209728323</v>
      </c>
      <c r="F747" s="84" t="s">
        <v>2873</v>
      </c>
      <c r="G747" s="84" t="b">
        <v>0</v>
      </c>
      <c r="H747" s="84" t="b">
        <v>0</v>
      </c>
      <c r="I747" s="84" t="b">
        <v>0</v>
      </c>
      <c r="J747" s="84" t="b">
        <v>0</v>
      </c>
      <c r="K747" s="84" t="b">
        <v>0</v>
      </c>
      <c r="L747" s="84" t="b">
        <v>0</v>
      </c>
    </row>
    <row r="748" spans="1:12" ht="15">
      <c r="A748" s="84" t="s">
        <v>255</v>
      </c>
      <c r="B748" s="84" t="s">
        <v>3929</v>
      </c>
      <c r="C748" s="84">
        <v>2</v>
      </c>
      <c r="D748" s="123">
        <v>0.008048552762040542</v>
      </c>
      <c r="E748" s="123">
        <v>1.6901960800285136</v>
      </c>
      <c r="F748" s="84" t="s">
        <v>2873</v>
      </c>
      <c r="G748" s="84" t="b">
        <v>0</v>
      </c>
      <c r="H748" s="84" t="b">
        <v>0</v>
      </c>
      <c r="I748" s="84" t="b">
        <v>0</v>
      </c>
      <c r="J748" s="84" t="b">
        <v>0</v>
      </c>
      <c r="K748" s="84" t="b">
        <v>0</v>
      </c>
      <c r="L748" s="84" t="b">
        <v>0</v>
      </c>
    </row>
    <row r="749" spans="1:12" ht="15">
      <c r="A749" s="84" t="s">
        <v>3929</v>
      </c>
      <c r="B749" s="84" t="s">
        <v>3930</v>
      </c>
      <c r="C749" s="84">
        <v>2</v>
      </c>
      <c r="D749" s="123">
        <v>0.008048552762040542</v>
      </c>
      <c r="E749" s="123">
        <v>1.9912260756924949</v>
      </c>
      <c r="F749" s="84" t="s">
        <v>2873</v>
      </c>
      <c r="G749" s="84" t="b">
        <v>0</v>
      </c>
      <c r="H749" s="84" t="b">
        <v>0</v>
      </c>
      <c r="I749" s="84" t="b">
        <v>0</v>
      </c>
      <c r="J749" s="84" t="b">
        <v>0</v>
      </c>
      <c r="K749" s="84" t="b">
        <v>0</v>
      </c>
      <c r="L749" s="84" t="b">
        <v>0</v>
      </c>
    </row>
    <row r="750" spans="1:12" ht="15">
      <c r="A750" s="84" t="s">
        <v>3930</v>
      </c>
      <c r="B750" s="84" t="s">
        <v>3931</v>
      </c>
      <c r="C750" s="84">
        <v>2</v>
      </c>
      <c r="D750" s="123">
        <v>0.008048552762040542</v>
      </c>
      <c r="E750" s="123">
        <v>1.9912260756924949</v>
      </c>
      <c r="F750" s="84" t="s">
        <v>2873</v>
      </c>
      <c r="G750" s="84" t="b">
        <v>0</v>
      </c>
      <c r="H750" s="84" t="b">
        <v>0</v>
      </c>
      <c r="I750" s="84" t="b">
        <v>0</v>
      </c>
      <c r="J750" s="84" t="b">
        <v>1</v>
      </c>
      <c r="K750" s="84" t="b">
        <v>0</v>
      </c>
      <c r="L750" s="84" t="b">
        <v>0</v>
      </c>
    </row>
    <row r="751" spans="1:12" ht="15">
      <c r="A751" s="84" t="s">
        <v>810</v>
      </c>
      <c r="B751" s="84" t="s">
        <v>3004</v>
      </c>
      <c r="C751" s="84">
        <v>2</v>
      </c>
      <c r="D751" s="123">
        <v>0.008048552762040542</v>
      </c>
      <c r="E751" s="123">
        <v>1.3891660843645326</v>
      </c>
      <c r="F751" s="84" t="s">
        <v>2873</v>
      </c>
      <c r="G751" s="84" t="b">
        <v>0</v>
      </c>
      <c r="H751" s="84" t="b">
        <v>0</v>
      </c>
      <c r="I751" s="84" t="b">
        <v>0</v>
      </c>
      <c r="J751" s="84" t="b">
        <v>0</v>
      </c>
      <c r="K751" s="84" t="b">
        <v>0</v>
      </c>
      <c r="L751" s="84" t="b">
        <v>0</v>
      </c>
    </row>
    <row r="752" spans="1:12" ht="15">
      <c r="A752" s="84" t="s">
        <v>707</v>
      </c>
      <c r="B752" s="84" t="s">
        <v>716</v>
      </c>
      <c r="C752" s="84">
        <v>2</v>
      </c>
      <c r="D752" s="123">
        <v>0.008048552762040542</v>
      </c>
      <c r="E752" s="123">
        <v>0.6901960800285136</v>
      </c>
      <c r="F752" s="84" t="s">
        <v>2873</v>
      </c>
      <c r="G752" s="84" t="b">
        <v>0</v>
      </c>
      <c r="H752" s="84" t="b">
        <v>0</v>
      </c>
      <c r="I752" s="84" t="b">
        <v>0</v>
      </c>
      <c r="J752" s="84" t="b">
        <v>0</v>
      </c>
      <c r="K752" s="84" t="b">
        <v>0</v>
      </c>
      <c r="L752" s="84" t="b">
        <v>0</v>
      </c>
    </row>
    <row r="753" spans="1:12" ht="15">
      <c r="A753" s="84" t="s">
        <v>3711</v>
      </c>
      <c r="B753" s="84" t="s">
        <v>3984</v>
      </c>
      <c r="C753" s="84">
        <v>2</v>
      </c>
      <c r="D753" s="123">
        <v>0.008048552762040542</v>
      </c>
      <c r="E753" s="123">
        <v>1.9912260756924949</v>
      </c>
      <c r="F753" s="84" t="s">
        <v>2873</v>
      </c>
      <c r="G753" s="84" t="b">
        <v>0</v>
      </c>
      <c r="H753" s="84" t="b">
        <v>0</v>
      </c>
      <c r="I753" s="84" t="b">
        <v>0</v>
      </c>
      <c r="J753" s="84" t="b">
        <v>0</v>
      </c>
      <c r="K753" s="84" t="b">
        <v>0</v>
      </c>
      <c r="L753" s="84" t="b">
        <v>0</v>
      </c>
    </row>
    <row r="754" spans="1:12" ht="15">
      <c r="A754" s="84" t="s">
        <v>3984</v>
      </c>
      <c r="B754" s="84" t="s">
        <v>3985</v>
      </c>
      <c r="C754" s="84">
        <v>2</v>
      </c>
      <c r="D754" s="123">
        <v>0.008048552762040542</v>
      </c>
      <c r="E754" s="123">
        <v>1.9912260756924949</v>
      </c>
      <c r="F754" s="84" t="s">
        <v>2873</v>
      </c>
      <c r="G754" s="84" t="b">
        <v>0</v>
      </c>
      <c r="H754" s="84" t="b">
        <v>0</v>
      </c>
      <c r="I754" s="84" t="b">
        <v>0</v>
      </c>
      <c r="J754" s="84" t="b">
        <v>0</v>
      </c>
      <c r="K754" s="84" t="b">
        <v>0</v>
      </c>
      <c r="L754" s="84" t="b">
        <v>0</v>
      </c>
    </row>
    <row r="755" spans="1:12" ht="15">
      <c r="A755" s="84" t="s">
        <v>3985</v>
      </c>
      <c r="B755" s="84" t="s">
        <v>3677</v>
      </c>
      <c r="C755" s="84">
        <v>2</v>
      </c>
      <c r="D755" s="123">
        <v>0.008048552762040542</v>
      </c>
      <c r="E755" s="123">
        <v>1.9912260756924949</v>
      </c>
      <c r="F755" s="84" t="s">
        <v>2873</v>
      </c>
      <c r="G755" s="84" t="b">
        <v>0</v>
      </c>
      <c r="H755" s="84" t="b">
        <v>0</v>
      </c>
      <c r="I755" s="84" t="b">
        <v>0</v>
      </c>
      <c r="J755" s="84" t="b">
        <v>0</v>
      </c>
      <c r="K755" s="84" t="b">
        <v>0</v>
      </c>
      <c r="L755" s="84" t="b">
        <v>0</v>
      </c>
    </row>
    <row r="756" spans="1:12" ht="15">
      <c r="A756" s="84" t="s">
        <v>3677</v>
      </c>
      <c r="B756" s="84" t="s">
        <v>3707</v>
      </c>
      <c r="C756" s="84">
        <v>2</v>
      </c>
      <c r="D756" s="123">
        <v>0.008048552762040542</v>
      </c>
      <c r="E756" s="123">
        <v>1.9912260756924949</v>
      </c>
      <c r="F756" s="84" t="s">
        <v>2873</v>
      </c>
      <c r="G756" s="84" t="b">
        <v>0</v>
      </c>
      <c r="H756" s="84" t="b">
        <v>0</v>
      </c>
      <c r="I756" s="84" t="b">
        <v>0</v>
      </c>
      <c r="J756" s="84" t="b">
        <v>0</v>
      </c>
      <c r="K756" s="84" t="b">
        <v>0</v>
      </c>
      <c r="L756" s="84" t="b">
        <v>0</v>
      </c>
    </row>
    <row r="757" spans="1:12" ht="15">
      <c r="A757" s="84" t="s">
        <v>3707</v>
      </c>
      <c r="B757" s="84" t="s">
        <v>2992</v>
      </c>
      <c r="C757" s="84">
        <v>2</v>
      </c>
      <c r="D757" s="123">
        <v>0.008048552762040542</v>
      </c>
      <c r="E757" s="123">
        <v>1.8151348166368135</v>
      </c>
      <c r="F757" s="84" t="s">
        <v>2873</v>
      </c>
      <c r="G757" s="84" t="b">
        <v>0</v>
      </c>
      <c r="H757" s="84" t="b">
        <v>0</v>
      </c>
      <c r="I757" s="84" t="b">
        <v>0</v>
      </c>
      <c r="J757" s="84" t="b">
        <v>0</v>
      </c>
      <c r="K757" s="84" t="b">
        <v>0</v>
      </c>
      <c r="L757" s="84" t="b">
        <v>0</v>
      </c>
    </row>
    <row r="758" spans="1:12" ht="15">
      <c r="A758" s="84" t="s">
        <v>2992</v>
      </c>
      <c r="B758" s="84" t="s">
        <v>2987</v>
      </c>
      <c r="C758" s="84">
        <v>2</v>
      </c>
      <c r="D758" s="123">
        <v>0.008048552762040542</v>
      </c>
      <c r="E758" s="123">
        <v>1.2130748253088512</v>
      </c>
      <c r="F758" s="84" t="s">
        <v>2873</v>
      </c>
      <c r="G758" s="84" t="b">
        <v>0</v>
      </c>
      <c r="H758" s="84" t="b">
        <v>0</v>
      </c>
      <c r="I758" s="84" t="b">
        <v>0</v>
      </c>
      <c r="J758" s="84" t="b">
        <v>0</v>
      </c>
      <c r="K758" s="84" t="b">
        <v>0</v>
      </c>
      <c r="L758" s="84" t="b">
        <v>0</v>
      </c>
    </row>
    <row r="759" spans="1:12" ht="15">
      <c r="A759" s="84" t="s">
        <v>2987</v>
      </c>
      <c r="B759" s="84" t="s">
        <v>3986</v>
      </c>
      <c r="C759" s="84">
        <v>2</v>
      </c>
      <c r="D759" s="123">
        <v>0.008048552762040542</v>
      </c>
      <c r="E759" s="123">
        <v>1.3891660843645326</v>
      </c>
      <c r="F759" s="84" t="s">
        <v>2873</v>
      </c>
      <c r="G759" s="84" t="b">
        <v>0</v>
      </c>
      <c r="H759" s="84" t="b">
        <v>0</v>
      </c>
      <c r="I759" s="84" t="b">
        <v>0</v>
      </c>
      <c r="J759" s="84" t="b">
        <v>0</v>
      </c>
      <c r="K759" s="84" t="b">
        <v>0</v>
      </c>
      <c r="L759" s="84" t="b">
        <v>0</v>
      </c>
    </row>
    <row r="760" spans="1:12" ht="15">
      <c r="A760" s="84" t="s">
        <v>3986</v>
      </c>
      <c r="B760" s="84" t="s">
        <v>401</v>
      </c>
      <c r="C760" s="84">
        <v>2</v>
      </c>
      <c r="D760" s="123">
        <v>0.008048552762040542</v>
      </c>
      <c r="E760" s="123">
        <v>1.9912260756924949</v>
      </c>
      <c r="F760" s="84" t="s">
        <v>2873</v>
      </c>
      <c r="G760" s="84" t="b">
        <v>0</v>
      </c>
      <c r="H760" s="84" t="b">
        <v>0</v>
      </c>
      <c r="I760" s="84" t="b">
        <v>0</v>
      </c>
      <c r="J760" s="84" t="b">
        <v>0</v>
      </c>
      <c r="K760" s="84" t="b">
        <v>0</v>
      </c>
      <c r="L760" s="84" t="b">
        <v>0</v>
      </c>
    </row>
    <row r="761" spans="1:12" ht="15">
      <c r="A761" s="84" t="s">
        <v>401</v>
      </c>
      <c r="B761" s="84" t="s">
        <v>3699</v>
      </c>
      <c r="C761" s="84">
        <v>2</v>
      </c>
      <c r="D761" s="123">
        <v>0.008048552762040542</v>
      </c>
      <c r="E761" s="123">
        <v>1.9912260756924949</v>
      </c>
      <c r="F761" s="84" t="s">
        <v>2873</v>
      </c>
      <c r="G761" s="84" t="b">
        <v>0</v>
      </c>
      <c r="H761" s="84" t="b">
        <v>0</v>
      </c>
      <c r="I761" s="84" t="b">
        <v>0</v>
      </c>
      <c r="J761" s="84" t="b">
        <v>0</v>
      </c>
      <c r="K761" s="84" t="b">
        <v>0</v>
      </c>
      <c r="L761" s="84" t="b">
        <v>0</v>
      </c>
    </row>
    <row r="762" spans="1:12" ht="15">
      <c r="A762" s="84" t="s">
        <v>3960</v>
      </c>
      <c r="B762" s="84" t="s">
        <v>716</v>
      </c>
      <c r="C762" s="84">
        <v>2</v>
      </c>
      <c r="D762" s="123">
        <v>0.008048552762040542</v>
      </c>
      <c r="E762" s="123">
        <v>1.3891660843645326</v>
      </c>
      <c r="F762" s="84" t="s">
        <v>2873</v>
      </c>
      <c r="G762" s="84" t="b">
        <v>0</v>
      </c>
      <c r="H762" s="84" t="b">
        <v>0</v>
      </c>
      <c r="I762" s="84" t="b">
        <v>0</v>
      </c>
      <c r="J762" s="84" t="b">
        <v>0</v>
      </c>
      <c r="K762" s="84" t="b">
        <v>0</v>
      </c>
      <c r="L762" s="84" t="b">
        <v>0</v>
      </c>
    </row>
    <row r="763" spans="1:12" ht="15">
      <c r="A763" s="84" t="s">
        <v>716</v>
      </c>
      <c r="B763" s="84" t="s">
        <v>3761</v>
      </c>
      <c r="C763" s="84">
        <v>2</v>
      </c>
      <c r="D763" s="123">
        <v>0.008048552762040542</v>
      </c>
      <c r="E763" s="123">
        <v>1.4471580313422192</v>
      </c>
      <c r="F763" s="84" t="s">
        <v>2873</v>
      </c>
      <c r="G763" s="84" t="b">
        <v>0</v>
      </c>
      <c r="H763" s="84" t="b">
        <v>0</v>
      </c>
      <c r="I763" s="84" t="b">
        <v>0</v>
      </c>
      <c r="J763" s="84" t="b">
        <v>0</v>
      </c>
      <c r="K763" s="84" t="b">
        <v>0</v>
      </c>
      <c r="L763" s="84" t="b">
        <v>0</v>
      </c>
    </row>
    <row r="764" spans="1:12" ht="15">
      <c r="A764" s="84" t="s">
        <v>3761</v>
      </c>
      <c r="B764" s="84" t="s">
        <v>3069</v>
      </c>
      <c r="C764" s="84">
        <v>2</v>
      </c>
      <c r="D764" s="123">
        <v>0.008048552762040542</v>
      </c>
      <c r="E764" s="123">
        <v>1.6901960800285136</v>
      </c>
      <c r="F764" s="84" t="s">
        <v>2873</v>
      </c>
      <c r="G764" s="84" t="b">
        <v>0</v>
      </c>
      <c r="H764" s="84" t="b">
        <v>0</v>
      </c>
      <c r="I764" s="84" t="b">
        <v>0</v>
      </c>
      <c r="J764" s="84" t="b">
        <v>0</v>
      </c>
      <c r="K764" s="84" t="b">
        <v>0</v>
      </c>
      <c r="L764" s="84" t="b">
        <v>0</v>
      </c>
    </row>
    <row r="765" spans="1:12" ht="15">
      <c r="A765" s="84" t="s">
        <v>3069</v>
      </c>
      <c r="B765" s="84" t="s">
        <v>400</v>
      </c>
      <c r="C765" s="84">
        <v>2</v>
      </c>
      <c r="D765" s="123">
        <v>0.008048552762040542</v>
      </c>
      <c r="E765" s="123">
        <v>1.6901960800285136</v>
      </c>
      <c r="F765" s="84" t="s">
        <v>2873</v>
      </c>
      <c r="G765" s="84" t="b">
        <v>0</v>
      </c>
      <c r="H765" s="84" t="b">
        <v>0</v>
      </c>
      <c r="I765" s="84" t="b">
        <v>0</v>
      </c>
      <c r="J765" s="84" t="b">
        <v>0</v>
      </c>
      <c r="K765" s="84" t="b">
        <v>0</v>
      </c>
      <c r="L765" s="84" t="b">
        <v>0</v>
      </c>
    </row>
    <row r="766" spans="1:12" ht="15">
      <c r="A766" s="84" t="s">
        <v>400</v>
      </c>
      <c r="B766" s="84" t="s">
        <v>3961</v>
      </c>
      <c r="C766" s="84">
        <v>2</v>
      </c>
      <c r="D766" s="123">
        <v>0.008048552762040542</v>
      </c>
      <c r="E766" s="123">
        <v>1.9912260756924949</v>
      </c>
      <c r="F766" s="84" t="s">
        <v>2873</v>
      </c>
      <c r="G766" s="84" t="b">
        <v>0</v>
      </c>
      <c r="H766" s="84" t="b">
        <v>0</v>
      </c>
      <c r="I766" s="84" t="b">
        <v>0</v>
      </c>
      <c r="J766" s="84" t="b">
        <v>0</v>
      </c>
      <c r="K766" s="84" t="b">
        <v>0</v>
      </c>
      <c r="L766" s="84" t="b">
        <v>0</v>
      </c>
    </row>
    <row r="767" spans="1:12" ht="15">
      <c r="A767" s="84" t="s">
        <v>3961</v>
      </c>
      <c r="B767" s="84" t="s">
        <v>397</v>
      </c>
      <c r="C767" s="84">
        <v>2</v>
      </c>
      <c r="D767" s="123">
        <v>0.008048552762040542</v>
      </c>
      <c r="E767" s="123">
        <v>1.6901960800285136</v>
      </c>
      <c r="F767" s="84" t="s">
        <v>2873</v>
      </c>
      <c r="G767" s="84" t="b">
        <v>0</v>
      </c>
      <c r="H767" s="84" t="b">
        <v>0</v>
      </c>
      <c r="I767" s="84" t="b">
        <v>0</v>
      </c>
      <c r="J767" s="84" t="b">
        <v>0</v>
      </c>
      <c r="K767" s="84" t="b">
        <v>0</v>
      </c>
      <c r="L767" s="84" t="b">
        <v>0</v>
      </c>
    </row>
    <row r="768" spans="1:12" ht="15">
      <c r="A768" s="84" t="s">
        <v>397</v>
      </c>
      <c r="B768" s="84" t="s">
        <v>707</v>
      </c>
      <c r="C768" s="84">
        <v>2</v>
      </c>
      <c r="D768" s="123">
        <v>0.008048552762040542</v>
      </c>
      <c r="E768" s="123">
        <v>0.9912260756924948</v>
      </c>
      <c r="F768" s="84" t="s">
        <v>2873</v>
      </c>
      <c r="G768" s="84" t="b">
        <v>0</v>
      </c>
      <c r="H768" s="84" t="b">
        <v>0</v>
      </c>
      <c r="I768" s="84" t="b">
        <v>0</v>
      </c>
      <c r="J768" s="84" t="b">
        <v>0</v>
      </c>
      <c r="K768" s="84" t="b">
        <v>0</v>
      </c>
      <c r="L768" s="84" t="b">
        <v>0</v>
      </c>
    </row>
    <row r="769" spans="1:12" ht="15">
      <c r="A769" s="84" t="s">
        <v>707</v>
      </c>
      <c r="B769" s="84" t="s">
        <v>2986</v>
      </c>
      <c r="C769" s="84">
        <v>2</v>
      </c>
      <c r="D769" s="123">
        <v>0.008048552762040542</v>
      </c>
      <c r="E769" s="123">
        <v>1.1161648123007948</v>
      </c>
      <c r="F769" s="84" t="s">
        <v>2873</v>
      </c>
      <c r="G769" s="84" t="b">
        <v>0</v>
      </c>
      <c r="H769" s="84" t="b">
        <v>0</v>
      </c>
      <c r="I769" s="84" t="b">
        <v>0</v>
      </c>
      <c r="J769" s="84" t="b">
        <v>0</v>
      </c>
      <c r="K769" s="84" t="b">
        <v>0</v>
      </c>
      <c r="L769" s="84" t="b">
        <v>0</v>
      </c>
    </row>
    <row r="770" spans="1:12" ht="15">
      <c r="A770" s="84" t="s">
        <v>2986</v>
      </c>
      <c r="B770" s="84" t="s">
        <v>3731</v>
      </c>
      <c r="C770" s="84">
        <v>2</v>
      </c>
      <c r="D770" s="123">
        <v>0.008048552762040542</v>
      </c>
      <c r="E770" s="123">
        <v>1.8151348166368135</v>
      </c>
      <c r="F770" s="84" t="s">
        <v>2873</v>
      </c>
      <c r="G770" s="84" t="b">
        <v>0</v>
      </c>
      <c r="H770" s="84" t="b">
        <v>0</v>
      </c>
      <c r="I770" s="84" t="b">
        <v>0</v>
      </c>
      <c r="J770" s="84" t="b">
        <v>0</v>
      </c>
      <c r="K770" s="84" t="b">
        <v>0</v>
      </c>
      <c r="L770" s="84" t="b">
        <v>0</v>
      </c>
    </row>
    <row r="771" spans="1:12" ht="15">
      <c r="A771" s="84" t="s">
        <v>3731</v>
      </c>
      <c r="B771" s="84" t="s">
        <v>3762</v>
      </c>
      <c r="C771" s="84">
        <v>2</v>
      </c>
      <c r="D771" s="123">
        <v>0.008048552762040542</v>
      </c>
      <c r="E771" s="123">
        <v>1.9912260756924949</v>
      </c>
      <c r="F771" s="84" t="s">
        <v>2873</v>
      </c>
      <c r="G771" s="84" t="b">
        <v>0</v>
      </c>
      <c r="H771" s="84" t="b">
        <v>0</v>
      </c>
      <c r="I771" s="84" t="b">
        <v>0</v>
      </c>
      <c r="J771" s="84" t="b">
        <v>0</v>
      </c>
      <c r="K771" s="84" t="b">
        <v>0</v>
      </c>
      <c r="L771" s="84" t="b">
        <v>0</v>
      </c>
    </row>
    <row r="772" spans="1:12" ht="15">
      <c r="A772" s="84" t="s">
        <v>4009</v>
      </c>
      <c r="B772" s="84" t="s">
        <v>3696</v>
      </c>
      <c r="C772" s="84">
        <v>2</v>
      </c>
      <c r="D772" s="123">
        <v>0.008048552762040542</v>
      </c>
      <c r="E772" s="123">
        <v>1.9912260756924949</v>
      </c>
      <c r="F772" s="84" t="s">
        <v>2873</v>
      </c>
      <c r="G772" s="84" t="b">
        <v>0</v>
      </c>
      <c r="H772" s="84" t="b">
        <v>0</v>
      </c>
      <c r="I772" s="84" t="b">
        <v>0</v>
      </c>
      <c r="J772" s="84" t="b">
        <v>0</v>
      </c>
      <c r="K772" s="84" t="b">
        <v>0</v>
      </c>
      <c r="L772" s="84" t="b">
        <v>0</v>
      </c>
    </row>
    <row r="773" spans="1:12" ht="15">
      <c r="A773" s="84" t="s">
        <v>3696</v>
      </c>
      <c r="B773" s="84" t="s">
        <v>4010</v>
      </c>
      <c r="C773" s="84">
        <v>2</v>
      </c>
      <c r="D773" s="123">
        <v>0.008048552762040542</v>
      </c>
      <c r="E773" s="123">
        <v>1.9912260756924949</v>
      </c>
      <c r="F773" s="84" t="s">
        <v>2873</v>
      </c>
      <c r="G773" s="84" t="b">
        <v>0</v>
      </c>
      <c r="H773" s="84" t="b">
        <v>0</v>
      </c>
      <c r="I773" s="84" t="b">
        <v>0</v>
      </c>
      <c r="J773" s="84" t="b">
        <v>0</v>
      </c>
      <c r="K773" s="84" t="b">
        <v>0</v>
      </c>
      <c r="L773" s="84" t="b">
        <v>0</v>
      </c>
    </row>
    <row r="774" spans="1:12" ht="15">
      <c r="A774" s="84" t="s">
        <v>4010</v>
      </c>
      <c r="B774" s="84" t="s">
        <v>4011</v>
      </c>
      <c r="C774" s="84">
        <v>2</v>
      </c>
      <c r="D774" s="123">
        <v>0.008048552762040542</v>
      </c>
      <c r="E774" s="123">
        <v>1.9912260756924949</v>
      </c>
      <c r="F774" s="84" t="s">
        <v>2873</v>
      </c>
      <c r="G774" s="84" t="b">
        <v>0</v>
      </c>
      <c r="H774" s="84" t="b">
        <v>0</v>
      </c>
      <c r="I774" s="84" t="b">
        <v>0</v>
      </c>
      <c r="J774" s="84" t="b">
        <v>1</v>
      </c>
      <c r="K774" s="84" t="b">
        <v>0</v>
      </c>
      <c r="L774" s="84" t="b">
        <v>0</v>
      </c>
    </row>
    <row r="775" spans="1:12" ht="15">
      <c r="A775" s="84" t="s">
        <v>4011</v>
      </c>
      <c r="B775" s="84" t="s">
        <v>3666</v>
      </c>
      <c r="C775" s="84">
        <v>2</v>
      </c>
      <c r="D775" s="123">
        <v>0.008048552762040542</v>
      </c>
      <c r="E775" s="123">
        <v>1.9912260756924949</v>
      </c>
      <c r="F775" s="84" t="s">
        <v>2873</v>
      </c>
      <c r="G775" s="84" t="b">
        <v>1</v>
      </c>
      <c r="H775" s="84" t="b">
        <v>0</v>
      </c>
      <c r="I775" s="84" t="b">
        <v>0</v>
      </c>
      <c r="J775" s="84" t="b">
        <v>0</v>
      </c>
      <c r="K775" s="84" t="b">
        <v>0</v>
      </c>
      <c r="L775" s="84" t="b">
        <v>0</v>
      </c>
    </row>
    <row r="776" spans="1:12" ht="15">
      <c r="A776" s="84" t="s">
        <v>3666</v>
      </c>
      <c r="B776" s="84" t="s">
        <v>3668</v>
      </c>
      <c r="C776" s="84">
        <v>2</v>
      </c>
      <c r="D776" s="123">
        <v>0.008048552762040542</v>
      </c>
      <c r="E776" s="123">
        <v>1.9912260756924949</v>
      </c>
      <c r="F776" s="84" t="s">
        <v>2873</v>
      </c>
      <c r="G776" s="84" t="b">
        <v>0</v>
      </c>
      <c r="H776" s="84" t="b">
        <v>0</v>
      </c>
      <c r="I776" s="84" t="b">
        <v>0</v>
      </c>
      <c r="J776" s="84" t="b">
        <v>1</v>
      </c>
      <c r="K776" s="84" t="b">
        <v>0</v>
      </c>
      <c r="L776" s="84" t="b">
        <v>0</v>
      </c>
    </row>
    <row r="777" spans="1:12" ht="15">
      <c r="A777" s="84" t="s">
        <v>3668</v>
      </c>
      <c r="B777" s="84" t="s">
        <v>397</v>
      </c>
      <c r="C777" s="84">
        <v>2</v>
      </c>
      <c r="D777" s="123">
        <v>0.008048552762040542</v>
      </c>
      <c r="E777" s="123">
        <v>1.6901960800285136</v>
      </c>
      <c r="F777" s="84" t="s">
        <v>2873</v>
      </c>
      <c r="G777" s="84" t="b">
        <v>1</v>
      </c>
      <c r="H777" s="84" t="b">
        <v>0</v>
      </c>
      <c r="I777" s="84" t="b">
        <v>0</v>
      </c>
      <c r="J777" s="84" t="b">
        <v>0</v>
      </c>
      <c r="K777" s="84" t="b">
        <v>0</v>
      </c>
      <c r="L777" s="84" t="b">
        <v>0</v>
      </c>
    </row>
    <row r="778" spans="1:12" ht="15">
      <c r="A778" s="84" t="s">
        <v>2986</v>
      </c>
      <c r="B778" s="84" t="s">
        <v>707</v>
      </c>
      <c r="C778" s="84">
        <v>5</v>
      </c>
      <c r="D778" s="123">
        <v>0.009549824663999626</v>
      </c>
      <c r="E778" s="123">
        <v>1.0791812460476249</v>
      </c>
      <c r="F778" s="84" t="s">
        <v>2874</v>
      </c>
      <c r="G778" s="84" t="b">
        <v>0</v>
      </c>
      <c r="H778" s="84" t="b">
        <v>0</v>
      </c>
      <c r="I778" s="84" t="b">
        <v>0</v>
      </c>
      <c r="J778" s="84" t="b">
        <v>0</v>
      </c>
      <c r="K778" s="84" t="b">
        <v>0</v>
      </c>
      <c r="L778" s="84" t="b">
        <v>0</v>
      </c>
    </row>
    <row r="779" spans="1:12" ht="15">
      <c r="A779" s="84" t="s">
        <v>707</v>
      </c>
      <c r="B779" s="84" t="s">
        <v>716</v>
      </c>
      <c r="C779" s="84">
        <v>4</v>
      </c>
      <c r="D779" s="123">
        <v>0.008756978036768073</v>
      </c>
      <c r="E779" s="123">
        <v>1.2375437381428744</v>
      </c>
      <c r="F779" s="84" t="s">
        <v>2874</v>
      </c>
      <c r="G779" s="84" t="b">
        <v>0</v>
      </c>
      <c r="H779" s="84" t="b">
        <v>0</v>
      </c>
      <c r="I779" s="84" t="b">
        <v>0</v>
      </c>
      <c r="J779" s="84" t="b">
        <v>0</v>
      </c>
      <c r="K779" s="84" t="b">
        <v>0</v>
      </c>
      <c r="L779" s="84" t="b">
        <v>0</v>
      </c>
    </row>
    <row r="780" spans="1:12" ht="15">
      <c r="A780" s="84" t="s">
        <v>707</v>
      </c>
      <c r="B780" s="84" t="s">
        <v>2988</v>
      </c>
      <c r="C780" s="84">
        <v>4</v>
      </c>
      <c r="D780" s="123">
        <v>0.008756978036768073</v>
      </c>
      <c r="E780" s="123">
        <v>1.0334237554869496</v>
      </c>
      <c r="F780" s="84" t="s">
        <v>2874</v>
      </c>
      <c r="G780" s="84" t="b">
        <v>0</v>
      </c>
      <c r="H780" s="84" t="b">
        <v>0</v>
      </c>
      <c r="I780" s="84" t="b">
        <v>0</v>
      </c>
      <c r="J780" s="84" t="b">
        <v>0</v>
      </c>
      <c r="K780" s="84" t="b">
        <v>0</v>
      </c>
      <c r="L780" s="84" t="b">
        <v>0</v>
      </c>
    </row>
    <row r="781" spans="1:12" ht="15">
      <c r="A781" s="84" t="s">
        <v>3713</v>
      </c>
      <c r="B781" s="84" t="s">
        <v>3714</v>
      </c>
      <c r="C781" s="84">
        <v>4</v>
      </c>
      <c r="D781" s="123">
        <v>0.008756978036768073</v>
      </c>
      <c r="E781" s="123">
        <v>1.9084850188786497</v>
      </c>
      <c r="F781" s="84" t="s">
        <v>2874</v>
      </c>
      <c r="G781" s="84" t="b">
        <v>0</v>
      </c>
      <c r="H781" s="84" t="b">
        <v>0</v>
      </c>
      <c r="I781" s="84" t="b">
        <v>0</v>
      </c>
      <c r="J781" s="84" t="b">
        <v>0</v>
      </c>
      <c r="K781" s="84" t="b">
        <v>0</v>
      </c>
      <c r="L781" s="84" t="b">
        <v>0</v>
      </c>
    </row>
    <row r="782" spans="1:12" ht="15">
      <c r="A782" s="84" t="s">
        <v>3714</v>
      </c>
      <c r="B782" s="84" t="s">
        <v>719</v>
      </c>
      <c r="C782" s="84">
        <v>4</v>
      </c>
      <c r="D782" s="123">
        <v>0.008756978036768073</v>
      </c>
      <c r="E782" s="123">
        <v>1.8115750058705935</v>
      </c>
      <c r="F782" s="84" t="s">
        <v>2874</v>
      </c>
      <c r="G782" s="84" t="b">
        <v>0</v>
      </c>
      <c r="H782" s="84" t="b">
        <v>0</v>
      </c>
      <c r="I782" s="84" t="b">
        <v>0</v>
      </c>
      <c r="J782" s="84" t="b">
        <v>0</v>
      </c>
      <c r="K782" s="84" t="b">
        <v>0</v>
      </c>
      <c r="L782" s="84" t="b">
        <v>0</v>
      </c>
    </row>
    <row r="783" spans="1:12" ht="15">
      <c r="A783" s="84" t="s">
        <v>719</v>
      </c>
      <c r="B783" s="84" t="s">
        <v>3715</v>
      </c>
      <c r="C783" s="84">
        <v>4</v>
      </c>
      <c r="D783" s="123">
        <v>0.008756978036768073</v>
      </c>
      <c r="E783" s="123">
        <v>1.8115750058705935</v>
      </c>
      <c r="F783" s="84" t="s">
        <v>2874</v>
      </c>
      <c r="G783" s="84" t="b">
        <v>0</v>
      </c>
      <c r="H783" s="84" t="b">
        <v>0</v>
      </c>
      <c r="I783" s="84" t="b">
        <v>0</v>
      </c>
      <c r="J783" s="84" t="b">
        <v>0</v>
      </c>
      <c r="K783" s="84" t="b">
        <v>0</v>
      </c>
      <c r="L783" s="84" t="b">
        <v>0</v>
      </c>
    </row>
    <row r="784" spans="1:12" ht="15">
      <c r="A784" s="84" t="s">
        <v>3715</v>
      </c>
      <c r="B784" s="84" t="s">
        <v>3716</v>
      </c>
      <c r="C784" s="84">
        <v>4</v>
      </c>
      <c r="D784" s="123">
        <v>0.008756978036768073</v>
      </c>
      <c r="E784" s="123">
        <v>1.9084850188786497</v>
      </c>
      <c r="F784" s="84" t="s">
        <v>2874</v>
      </c>
      <c r="G784" s="84" t="b">
        <v>0</v>
      </c>
      <c r="H784" s="84" t="b">
        <v>0</v>
      </c>
      <c r="I784" s="84" t="b">
        <v>0</v>
      </c>
      <c r="J784" s="84" t="b">
        <v>0</v>
      </c>
      <c r="K784" s="84" t="b">
        <v>0</v>
      </c>
      <c r="L784" s="84" t="b">
        <v>0</v>
      </c>
    </row>
    <row r="785" spans="1:12" ht="15">
      <c r="A785" s="84" t="s">
        <v>3716</v>
      </c>
      <c r="B785" s="84" t="s">
        <v>3069</v>
      </c>
      <c r="C785" s="84">
        <v>4</v>
      </c>
      <c r="D785" s="123">
        <v>0.008756978036768073</v>
      </c>
      <c r="E785" s="123">
        <v>1.6654469701923553</v>
      </c>
      <c r="F785" s="84" t="s">
        <v>2874</v>
      </c>
      <c r="G785" s="84" t="b">
        <v>0</v>
      </c>
      <c r="H785" s="84" t="b">
        <v>0</v>
      </c>
      <c r="I785" s="84" t="b">
        <v>0</v>
      </c>
      <c r="J785" s="84" t="b">
        <v>0</v>
      </c>
      <c r="K785" s="84" t="b">
        <v>0</v>
      </c>
      <c r="L785" s="84" t="b">
        <v>0</v>
      </c>
    </row>
    <row r="786" spans="1:12" ht="15">
      <c r="A786" s="84" t="s">
        <v>3069</v>
      </c>
      <c r="B786" s="84" t="s">
        <v>3717</v>
      </c>
      <c r="C786" s="84">
        <v>4</v>
      </c>
      <c r="D786" s="123">
        <v>0.008756978036768073</v>
      </c>
      <c r="E786" s="123">
        <v>1.6654469701923553</v>
      </c>
      <c r="F786" s="84" t="s">
        <v>2874</v>
      </c>
      <c r="G786" s="84" t="b">
        <v>0</v>
      </c>
      <c r="H786" s="84" t="b">
        <v>0</v>
      </c>
      <c r="I786" s="84" t="b">
        <v>0</v>
      </c>
      <c r="J786" s="84" t="b">
        <v>0</v>
      </c>
      <c r="K786" s="84" t="b">
        <v>0</v>
      </c>
      <c r="L786" s="84" t="b">
        <v>0</v>
      </c>
    </row>
    <row r="787" spans="1:12" ht="15">
      <c r="A787" s="84" t="s">
        <v>3717</v>
      </c>
      <c r="B787" s="84" t="s">
        <v>3718</v>
      </c>
      <c r="C787" s="84">
        <v>4</v>
      </c>
      <c r="D787" s="123">
        <v>0.008756978036768073</v>
      </c>
      <c r="E787" s="123">
        <v>1.9084850188786497</v>
      </c>
      <c r="F787" s="84" t="s">
        <v>2874</v>
      </c>
      <c r="G787" s="84" t="b">
        <v>0</v>
      </c>
      <c r="H787" s="84" t="b">
        <v>0</v>
      </c>
      <c r="I787" s="84" t="b">
        <v>0</v>
      </c>
      <c r="J787" s="84" t="b">
        <v>0</v>
      </c>
      <c r="K787" s="84" t="b">
        <v>0</v>
      </c>
      <c r="L787" s="84" t="b">
        <v>0</v>
      </c>
    </row>
    <row r="788" spans="1:12" ht="15">
      <c r="A788" s="84" t="s">
        <v>3718</v>
      </c>
      <c r="B788" s="84" t="s">
        <v>3073</v>
      </c>
      <c r="C788" s="84">
        <v>4</v>
      </c>
      <c r="D788" s="123">
        <v>0.008756978036768073</v>
      </c>
      <c r="E788" s="123">
        <v>1.7323937598229686</v>
      </c>
      <c r="F788" s="84" t="s">
        <v>2874</v>
      </c>
      <c r="G788" s="84" t="b">
        <v>0</v>
      </c>
      <c r="H788" s="84" t="b">
        <v>0</v>
      </c>
      <c r="I788" s="84" t="b">
        <v>0</v>
      </c>
      <c r="J788" s="84" t="b">
        <v>0</v>
      </c>
      <c r="K788" s="84" t="b">
        <v>0</v>
      </c>
      <c r="L788" s="84" t="b">
        <v>0</v>
      </c>
    </row>
    <row r="789" spans="1:12" ht="15">
      <c r="A789" s="84" t="s">
        <v>3073</v>
      </c>
      <c r="B789" s="84" t="s">
        <v>3719</v>
      </c>
      <c r="C789" s="84">
        <v>4</v>
      </c>
      <c r="D789" s="123">
        <v>0.008756978036768073</v>
      </c>
      <c r="E789" s="123">
        <v>1.7323937598229686</v>
      </c>
      <c r="F789" s="84" t="s">
        <v>2874</v>
      </c>
      <c r="G789" s="84" t="b">
        <v>0</v>
      </c>
      <c r="H789" s="84" t="b">
        <v>0</v>
      </c>
      <c r="I789" s="84" t="b">
        <v>0</v>
      </c>
      <c r="J789" s="84" t="b">
        <v>0</v>
      </c>
      <c r="K789" s="84" t="b">
        <v>0</v>
      </c>
      <c r="L789" s="84" t="b">
        <v>0</v>
      </c>
    </row>
    <row r="790" spans="1:12" ht="15">
      <c r="A790" s="84" t="s">
        <v>3719</v>
      </c>
      <c r="B790" s="84" t="s">
        <v>3692</v>
      </c>
      <c r="C790" s="84">
        <v>4</v>
      </c>
      <c r="D790" s="123">
        <v>0.008756978036768073</v>
      </c>
      <c r="E790" s="123">
        <v>1.8115750058705935</v>
      </c>
      <c r="F790" s="84" t="s">
        <v>2874</v>
      </c>
      <c r="G790" s="84" t="b">
        <v>0</v>
      </c>
      <c r="H790" s="84" t="b">
        <v>0</v>
      </c>
      <c r="I790" s="84" t="b">
        <v>0</v>
      </c>
      <c r="J790" s="84" t="b">
        <v>0</v>
      </c>
      <c r="K790" s="84" t="b">
        <v>0</v>
      </c>
      <c r="L790" s="84" t="b">
        <v>0</v>
      </c>
    </row>
    <row r="791" spans="1:12" ht="15">
      <c r="A791" s="84" t="s">
        <v>3692</v>
      </c>
      <c r="B791" s="84" t="s">
        <v>3720</v>
      </c>
      <c r="C791" s="84">
        <v>4</v>
      </c>
      <c r="D791" s="123">
        <v>0.008756978036768073</v>
      </c>
      <c r="E791" s="123">
        <v>1.8115750058705935</v>
      </c>
      <c r="F791" s="84" t="s">
        <v>2874</v>
      </c>
      <c r="G791" s="84" t="b">
        <v>0</v>
      </c>
      <c r="H791" s="84" t="b">
        <v>0</v>
      </c>
      <c r="I791" s="84" t="b">
        <v>0</v>
      </c>
      <c r="J791" s="84" t="b">
        <v>0</v>
      </c>
      <c r="K791" s="84" t="b">
        <v>0</v>
      </c>
      <c r="L791" s="84" t="b">
        <v>0</v>
      </c>
    </row>
    <row r="792" spans="1:12" ht="15">
      <c r="A792" s="84" t="s">
        <v>3669</v>
      </c>
      <c r="B792" s="84" t="s">
        <v>3738</v>
      </c>
      <c r="C792" s="84">
        <v>3</v>
      </c>
      <c r="D792" s="123">
        <v>0.007647895515544068</v>
      </c>
      <c r="E792" s="123">
        <v>2.03342375548695</v>
      </c>
      <c r="F792" s="84" t="s">
        <v>2874</v>
      </c>
      <c r="G792" s="84" t="b">
        <v>0</v>
      </c>
      <c r="H792" s="84" t="b">
        <v>0</v>
      </c>
      <c r="I792" s="84" t="b">
        <v>0</v>
      </c>
      <c r="J792" s="84" t="b">
        <v>0</v>
      </c>
      <c r="K792" s="84" t="b">
        <v>0</v>
      </c>
      <c r="L792" s="84" t="b">
        <v>0</v>
      </c>
    </row>
    <row r="793" spans="1:12" ht="15">
      <c r="A793" s="84" t="s">
        <v>3738</v>
      </c>
      <c r="B793" s="84" t="s">
        <v>3739</v>
      </c>
      <c r="C793" s="84">
        <v>3</v>
      </c>
      <c r="D793" s="123">
        <v>0.007647895515544068</v>
      </c>
      <c r="E793" s="123">
        <v>2.03342375548695</v>
      </c>
      <c r="F793" s="84" t="s">
        <v>2874</v>
      </c>
      <c r="G793" s="84" t="b">
        <v>0</v>
      </c>
      <c r="H793" s="84" t="b">
        <v>0</v>
      </c>
      <c r="I793" s="84" t="b">
        <v>0</v>
      </c>
      <c r="J793" s="84" t="b">
        <v>0</v>
      </c>
      <c r="K793" s="84" t="b">
        <v>0</v>
      </c>
      <c r="L793" s="84" t="b">
        <v>0</v>
      </c>
    </row>
    <row r="794" spans="1:12" ht="15">
      <c r="A794" s="84" t="s">
        <v>3739</v>
      </c>
      <c r="B794" s="84" t="s">
        <v>2992</v>
      </c>
      <c r="C794" s="84">
        <v>3</v>
      </c>
      <c r="D794" s="123">
        <v>0.007647895515544068</v>
      </c>
      <c r="E794" s="123">
        <v>1.510545010206612</v>
      </c>
      <c r="F794" s="84" t="s">
        <v>2874</v>
      </c>
      <c r="G794" s="84" t="b">
        <v>0</v>
      </c>
      <c r="H794" s="84" t="b">
        <v>0</v>
      </c>
      <c r="I794" s="84" t="b">
        <v>0</v>
      </c>
      <c r="J794" s="84" t="b">
        <v>0</v>
      </c>
      <c r="K794" s="84" t="b">
        <v>0</v>
      </c>
      <c r="L794" s="84" t="b">
        <v>0</v>
      </c>
    </row>
    <row r="795" spans="1:12" ht="15">
      <c r="A795" s="84" t="s">
        <v>2992</v>
      </c>
      <c r="B795" s="84" t="s">
        <v>3740</v>
      </c>
      <c r="C795" s="84">
        <v>3</v>
      </c>
      <c r="D795" s="123">
        <v>0.007647895515544068</v>
      </c>
      <c r="E795" s="123">
        <v>1.469152325048387</v>
      </c>
      <c r="F795" s="84" t="s">
        <v>2874</v>
      </c>
      <c r="G795" s="84" t="b">
        <v>0</v>
      </c>
      <c r="H795" s="84" t="b">
        <v>0</v>
      </c>
      <c r="I795" s="84" t="b">
        <v>0</v>
      </c>
      <c r="J795" s="84" t="b">
        <v>0</v>
      </c>
      <c r="K795" s="84" t="b">
        <v>0</v>
      </c>
      <c r="L795" s="84" t="b">
        <v>0</v>
      </c>
    </row>
    <row r="796" spans="1:12" ht="15">
      <c r="A796" s="84" t="s">
        <v>3740</v>
      </c>
      <c r="B796" s="84" t="s">
        <v>3665</v>
      </c>
      <c r="C796" s="84">
        <v>3</v>
      </c>
      <c r="D796" s="123">
        <v>0.007647895515544068</v>
      </c>
      <c r="E796" s="123">
        <v>2.03342375548695</v>
      </c>
      <c r="F796" s="84" t="s">
        <v>2874</v>
      </c>
      <c r="G796" s="84" t="b">
        <v>0</v>
      </c>
      <c r="H796" s="84" t="b">
        <v>0</v>
      </c>
      <c r="I796" s="84" t="b">
        <v>0</v>
      </c>
      <c r="J796" s="84" t="b">
        <v>0</v>
      </c>
      <c r="K796" s="84" t="b">
        <v>0</v>
      </c>
      <c r="L796" s="84" t="b">
        <v>0</v>
      </c>
    </row>
    <row r="797" spans="1:12" ht="15">
      <c r="A797" s="84" t="s">
        <v>3665</v>
      </c>
      <c r="B797" s="84" t="s">
        <v>3072</v>
      </c>
      <c r="C797" s="84">
        <v>3</v>
      </c>
      <c r="D797" s="123">
        <v>0.007647895515544068</v>
      </c>
      <c r="E797" s="123">
        <v>1.6654469701923553</v>
      </c>
      <c r="F797" s="84" t="s">
        <v>2874</v>
      </c>
      <c r="G797" s="84" t="b">
        <v>0</v>
      </c>
      <c r="H797" s="84" t="b">
        <v>0</v>
      </c>
      <c r="I797" s="84" t="b">
        <v>0</v>
      </c>
      <c r="J797" s="84" t="b">
        <v>0</v>
      </c>
      <c r="K797" s="84" t="b">
        <v>0</v>
      </c>
      <c r="L797" s="84" t="b">
        <v>0</v>
      </c>
    </row>
    <row r="798" spans="1:12" ht="15">
      <c r="A798" s="84" t="s">
        <v>3072</v>
      </c>
      <c r="B798" s="84" t="s">
        <v>3741</v>
      </c>
      <c r="C798" s="84">
        <v>3</v>
      </c>
      <c r="D798" s="123">
        <v>0.007647895515544068</v>
      </c>
      <c r="E798" s="123">
        <v>1.6654469701923553</v>
      </c>
      <c r="F798" s="84" t="s">
        <v>2874</v>
      </c>
      <c r="G798" s="84" t="b">
        <v>0</v>
      </c>
      <c r="H798" s="84" t="b">
        <v>0</v>
      </c>
      <c r="I798" s="84" t="b">
        <v>0</v>
      </c>
      <c r="J798" s="84" t="b">
        <v>0</v>
      </c>
      <c r="K798" s="84" t="b">
        <v>0</v>
      </c>
      <c r="L798" s="84" t="b">
        <v>0</v>
      </c>
    </row>
    <row r="799" spans="1:12" ht="15">
      <c r="A799" s="84" t="s">
        <v>3741</v>
      </c>
      <c r="B799" s="84" t="s">
        <v>707</v>
      </c>
      <c r="C799" s="84">
        <v>3</v>
      </c>
      <c r="D799" s="123">
        <v>0.007647895515544068</v>
      </c>
      <c r="E799" s="123">
        <v>1.334453751150931</v>
      </c>
      <c r="F799" s="84" t="s">
        <v>2874</v>
      </c>
      <c r="G799" s="84" t="b">
        <v>0</v>
      </c>
      <c r="H799" s="84" t="b">
        <v>0</v>
      </c>
      <c r="I799" s="84" t="b">
        <v>0</v>
      </c>
      <c r="J799" s="84" t="b">
        <v>0</v>
      </c>
      <c r="K799" s="84" t="b">
        <v>0</v>
      </c>
      <c r="L799" s="84" t="b">
        <v>0</v>
      </c>
    </row>
    <row r="800" spans="1:12" ht="15">
      <c r="A800" s="84" t="s">
        <v>2988</v>
      </c>
      <c r="B800" s="84" t="s">
        <v>2987</v>
      </c>
      <c r="C800" s="84">
        <v>3</v>
      </c>
      <c r="D800" s="123">
        <v>0.007647895515544068</v>
      </c>
      <c r="E800" s="123">
        <v>1.1814862909423876</v>
      </c>
      <c r="F800" s="84" t="s">
        <v>2874</v>
      </c>
      <c r="G800" s="84" t="b">
        <v>0</v>
      </c>
      <c r="H800" s="84" t="b">
        <v>0</v>
      </c>
      <c r="I800" s="84" t="b">
        <v>0</v>
      </c>
      <c r="J800" s="84" t="b">
        <v>0</v>
      </c>
      <c r="K800" s="84" t="b">
        <v>0</v>
      </c>
      <c r="L800" s="84" t="b">
        <v>0</v>
      </c>
    </row>
    <row r="801" spans="1:12" ht="15">
      <c r="A801" s="84" t="s">
        <v>315</v>
      </c>
      <c r="B801" s="84" t="s">
        <v>3713</v>
      </c>
      <c r="C801" s="84">
        <v>3</v>
      </c>
      <c r="D801" s="123">
        <v>0.007647895515544068</v>
      </c>
      <c r="E801" s="123">
        <v>2.03342375548695</v>
      </c>
      <c r="F801" s="84" t="s">
        <v>2874</v>
      </c>
      <c r="G801" s="84" t="b">
        <v>0</v>
      </c>
      <c r="H801" s="84" t="b">
        <v>0</v>
      </c>
      <c r="I801" s="84" t="b">
        <v>0</v>
      </c>
      <c r="J801" s="84" t="b">
        <v>0</v>
      </c>
      <c r="K801" s="84" t="b">
        <v>0</v>
      </c>
      <c r="L801" s="84" t="b">
        <v>0</v>
      </c>
    </row>
    <row r="802" spans="1:12" ht="15">
      <c r="A802" s="84" t="s">
        <v>3720</v>
      </c>
      <c r="B802" s="84" t="s">
        <v>3753</v>
      </c>
      <c r="C802" s="84">
        <v>3</v>
      </c>
      <c r="D802" s="123">
        <v>0.007647895515544068</v>
      </c>
      <c r="E802" s="123">
        <v>1.9084850188786497</v>
      </c>
      <c r="F802" s="84" t="s">
        <v>2874</v>
      </c>
      <c r="G802" s="84" t="b">
        <v>0</v>
      </c>
      <c r="H802" s="84" t="b">
        <v>0</v>
      </c>
      <c r="I802" s="84" t="b">
        <v>0</v>
      </c>
      <c r="J802" s="84" t="b">
        <v>0</v>
      </c>
      <c r="K802" s="84" t="b">
        <v>0</v>
      </c>
      <c r="L802" s="84" t="b">
        <v>0</v>
      </c>
    </row>
    <row r="803" spans="1:12" ht="15">
      <c r="A803" s="84" t="s">
        <v>2992</v>
      </c>
      <c r="B803" s="84" t="s">
        <v>3074</v>
      </c>
      <c r="C803" s="84">
        <v>3</v>
      </c>
      <c r="D803" s="123">
        <v>0.007647895515544068</v>
      </c>
      <c r="E803" s="123">
        <v>1.1681223293844059</v>
      </c>
      <c r="F803" s="84" t="s">
        <v>2874</v>
      </c>
      <c r="G803" s="84" t="b">
        <v>0</v>
      </c>
      <c r="H803" s="84" t="b">
        <v>0</v>
      </c>
      <c r="I803" s="84" t="b">
        <v>0</v>
      </c>
      <c r="J803" s="84" t="b">
        <v>0</v>
      </c>
      <c r="K803" s="84" t="b">
        <v>0</v>
      </c>
      <c r="L803" s="84" t="b">
        <v>0</v>
      </c>
    </row>
    <row r="804" spans="1:12" ht="15">
      <c r="A804" s="84" t="s">
        <v>3074</v>
      </c>
      <c r="B804" s="84" t="s">
        <v>3691</v>
      </c>
      <c r="C804" s="84">
        <v>3</v>
      </c>
      <c r="D804" s="123">
        <v>0.007647895515544068</v>
      </c>
      <c r="E804" s="123">
        <v>1.7323937598229686</v>
      </c>
      <c r="F804" s="84" t="s">
        <v>2874</v>
      </c>
      <c r="G804" s="84" t="b">
        <v>0</v>
      </c>
      <c r="H804" s="84" t="b">
        <v>0</v>
      </c>
      <c r="I804" s="84" t="b">
        <v>0</v>
      </c>
      <c r="J804" s="84" t="b">
        <v>0</v>
      </c>
      <c r="K804" s="84" t="b">
        <v>0</v>
      </c>
      <c r="L804" s="84" t="b">
        <v>0</v>
      </c>
    </row>
    <row r="805" spans="1:12" ht="15">
      <c r="A805" s="84" t="s">
        <v>3691</v>
      </c>
      <c r="B805" s="84" t="s">
        <v>3679</v>
      </c>
      <c r="C805" s="84">
        <v>3</v>
      </c>
      <c r="D805" s="123">
        <v>0.007647895515544068</v>
      </c>
      <c r="E805" s="123">
        <v>1.8115750058705933</v>
      </c>
      <c r="F805" s="84" t="s">
        <v>2874</v>
      </c>
      <c r="G805" s="84" t="b">
        <v>0</v>
      </c>
      <c r="H805" s="84" t="b">
        <v>0</v>
      </c>
      <c r="I805" s="84" t="b">
        <v>0</v>
      </c>
      <c r="J805" s="84" t="b">
        <v>0</v>
      </c>
      <c r="K805" s="84" t="b">
        <v>0</v>
      </c>
      <c r="L805" s="84" t="b">
        <v>0</v>
      </c>
    </row>
    <row r="806" spans="1:12" ht="15">
      <c r="A806" s="84" t="s">
        <v>3679</v>
      </c>
      <c r="B806" s="84" t="s">
        <v>3069</v>
      </c>
      <c r="C806" s="84">
        <v>3</v>
      </c>
      <c r="D806" s="123">
        <v>0.007647895515544068</v>
      </c>
      <c r="E806" s="123">
        <v>1.443598220575999</v>
      </c>
      <c r="F806" s="84" t="s">
        <v>2874</v>
      </c>
      <c r="G806" s="84" t="b">
        <v>0</v>
      </c>
      <c r="H806" s="84" t="b">
        <v>0</v>
      </c>
      <c r="I806" s="84" t="b">
        <v>0</v>
      </c>
      <c r="J806" s="84" t="b">
        <v>0</v>
      </c>
      <c r="K806" s="84" t="b">
        <v>0</v>
      </c>
      <c r="L806" s="84" t="b">
        <v>0</v>
      </c>
    </row>
    <row r="807" spans="1:12" ht="15">
      <c r="A807" s="84" t="s">
        <v>3069</v>
      </c>
      <c r="B807" s="84" t="s">
        <v>3013</v>
      </c>
      <c r="C807" s="84">
        <v>3</v>
      </c>
      <c r="D807" s="123">
        <v>0.007647895515544068</v>
      </c>
      <c r="E807" s="123">
        <v>1.6654469701923553</v>
      </c>
      <c r="F807" s="84" t="s">
        <v>2874</v>
      </c>
      <c r="G807" s="84" t="b">
        <v>0</v>
      </c>
      <c r="H807" s="84" t="b">
        <v>0</v>
      </c>
      <c r="I807" s="84" t="b">
        <v>0</v>
      </c>
      <c r="J807" s="84" t="b">
        <v>0</v>
      </c>
      <c r="K807" s="84" t="b">
        <v>0</v>
      </c>
      <c r="L807" s="84" t="b">
        <v>0</v>
      </c>
    </row>
    <row r="808" spans="1:12" ht="15">
      <c r="A808" s="84" t="s">
        <v>3013</v>
      </c>
      <c r="B808" s="84" t="s">
        <v>3074</v>
      </c>
      <c r="C808" s="84">
        <v>3</v>
      </c>
      <c r="D808" s="123">
        <v>0.007647895515544068</v>
      </c>
      <c r="E808" s="123">
        <v>1.7323937598229686</v>
      </c>
      <c r="F808" s="84" t="s">
        <v>2874</v>
      </c>
      <c r="G808" s="84" t="b">
        <v>0</v>
      </c>
      <c r="H808" s="84" t="b">
        <v>0</v>
      </c>
      <c r="I808" s="84" t="b">
        <v>0</v>
      </c>
      <c r="J808" s="84" t="b">
        <v>0</v>
      </c>
      <c r="K808" s="84" t="b">
        <v>0</v>
      </c>
      <c r="L808" s="84" t="b">
        <v>0</v>
      </c>
    </row>
    <row r="809" spans="1:12" ht="15">
      <c r="A809" s="84" t="s">
        <v>3074</v>
      </c>
      <c r="B809" s="84" t="s">
        <v>3750</v>
      </c>
      <c r="C809" s="84">
        <v>3</v>
      </c>
      <c r="D809" s="123">
        <v>0.007647895515544068</v>
      </c>
      <c r="E809" s="123">
        <v>1.7323937598229686</v>
      </c>
      <c r="F809" s="84" t="s">
        <v>2874</v>
      </c>
      <c r="G809" s="84" t="b">
        <v>0</v>
      </c>
      <c r="H809" s="84" t="b">
        <v>0</v>
      </c>
      <c r="I809" s="84" t="b">
        <v>0</v>
      </c>
      <c r="J809" s="84" t="b">
        <v>0</v>
      </c>
      <c r="K809" s="84" t="b">
        <v>0</v>
      </c>
      <c r="L809" s="84" t="b">
        <v>0</v>
      </c>
    </row>
    <row r="810" spans="1:12" ht="15">
      <c r="A810" s="84" t="s">
        <v>3750</v>
      </c>
      <c r="B810" s="84" t="s">
        <v>3751</v>
      </c>
      <c r="C810" s="84">
        <v>3</v>
      </c>
      <c r="D810" s="123">
        <v>0.007647895515544068</v>
      </c>
      <c r="E810" s="123">
        <v>2.03342375548695</v>
      </c>
      <c r="F810" s="84" t="s">
        <v>2874</v>
      </c>
      <c r="G810" s="84" t="b">
        <v>0</v>
      </c>
      <c r="H810" s="84" t="b">
        <v>0</v>
      </c>
      <c r="I810" s="84" t="b">
        <v>0</v>
      </c>
      <c r="J810" s="84" t="b">
        <v>0</v>
      </c>
      <c r="K810" s="84" t="b">
        <v>0</v>
      </c>
      <c r="L810" s="84" t="b">
        <v>0</v>
      </c>
    </row>
    <row r="811" spans="1:12" ht="15">
      <c r="A811" s="84" t="s">
        <v>3751</v>
      </c>
      <c r="B811" s="84" t="s">
        <v>3752</v>
      </c>
      <c r="C811" s="84">
        <v>3</v>
      </c>
      <c r="D811" s="123">
        <v>0.007647895515544068</v>
      </c>
      <c r="E811" s="123">
        <v>2.03342375548695</v>
      </c>
      <c r="F811" s="84" t="s">
        <v>2874</v>
      </c>
      <c r="G811" s="84" t="b">
        <v>0</v>
      </c>
      <c r="H811" s="84" t="b">
        <v>0</v>
      </c>
      <c r="I811" s="84" t="b">
        <v>0</v>
      </c>
      <c r="J811" s="84" t="b">
        <v>0</v>
      </c>
      <c r="K811" s="84" t="b">
        <v>0</v>
      </c>
      <c r="L811" s="84" t="b">
        <v>0</v>
      </c>
    </row>
    <row r="812" spans="1:12" ht="15">
      <c r="A812" s="84" t="s">
        <v>3766</v>
      </c>
      <c r="B812" s="84" t="s">
        <v>3701</v>
      </c>
      <c r="C812" s="84">
        <v>3</v>
      </c>
      <c r="D812" s="123">
        <v>0.007647895515544068</v>
      </c>
      <c r="E812" s="123">
        <v>2.03342375548695</v>
      </c>
      <c r="F812" s="84" t="s">
        <v>2874</v>
      </c>
      <c r="G812" s="84" t="b">
        <v>0</v>
      </c>
      <c r="H812" s="84" t="b">
        <v>0</v>
      </c>
      <c r="I812" s="84" t="b">
        <v>0</v>
      </c>
      <c r="J812" s="84" t="b">
        <v>0</v>
      </c>
      <c r="K812" s="84" t="b">
        <v>0</v>
      </c>
      <c r="L812" s="84" t="b">
        <v>0</v>
      </c>
    </row>
    <row r="813" spans="1:12" ht="15">
      <c r="A813" s="84" t="s">
        <v>3701</v>
      </c>
      <c r="B813" s="84" t="s">
        <v>2986</v>
      </c>
      <c r="C813" s="84">
        <v>3</v>
      </c>
      <c r="D813" s="123">
        <v>0.007647895515544068</v>
      </c>
      <c r="E813" s="123">
        <v>1.5563025007672873</v>
      </c>
      <c r="F813" s="84" t="s">
        <v>2874</v>
      </c>
      <c r="G813" s="84" t="b">
        <v>0</v>
      </c>
      <c r="H813" s="84" t="b">
        <v>0</v>
      </c>
      <c r="I813" s="84" t="b">
        <v>0</v>
      </c>
      <c r="J813" s="84" t="b">
        <v>0</v>
      </c>
      <c r="K813" s="84" t="b">
        <v>0</v>
      </c>
      <c r="L813" s="84" t="b">
        <v>0</v>
      </c>
    </row>
    <row r="814" spans="1:12" ht="15">
      <c r="A814" s="84" t="s">
        <v>2986</v>
      </c>
      <c r="B814" s="84" t="s">
        <v>399</v>
      </c>
      <c r="C814" s="84">
        <v>3</v>
      </c>
      <c r="D814" s="123">
        <v>0.007647895515544068</v>
      </c>
      <c r="E814" s="123">
        <v>1.5563025007672873</v>
      </c>
      <c r="F814" s="84" t="s">
        <v>2874</v>
      </c>
      <c r="G814" s="84" t="b">
        <v>0</v>
      </c>
      <c r="H814" s="84" t="b">
        <v>0</v>
      </c>
      <c r="I814" s="84" t="b">
        <v>0</v>
      </c>
      <c r="J814" s="84" t="b">
        <v>0</v>
      </c>
      <c r="K814" s="84" t="b">
        <v>0</v>
      </c>
      <c r="L814" s="84" t="b">
        <v>0</v>
      </c>
    </row>
    <row r="815" spans="1:12" ht="15">
      <c r="A815" s="84" t="s">
        <v>399</v>
      </c>
      <c r="B815" s="84" t="s">
        <v>2988</v>
      </c>
      <c r="C815" s="84">
        <v>3</v>
      </c>
      <c r="D815" s="123">
        <v>0.007647895515544068</v>
      </c>
      <c r="E815" s="123">
        <v>1.6074550232146687</v>
      </c>
      <c r="F815" s="84" t="s">
        <v>2874</v>
      </c>
      <c r="G815" s="84" t="b">
        <v>0</v>
      </c>
      <c r="H815" s="84" t="b">
        <v>0</v>
      </c>
      <c r="I815" s="84" t="b">
        <v>0</v>
      </c>
      <c r="J815" s="84" t="b">
        <v>0</v>
      </c>
      <c r="K815" s="84" t="b">
        <v>0</v>
      </c>
      <c r="L815" s="84" t="b">
        <v>0</v>
      </c>
    </row>
    <row r="816" spans="1:12" ht="15">
      <c r="A816" s="84" t="s">
        <v>2988</v>
      </c>
      <c r="B816" s="84" t="s">
        <v>707</v>
      </c>
      <c r="C816" s="84">
        <v>3</v>
      </c>
      <c r="D816" s="123">
        <v>0.007647895515544068</v>
      </c>
      <c r="E816" s="123">
        <v>0.9084850188786497</v>
      </c>
      <c r="F816" s="84" t="s">
        <v>2874</v>
      </c>
      <c r="G816" s="84" t="b">
        <v>0</v>
      </c>
      <c r="H816" s="84" t="b">
        <v>0</v>
      </c>
      <c r="I816" s="84" t="b">
        <v>0</v>
      </c>
      <c r="J816" s="84" t="b">
        <v>0</v>
      </c>
      <c r="K816" s="84" t="b">
        <v>0</v>
      </c>
      <c r="L816" s="84" t="b">
        <v>0</v>
      </c>
    </row>
    <row r="817" spans="1:12" ht="15">
      <c r="A817" s="84" t="s">
        <v>3778</v>
      </c>
      <c r="B817" s="84" t="s">
        <v>3779</v>
      </c>
      <c r="C817" s="84">
        <v>2</v>
      </c>
      <c r="D817" s="123">
        <v>0.00611353222105828</v>
      </c>
      <c r="E817" s="123">
        <v>2.209515014542631</v>
      </c>
      <c r="F817" s="84" t="s">
        <v>2874</v>
      </c>
      <c r="G817" s="84" t="b">
        <v>0</v>
      </c>
      <c r="H817" s="84" t="b">
        <v>0</v>
      </c>
      <c r="I817" s="84" t="b">
        <v>0</v>
      </c>
      <c r="J817" s="84" t="b">
        <v>0</v>
      </c>
      <c r="K817" s="84" t="b">
        <v>0</v>
      </c>
      <c r="L817" s="84" t="b">
        <v>0</v>
      </c>
    </row>
    <row r="818" spans="1:12" ht="15">
      <c r="A818" s="84" t="s">
        <v>3779</v>
      </c>
      <c r="B818" s="84" t="s">
        <v>3703</v>
      </c>
      <c r="C818" s="84">
        <v>2</v>
      </c>
      <c r="D818" s="123">
        <v>0.00611353222105828</v>
      </c>
      <c r="E818" s="123">
        <v>2.209515014542631</v>
      </c>
      <c r="F818" s="84" t="s">
        <v>2874</v>
      </c>
      <c r="G818" s="84" t="b">
        <v>0</v>
      </c>
      <c r="H818" s="84" t="b">
        <v>0</v>
      </c>
      <c r="I818" s="84" t="b">
        <v>0</v>
      </c>
      <c r="J818" s="84" t="b">
        <v>0</v>
      </c>
      <c r="K818" s="84" t="b">
        <v>0</v>
      </c>
      <c r="L818" s="84" t="b">
        <v>0</v>
      </c>
    </row>
    <row r="819" spans="1:12" ht="15">
      <c r="A819" s="84" t="s">
        <v>3703</v>
      </c>
      <c r="B819" s="84" t="s">
        <v>3780</v>
      </c>
      <c r="C819" s="84">
        <v>2</v>
      </c>
      <c r="D819" s="123">
        <v>0.00611353222105828</v>
      </c>
      <c r="E819" s="123">
        <v>2.209515014542631</v>
      </c>
      <c r="F819" s="84" t="s">
        <v>2874</v>
      </c>
      <c r="G819" s="84" t="b">
        <v>0</v>
      </c>
      <c r="H819" s="84" t="b">
        <v>0</v>
      </c>
      <c r="I819" s="84" t="b">
        <v>0</v>
      </c>
      <c r="J819" s="84" t="b">
        <v>0</v>
      </c>
      <c r="K819" s="84" t="b">
        <v>0</v>
      </c>
      <c r="L819" s="84" t="b">
        <v>0</v>
      </c>
    </row>
    <row r="820" spans="1:12" ht="15">
      <c r="A820" s="84" t="s">
        <v>3780</v>
      </c>
      <c r="B820" s="84" t="s">
        <v>3781</v>
      </c>
      <c r="C820" s="84">
        <v>2</v>
      </c>
      <c r="D820" s="123">
        <v>0.00611353222105828</v>
      </c>
      <c r="E820" s="123">
        <v>2.209515014542631</v>
      </c>
      <c r="F820" s="84" t="s">
        <v>2874</v>
      </c>
      <c r="G820" s="84" t="b">
        <v>0</v>
      </c>
      <c r="H820" s="84" t="b">
        <v>0</v>
      </c>
      <c r="I820" s="84" t="b">
        <v>0</v>
      </c>
      <c r="J820" s="84" t="b">
        <v>0</v>
      </c>
      <c r="K820" s="84" t="b">
        <v>0</v>
      </c>
      <c r="L820" s="84" t="b">
        <v>0</v>
      </c>
    </row>
    <row r="821" spans="1:12" ht="15">
      <c r="A821" s="84" t="s">
        <v>3781</v>
      </c>
      <c r="B821" s="84" t="s">
        <v>3073</v>
      </c>
      <c r="C821" s="84">
        <v>2</v>
      </c>
      <c r="D821" s="123">
        <v>0.00611353222105828</v>
      </c>
      <c r="E821" s="123">
        <v>1.7323937598229686</v>
      </c>
      <c r="F821" s="84" t="s">
        <v>2874</v>
      </c>
      <c r="G821" s="84" t="b">
        <v>0</v>
      </c>
      <c r="H821" s="84" t="b">
        <v>0</v>
      </c>
      <c r="I821" s="84" t="b">
        <v>0</v>
      </c>
      <c r="J821" s="84" t="b">
        <v>0</v>
      </c>
      <c r="K821" s="84" t="b">
        <v>0</v>
      </c>
      <c r="L821" s="84" t="b">
        <v>0</v>
      </c>
    </row>
    <row r="822" spans="1:12" ht="15">
      <c r="A822" s="84" t="s">
        <v>3073</v>
      </c>
      <c r="B822" s="84" t="s">
        <v>3072</v>
      </c>
      <c r="C822" s="84">
        <v>2</v>
      </c>
      <c r="D822" s="123">
        <v>0.00611353222105828</v>
      </c>
      <c r="E822" s="123">
        <v>1.188325715472693</v>
      </c>
      <c r="F822" s="84" t="s">
        <v>2874</v>
      </c>
      <c r="G822" s="84" t="b">
        <v>0</v>
      </c>
      <c r="H822" s="84" t="b">
        <v>0</v>
      </c>
      <c r="I822" s="84" t="b">
        <v>0</v>
      </c>
      <c r="J822" s="84" t="b">
        <v>0</v>
      </c>
      <c r="K822" s="84" t="b">
        <v>0</v>
      </c>
      <c r="L822" s="84" t="b">
        <v>0</v>
      </c>
    </row>
    <row r="823" spans="1:12" ht="15">
      <c r="A823" s="84" t="s">
        <v>3072</v>
      </c>
      <c r="B823" s="84" t="s">
        <v>2986</v>
      </c>
      <c r="C823" s="84">
        <v>2</v>
      </c>
      <c r="D823" s="123">
        <v>0.00611353222105828</v>
      </c>
      <c r="E823" s="123">
        <v>1.0122344564170116</v>
      </c>
      <c r="F823" s="84" t="s">
        <v>2874</v>
      </c>
      <c r="G823" s="84" t="b">
        <v>0</v>
      </c>
      <c r="H823" s="84" t="b">
        <v>0</v>
      </c>
      <c r="I823" s="84" t="b">
        <v>0</v>
      </c>
      <c r="J823" s="84" t="b">
        <v>0</v>
      </c>
      <c r="K823" s="84" t="b">
        <v>0</v>
      </c>
      <c r="L823" s="84" t="b">
        <v>0</v>
      </c>
    </row>
    <row r="824" spans="1:12" ht="15">
      <c r="A824" s="84" t="s">
        <v>3810</v>
      </c>
      <c r="B824" s="84" t="s">
        <v>3811</v>
      </c>
      <c r="C824" s="84">
        <v>2</v>
      </c>
      <c r="D824" s="123">
        <v>0.00611353222105828</v>
      </c>
      <c r="E824" s="123">
        <v>2.209515014542631</v>
      </c>
      <c r="F824" s="84" t="s">
        <v>2874</v>
      </c>
      <c r="G824" s="84" t="b">
        <v>0</v>
      </c>
      <c r="H824" s="84" t="b">
        <v>0</v>
      </c>
      <c r="I824" s="84" t="b">
        <v>0</v>
      </c>
      <c r="J824" s="84" t="b">
        <v>0</v>
      </c>
      <c r="K824" s="84" t="b">
        <v>0</v>
      </c>
      <c r="L824" s="84" t="b">
        <v>0</v>
      </c>
    </row>
    <row r="825" spans="1:12" ht="15">
      <c r="A825" s="84" t="s">
        <v>3811</v>
      </c>
      <c r="B825" s="84" t="s">
        <v>3812</v>
      </c>
      <c r="C825" s="84">
        <v>2</v>
      </c>
      <c r="D825" s="123">
        <v>0.00611353222105828</v>
      </c>
      <c r="E825" s="123">
        <v>2.209515014542631</v>
      </c>
      <c r="F825" s="84" t="s">
        <v>2874</v>
      </c>
      <c r="G825" s="84" t="b">
        <v>0</v>
      </c>
      <c r="H825" s="84" t="b">
        <v>0</v>
      </c>
      <c r="I825" s="84" t="b">
        <v>0</v>
      </c>
      <c r="J825" s="84" t="b">
        <v>0</v>
      </c>
      <c r="K825" s="84" t="b">
        <v>0</v>
      </c>
      <c r="L825" s="84" t="b">
        <v>0</v>
      </c>
    </row>
    <row r="826" spans="1:12" ht="15">
      <c r="A826" s="84" t="s">
        <v>3812</v>
      </c>
      <c r="B826" s="84" t="s">
        <v>3813</v>
      </c>
      <c r="C826" s="84">
        <v>2</v>
      </c>
      <c r="D826" s="123">
        <v>0.00611353222105828</v>
      </c>
      <c r="E826" s="123">
        <v>2.209515014542631</v>
      </c>
      <c r="F826" s="84" t="s">
        <v>2874</v>
      </c>
      <c r="G826" s="84" t="b">
        <v>0</v>
      </c>
      <c r="H826" s="84" t="b">
        <v>0</v>
      </c>
      <c r="I826" s="84" t="b">
        <v>0</v>
      </c>
      <c r="J826" s="84" t="b">
        <v>0</v>
      </c>
      <c r="K826" s="84" t="b">
        <v>0</v>
      </c>
      <c r="L826" s="84" t="b">
        <v>0</v>
      </c>
    </row>
    <row r="827" spans="1:12" ht="15">
      <c r="A827" s="84" t="s">
        <v>3813</v>
      </c>
      <c r="B827" s="84" t="s">
        <v>3814</v>
      </c>
      <c r="C827" s="84">
        <v>2</v>
      </c>
      <c r="D827" s="123">
        <v>0.00611353222105828</v>
      </c>
      <c r="E827" s="123">
        <v>2.209515014542631</v>
      </c>
      <c r="F827" s="84" t="s">
        <v>2874</v>
      </c>
      <c r="G827" s="84" t="b">
        <v>0</v>
      </c>
      <c r="H827" s="84" t="b">
        <v>0</v>
      </c>
      <c r="I827" s="84" t="b">
        <v>0</v>
      </c>
      <c r="J827" s="84" t="b">
        <v>0</v>
      </c>
      <c r="K827" s="84" t="b">
        <v>0</v>
      </c>
      <c r="L827" s="84" t="b">
        <v>0</v>
      </c>
    </row>
    <row r="828" spans="1:12" ht="15">
      <c r="A828" s="84" t="s">
        <v>3814</v>
      </c>
      <c r="B828" s="84" t="s">
        <v>3815</v>
      </c>
      <c r="C828" s="84">
        <v>2</v>
      </c>
      <c r="D828" s="123">
        <v>0.00611353222105828</v>
      </c>
      <c r="E828" s="123">
        <v>2.209515014542631</v>
      </c>
      <c r="F828" s="84" t="s">
        <v>2874</v>
      </c>
      <c r="G828" s="84" t="b">
        <v>0</v>
      </c>
      <c r="H828" s="84" t="b">
        <v>0</v>
      </c>
      <c r="I828" s="84" t="b">
        <v>0</v>
      </c>
      <c r="J828" s="84" t="b">
        <v>0</v>
      </c>
      <c r="K828" s="84" t="b">
        <v>0</v>
      </c>
      <c r="L828" s="84" t="b">
        <v>0</v>
      </c>
    </row>
    <row r="829" spans="1:12" ht="15">
      <c r="A829" s="84" t="s">
        <v>3815</v>
      </c>
      <c r="B829" s="84" t="s">
        <v>3707</v>
      </c>
      <c r="C829" s="84">
        <v>2</v>
      </c>
      <c r="D829" s="123">
        <v>0.00611353222105828</v>
      </c>
      <c r="E829" s="123">
        <v>2.209515014542631</v>
      </c>
      <c r="F829" s="84" t="s">
        <v>2874</v>
      </c>
      <c r="G829" s="84" t="b">
        <v>0</v>
      </c>
      <c r="H829" s="84" t="b">
        <v>0</v>
      </c>
      <c r="I829" s="84" t="b">
        <v>0</v>
      </c>
      <c r="J829" s="84" t="b">
        <v>0</v>
      </c>
      <c r="K829" s="84" t="b">
        <v>0</v>
      </c>
      <c r="L829" s="84" t="b">
        <v>0</v>
      </c>
    </row>
    <row r="830" spans="1:12" ht="15">
      <c r="A830" s="84" t="s">
        <v>3707</v>
      </c>
      <c r="B830" s="84" t="s">
        <v>3816</v>
      </c>
      <c r="C830" s="84">
        <v>2</v>
      </c>
      <c r="D830" s="123">
        <v>0.00611353222105828</v>
      </c>
      <c r="E830" s="123">
        <v>2.209515014542631</v>
      </c>
      <c r="F830" s="84" t="s">
        <v>2874</v>
      </c>
      <c r="G830" s="84" t="b">
        <v>0</v>
      </c>
      <c r="H830" s="84" t="b">
        <v>0</v>
      </c>
      <c r="I830" s="84" t="b">
        <v>0</v>
      </c>
      <c r="J830" s="84" t="b">
        <v>0</v>
      </c>
      <c r="K830" s="84" t="b">
        <v>0</v>
      </c>
      <c r="L830" s="84" t="b">
        <v>0</v>
      </c>
    </row>
    <row r="831" spans="1:12" ht="15">
      <c r="A831" s="84" t="s">
        <v>3816</v>
      </c>
      <c r="B831" s="84" t="s">
        <v>3817</v>
      </c>
      <c r="C831" s="84">
        <v>2</v>
      </c>
      <c r="D831" s="123">
        <v>0.00611353222105828</v>
      </c>
      <c r="E831" s="123">
        <v>2.209515014542631</v>
      </c>
      <c r="F831" s="84" t="s">
        <v>2874</v>
      </c>
      <c r="G831" s="84" t="b">
        <v>0</v>
      </c>
      <c r="H831" s="84" t="b">
        <v>0</v>
      </c>
      <c r="I831" s="84" t="b">
        <v>0</v>
      </c>
      <c r="J831" s="84" t="b">
        <v>0</v>
      </c>
      <c r="K831" s="84" t="b">
        <v>1</v>
      </c>
      <c r="L831" s="84" t="b">
        <v>0</v>
      </c>
    </row>
    <row r="832" spans="1:12" ht="15">
      <c r="A832" s="84" t="s">
        <v>3817</v>
      </c>
      <c r="B832" s="84" t="s">
        <v>3818</v>
      </c>
      <c r="C832" s="84">
        <v>2</v>
      </c>
      <c r="D832" s="123">
        <v>0.00611353222105828</v>
      </c>
      <c r="E832" s="123">
        <v>2.209515014542631</v>
      </c>
      <c r="F832" s="84" t="s">
        <v>2874</v>
      </c>
      <c r="G832" s="84" t="b">
        <v>0</v>
      </c>
      <c r="H832" s="84" t="b">
        <v>1</v>
      </c>
      <c r="I832" s="84" t="b">
        <v>0</v>
      </c>
      <c r="J832" s="84" t="b">
        <v>0</v>
      </c>
      <c r="K832" s="84" t="b">
        <v>1</v>
      </c>
      <c r="L832" s="84" t="b">
        <v>0</v>
      </c>
    </row>
    <row r="833" spans="1:12" ht="15">
      <c r="A833" s="84" t="s">
        <v>3818</v>
      </c>
      <c r="B833" s="84" t="s">
        <v>3708</v>
      </c>
      <c r="C833" s="84">
        <v>2</v>
      </c>
      <c r="D833" s="123">
        <v>0.00611353222105828</v>
      </c>
      <c r="E833" s="123">
        <v>2.209515014542631</v>
      </c>
      <c r="F833" s="84" t="s">
        <v>2874</v>
      </c>
      <c r="G833" s="84" t="b">
        <v>0</v>
      </c>
      <c r="H833" s="84" t="b">
        <v>1</v>
      </c>
      <c r="I833" s="84" t="b">
        <v>0</v>
      </c>
      <c r="J833" s="84" t="b">
        <v>0</v>
      </c>
      <c r="K833" s="84" t="b">
        <v>0</v>
      </c>
      <c r="L833" s="84" t="b">
        <v>0</v>
      </c>
    </row>
    <row r="834" spans="1:12" ht="15">
      <c r="A834" s="84" t="s">
        <v>3708</v>
      </c>
      <c r="B834" s="84" t="s">
        <v>3819</v>
      </c>
      <c r="C834" s="84">
        <v>2</v>
      </c>
      <c r="D834" s="123">
        <v>0.00611353222105828</v>
      </c>
      <c r="E834" s="123">
        <v>2.209515014542631</v>
      </c>
      <c r="F834" s="84" t="s">
        <v>2874</v>
      </c>
      <c r="G834" s="84" t="b">
        <v>0</v>
      </c>
      <c r="H834" s="84" t="b">
        <v>0</v>
      </c>
      <c r="I834" s="84" t="b">
        <v>0</v>
      </c>
      <c r="J834" s="84" t="b">
        <v>1</v>
      </c>
      <c r="K834" s="84" t="b">
        <v>0</v>
      </c>
      <c r="L834" s="84" t="b">
        <v>0</v>
      </c>
    </row>
    <row r="835" spans="1:12" ht="15">
      <c r="A835" s="84" t="s">
        <v>332</v>
      </c>
      <c r="B835" s="84" t="s">
        <v>3669</v>
      </c>
      <c r="C835" s="84">
        <v>2</v>
      </c>
      <c r="D835" s="123">
        <v>0.00611353222105828</v>
      </c>
      <c r="E835" s="123">
        <v>2.209515014542631</v>
      </c>
      <c r="F835" s="84" t="s">
        <v>2874</v>
      </c>
      <c r="G835" s="84" t="b">
        <v>0</v>
      </c>
      <c r="H835" s="84" t="b">
        <v>0</v>
      </c>
      <c r="I835" s="84" t="b">
        <v>0</v>
      </c>
      <c r="J835" s="84" t="b">
        <v>0</v>
      </c>
      <c r="K835" s="84" t="b">
        <v>0</v>
      </c>
      <c r="L835" s="84" t="b">
        <v>0</v>
      </c>
    </row>
    <row r="836" spans="1:12" ht="15">
      <c r="A836" s="84" t="s">
        <v>2987</v>
      </c>
      <c r="B836" s="84" t="s">
        <v>3809</v>
      </c>
      <c r="C836" s="84">
        <v>2</v>
      </c>
      <c r="D836" s="123">
        <v>0.00611353222105828</v>
      </c>
      <c r="E836" s="123">
        <v>1.7323937598229686</v>
      </c>
      <c r="F836" s="84" t="s">
        <v>2874</v>
      </c>
      <c r="G836" s="84" t="b">
        <v>0</v>
      </c>
      <c r="H836" s="84" t="b">
        <v>0</v>
      </c>
      <c r="I836" s="84" t="b">
        <v>0</v>
      </c>
      <c r="J836" s="84" t="b">
        <v>0</v>
      </c>
      <c r="K836" s="84" t="b">
        <v>0</v>
      </c>
      <c r="L836" s="84" t="b">
        <v>0</v>
      </c>
    </row>
    <row r="837" spans="1:12" ht="15">
      <c r="A837" s="84" t="s">
        <v>3706</v>
      </c>
      <c r="B837" s="84" t="s">
        <v>3085</v>
      </c>
      <c r="C837" s="84">
        <v>2</v>
      </c>
      <c r="D837" s="123">
        <v>0.00611353222105828</v>
      </c>
      <c r="E837" s="123">
        <v>1.9084850188786497</v>
      </c>
      <c r="F837" s="84" t="s">
        <v>2874</v>
      </c>
      <c r="G837" s="84" t="b">
        <v>0</v>
      </c>
      <c r="H837" s="84" t="b">
        <v>0</v>
      </c>
      <c r="I837" s="84" t="b">
        <v>0</v>
      </c>
      <c r="J837" s="84" t="b">
        <v>0</v>
      </c>
      <c r="K837" s="84" t="b">
        <v>0</v>
      </c>
      <c r="L837" s="84" t="b">
        <v>0</v>
      </c>
    </row>
    <row r="838" spans="1:12" ht="15">
      <c r="A838" s="84" t="s">
        <v>3085</v>
      </c>
      <c r="B838" s="84" t="s">
        <v>3015</v>
      </c>
      <c r="C838" s="84">
        <v>2</v>
      </c>
      <c r="D838" s="123">
        <v>0.00611353222105828</v>
      </c>
      <c r="E838" s="123">
        <v>2.209515014542631</v>
      </c>
      <c r="F838" s="84" t="s">
        <v>2874</v>
      </c>
      <c r="G838" s="84" t="b">
        <v>0</v>
      </c>
      <c r="H838" s="84" t="b">
        <v>0</v>
      </c>
      <c r="I838" s="84" t="b">
        <v>0</v>
      </c>
      <c r="J838" s="84" t="b">
        <v>0</v>
      </c>
      <c r="K838" s="84" t="b">
        <v>0</v>
      </c>
      <c r="L838" s="84" t="b">
        <v>0</v>
      </c>
    </row>
    <row r="839" spans="1:12" ht="15">
      <c r="A839" s="84" t="s">
        <v>3015</v>
      </c>
      <c r="B839" s="84" t="s">
        <v>3664</v>
      </c>
      <c r="C839" s="84">
        <v>2</v>
      </c>
      <c r="D839" s="123">
        <v>0.00611353222105828</v>
      </c>
      <c r="E839" s="123">
        <v>2.209515014542631</v>
      </c>
      <c r="F839" s="84" t="s">
        <v>2874</v>
      </c>
      <c r="G839" s="84" t="b">
        <v>0</v>
      </c>
      <c r="H839" s="84" t="b">
        <v>0</v>
      </c>
      <c r="I839" s="84" t="b">
        <v>0</v>
      </c>
      <c r="J839" s="84" t="b">
        <v>0</v>
      </c>
      <c r="K839" s="84" t="b">
        <v>0</v>
      </c>
      <c r="L839" s="84" t="b">
        <v>0</v>
      </c>
    </row>
    <row r="840" spans="1:12" ht="15">
      <c r="A840" s="84" t="s">
        <v>3664</v>
      </c>
      <c r="B840" s="84" t="s">
        <v>3805</v>
      </c>
      <c r="C840" s="84">
        <v>2</v>
      </c>
      <c r="D840" s="123">
        <v>0.00611353222105828</v>
      </c>
      <c r="E840" s="123">
        <v>2.209515014542631</v>
      </c>
      <c r="F840" s="84" t="s">
        <v>2874</v>
      </c>
      <c r="G840" s="84" t="b">
        <v>0</v>
      </c>
      <c r="H840" s="84" t="b">
        <v>0</v>
      </c>
      <c r="I840" s="84" t="b">
        <v>0</v>
      </c>
      <c r="J840" s="84" t="b">
        <v>0</v>
      </c>
      <c r="K840" s="84" t="b">
        <v>0</v>
      </c>
      <c r="L840" s="84" t="b">
        <v>0</v>
      </c>
    </row>
    <row r="841" spans="1:12" ht="15">
      <c r="A841" s="84" t="s">
        <v>3805</v>
      </c>
      <c r="B841" s="84" t="s">
        <v>3706</v>
      </c>
      <c r="C841" s="84">
        <v>2</v>
      </c>
      <c r="D841" s="123">
        <v>0.00611353222105828</v>
      </c>
      <c r="E841" s="123">
        <v>2.03342375548695</v>
      </c>
      <c r="F841" s="84" t="s">
        <v>2874</v>
      </c>
      <c r="G841" s="84" t="b">
        <v>0</v>
      </c>
      <c r="H841" s="84" t="b">
        <v>0</v>
      </c>
      <c r="I841" s="84" t="b">
        <v>0</v>
      </c>
      <c r="J841" s="84" t="b">
        <v>0</v>
      </c>
      <c r="K841" s="84" t="b">
        <v>0</v>
      </c>
      <c r="L841" s="84" t="b">
        <v>0</v>
      </c>
    </row>
    <row r="842" spans="1:12" ht="15">
      <c r="A842" s="84" t="s">
        <v>3706</v>
      </c>
      <c r="B842" s="84" t="s">
        <v>3806</v>
      </c>
      <c r="C842" s="84">
        <v>2</v>
      </c>
      <c r="D842" s="123">
        <v>0.00611353222105828</v>
      </c>
      <c r="E842" s="123">
        <v>1.9084850188786497</v>
      </c>
      <c r="F842" s="84" t="s">
        <v>2874</v>
      </c>
      <c r="G842" s="84" t="b">
        <v>0</v>
      </c>
      <c r="H842" s="84" t="b">
        <v>0</v>
      </c>
      <c r="I842" s="84" t="b">
        <v>0</v>
      </c>
      <c r="J842" s="84" t="b">
        <v>0</v>
      </c>
      <c r="K842" s="84" t="b">
        <v>0</v>
      </c>
      <c r="L842" s="84" t="b">
        <v>0</v>
      </c>
    </row>
    <row r="843" spans="1:12" ht="15">
      <c r="A843" s="84" t="s">
        <v>3806</v>
      </c>
      <c r="B843" s="84" t="s">
        <v>3807</v>
      </c>
      <c r="C843" s="84">
        <v>2</v>
      </c>
      <c r="D843" s="123">
        <v>0.00611353222105828</v>
      </c>
      <c r="E843" s="123">
        <v>2.209515014542631</v>
      </c>
      <c r="F843" s="84" t="s">
        <v>2874</v>
      </c>
      <c r="G843" s="84" t="b">
        <v>0</v>
      </c>
      <c r="H843" s="84" t="b">
        <v>0</v>
      </c>
      <c r="I843" s="84" t="b">
        <v>0</v>
      </c>
      <c r="J843" s="84" t="b">
        <v>0</v>
      </c>
      <c r="K843" s="84" t="b">
        <v>0</v>
      </c>
      <c r="L843" s="84" t="b">
        <v>0</v>
      </c>
    </row>
    <row r="844" spans="1:12" ht="15">
      <c r="A844" s="84" t="s">
        <v>3807</v>
      </c>
      <c r="B844" s="84" t="s">
        <v>3679</v>
      </c>
      <c r="C844" s="84">
        <v>2</v>
      </c>
      <c r="D844" s="123">
        <v>0.00611353222105828</v>
      </c>
      <c r="E844" s="123">
        <v>1.8115750058705935</v>
      </c>
      <c r="F844" s="84" t="s">
        <v>2874</v>
      </c>
      <c r="G844" s="84" t="b">
        <v>0</v>
      </c>
      <c r="H844" s="84" t="b">
        <v>0</v>
      </c>
      <c r="I844" s="84" t="b">
        <v>0</v>
      </c>
      <c r="J844" s="84" t="b">
        <v>0</v>
      </c>
      <c r="K844" s="84" t="b">
        <v>0</v>
      </c>
      <c r="L844" s="84" t="b">
        <v>0</v>
      </c>
    </row>
    <row r="845" spans="1:12" ht="15">
      <c r="A845" s="84" t="s">
        <v>3679</v>
      </c>
      <c r="B845" s="84" t="s">
        <v>3663</v>
      </c>
      <c r="C845" s="84">
        <v>2</v>
      </c>
      <c r="D845" s="123">
        <v>0.00611353222105828</v>
      </c>
      <c r="E845" s="123">
        <v>1.8115750058705935</v>
      </c>
      <c r="F845" s="84" t="s">
        <v>2874</v>
      </c>
      <c r="G845" s="84" t="b">
        <v>0</v>
      </c>
      <c r="H845" s="84" t="b">
        <v>0</v>
      </c>
      <c r="I845" s="84" t="b">
        <v>0</v>
      </c>
      <c r="J845" s="84" t="b">
        <v>0</v>
      </c>
      <c r="K845" s="84" t="b">
        <v>0</v>
      </c>
      <c r="L845" s="84" t="b">
        <v>0</v>
      </c>
    </row>
    <row r="846" spans="1:12" ht="15">
      <c r="A846" s="84" t="s">
        <v>3663</v>
      </c>
      <c r="B846" s="84" t="s">
        <v>808</v>
      </c>
      <c r="C846" s="84">
        <v>2</v>
      </c>
      <c r="D846" s="123">
        <v>0.00611353222105828</v>
      </c>
      <c r="E846" s="123">
        <v>2.209515014542631</v>
      </c>
      <c r="F846" s="84" t="s">
        <v>2874</v>
      </c>
      <c r="G846" s="84" t="b">
        <v>0</v>
      </c>
      <c r="H846" s="84" t="b">
        <v>0</v>
      </c>
      <c r="I846" s="84" t="b">
        <v>0</v>
      </c>
      <c r="J846" s="84" t="b">
        <v>0</v>
      </c>
      <c r="K846" s="84" t="b">
        <v>0</v>
      </c>
      <c r="L846" s="84" t="b">
        <v>0</v>
      </c>
    </row>
    <row r="847" spans="1:12" ht="15">
      <c r="A847" s="84" t="s">
        <v>3796</v>
      </c>
      <c r="B847" s="84" t="s">
        <v>3797</v>
      </c>
      <c r="C847" s="84">
        <v>2</v>
      </c>
      <c r="D847" s="123">
        <v>0.00611353222105828</v>
      </c>
      <c r="E847" s="123">
        <v>2.209515014542631</v>
      </c>
      <c r="F847" s="84" t="s">
        <v>2874</v>
      </c>
      <c r="G847" s="84" t="b">
        <v>0</v>
      </c>
      <c r="H847" s="84" t="b">
        <v>0</v>
      </c>
      <c r="I847" s="84" t="b">
        <v>0</v>
      </c>
      <c r="J847" s="84" t="b">
        <v>0</v>
      </c>
      <c r="K847" s="84" t="b">
        <v>0</v>
      </c>
      <c r="L847" s="84" t="b">
        <v>0</v>
      </c>
    </row>
    <row r="848" spans="1:12" ht="15">
      <c r="A848" s="84" t="s">
        <v>3797</v>
      </c>
      <c r="B848" s="84" t="s">
        <v>3798</v>
      </c>
      <c r="C848" s="84">
        <v>2</v>
      </c>
      <c r="D848" s="123">
        <v>0.00611353222105828</v>
      </c>
      <c r="E848" s="123">
        <v>2.209515014542631</v>
      </c>
      <c r="F848" s="84" t="s">
        <v>2874</v>
      </c>
      <c r="G848" s="84" t="b">
        <v>0</v>
      </c>
      <c r="H848" s="84" t="b">
        <v>0</v>
      </c>
      <c r="I848" s="84" t="b">
        <v>0</v>
      </c>
      <c r="J848" s="84" t="b">
        <v>0</v>
      </c>
      <c r="K848" s="84" t="b">
        <v>0</v>
      </c>
      <c r="L848" s="84" t="b">
        <v>0</v>
      </c>
    </row>
    <row r="849" spans="1:12" ht="15">
      <c r="A849" s="84" t="s">
        <v>3798</v>
      </c>
      <c r="B849" s="84" t="s">
        <v>3799</v>
      </c>
      <c r="C849" s="84">
        <v>2</v>
      </c>
      <c r="D849" s="123">
        <v>0.00611353222105828</v>
      </c>
      <c r="E849" s="123">
        <v>2.209515014542631</v>
      </c>
      <c r="F849" s="84" t="s">
        <v>2874</v>
      </c>
      <c r="G849" s="84" t="b">
        <v>0</v>
      </c>
      <c r="H849" s="84" t="b">
        <v>0</v>
      </c>
      <c r="I849" s="84" t="b">
        <v>0</v>
      </c>
      <c r="J849" s="84" t="b">
        <v>0</v>
      </c>
      <c r="K849" s="84" t="b">
        <v>0</v>
      </c>
      <c r="L849" s="84" t="b">
        <v>0</v>
      </c>
    </row>
    <row r="850" spans="1:12" ht="15">
      <c r="A850" s="84" t="s">
        <v>3799</v>
      </c>
      <c r="B850" s="84" t="s">
        <v>3666</v>
      </c>
      <c r="C850" s="84">
        <v>2</v>
      </c>
      <c r="D850" s="123">
        <v>0.00611353222105828</v>
      </c>
      <c r="E850" s="123">
        <v>2.209515014542631</v>
      </c>
      <c r="F850" s="84" t="s">
        <v>2874</v>
      </c>
      <c r="G850" s="84" t="b">
        <v>0</v>
      </c>
      <c r="H850" s="84" t="b">
        <v>0</v>
      </c>
      <c r="I850" s="84" t="b">
        <v>0</v>
      </c>
      <c r="J850" s="84" t="b">
        <v>0</v>
      </c>
      <c r="K850" s="84" t="b">
        <v>0</v>
      </c>
      <c r="L850" s="84" t="b">
        <v>0</v>
      </c>
    </row>
    <row r="851" spans="1:12" ht="15">
      <c r="A851" s="84" t="s">
        <v>3666</v>
      </c>
      <c r="B851" s="84" t="s">
        <v>3668</v>
      </c>
      <c r="C851" s="84">
        <v>2</v>
      </c>
      <c r="D851" s="123">
        <v>0.00611353222105828</v>
      </c>
      <c r="E851" s="123">
        <v>2.209515014542631</v>
      </c>
      <c r="F851" s="84" t="s">
        <v>2874</v>
      </c>
      <c r="G851" s="84" t="b">
        <v>0</v>
      </c>
      <c r="H851" s="84" t="b">
        <v>0</v>
      </c>
      <c r="I851" s="84" t="b">
        <v>0</v>
      </c>
      <c r="J851" s="84" t="b">
        <v>1</v>
      </c>
      <c r="K851" s="84" t="b">
        <v>0</v>
      </c>
      <c r="L851" s="84" t="b">
        <v>0</v>
      </c>
    </row>
    <row r="852" spans="1:12" ht="15">
      <c r="A852" s="84" t="s">
        <v>3668</v>
      </c>
      <c r="B852" s="84" t="s">
        <v>3800</v>
      </c>
      <c r="C852" s="84">
        <v>2</v>
      </c>
      <c r="D852" s="123">
        <v>0.00611353222105828</v>
      </c>
      <c r="E852" s="123">
        <v>2.209515014542631</v>
      </c>
      <c r="F852" s="84" t="s">
        <v>2874</v>
      </c>
      <c r="G852" s="84" t="b">
        <v>1</v>
      </c>
      <c r="H852" s="84" t="b">
        <v>0</v>
      </c>
      <c r="I852" s="84" t="b">
        <v>0</v>
      </c>
      <c r="J852" s="84" t="b">
        <v>0</v>
      </c>
      <c r="K852" s="84" t="b">
        <v>0</v>
      </c>
      <c r="L852" s="84" t="b">
        <v>0</v>
      </c>
    </row>
    <row r="853" spans="1:12" ht="15">
      <c r="A853" s="84" t="s">
        <v>3800</v>
      </c>
      <c r="B853" s="84" t="s">
        <v>3801</v>
      </c>
      <c r="C853" s="84">
        <v>2</v>
      </c>
      <c r="D853" s="123">
        <v>0.00611353222105828</v>
      </c>
      <c r="E853" s="123">
        <v>2.209515014542631</v>
      </c>
      <c r="F853" s="84" t="s">
        <v>2874</v>
      </c>
      <c r="G853" s="84" t="b">
        <v>0</v>
      </c>
      <c r="H853" s="84" t="b">
        <v>0</v>
      </c>
      <c r="I853" s="84" t="b">
        <v>0</v>
      </c>
      <c r="J853" s="84" t="b">
        <v>0</v>
      </c>
      <c r="K853" s="84" t="b">
        <v>0</v>
      </c>
      <c r="L853" s="84" t="b">
        <v>0</v>
      </c>
    </row>
    <row r="854" spans="1:12" ht="15">
      <c r="A854" s="84" t="s">
        <v>3801</v>
      </c>
      <c r="B854" s="84" t="s">
        <v>3802</v>
      </c>
      <c r="C854" s="84">
        <v>2</v>
      </c>
      <c r="D854" s="123">
        <v>0.00611353222105828</v>
      </c>
      <c r="E854" s="123">
        <v>2.209515014542631</v>
      </c>
      <c r="F854" s="84" t="s">
        <v>2874</v>
      </c>
      <c r="G854" s="84" t="b">
        <v>0</v>
      </c>
      <c r="H854" s="84" t="b">
        <v>0</v>
      </c>
      <c r="I854" s="84" t="b">
        <v>0</v>
      </c>
      <c r="J854" s="84" t="b">
        <v>0</v>
      </c>
      <c r="K854" s="84" t="b">
        <v>0</v>
      </c>
      <c r="L854" s="84" t="b">
        <v>0</v>
      </c>
    </row>
    <row r="855" spans="1:12" ht="15">
      <c r="A855" s="84" t="s">
        <v>3802</v>
      </c>
      <c r="B855" s="84" t="s">
        <v>810</v>
      </c>
      <c r="C855" s="84">
        <v>2</v>
      </c>
      <c r="D855" s="123">
        <v>0.00611353222105828</v>
      </c>
      <c r="E855" s="123">
        <v>2.03342375548695</v>
      </c>
      <c r="F855" s="84" t="s">
        <v>2874</v>
      </c>
      <c r="G855" s="84" t="b">
        <v>0</v>
      </c>
      <c r="H855" s="84" t="b">
        <v>0</v>
      </c>
      <c r="I855" s="84" t="b">
        <v>0</v>
      </c>
      <c r="J855" s="84" t="b">
        <v>0</v>
      </c>
      <c r="K855" s="84" t="b">
        <v>0</v>
      </c>
      <c r="L855" s="84" t="b">
        <v>0</v>
      </c>
    </row>
    <row r="856" spans="1:12" ht="15">
      <c r="A856" s="84" t="s">
        <v>3782</v>
      </c>
      <c r="B856" s="84" t="s">
        <v>3783</v>
      </c>
      <c r="C856" s="84">
        <v>2</v>
      </c>
      <c r="D856" s="123">
        <v>0.00611353222105828</v>
      </c>
      <c r="E856" s="123">
        <v>2.209515014542631</v>
      </c>
      <c r="F856" s="84" t="s">
        <v>2874</v>
      </c>
      <c r="G856" s="84" t="b">
        <v>0</v>
      </c>
      <c r="H856" s="84" t="b">
        <v>0</v>
      </c>
      <c r="I856" s="84" t="b">
        <v>0</v>
      </c>
      <c r="J856" s="84" t="b">
        <v>0</v>
      </c>
      <c r="K856" s="84" t="b">
        <v>0</v>
      </c>
      <c r="L856" s="84" t="b">
        <v>0</v>
      </c>
    </row>
    <row r="857" spans="1:12" ht="15">
      <c r="A857" s="84" t="s">
        <v>3783</v>
      </c>
      <c r="B857" s="84" t="s">
        <v>3784</v>
      </c>
      <c r="C857" s="84">
        <v>2</v>
      </c>
      <c r="D857" s="123">
        <v>0.00611353222105828</v>
      </c>
      <c r="E857" s="123">
        <v>2.209515014542631</v>
      </c>
      <c r="F857" s="84" t="s">
        <v>2874</v>
      </c>
      <c r="G857" s="84" t="b">
        <v>0</v>
      </c>
      <c r="H857" s="84" t="b">
        <v>0</v>
      </c>
      <c r="I857" s="84" t="b">
        <v>0</v>
      </c>
      <c r="J857" s="84" t="b">
        <v>0</v>
      </c>
      <c r="K857" s="84" t="b">
        <v>0</v>
      </c>
      <c r="L857" s="84" t="b">
        <v>0</v>
      </c>
    </row>
    <row r="858" spans="1:12" ht="15">
      <c r="A858" s="84" t="s">
        <v>3784</v>
      </c>
      <c r="B858" s="84" t="s">
        <v>3785</v>
      </c>
      <c r="C858" s="84">
        <v>2</v>
      </c>
      <c r="D858" s="123">
        <v>0.00611353222105828</v>
      </c>
      <c r="E858" s="123">
        <v>2.209515014542631</v>
      </c>
      <c r="F858" s="84" t="s">
        <v>2874</v>
      </c>
      <c r="G858" s="84" t="b">
        <v>0</v>
      </c>
      <c r="H858" s="84" t="b">
        <v>0</v>
      </c>
      <c r="I858" s="84" t="b">
        <v>0</v>
      </c>
      <c r="J858" s="84" t="b">
        <v>0</v>
      </c>
      <c r="K858" s="84" t="b">
        <v>0</v>
      </c>
      <c r="L858" s="84" t="b">
        <v>0</v>
      </c>
    </row>
    <row r="859" spans="1:12" ht="15">
      <c r="A859" s="84" t="s">
        <v>3785</v>
      </c>
      <c r="B859" s="84" t="s">
        <v>3786</v>
      </c>
      <c r="C859" s="84">
        <v>2</v>
      </c>
      <c r="D859" s="123">
        <v>0.00611353222105828</v>
      </c>
      <c r="E859" s="123">
        <v>2.209515014542631</v>
      </c>
      <c r="F859" s="84" t="s">
        <v>2874</v>
      </c>
      <c r="G859" s="84" t="b">
        <v>0</v>
      </c>
      <c r="H859" s="84" t="b">
        <v>0</v>
      </c>
      <c r="I859" s="84" t="b">
        <v>0</v>
      </c>
      <c r="J859" s="84" t="b">
        <v>0</v>
      </c>
      <c r="K859" s="84" t="b">
        <v>0</v>
      </c>
      <c r="L859" s="84" t="b">
        <v>0</v>
      </c>
    </row>
    <row r="860" spans="1:12" ht="15">
      <c r="A860" s="84" t="s">
        <v>3786</v>
      </c>
      <c r="B860" s="84" t="s">
        <v>3736</v>
      </c>
      <c r="C860" s="84">
        <v>2</v>
      </c>
      <c r="D860" s="123">
        <v>0.00611353222105828</v>
      </c>
      <c r="E860" s="123">
        <v>2.209515014542631</v>
      </c>
      <c r="F860" s="84" t="s">
        <v>2874</v>
      </c>
      <c r="G860" s="84" t="b">
        <v>0</v>
      </c>
      <c r="H860" s="84" t="b">
        <v>0</v>
      </c>
      <c r="I860" s="84" t="b">
        <v>0</v>
      </c>
      <c r="J860" s="84" t="b">
        <v>0</v>
      </c>
      <c r="K860" s="84" t="b">
        <v>0</v>
      </c>
      <c r="L860" s="84" t="b">
        <v>0</v>
      </c>
    </row>
    <row r="861" spans="1:12" ht="15">
      <c r="A861" s="84" t="s">
        <v>3736</v>
      </c>
      <c r="B861" s="84" t="s">
        <v>2986</v>
      </c>
      <c r="C861" s="84">
        <v>2</v>
      </c>
      <c r="D861" s="123">
        <v>0.00611353222105828</v>
      </c>
      <c r="E861" s="123">
        <v>1.5563025007672873</v>
      </c>
      <c r="F861" s="84" t="s">
        <v>2874</v>
      </c>
      <c r="G861" s="84" t="b">
        <v>0</v>
      </c>
      <c r="H861" s="84" t="b">
        <v>0</v>
      </c>
      <c r="I861" s="84" t="b">
        <v>0</v>
      </c>
      <c r="J861" s="84" t="b">
        <v>0</v>
      </c>
      <c r="K861" s="84" t="b">
        <v>0</v>
      </c>
      <c r="L861" s="84" t="b">
        <v>0</v>
      </c>
    </row>
    <row r="862" spans="1:12" ht="15">
      <c r="A862" s="84" t="s">
        <v>716</v>
      </c>
      <c r="B862" s="84" t="s">
        <v>2987</v>
      </c>
      <c r="C862" s="84">
        <v>2</v>
      </c>
      <c r="D862" s="123">
        <v>0.00611353222105828</v>
      </c>
      <c r="E862" s="123">
        <v>1.3064250275506875</v>
      </c>
      <c r="F862" s="84" t="s">
        <v>2874</v>
      </c>
      <c r="G862" s="84" t="b">
        <v>0</v>
      </c>
      <c r="H862" s="84" t="b">
        <v>0</v>
      </c>
      <c r="I862" s="84" t="b">
        <v>0</v>
      </c>
      <c r="J862" s="84" t="b">
        <v>0</v>
      </c>
      <c r="K862" s="84" t="b">
        <v>0</v>
      </c>
      <c r="L862" s="84" t="b">
        <v>0</v>
      </c>
    </row>
    <row r="863" spans="1:12" ht="15">
      <c r="A863" s="84" t="s">
        <v>2987</v>
      </c>
      <c r="B863" s="84" t="s">
        <v>3704</v>
      </c>
      <c r="C863" s="84">
        <v>2</v>
      </c>
      <c r="D863" s="123">
        <v>0.00611353222105828</v>
      </c>
      <c r="E863" s="123">
        <v>1.7323937598229686</v>
      </c>
      <c r="F863" s="84" t="s">
        <v>2874</v>
      </c>
      <c r="G863" s="84" t="b">
        <v>0</v>
      </c>
      <c r="H863" s="84" t="b">
        <v>0</v>
      </c>
      <c r="I863" s="84" t="b">
        <v>0</v>
      </c>
      <c r="J863" s="84" t="b">
        <v>0</v>
      </c>
      <c r="K863" s="84" t="b">
        <v>0</v>
      </c>
      <c r="L863" s="84" t="b">
        <v>0</v>
      </c>
    </row>
    <row r="864" spans="1:12" ht="15">
      <c r="A864" s="84" t="s">
        <v>3704</v>
      </c>
      <c r="B864" s="84" t="s">
        <v>3787</v>
      </c>
      <c r="C864" s="84">
        <v>2</v>
      </c>
      <c r="D864" s="123">
        <v>0.00611353222105828</v>
      </c>
      <c r="E864" s="123">
        <v>2.209515014542631</v>
      </c>
      <c r="F864" s="84" t="s">
        <v>2874</v>
      </c>
      <c r="G864" s="84" t="b">
        <v>0</v>
      </c>
      <c r="H864" s="84" t="b">
        <v>0</v>
      </c>
      <c r="I864" s="84" t="b">
        <v>0</v>
      </c>
      <c r="J864" s="84" t="b">
        <v>0</v>
      </c>
      <c r="K864" s="84" t="b">
        <v>0</v>
      </c>
      <c r="L864" s="84" t="b">
        <v>0</v>
      </c>
    </row>
    <row r="865" spans="1:12" ht="15">
      <c r="A865" s="84" t="s">
        <v>3787</v>
      </c>
      <c r="B865" s="84" t="s">
        <v>3788</v>
      </c>
      <c r="C865" s="84">
        <v>2</v>
      </c>
      <c r="D865" s="123">
        <v>0.00611353222105828</v>
      </c>
      <c r="E865" s="123">
        <v>2.209515014542631</v>
      </c>
      <c r="F865" s="84" t="s">
        <v>2874</v>
      </c>
      <c r="G865" s="84" t="b">
        <v>0</v>
      </c>
      <c r="H865" s="84" t="b">
        <v>0</v>
      </c>
      <c r="I865" s="84" t="b">
        <v>0</v>
      </c>
      <c r="J865" s="84" t="b">
        <v>0</v>
      </c>
      <c r="K865" s="84" t="b">
        <v>0</v>
      </c>
      <c r="L865" s="84" t="b">
        <v>0</v>
      </c>
    </row>
    <row r="866" spans="1:12" ht="15">
      <c r="A866" s="84" t="s">
        <v>3788</v>
      </c>
      <c r="B866" s="84" t="s">
        <v>3072</v>
      </c>
      <c r="C866" s="84">
        <v>2</v>
      </c>
      <c r="D866" s="123">
        <v>0.00611353222105828</v>
      </c>
      <c r="E866" s="123">
        <v>1.6654469701923553</v>
      </c>
      <c r="F866" s="84" t="s">
        <v>2874</v>
      </c>
      <c r="G866" s="84" t="b">
        <v>0</v>
      </c>
      <c r="H866" s="84" t="b">
        <v>0</v>
      </c>
      <c r="I866" s="84" t="b">
        <v>0</v>
      </c>
      <c r="J866" s="84" t="b">
        <v>0</v>
      </c>
      <c r="K866" s="84" t="b">
        <v>0</v>
      </c>
      <c r="L866" s="84" t="b">
        <v>0</v>
      </c>
    </row>
    <row r="867" spans="1:12" ht="15">
      <c r="A867" s="84" t="s">
        <v>3072</v>
      </c>
      <c r="B867" s="84" t="s">
        <v>3789</v>
      </c>
      <c r="C867" s="84">
        <v>2</v>
      </c>
      <c r="D867" s="123">
        <v>0.00611353222105828</v>
      </c>
      <c r="E867" s="123">
        <v>1.6654469701923553</v>
      </c>
      <c r="F867" s="84" t="s">
        <v>2874</v>
      </c>
      <c r="G867" s="84" t="b">
        <v>0</v>
      </c>
      <c r="H867" s="84" t="b">
        <v>0</v>
      </c>
      <c r="I867" s="84" t="b">
        <v>0</v>
      </c>
      <c r="J867" s="84" t="b">
        <v>0</v>
      </c>
      <c r="K867" s="84" t="b">
        <v>0</v>
      </c>
      <c r="L867" s="84" t="b">
        <v>0</v>
      </c>
    </row>
    <row r="868" spans="1:12" ht="15">
      <c r="A868" s="84" t="s">
        <v>3789</v>
      </c>
      <c r="B868" s="84" t="s">
        <v>3790</v>
      </c>
      <c r="C868" s="84">
        <v>2</v>
      </c>
      <c r="D868" s="123">
        <v>0.00611353222105828</v>
      </c>
      <c r="E868" s="123">
        <v>2.209515014542631</v>
      </c>
      <c r="F868" s="84" t="s">
        <v>2874</v>
      </c>
      <c r="G868" s="84" t="b">
        <v>0</v>
      </c>
      <c r="H868" s="84" t="b">
        <v>0</v>
      </c>
      <c r="I868" s="84" t="b">
        <v>0</v>
      </c>
      <c r="J868" s="84" t="b">
        <v>0</v>
      </c>
      <c r="K868" s="84" t="b">
        <v>0</v>
      </c>
      <c r="L868" s="84" t="b">
        <v>0</v>
      </c>
    </row>
    <row r="869" spans="1:12" ht="15">
      <c r="A869" s="84" t="s">
        <v>3790</v>
      </c>
      <c r="B869" s="84" t="s">
        <v>3737</v>
      </c>
      <c r="C869" s="84">
        <v>2</v>
      </c>
      <c r="D869" s="123">
        <v>0.00611353222105828</v>
      </c>
      <c r="E869" s="123">
        <v>2.209515014542631</v>
      </c>
      <c r="F869" s="84" t="s">
        <v>2874</v>
      </c>
      <c r="G869" s="84" t="b">
        <v>0</v>
      </c>
      <c r="H869" s="84" t="b">
        <v>0</v>
      </c>
      <c r="I869" s="84" t="b">
        <v>0</v>
      </c>
      <c r="J869" s="84" t="b">
        <v>0</v>
      </c>
      <c r="K869" s="84" t="b">
        <v>0</v>
      </c>
      <c r="L869" s="84" t="b">
        <v>0</v>
      </c>
    </row>
    <row r="870" spans="1:12" ht="15">
      <c r="A870" s="84" t="s">
        <v>3737</v>
      </c>
      <c r="B870" s="84" t="s">
        <v>3791</v>
      </c>
      <c r="C870" s="84">
        <v>2</v>
      </c>
      <c r="D870" s="123">
        <v>0.00611353222105828</v>
      </c>
      <c r="E870" s="123">
        <v>2.209515014542631</v>
      </c>
      <c r="F870" s="84" t="s">
        <v>2874</v>
      </c>
      <c r="G870" s="84" t="b">
        <v>0</v>
      </c>
      <c r="H870" s="84" t="b">
        <v>0</v>
      </c>
      <c r="I870" s="84" t="b">
        <v>0</v>
      </c>
      <c r="J870" s="84" t="b">
        <v>0</v>
      </c>
      <c r="K870" s="84" t="b">
        <v>0</v>
      </c>
      <c r="L870" s="84" t="b">
        <v>0</v>
      </c>
    </row>
    <row r="871" spans="1:12" ht="15">
      <c r="A871" s="84" t="s">
        <v>3791</v>
      </c>
      <c r="B871" s="84" t="s">
        <v>3792</v>
      </c>
      <c r="C871" s="84">
        <v>2</v>
      </c>
      <c r="D871" s="123">
        <v>0.00611353222105828</v>
      </c>
      <c r="E871" s="123">
        <v>2.209515014542631</v>
      </c>
      <c r="F871" s="84" t="s">
        <v>2874</v>
      </c>
      <c r="G871" s="84" t="b">
        <v>0</v>
      </c>
      <c r="H871" s="84" t="b">
        <v>0</v>
      </c>
      <c r="I871" s="84" t="b">
        <v>0</v>
      </c>
      <c r="J871" s="84" t="b">
        <v>0</v>
      </c>
      <c r="K871" s="84" t="b">
        <v>0</v>
      </c>
      <c r="L871" s="84" t="b">
        <v>0</v>
      </c>
    </row>
    <row r="872" spans="1:12" ht="15">
      <c r="A872" s="84" t="s">
        <v>3792</v>
      </c>
      <c r="B872" s="84" t="s">
        <v>3705</v>
      </c>
      <c r="C872" s="84">
        <v>2</v>
      </c>
      <c r="D872" s="123">
        <v>0.00611353222105828</v>
      </c>
      <c r="E872" s="123">
        <v>2.209515014542631</v>
      </c>
      <c r="F872" s="84" t="s">
        <v>2874</v>
      </c>
      <c r="G872" s="84" t="b">
        <v>0</v>
      </c>
      <c r="H872" s="84" t="b">
        <v>0</v>
      </c>
      <c r="I872" s="84" t="b">
        <v>0</v>
      </c>
      <c r="J872" s="84" t="b">
        <v>0</v>
      </c>
      <c r="K872" s="84" t="b">
        <v>0</v>
      </c>
      <c r="L872" s="84" t="b">
        <v>0</v>
      </c>
    </row>
    <row r="873" spans="1:12" ht="15">
      <c r="A873" s="84" t="s">
        <v>3705</v>
      </c>
      <c r="B873" s="84" t="s">
        <v>2992</v>
      </c>
      <c r="C873" s="84">
        <v>2</v>
      </c>
      <c r="D873" s="123">
        <v>0.00611353222105828</v>
      </c>
      <c r="E873" s="123">
        <v>1.5105450102066122</v>
      </c>
      <c r="F873" s="84" t="s">
        <v>2874</v>
      </c>
      <c r="G873" s="84" t="b">
        <v>0</v>
      </c>
      <c r="H873" s="84" t="b">
        <v>0</v>
      </c>
      <c r="I873" s="84" t="b">
        <v>0</v>
      </c>
      <c r="J873" s="84" t="b">
        <v>0</v>
      </c>
      <c r="K873" s="84" t="b">
        <v>0</v>
      </c>
      <c r="L873" s="84" t="b">
        <v>0</v>
      </c>
    </row>
    <row r="874" spans="1:12" ht="15">
      <c r="A874" s="84" t="s">
        <v>2992</v>
      </c>
      <c r="B874" s="84" t="s">
        <v>3793</v>
      </c>
      <c r="C874" s="84">
        <v>2</v>
      </c>
      <c r="D874" s="123">
        <v>0.00611353222105828</v>
      </c>
      <c r="E874" s="123">
        <v>1.469152325048387</v>
      </c>
      <c r="F874" s="84" t="s">
        <v>2874</v>
      </c>
      <c r="G874" s="84" t="b">
        <v>0</v>
      </c>
      <c r="H874" s="84" t="b">
        <v>0</v>
      </c>
      <c r="I874" s="84" t="b">
        <v>0</v>
      </c>
      <c r="J874" s="84" t="b">
        <v>0</v>
      </c>
      <c r="K874" s="84" t="b">
        <v>0</v>
      </c>
      <c r="L874" s="84" t="b">
        <v>0</v>
      </c>
    </row>
    <row r="875" spans="1:12" ht="15">
      <c r="A875" s="84" t="s">
        <v>3793</v>
      </c>
      <c r="B875" s="84" t="s">
        <v>2990</v>
      </c>
      <c r="C875" s="84">
        <v>2</v>
      </c>
      <c r="D875" s="123">
        <v>0.00611353222105828</v>
      </c>
      <c r="E875" s="123">
        <v>2.209515014542631</v>
      </c>
      <c r="F875" s="84" t="s">
        <v>2874</v>
      </c>
      <c r="G875" s="84" t="b">
        <v>0</v>
      </c>
      <c r="H875" s="84" t="b">
        <v>0</v>
      </c>
      <c r="I875" s="84" t="b">
        <v>0</v>
      </c>
      <c r="J875" s="84" t="b">
        <v>0</v>
      </c>
      <c r="K875" s="84" t="b">
        <v>0</v>
      </c>
      <c r="L875" s="84" t="b">
        <v>0</v>
      </c>
    </row>
    <row r="876" spans="1:12" ht="15">
      <c r="A876" s="84" t="s">
        <v>2990</v>
      </c>
      <c r="B876" s="84" t="s">
        <v>3794</v>
      </c>
      <c r="C876" s="84">
        <v>2</v>
      </c>
      <c r="D876" s="123">
        <v>0.00611353222105828</v>
      </c>
      <c r="E876" s="123">
        <v>2.209515014542631</v>
      </c>
      <c r="F876" s="84" t="s">
        <v>2874</v>
      </c>
      <c r="G876" s="84" t="b">
        <v>0</v>
      </c>
      <c r="H876" s="84" t="b">
        <v>0</v>
      </c>
      <c r="I876" s="84" t="b">
        <v>0</v>
      </c>
      <c r="J876" s="84" t="b">
        <v>0</v>
      </c>
      <c r="K876" s="84" t="b">
        <v>0</v>
      </c>
      <c r="L876" s="84" t="b">
        <v>0</v>
      </c>
    </row>
    <row r="877" spans="1:12" ht="15">
      <c r="A877" s="84" t="s">
        <v>3794</v>
      </c>
      <c r="B877" s="84" t="s">
        <v>3795</v>
      </c>
      <c r="C877" s="84">
        <v>2</v>
      </c>
      <c r="D877" s="123">
        <v>0.00611353222105828</v>
      </c>
      <c r="E877" s="123">
        <v>2.209515014542631</v>
      </c>
      <c r="F877" s="84" t="s">
        <v>2874</v>
      </c>
      <c r="G877" s="84" t="b">
        <v>0</v>
      </c>
      <c r="H877" s="84" t="b">
        <v>0</v>
      </c>
      <c r="I877" s="84" t="b">
        <v>0</v>
      </c>
      <c r="J877" s="84" t="b">
        <v>0</v>
      </c>
      <c r="K877" s="84" t="b">
        <v>0</v>
      </c>
      <c r="L877" s="84" t="b">
        <v>0</v>
      </c>
    </row>
    <row r="878" spans="1:12" ht="15">
      <c r="A878" s="84" t="s">
        <v>707</v>
      </c>
      <c r="B878" s="84" t="s">
        <v>3012</v>
      </c>
      <c r="C878" s="84">
        <v>2</v>
      </c>
      <c r="D878" s="123">
        <v>0.00611353222105828</v>
      </c>
      <c r="E878" s="123">
        <v>1.1583624920952498</v>
      </c>
      <c r="F878" s="84" t="s">
        <v>2874</v>
      </c>
      <c r="G878" s="84" t="b">
        <v>0</v>
      </c>
      <c r="H878" s="84" t="b">
        <v>0</v>
      </c>
      <c r="I878" s="84" t="b">
        <v>0</v>
      </c>
      <c r="J878" s="84" t="b">
        <v>0</v>
      </c>
      <c r="K878" s="84" t="b">
        <v>0</v>
      </c>
      <c r="L878" s="84" t="b">
        <v>0</v>
      </c>
    </row>
    <row r="879" spans="1:12" ht="15">
      <c r="A879" s="84" t="s">
        <v>317</v>
      </c>
      <c r="B879" s="84" t="s">
        <v>2992</v>
      </c>
      <c r="C879" s="84">
        <v>2</v>
      </c>
      <c r="D879" s="123">
        <v>0.00611353222105828</v>
      </c>
      <c r="E879" s="123">
        <v>1.5105450102066122</v>
      </c>
      <c r="F879" s="84" t="s">
        <v>2874</v>
      </c>
      <c r="G879" s="84" t="b">
        <v>0</v>
      </c>
      <c r="H879" s="84" t="b">
        <v>0</v>
      </c>
      <c r="I879" s="84" t="b">
        <v>0</v>
      </c>
      <c r="J879" s="84" t="b">
        <v>0</v>
      </c>
      <c r="K879" s="84" t="b">
        <v>0</v>
      </c>
      <c r="L879" s="84" t="b">
        <v>0</v>
      </c>
    </row>
    <row r="880" spans="1:12" ht="15">
      <c r="A880" s="84" t="s">
        <v>3752</v>
      </c>
      <c r="B880" s="84" t="s">
        <v>3844</v>
      </c>
      <c r="C880" s="84">
        <v>2</v>
      </c>
      <c r="D880" s="123">
        <v>0.00611353222105828</v>
      </c>
      <c r="E880" s="123">
        <v>2.03342375548695</v>
      </c>
      <c r="F880" s="84" t="s">
        <v>2874</v>
      </c>
      <c r="G880" s="84" t="b">
        <v>0</v>
      </c>
      <c r="H880" s="84" t="b">
        <v>0</v>
      </c>
      <c r="I880" s="84" t="b">
        <v>0</v>
      </c>
      <c r="J880" s="84" t="b">
        <v>0</v>
      </c>
      <c r="K880" s="84" t="b">
        <v>0</v>
      </c>
      <c r="L880" s="84" t="b">
        <v>0</v>
      </c>
    </row>
    <row r="881" spans="1:12" ht="15">
      <c r="A881" s="84" t="s">
        <v>266</v>
      </c>
      <c r="B881" s="84" t="s">
        <v>3766</v>
      </c>
      <c r="C881" s="84">
        <v>2</v>
      </c>
      <c r="D881" s="123">
        <v>0.00611353222105828</v>
      </c>
      <c r="E881" s="123">
        <v>2.209515014542631</v>
      </c>
      <c r="F881" s="84" t="s">
        <v>2874</v>
      </c>
      <c r="G881" s="84" t="b">
        <v>0</v>
      </c>
      <c r="H881" s="84" t="b">
        <v>0</v>
      </c>
      <c r="I881" s="84" t="b">
        <v>0</v>
      </c>
      <c r="J881" s="84" t="b">
        <v>0</v>
      </c>
      <c r="K881" s="84" t="b">
        <v>0</v>
      </c>
      <c r="L881" s="84" t="b">
        <v>0</v>
      </c>
    </row>
    <row r="882" spans="1:12" ht="15">
      <c r="A882" s="84" t="s">
        <v>707</v>
      </c>
      <c r="B882" s="84" t="s">
        <v>3078</v>
      </c>
      <c r="C882" s="84">
        <v>2</v>
      </c>
      <c r="D882" s="123">
        <v>0.00611353222105828</v>
      </c>
      <c r="E882" s="123">
        <v>1.334453751150931</v>
      </c>
      <c r="F882" s="84" t="s">
        <v>2874</v>
      </c>
      <c r="G882" s="84" t="b">
        <v>0</v>
      </c>
      <c r="H882" s="84" t="b">
        <v>0</v>
      </c>
      <c r="I882" s="84" t="b">
        <v>0</v>
      </c>
      <c r="J882" s="84" t="b">
        <v>0</v>
      </c>
      <c r="K882" s="84" t="b">
        <v>0</v>
      </c>
      <c r="L882" s="84" t="b">
        <v>0</v>
      </c>
    </row>
    <row r="883" spans="1:12" ht="15">
      <c r="A883" s="84" t="s">
        <v>3015</v>
      </c>
      <c r="B883" s="84" t="s">
        <v>3076</v>
      </c>
      <c r="C883" s="84">
        <v>2</v>
      </c>
      <c r="D883" s="123">
        <v>0</v>
      </c>
      <c r="E883" s="123">
        <v>1.278753600952829</v>
      </c>
      <c r="F883" s="84" t="s">
        <v>2875</v>
      </c>
      <c r="G883" s="84" t="b">
        <v>0</v>
      </c>
      <c r="H883" s="84" t="b">
        <v>0</v>
      </c>
      <c r="I883" s="84" t="b">
        <v>0</v>
      </c>
      <c r="J883" s="84" t="b">
        <v>0</v>
      </c>
      <c r="K883" s="84" t="b">
        <v>0</v>
      </c>
      <c r="L883" s="84" t="b">
        <v>0</v>
      </c>
    </row>
    <row r="884" spans="1:12" ht="15">
      <c r="A884" s="84" t="s">
        <v>3076</v>
      </c>
      <c r="B884" s="84" t="s">
        <v>707</v>
      </c>
      <c r="C884" s="84">
        <v>2</v>
      </c>
      <c r="D884" s="123">
        <v>0</v>
      </c>
      <c r="E884" s="123">
        <v>1.278753600952829</v>
      </c>
      <c r="F884" s="84" t="s">
        <v>2875</v>
      </c>
      <c r="G884" s="84" t="b">
        <v>0</v>
      </c>
      <c r="H884" s="84" t="b">
        <v>0</v>
      </c>
      <c r="I884" s="84" t="b">
        <v>0</v>
      </c>
      <c r="J884" s="84" t="b">
        <v>0</v>
      </c>
      <c r="K884" s="84" t="b">
        <v>0</v>
      </c>
      <c r="L884" s="84" t="b">
        <v>0</v>
      </c>
    </row>
    <row r="885" spans="1:12" ht="15">
      <c r="A885" s="84" t="s">
        <v>707</v>
      </c>
      <c r="B885" s="84" t="s">
        <v>3077</v>
      </c>
      <c r="C885" s="84">
        <v>2</v>
      </c>
      <c r="D885" s="123">
        <v>0</v>
      </c>
      <c r="E885" s="123">
        <v>1.278753600952829</v>
      </c>
      <c r="F885" s="84" t="s">
        <v>2875</v>
      </c>
      <c r="G885" s="84" t="b">
        <v>0</v>
      </c>
      <c r="H885" s="84" t="b">
        <v>0</v>
      </c>
      <c r="I885" s="84" t="b">
        <v>0</v>
      </c>
      <c r="J885" s="84" t="b">
        <v>0</v>
      </c>
      <c r="K885" s="84" t="b">
        <v>0</v>
      </c>
      <c r="L885" s="84" t="b">
        <v>0</v>
      </c>
    </row>
    <row r="886" spans="1:12" ht="15">
      <c r="A886" s="84" t="s">
        <v>3077</v>
      </c>
      <c r="B886" s="84" t="s">
        <v>3078</v>
      </c>
      <c r="C886" s="84">
        <v>2</v>
      </c>
      <c r="D886" s="123">
        <v>0</v>
      </c>
      <c r="E886" s="123">
        <v>1.278753600952829</v>
      </c>
      <c r="F886" s="84" t="s">
        <v>2875</v>
      </c>
      <c r="G886" s="84" t="b">
        <v>0</v>
      </c>
      <c r="H886" s="84" t="b">
        <v>0</v>
      </c>
      <c r="I886" s="84" t="b">
        <v>0</v>
      </c>
      <c r="J886" s="84" t="b">
        <v>0</v>
      </c>
      <c r="K886" s="84" t="b">
        <v>0</v>
      </c>
      <c r="L886" s="84" t="b">
        <v>0</v>
      </c>
    </row>
    <row r="887" spans="1:12" ht="15">
      <c r="A887" s="84" t="s">
        <v>3078</v>
      </c>
      <c r="B887" s="84" t="s">
        <v>3079</v>
      </c>
      <c r="C887" s="84">
        <v>2</v>
      </c>
      <c r="D887" s="123">
        <v>0</v>
      </c>
      <c r="E887" s="123">
        <v>1.278753600952829</v>
      </c>
      <c r="F887" s="84" t="s">
        <v>2875</v>
      </c>
      <c r="G887" s="84" t="b">
        <v>0</v>
      </c>
      <c r="H887" s="84" t="b">
        <v>0</v>
      </c>
      <c r="I887" s="84" t="b">
        <v>0</v>
      </c>
      <c r="J887" s="84" t="b">
        <v>0</v>
      </c>
      <c r="K887" s="84" t="b">
        <v>0</v>
      </c>
      <c r="L887" s="84" t="b">
        <v>0</v>
      </c>
    </row>
    <row r="888" spans="1:12" ht="15">
      <c r="A888" s="84" t="s">
        <v>3079</v>
      </c>
      <c r="B888" s="84" t="s">
        <v>3080</v>
      </c>
      <c r="C888" s="84">
        <v>2</v>
      </c>
      <c r="D888" s="123">
        <v>0</v>
      </c>
      <c r="E888" s="123">
        <v>1.278753600952829</v>
      </c>
      <c r="F888" s="84" t="s">
        <v>2875</v>
      </c>
      <c r="G888" s="84" t="b">
        <v>0</v>
      </c>
      <c r="H888" s="84" t="b">
        <v>0</v>
      </c>
      <c r="I888" s="84" t="b">
        <v>0</v>
      </c>
      <c r="J888" s="84" t="b">
        <v>0</v>
      </c>
      <c r="K888" s="84" t="b">
        <v>0</v>
      </c>
      <c r="L888" s="84" t="b">
        <v>0</v>
      </c>
    </row>
    <row r="889" spans="1:12" ht="15">
      <c r="A889" s="84" t="s">
        <v>3080</v>
      </c>
      <c r="B889" s="84" t="s">
        <v>3081</v>
      </c>
      <c r="C889" s="84">
        <v>2</v>
      </c>
      <c r="D889" s="123">
        <v>0</v>
      </c>
      <c r="E889" s="123">
        <v>1.278753600952829</v>
      </c>
      <c r="F889" s="84" t="s">
        <v>2875</v>
      </c>
      <c r="G889" s="84" t="b">
        <v>0</v>
      </c>
      <c r="H889" s="84" t="b">
        <v>0</v>
      </c>
      <c r="I889" s="84" t="b">
        <v>0</v>
      </c>
      <c r="J889" s="84" t="b">
        <v>0</v>
      </c>
      <c r="K889" s="84" t="b">
        <v>0</v>
      </c>
      <c r="L889" s="84" t="b">
        <v>0</v>
      </c>
    </row>
    <row r="890" spans="1:12" ht="15">
      <c r="A890" s="84" t="s">
        <v>3081</v>
      </c>
      <c r="B890" s="84" t="s">
        <v>3082</v>
      </c>
      <c r="C890" s="84">
        <v>2</v>
      </c>
      <c r="D890" s="123">
        <v>0</v>
      </c>
      <c r="E890" s="123">
        <v>1.278753600952829</v>
      </c>
      <c r="F890" s="84" t="s">
        <v>2875</v>
      </c>
      <c r="G890" s="84" t="b">
        <v>0</v>
      </c>
      <c r="H890" s="84" t="b">
        <v>0</v>
      </c>
      <c r="I890" s="84" t="b">
        <v>0</v>
      </c>
      <c r="J890" s="84" t="b">
        <v>0</v>
      </c>
      <c r="K890" s="84" t="b">
        <v>0</v>
      </c>
      <c r="L890" s="84" t="b">
        <v>0</v>
      </c>
    </row>
    <row r="891" spans="1:12" ht="15">
      <c r="A891" s="84" t="s">
        <v>3082</v>
      </c>
      <c r="B891" s="84" t="s">
        <v>431</v>
      </c>
      <c r="C891" s="84">
        <v>2</v>
      </c>
      <c r="D891" s="123">
        <v>0</v>
      </c>
      <c r="E891" s="123">
        <v>1.278753600952829</v>
      </c>
      <c r="F891" s="84" t="s">
        <v>2875</v>
      </c>
      <c r="G891" s="84" t="b">
        <v>0</v>
      </c>
      <c r="H891" s="84" t="b">
        <v>0</v>
      </c>
      <c r="I891" s="84" t="b">
        <v>0</v>
      </c>
      <c r="J891" s="84" t="b">
        <v>0</v>
      </c>
      <c r="K891" s="84" t="b">
        <v>0</v>
      </c>
      <c r="L891" s="84" t="b">
        <v>0</v>
      </c>
    </row>
    <row r="892" spans="1:12" ht="15">
      <c r="A892" s="84" t="s">
        <v>431</v>
      </c>
      <c r="B892" s="84" t="s">
        <v>222</v>
      </c>
      <c r="C892" s="84">
        <v>2</v>
      </c>
      <c r="D892" s="123">
        <v>0</v>
      </c>
      <c r="E892" s="123">
        <v>1.278753600952829</v>
      </c>
      <c r="F892" s="84" t="s">
        <v>2875</v>
      </c>
      <c r="G892" s="84" t="b">
        <v>0</v>
      </c>
      <c r="H892" s="84" t="b">
        <v>0</v>
      </c>
      <c r="I892" s="84" t="b">
        <v>0</v>
      </c>
      <c r="J892" s="84" t="b">
        <v>0</v>
      </c>
      <c r="K892" s="84" t="b">
        <v>0</v>
      </c>
      <c r="L892" s="84" t="b">
        <v>0</v>
      </c>
    </row>
    <row r="893" spans="1:12" ht="15">
      <c r="A893" s="84" t="s">
        <v>222</v>
      </c>
      <c r="B893" s="84" t="s">
        <v>430</v>
      </c>
      <c r="C893" s="84">
        <v>2</v>
      </c>
      <c r="D893" s="123">
        <v>0</v>
      </c>
      <c r="E893" s="123">
        <v>1.1026623418971477</v>
      </c>
      <c r="F893" s="84" t="s">
        <v>2875</v>
      </c>
      <c r="G893" s="84" t="b">
        <v>0</v>
      </c>
      <c r="H893" s="84" t="b">
        <v>0</v>
      </c>
      <c r="I893" s="84" t="b">
        <v>0</v>
      </c>
      <c r="J893" s="84" t="b">
        <v>0</v>
      </c>
      <c r="K893" s="84" t="b">
        <v>0</v>
      </c>
      <c r="L893" s="84" t="b">
        <v>0</v>
      </c>
    </row>
    <row r="894" spans="1:12" ht="15">
      <c r="A894" s="84" t="s">
        <v>2991</v>
      </c>
      <c r="B894" s="84" t="s">
        <v>2994</v>
      </c>
      <c r="C894" s="84">
        <v>3</v>
      </c>
      <c r="D894" s="123">
        <v>0.013462565315655893</v>
      </c>
      <c r="E894" s="123">
        <v>1.0969100130080565</v>
      </c>
      <c r="F894" s="84" t="s">
        <v>2876</v>
      </c>
      <c r="G894" s="84" t="b">
        <v>0</v>
      </c>
      <c r="H894" s="84" t="b">
        <v>0</v>
      </c>
      <c r="I894" s="84" t="b">
        <v>0</v>
      </c>
      <c r="J894" s="84" t="b">
        <v>0</v>
      </c>
      <c r="K894" s="84" t="b">
        <v>0</v>
      </c>
      <c r="L894" s="84" t="b">
        <v>0</v>
      </c>
    </row>
    <row r="895" spans="1:12" ht="15">
      <c r="A895" s="84" t="s">
        <v>2994</v>
      </c>
      <c r="B895" s="84" t="s">
        <v>716</v>
      </c>
      <c r="C895" s="84">
        <v>3</v>
      </c>
      <c r="D895" s="123">
        <v>0.013462565315655893</v>
      </c>
      <c r="E895" s="123">
        <v>1.0299632233774432</v>
      </c>
      <c r="F895" s="84" t="s">
        <v>2876</v>
      </c>
      <c r="G895" s="84" t="b">
        <v>0</v>
      </c>
      <c r="H895" s="84" t="b">
        <v>0</v>
      </c>
      <c r="I895" s="84" t="b">
        <v>0</v>
      </c>
      <c r="J895" s="84" t="b">
        <v>0</v>
      </c>
      <c r="K895" s="84" t="b">
        <v>0</v>
      </c>
      <c r="L895" s="84" t="b">
        <v>0</v>
      </c>
    </row>
    <row r="896" spans="1:12" ht="15">
      <c r="A896" s="84" t="s">
        <v>3022</v>
      </c>
      <c r="B896" s="84" t="s">
        <v>3084</v>
      </c>
      <c r="C896" s="84">
        <v>2</v>
      </c>
      <c r="D896" s="123">
        <v>0.013269952301226236</v>
      </c>
      <c r="E896" s="123">
        <v>1.5740312677277188</v>
      </c>
      <c r="F896" s="84" t="s">
        <v>2876</v>
      </c>
      <c r="G896" s="84" t="b">
        <v>0</v>
      </c>
      <c r="H896" s="84" t="b">
        <v>0</v>
      </c>
      <c r="I896" s="84" t="b">
        <v>0</v>
      </c>
      <c r="J896" s="84" t="b">
        <v>0</v>
      </c>
      <c r="K896" s="84" t="b">
        <v>0</v>
      </c>
      <c r="L896" s="84" t="b">
        <v>0</v>
      </c>
    </row>
    <row r="897" spans="1:12" ht="15">
      <c r="A897" s="84" t="s">
        <v>3084</v>
      </c>
      <c r="B897" s="84" t="s">
        <v>3085</v>
      </c>
      <c r="C897" s="84">
        <v>2</v>
      </c>
      <c r="D897" s="123">
        <v>0.013269952301226236</v>
      </c>
      <c r="E897" s="123">
        <v>1.5740312677277188</v>
      </c>
      <c r="F897" s="84" t="s">
        <v>2876</v>
      </c>
      <c r="G897" s="84" t="b">
        <v>0</v>
      </c>
      <c r="H897" s="84" t="b">
        <v>0</v>
      </c>
      <c r="I897" s="84" t="b">
        <v>0</v>
      </c>
      <c r="J897" s="84" t="b">
        <v>0</v>
      </c>
      <c r="K897" s="84" t="b">
        <v>0</v>
      </c>
      <c r="L897" s="84" t="b">
        <v>0</v>
      </c>
    </row>
    <row r="898" spans="1:12" ht="15">
      <c r="A898" s="84" t="s">
        <v>3085</v>
      </c>
      <c r="B898" s="84" t="s">
        <v>3086</v>
      </c>
      <c r="C898" s="84">
        <v>2</v>
      </c>
      <c r="D898" s="123">
        <v>0.013269952301226236</v>
      </c>
      <c r="E898" s="123">
        <v>1.5740312677277188</v>
      </c>
      <c r="F898" s="84" t="s">
        <v>2876</v>
      </c>
      <c r="G898" s="84" t="b">
        <v>0</v>
      </c>
      <c r="H898" s="84" t="b">
        <v>0</v>
      </c>
      <c r="I898" s="84" t="b">
        <v>0</v>
      </c>
      <c r="J898" s="84" t="b">
        <v>0</v>
      </c>
      <c r="K898" s="84" t="b">
        <v>0</v>
      </c>
      <c r="L898" s="84" t="b">
        <v>0</v>
      </c>
    </row>
    <row r="899" spans="1:12" ht="15">
      <c r="A899" s="84" t="s">
        <v>3086</v>
      </c>
      <c r="B899" s="84" t="s">
        <v>3711</v>
      </c>
      <c r="C899" s="84">
        <v>2</v>
      </c>
      <c r="D899" s="123">
        <v>0.013269952301226236</v>
      </c>
      <c r="E899" s="123">
        <v>1.5740312677277188</v>
      </c>
      <c r="F899" s="84" t="s">
        <v>2876</v>
      </c>
      <c r="G899" s="84" t="b">
        <v>0</v>
      </c>
      <c r="H899" s="84" t="b">
        <v>0</v>
      </c>
      <c r="I899" s="84" t="b">
        <v>0</v>
      </c>
      <c r="J899" s="84" t="b">
        <v>0</v>
      </c>
      <c r="K899" s="84" t="b">
        <v>0</v>
      </c>
      <c r="L899" s="84" t="b">
        <v>0</v>
      </c>
    </row>
    <row r="900" spans="1:12" ht="15">
      <c r="A900" s="84" t="s">
        <v>3711</v>
      </c>
      <c r="B900" s="84" t="s">
        <v>2991</v>
      </c>
      <c r="C900" s="84">
        <v>2</v>
      </c>
      <c r="D900" s="123">
        <v>0.013269952301226236</v>
      </c>
      <c r="E900" s="123">
        <v>1.0299632233774432</v>
      </c>
      <c r="F900" s="84" t="s">
        <v>2876</v>
      </c>
      <c r="G900" s="84" t="b">
        <v>0</v>
      </c>
      <c r="H900" s="84" t="b">
        <v>0</v>
      </c>
      <c r="I900" s="84" t="b">
        <v>0</v>
      </c>
      <c r="J900" s="84" t="b">
        <v>0</v>
      </c>
      <c r="K900" s="84" t="b">
        <v>0</v>
      </c>
      <c r="L900" s="84" t="b">
        <v>0</v>
      </c>
    </row>
    <row r="901" spans="1:12" ht="15">
      <c r="A901" s="84" t="s">
        <v>716</v>
      </c>
      <c r="B901" s="84" t="s">
        <v>707</v>
      </c>
      <c r="C901" s="84">
        <v>2</v>
      </c>
      <c r="D901" s="123">
        <v>0.013269952301226236</v>
      </c>
      <c r="E901" s="123">
        <v>0.728933227713462</v>
      </c>
      <c r="F901" s="84" t="s">
        <v>2876</v>
      </c>
      <c r="G901" s="84" t="b">
        <v>0</v>
      </c>
      <c r="H901" s="84" t="b">
        <v>0</v>
      </c>
      <c r="I901" s="84" t="b">
        <v>0</v>
      </c>
      <c r="J901" s="84" t="b">
        <v>0</v>
      </c>
      <c r="K901" s="84" t="b">
        <v>0</v>
      </c>
      <c r="L901" s="84" t="b">
        <v>0</v>
      </c>
    </row>
    <row r="902" spans="1:12" ht="15">
      <c r="A902" s="84" t="s">
        <v>3089</v>
      </c>
      <c r="B902" s="84" t="s">
        <v>3061</v>
      </c>
      <c r="C902" s="84">
        <v>2</v>
      </c>
      <c r="D902" s="123">
        <v>0.013269952301226236</v>
      </c>
      <c r="E902" s="123">
        <v>1.5740312677277188</v>
      </c>
      <c r="F902" s="84" t="s">
        <v>2876</v>
      </c>
      <c r="G902" s="84" t="b">
        <v>1</v>
      </c>
      <c r="H902" s="84" t="b">
        <v>0</v>
      </c>
      <c r="I902" s="84" t="b">
        <v>0</v>
      </c>
      <c r="J902" s="84" t="b">
        <v>0</v>
      </c>
      <c r="K902" s="84" t="b">
        <v>0</v>
      </c>
      <c r="L902" s="84" t="b">
        <v>0</v>
      </c>
    </row>
    <row r="903" spans="1:12" ht="15">
      <c r="A903" s="84" t="s">
        <v>3061</v>
      </c>
      <c r="B903" s="84" t="s">
        <v>4002</v>
      </c>
      <c r="C903" s="84">
        <v>2</v>
      </c>
      <c r="D903" s="123">
        <v>0.013269952301226236</v>
      </c>
      <c r="E903" s="123">
        <v>1.5740312677277188</v>
      </c>
      <c r="F903" s="84" t="s">
        <v>2876</v>
      </c>
      <c r="G903" s="84" t="b">
        <v>0</v>
      </c>
      <c r="H903" s="84" t="b">
        <v>0</v>
      </c>
      <c r="I903" s="84" t="b">
        <v>0</v>
      </c>
      <c r="J903" s="84" t="b">
        <v>0</v>
      </c>
      <c r="K903" s="84" t="b">
        <v>0</v>
      </c>
      <c r="L903" s="84" t="b">
        <v>0</v>
      </c>
    </row>
    <row r="904" spans="1:12" ht="15">
      <c r="A904" s="84" t="s">
        <v>4002</v>
      </c>
      <c r="B904" s="84" t="s">
        <v>716</v>
      </c>
      <c r="C904" s="84">
        <v>2</v>
      </c>
      <c r="D904" s="123">
        <v>0.013269952301226236</v>
      </c>
      <c r="E904" s="123">
        <v>1.0299632233774432</v>
      </c>
      <c r="F904" s="84" t="s">
        <v>2876</v>
      </c>
      <c r="G904" s="84" t="b">
        <v>0</v>
      </c>
      <c r="H904" s="84" t="b">
        <v>0</v>
      </c>
      <c r="I904" s="84" t="b">
        <v>0</v>
      </c>
      <c r="J904" s="84" t="b">
        <v>0</v>
      </c>
      <c r="K904" s="84" t="b">
        <v>0</v>
      </c>
      <c r="L904" s="84" t="b">
        <v>0</v>
      </c>
    </row>
    <row r="905" spans="1:12" ht="15">
      <c r="A905" s="84" t="s">
        <v>716</v>
      </c>
      <c r="B905" s="84" t="s">
        <v>2987</v>
      </c>
      <c r="C905" s="84">
        <v>2</v>
      </c>
      <c r="D905" s="123">
        <v>0.013269952301226236</v>
      </c>
      <c r="E905" s="123">
        <v>1.0299632233774432</v>
      </c>
      <c r="F905" s="84" t="s">
        <v>2876</v>
      </c>
      <c r="G905" s="84" t="b">
        <v>0</v>
      </c>
      <c r="H905" s="84" t="b">
        <v>0</v>
      </c>
      <c r="I905" s="84" t="b">
        <v>0</v>
      </c>
      <c r="J905" s="84" t="b">
        <v>0</v>
      </c>
      <c r="K905" s="84" t="b">
        <v>0</v>
      </c>
      <c r="L905" s="84" t="b">
        <v>0</v>
      </c>
    </row>
    <row r="906" spans="1:12" ht="15">
      <c r="A906" s="84" t="s">
        <v>2987</v>
      </c>
      <c r="B906" s="84" t="s">
        <v>707</v>
      </c>
      <c r="C906" s="84">
        <v>2</v>
      </c>
      <c r="D906" s="123">
        <v>0.013269952301226236</v>
      </c>
      <c r="E906" s="123">
        <v>1.2730012720637376</v>
      </c>
      <c r="F906" s="84" t="s">
        <v>2876</v>
      </c>
      <c r="G906" s="84" t="b">
        <v>0</v>
      </c>
      <c r="H906" s="84" t="b">
        <v>0</v>
      </c>
      <c r="I906" s="84" t="b">
        <v>0</v>
      </c>
      <c r="J906" s="84" t="b">
        <v>0</v>
      </c>
      <c r="K906" s="84" t="b">
        <v>0</v>
      </c>
      <c r="L906" s="84" t="b">
        <v>0</v>
      </c>
    </row>
    <row r="907" spans="1:12" ht="15">
      <c r="A907" s="84" t="s">
        <v>707</v>
      </c>
      <c r="B907" s="84" t="s">
        <v>2986</v>
      </c>
      <c r="C907" s="84">
        <v>2</v>
      </c>
      <c r="D907" s="123">
        <v>0.013269952301226236</v>
      </c>
      <c r="E907" s="123">
        <v>1.2730012720637376</v>
      </c>
      <c r="F907" s="84" t="s">
        <v>2876</v>
      </c>
      <c r="G907" s="84" t="b">
        <v>0</v>
      </c>
      <c r="H907" s="84" t="b">
        <v>0</v>
      </c>
      <c r="I907" s="84" t="b">
        <v>0</v>
      </c>
      <c r="J907" s="84" t="b">
        <v>0</v>
      </c>
      <c r="K907" s="84" t="b">
        <v>0</v>
      </c>
      <c r="L907" s="84" t="b">
        <v>0</v>
      </c>
    </row>
    <row r="908" spans="1:12" ht="15">
      <c r="A908" s="84" t="s">
        <v>2986</v>
      </c>
      <c r="B908" s="84" t="s">
        <v>2988</v>
      </c>
      <c r="C908" s="84">
        <v>2</v>
      </c>
      <c r="D908" s="123">
        <v>0.013269952301226236</v>
      </c>
      <c r="E908" s="123">
        <v>1.5740312677277188</v>
      </c>
      <c r="F908" s="84" t="s">
        <v>2876</v>
      </c>
      <c r="G908" s="84" t="b">
        <v>0</v>
      </c>
      <c r="H908" s="84" t="b">
        <v>0</v>
      </c>
      <c r="I908" s="84" t="b">
        <v>0</v>
      </c>
      <c r="J908" s="84" t="b">
        <v>0</v>
      </c>
      <c r="K908" s="84" t="b">
        <v>0</v>
      </c>
      <c r="L908" s="84" t="b">
        <v>0</v>
      </c>
    </row>
    <row r="909" spans="1:12" ht="15">
      <c r="A909" s="84" t="s">
        <v>2988</v>
      </c>
      <c r="B909" s="84" t="s">
        <v>2991</v>
      </c>
      <c r="C909" s="84">
        <v>2</v>
      </c>
      <c r="D909" s="123">
        <v>0.013269952301226236</v>
      </c>
      <c r="E909" s="123">
        <v>1.0299632233774432</v>
      </c>
      <c r="F909" s="84" t="s">
        <v>2876</v>
      </c>
      <c r="G909" s="84" t="b">
        <v>0</v>
      </c>
      <c r="H909" s="84" t="b">
        <v>0</v>
      </c>
      <c r="I909" s="84" t="b">
        <v>0</v>
      </c>
      <c r="J909" s="84" t="b">
        <v>0</v>
      </c>
      <c r="K909" s="84" t="b">
        <v>0</v>
      </c>
      <c r="L909" s="84" t="b">
        <v>0</v>
      </c>
    </row>
    <row r="910" spans="1:12" ht="15">
      <c r="A910" s="84" t="s">
        <v>2991</v>
      </c>
      <c r="B910" s="84" t="s">
        <v>810</v>
      </c>
      <c r="C910" s="84">
        <v>2</v>
      </c>
      <c r="D910" s="123">
        <v>0.013269952301226236</v>
      </c>
      <c r="E910" s="123">
        <v>1.0969100130080565</v>
      </c>
      <c r="F910" s="84" t="s">
        <v>2876</v>
      </c>
      <c r="G910" s="84" t="b">
        <v>0</v>
      </c>
      <c r="H910" s="84" t="b">
        <v>0</v>
      </c>
      <c r="I910" s="84" t="b">
        <v>0</v>
      </c>
      <c r="J910" s="84" t="b">
        <v>0</v>
      </c>
      <c r="K910" s="84" t="b">
        <v>0</v>
      </c>
      <c r="L910" s="84" t="b">
        <v>0</v>
      </c>
    </row>
    <row r="911" spans="1:12" ht="15">
      <c r="A911" s="84" t="s">
        <v>716</v>
      </c>
      <c r="B911" s="84" t="s">
        <v>2988</v>
      </c>
      <c r="C911" s="84">
        <v>4</v>
      </c>
      <c r="D911" s="123">
        <v>0.010380344678068316</v>
      </c>
      <c r="E911" s="123">
        <v>1.4313637641589874</v>
      </c>
      <c r="F911" s="84" t="s">
        <v>2877</v>
      </c>
      <c r="G911" s="84" t="b">
        <v>0</v>
      </c>
      <c r="H911" s="84" t="b">
        <v>0</v>
      </c>
      <c r="I911" s="84" t="b">
        <v>0</v>
      </c>
      <c r="J911" s="84" t="b">
        <v>0</v>
      </c>
      <c r="K911" s="84" t="b">
        <v>0</v>
      </c>
      <c r="L911" s="84" t="b">
        <v>0</v>
      </c>
    </row>
    <row r="912" spans="1:12" ht="15">
      <c r="A912" s="84" t="s">
        <v>2986</v>
      </c>
      <c r="B912" s="84" t="s">
        <v>3882</v>
      </c>
      <c r="C912" s="84">
        <v>2</v>
      </c>
      <c r="D912" s="123">
        <v>0.010380344678068316</v>
      </c>
      <c r="E912" s="123">
        <v>1.4313637641589874</v>
      </c>
      <c r="F912" s="84" t="s">
        <v>2877</v>
      </c>
      <c r="G912" s="84" t="b">
        <v>0</v>
      </c>
      <c r="H912" s="84" t="b">
        <v>0</v>
      </c>
      <c r="I912" s="84" t="b">
        <v>0</v>
      </c>
      <c r="J912" s="84" t="b">
        <v>0</v>
      </c>
      <c r="K912" s="84" t="b">
        <v>0</v>
      </c>
      <c r="L912" s="84" t="b">
        <v>0</v>
      </c>
    </row>
    <row r="913" spans="1:12" ht="15">
      <c r="A913" s="84" t="s">
        <v>3882</v>
      </c>
      <c r="B913" s="84" t="s">
        <v>3883</v>
      </c>
      <c r="C913" s="84">
        <v>2</v>
      </c>
      <c r="D913" s="123">
        <v>0.010380344678068316</v>
      </c>
      <c r="E913" s="123">
        <v>1.7323937598229686</v>
      </c>
      <c r="F913" s="84" t="s">
        <v>2877</v>
      </c>
      <c r="G913" s="84" t="b">
        <v>0</v>
      </c>
      <c r="H913" s="84" t="b">
        <v>0</v>
      </c>
      <c r="I913" s="84" t="b">
        <v>0</v>
      </c>
      <c r="J913" s="84" t="b">
        <v>0</v>
      </c>
      <c r="K913" s="84" t="b">
        <v>0</v>
      </c>
      <c r="L913" s="84" t="b">
        <v>0</v>
      </c>
    </row>
    <row r="914" spans="1:12" ht="15">
      <c r="A914" s="84" t="s">
        <v>3883</v>
      </c>
      <c r="B914" s="84" t="s">
        <v>3884</v>
      </c>
      <c r="C914" s="84">
        <v>2</v>
      </c>
      <c r="D914" s="123">
        <v>0.010380344678068316</v>
      </c>
      <c r="E914" s="123">
        <v>1.7323937598229686</v>
      </c>
      <c r="F914" s="84" t="s">
        <v>2877</v>
      </c>
      <c r="G914" s="84" t="b">
        <v>0</v>
      </c>
      <c r="H914" s="84" t="b">
        <v>0</v>
      </c>
      <c r="I914" s="84" t="b">
        <v>0</v>
      </c>
      <c r="J914" s="84" t="b">
        <v>0</v>
      </c>
      <c r="K914" s="84" t="b">
        <v>0</v>
      </c>
      <c r="L914" s="84" t="b">
        <v>0</v>
      </c>
    </row>
    <row r="915" spans="1:12" ht="15">
      <c r="A915" s="84" t="s">
        <v>3884</v>
      </c>
      <c r="B915" s="84" t="s">
        <v>707</v>
      </c>
      <c r="C915" s="84">
        <v>2</v>
      </c>
      <c r="D915" s="123">
        <v>0.010380344678068316</v>
      </c>
      <c r="E915" s="123">
        <v>1.255272505103306</v>
      </c>
      <c r="F915" s="84" t="s">
        <v>2877</v>
      </c>
      <c r="G915" s="84" t="b">
        <v>0</v>
      </c>
      <c r="H915" s="84" t="b">
        <v>0</v>
      </c>
      <c r="I915" s="84" t="b">
        <v>0</v>
      </c>
      <c r="J915" s="84" t="b">
        <v>0</v>
      </c>
      <c r="K915" s="84" t="b">
        <v>0</v>
      </c>
      <c r="L915" s="84" t="b">
        <v>0</v>
      </c>
    </row>
    <row r="916" spans="1:12" ht="15">
      <c r="A916" s="84" t="s">
        <v>707</v>
      </c>
      <c r="B916" s="84" t="s">
        <v>420</v>
      </c>
      <c r="C916" s="84">
        <v>2</v>
      </c>
      <c r="D916" s="123">
        <v>0.010380344678068316</v>
      </c>
      <c r="E916" s="123">
        <v>1.255272505103306</v>
      </c>
      <c r="F916" s="84" t="s">
        <v>2877</v>
      </c>
      <c r="G916" s="84" t="b">
        <v>0</v>
      </c>
      <c r="H916" s="84" t="b">
        <v>0</v>
      </c>
      <c r="I916" s="84" t="b">
        <v>0</v>
      </c>
      <c r="J916" s="84" t="b">
        <v>0</v>
      </c>
      <c r="K916" s="84" t="b">
        <v>0</v>
      </c>
      <c r="L916" s="84" t="b">
        <v>0</v>
      </c>
    </row>
    <row r="917" spans="1:12" ht="15">
      <c r="A917" s="84" t="s">
        <v>420</v>
      </c>
      <c r="B917" s="84" t="s">
        <v>407</v>
      </c>
      <c r="C917" s="84">
        <v>2</v>
      </c>
      <c r="D917" s="123">
        <v>0.010380344678068316</v>
      </c>
      <c r="E917" s="123">
        <v>1.4313637641589874</v>
      </c>
      <c r="F917" s="84" t="s">
        <v>2877</v>
      </c>
      <c r="G917" s="84" t="b">
        <v>0</v>
      </c>
      <c r="H917" s="84" t="b">
        <v>0</v>
      </c>
      <c r="I917" s="84" t="b">
        <v>0</v>
      </c>
      <c r="J917" s="84" t="b">
        <v>0</v>
      </c>
      <c r="K917" s="84" t="b">
        <v>0</v>
      </c>
      <c r="L917" s="84" t="b">
        <v>0</v>
      </c>
    </row>
    <row r="918" spans="1:12" ht="15">
      <c r="A918" s="84" t="s">
        <v>407</v>
      </c>
      <c r="B918" s="84" t="s">
        <v>3088</v>
      </c>
      <c r="C918" s="84">
        <v>2</v>
      </c>
      <c r="D918" s="123">
        <v>0.010380344678068316</v>
      </c>
      <c r="E918" s="123">
        <v>1.130333768495006</v>
      </c>
      <c r="F918" s="84" t="s">
        <v>2877</v>
      </c>
      <c r="G918" s="84" t="b">
        <v>0</v>
      </c>
      <c r="H918" s="84" t="b">
        <v>0</v>
      </c>
      <c r="I918" s="84" t="b">
        <v>0</v>
      </c>
      <c r="J918" s="84" t="b">
        <v>0</v>
      </c>
      <c r="K918" s="84" t="b">
        <v>0</v>
      </c>
      <c r="L918" s="84" t="b">
        <v>0</v>
      </c>
    </row>
    <row r="919" spans="1:12" ht="15">
      <c r="A919" s="84" t="s">
        <v>2988</v>
      </c>
      <c r="B919" s="84" t="s">
        <v>2986</v>
      </c>
      <c r="C919" s="84">
        <v>2</v>
      </c>
      <c r="D919" s="123">
        <v>0.010380344678068316</v>
      </c>
      <c r="E919" s="123">
        <v>1.255272505103306</v>
      </c>
      <c r="F919" s="84" t="s">
        <v>2877</v>
      </c>
      <c r="G919" s="84" t="b">
        <v>0</v>
      </c>
      <c r="H919" s="84" t="b">
        <v>0</v>
      </c>
      <c r="I919" s="84" t="b">
        <v>0</v>
      </c>
      <c r="J919" s="84" t="b">
        <v>0</v>
      </c>
      <c r="K919" s="84" t="b">
        <v>0</v>
      </c>
      <c r="L919" s="84" t="b">
        <v>0</v>
      </c>
    </row>
    <row r="920" spans="1:12" ht="15">
      <c r="A920" s="84" t="s">
        <v>2986</v>
      </c>
      <c r="B920" s="84" t="s">
        <v>3028</v>
      </c>
      <c r="C920" s="84">
        <v>2</v>
      </c>
      <c r="D920" s="123">
        <v>0.010380344678068316</v>
      </c>
      <c r="E920" s="123">
        <v>1.4313637641589874</v>
      </c>
      <c r="F920" s="84" t="s">
        <v>2877</v>
      </c>
      <c r="G920" s="84" t="b">
        <v>0</v>
      </c>
      <c r="H920" s="84" t="b">
        <v>0</v>
      </c>
      <c r="I920" s="84" t="b">
        <v>0</v>
      </c>
      <c r="J920" s="84" t="b">
        <v>0</v>
      </c>
      <c r="K920" s="84" t="b">
        <v>0</v>
      </c>
      <c r="L920" s="84" t="b">
        <v>0</v>
      </c>
    </row>
    <row r="921" spans="1:12" ht="15">
      <c r="A921" s="84" t="s">
        <v>3031</v>
      </c>
      <c r="B921" s="84" t="s">
        <v>3672</v>
      </c>
      <c r="C921" s="84">
        <v>2</v>
      </c>
      <c r="D921" s="123">
        <v>0.010380344678068316</v>
      </c>
      <c r="E921" s="123">
        <v>1.7323937598229686</v>
      </c>
      <c r="F921" s="84" t="s">
        <v>2877</v>
      </c>
      <c r="G921" s="84" t="b">
        <v>0</v>
      </c>
      <c r="H921" s="84" t="b">
        <v>0</v>
      </c>
      <c r="I921" s="84" t="b">
        <v>0</v>
      </c>
      <c r="J921" s="84" t="b">
        <v>0</v>
      </c>
      <c r="K921" s="84" t="b">
        <v>0</v>
      </c>
      <c r="L921" s="84" t="b">
        <v>0</v>
      </c>
    </row>
    <row r="922" spans="1:12" ht="15">
      <c r="A922" s="84" t="s">
        <v>3672</v>
      </c>
      <c r="B922" s="84" t="s">
        <v>3998</v>
      </c>
      <c r="C922" s="84">
        <v>2</v>
      </c>
      <c r="D922" s="123">
        <v>0.010380344678068316</v>
      </c>
      <c r="E922" s="123">
        <v>1.7323937598229686</v>
      </c>
      <c r="F922" s="84" t="s">
        <v>2877</v>
      </c>
      <c r="G922" s="84" t="b">
        <v>0</v>
      </c>
      <c r="H922" s="84" t="b">
        <v>0</v>
      </c>
      <c r="I922" s="84" t="b">
        <v>0</v>
      </c>
      <c r="J922" s="84" t="b">
        <v>0</v>
      </c>
      <c r="K922" s="84" t="b">
        <v>0</v>
      </c>
      <c r="L922" s="84" t="b">
        <v>0</v>
      </c>
    </row>
    <row r="923" spans="1:12" ht="15">
      <c r="A923" s="84" t="s">
        <v>3998</v>
      </c>
      <c r="B923" s="84" t="s">
        <v>398</v>
      </c>
      <c r="C923" s="84">
        <v>2</v>
      </c>
      <c r="D923" s="123">
        <v>0.010380344678068316</v>
      </c>
      <c r="E923" s="123">
        <v>1.7323937598229686</v>
      </c>
      <c r="F923" s="84" t="s">
        <v>2877</v>
      </c>
      <c r="G923" s="84" t="b">
        <v>0</v>
      </c>
      <c r="H923" s="84" t="b">
        <v>0</v>
      </c>
      <c r="I923" s="84" t="b">
        <v>0</v>
      </c>
      <c r="J923" s="84" t="b">
        <v>0</v>
      </c>
      <c r="K923" s="84" t="b">
        <v>0</v>
      </c>
      <c r="L923" s="84" t="b">
        <v>0</v>
      </c>
    </row>
    <row r="924" spans="1:12" ht="15">
      <c r="A924" s="84" t="s">
        <v>398</v>
      </c>
      <c r="B924" s="84" t="s">
        <v>3026</v>
      </c>
      <c r="C924" s="84">
        <v>2</v>
      </c>
      <c r="D924" s="123">
        <v>0.010380344678068316</v>
      </c>
      <c r="E924" s="123">
        <v>1.5563025007672873</v>
      </c>
      <c r="F924" s="84" t="s">
        <v>2877</v>
      </c>
      <c r="G924" s="84" t="b">
        <v>0</v>
      </c>
      <c r="H924" s="84" t="b">
        <v>0</v>
      </c>
      <c r="I924" s="84" t="b">
        <v>0</v>
      </c>
      <c r="J924" s="84" t="b">
        <v>0</v>
      </c>
      <c r="K924" s="84" t="b">
        <v>0</v>
      </c>
      <c r="L924" s="84" t="b">
        <v>0</v>
      </c>
    </row>
    <row r="925" spans="1:12" ht="15">
      <c r="A925" s="84" t="s">
        <v>3026</v>
      </c>
      <c r="B925" s="84" t="s">
        <v>2989</v>
      </c>
      <c r="C925" s="84">
        <v>2</v>
      </c>
      <c r="D925" s="123">
        <v>0.010380344678068316</v>
      </c>
      <c r="E925" s="123">
        <v>1.380211241711606</v>
      </c>
      <c r="F925" s="84" t="s">
        <v>2877</v>
      </c>
      <c r="G925" s="84" t="b">
        <v>0</v>
      </c>
      <c r="H925" s="84" t="b">
        <v>0</v>
      </c>
      <c r="I925" s="84" t="b">
        <v>0</v>
      </c>
      <c r="J925" s="84" t="b">
        <v>0</v>
      </c>
      <c r="K925" s="84" t="b">
        <v>0</v>
      </c>
      <c r="L925" s="84" t="b">
        <v>0</v>
      </c>
    </row>
    <row r="926" spans="1:12" ht="15">
      <c r="A926" s="84" t="s">
        <v>2989</v>
      </c>
      <c r="B926" s="84" t="s">
        <v>716</v>
      </c>
      <c r="C926" s="84">
        <v>2</v>
      </c>
      <c r="D926" s="123">
        <v>0.010380344678068316</v>
      </c>
      <c r="E926" s="123">
        <v>1.255272505103306</v>
      </c>
      <c r="F926" s="84" t="s">
        <v>2877</v>
      </c>
      <c r="G926" s="84" t="b">
        <v>0</v>
      </c>
      <c r="H926" s="84" t="b">
        <v>0</v>
      </c>
      <c r="I926" s="84" t="b">
        <v>0</v>
      </c>
      <c r="J926" s="84" t="b">
        <v>0</v>
      </c>
      <c r="K926" s="84" t="b">
        <v>0</v>
      </c>
      <c r="L926" s="84" t="b">
        <v>0</v>
      </c>
    </row>
    <row r="927" spans="1:12" ht="15">
      <c r="A927" s="84" t="s">
        <v>2988</v>
      </c>
      <c r="B927" s="84" t="s">
        <v>2990</v>
      </c>
      <c r="C927" s="84">
        <v>2</v>
      </c>
      <c r="D927" s="123">
        <v>0.010380344678068316</v>
      </c>
      <c r="E927" s="123">
        <v>1.4313637641589874</v>
      </c>
      <c r="F927" s="84" t="s">
        <v>2877</v>
      </c>
      <c r="G927" s="84" t="b">
        <v>0</v>
      </c>
      <c r="H927" s="84" t="b">
        <v>0</v>
      </c>
      <c r="I927" s="84" t="b">
        <v>0</v>
      </c>
      <c r="J927" s="84" t="b">
        <v>0</v>
      </c>
      <c r="K927" s="84" t="b">
        <v>0</v>
      </c>
      <c r="L927" s="84" t="b">
        <v>0</v>
      </c>
    </row>
    <row r="928" spans="1:12" ht="15">
      <c r="A928" s="84" t="s">
        <v>3025</v>
      </c>
      <c r="B928" s="84" t="s">
        <v>707</v>
      </c>
      <c r="C928" s="84">
        <v>2</v>
      </c>
      <c r="D928" s="123">
        <v>0.010380344678068316</v>
      </c>
      <c r="E928" s="123">
        <v>1.0791812460476249</v>
      </c>
      <c r="F928" s="84" t="s">
        <v>2877</v>
      </c>
      <c r="G928" s="84" t="b">
        <v>0</v>
      </c>
      <c r="H928" s="84" t="b">
        <v>0</v>
      </c>
      <c r="I928" s="84" t="b">
        <v>0</v>
      </c>
      <c r="J928" s="84" t="b">
        <v>0</v>
      </c>
      <c r="K928" s="84" t="b">
        <v>0</v>
      </c>
      <c r="L928" s="84" t="b">
        <v>0</v>
      </c>
    </row>
    <row r="929" spans="1:12" ht="15">
      <c r="A929" s="84" t="s">
        <v>3089</v>
      </c>
      <c r="B929" s="84" t="s">
        <v>3027</v>
      </c>
      <c r="C929" s="84">
        <v>2</v>
      </c>
      <c r="D929" s="123">
        <v>0.010380344678068316</v>
      </c>
      <c r="E929" s="123">
        <v>1.255272505103306</v>
      </c>
      <c r="F929" s="84" t="s">
        <v>2877</v>
      </c>
      <c r="G929" s="84" t="b">
        <v>1</v>
      </c>
      <c r="H929" s="84" t="b">
        <v>0</v>
      </c>
      <c r="I929" s="84" t="b">
        <v>0</v>
      </c>
      <c r="J929" s="84" t="b">
        <v>0</v>
      </c>
      <c r="K929" s="84" t="b">
        <v>0</v>
      </c>
      <c r="L929" s="84" t="b">
        <v>0</v>
      </c>
    </row>
    <row r="930" spans="1:12" ht="15">
      <c r="A930" s="84" t="s">
        <v>3027</v>
      </c>
      <c r="B930" s="84" t="s">
        <v>3968</v>
      </c>
      <c r="C930" s="84">
        <v>2</v>
      </c>
      <c r="D930" s="123">
        <v>0.010380344678068316</v>
      </c>
      <c r="E930" s="123">
        <v>1.7323937598229686</v>
      </c>
      <c r="F930" s="84" t="s">
        <v>2877</v>
      </c>
      <c r="G930" s="84" t="b">
        <v>0</v>
      </c>
      <c r="H930" s="84" t="b">
        <v>0</v>
      </c>
      <c r="I930" s="84" t="b">
        <v>0</v>
      </c>
      <c r="J930" s="84" t="b">
        <v>0</v>
      </c>
      <c r="K930" s="84" t="b">
        <v>0</v>
      </c>
      <c r="L930" s="84" t="b">
        <v>0</v>
      </c>
    </row>
    <row r="931" spans="1:12" ht="15">
      <c r="A931" s="84" t="s">
        <v>3968</v>
      </c>
      <c r="B931" s="84" t="s">
        <v>3969</v>
      </c>
      <c r="C931" s="84">
        <v>2</v>
      </c>
      <c r="D931" s="123">
        <v>0.010380344678068316</v>
      </c>
      <c r="E931" s="123">
        <v>1.7323937598229686</v>
      </c>
      <c r="F931" s="84" t="s">
        <v>2877</v>
      </c>
      <c r="G931" s="84" t="b">
        <v>0</v>
      </c>
      <c r="H931" s="84" t="b">
        <v>0</v>
      </c>
      <c r="I931" s="84" t="b">
        <v>0</v>
      </c>
      <c r="J931" s="84" t="b">
        <v>0</v>
      </c>
      <c r="K931" s="84" t="b">
        <v>0</v>
      </c>
      <c r="L931" s="84" t="b">
        <v>0</v>
      </c>
    </row>
    <row r="932" spans="1:12" ht="15">
      <c r="A932" s="84" t="s">
        <v>3969</v>
      </c>
      <c r="B932" s="84" t="s">
        <v>3008</v>
      </c>
      <c r="C932" s="84">
        <v>2</v>
      </c>
      <c r="D932" s="123">
        <v>0.010380344678068316</v>
      </c>
      <c r="E932" s="123">
        <v>1.7323937598229686</v>
      </c>
      <c r="F932" s="84" t="s">
        <v>2877</v>
      </c>
      <c r="G932" s="84" t="b">
        <v>0</v>
      </c>
      <c r="H932" s="84" t="b">
        <v>0</v>
      </c>
      <c r="I932" s="84" t="b">
        <v>0</v>
      </c>
      <c r="J932" s="84" t="b">
        <v>0</v>
      </c>
      <c r="K932" s="84" t="b">
        <v>0</v>
      </c>
      <c r="L932" s="84" t="b">
        <v>0</v>
      </c>
    </row>
    <row r="933" spans="1:12" ht="15">
      <c r="A933" s="84" t="s">
        <v>3008</v>
      </c>
      <c r="B933" s="84" t="s">
        <v>406</v>
      </c>
      <c r="C933" s="84">
        <v>2</v>
      </c>
      <c r="D933" s="123">
        <v>0.010380344678068316</v>
      </c>
      <c r="E933" s="123">
        <v>1.7323937598229686</v>
      </c>
      <c r="F933" s="84" t="s">
        <v>2877</v>
      </c>
      <c r="G933" s="84" t="b">
        <v>0</v>
      </c>
      <c r="H933" s="84" t="b">
        <v>0</v>
      </c>
      <c r="I933" s="84" t="b">
        <v>0</v>
      </c>
      <c r="J933" s="84" t="b">
        <v>0</v>
      </c>
      <c r="K933" s="84" t="b">
        <v>0</v>
      </c>
      <c r="L933" s="84" t="b">
        <v>0</v>
      </c>
    </row>
    <row r="934" spans="1:12" ht="15">
      <c r="A934" s="84" t="s">
        <v>406</v>
      </c>
      <c r="B934" s="84" t="s">
        <v>3088</v>
      </c>
      <c r="C934" s="84">
        <v>2</v>
      </c>
      <c r="D934" s="123">
        <v>0.010380344678068316</v>
      </c>
      <c r="E934" s="123">
        <v>1.4313637641589874</v>
      </c>
      <c r="F934" s="84" t="s">
        <v>2877</v>
      </c>
      <c r="G934" s="84" t="b">
        <v>0</v>
      </c>
      <c r="H934" s="84" t="b">
        <v>0</v>
      </c>
      <c r="I934" s="84" t="b">
        <v>0</v>
      </c>
      <c r="J934" s="84" t="b">
        <v>0</v>
      </c>
      <c r="K934" s="84" t="b">
        <v>0</v>
      </c>
      <c r="L934" s="84" t="b">
        <v>0</v>
      </c>
    </row>
    <row r="935" spans="1:12" ht="15">
      <c r="A935" s="84" t="s">
        <v>3088</v>
      </c>
      <c r="B935" s="84" t="s">
        <v>3970</v>
      </c>
      <c r="C935" s="84">
        <v>2</v>
      </c>
      <c r="D935" s="123">
        <v>0.010380344678068316</v>
      </c>
      <c r="E935" s="123">
        <v>1.4313637641589874</v>
      </c>
      <c r="F935" s="84" t="s">
        <v>2877</v>
      </c>
      <c r="G935" s="84" t="b">
        <v>0</v>
      </c>
      <c r="H935" s="84" t="b">
        <v>0</v>
      </c>
      <c r="I935" s="84" t="b">
        <v>0</v>
      </c>
      <c r="J935" s="84" t="b">
        <v>0</v>
      </c>
      <c r="K935" s="84" t="b">
        <v>0</v>
      </c>
      <c r="L935" s="84" t="b">
        <v>0</v>
      </c>
    </row>
    <row r="936" spans="1:12" ht="15">
      <c r="A936" s="84" t="s">
        <v>3970</v>
      </c>
      <c r="B936" s="84" t="s">
        <v>3733</v>
      </c>
      <c r="C936" s="84">
        <v>2</v>
      </c>
      <c r="D936" s="123">
        <v>0.010380344678068316</v>
      </c>
      <c r="E936" s="123">
        <v>1.7323937598229686</v>
      </c>
      <c r="F936" s="84" t="s">
        <v>2877</v>
      </c>
      <c r="G936" s="84" t="b">
        <v>0</v>
      </c>
      <c r="H936" s="84" t="b">
        <v>0</v>
      </c>
      <c r="I936" s="84" t="b">
        <v>0</v>
      </c>
      <c r="J936" s="84" t="b">
        <v>0</v>
      </c>
      <c r="K936" s="84" t="b">
        <v>0</v>
      </c>
      <c r="L936" s="84" t="b">
        <v>0</v>
      </c>
    </row>
    <row r="937" spans="1:12" ht="15">
      <c r="A937" s="84" t="s">
        <v>3733</v>
      </c>
      <c r="B937" s="84" t="s">
        <v>3699</v>
      </c>
      <c r="C937" s="84">
        <v>2</v>
      </c>
      <c r="D937" s="123">
        <v>0.010380344678068316</v>
      </c>
      <c r="E937" s="123">
        <v>1.7323937598229686</v>
      </c>
      <c r="F937" s="84" t="s">
        <v>2877</v>
      </c>
      <c r="G937" s="84" t="b">
        <v>0</v>
      </c>
      <c r="H937" s="84" t="b">
        <v>0</v>
      </c>
      <c r="I937" s="84" t="b">
        <v>0</v>
      </c>
      <c r="J937" s="84" t="b">
        <v>0</v>
      </c>
      <c r="K937" s="84" t="b">
        <v>0</v>
      </c>
      <c r="L937" s="84" t="b">
        <v>0</v>
      </c>
    </row>
    <row r="938" spans="1:12" ht="15">
      <c r="A938" s="84" t="s">
        <v>218</v>
      </c>
      <c r="B938" s="84" t="s">
        <v>3763</v>
      </c>
      <c r="C938" s="84">
        <v>2</v>
      </c>
      <c r="D938" s="123">
        <v>0.010380344678068316</v>
      </c>
      <c r="E938" s="123">
        <v>1.7323937598229686</v>
      </c>
      <c r="F938" s="84" t="s">
        <v>2877</v>
      </c>
      <c r="G938" s="84" t="b">
        <v>0</v>
      </c>
      <c r="H938" s="84" t="b">
        <v>0</v>
      </c>
      <c r="I938" s="84" t="b">
        <v>0</v>
      </c>
      <c r="J938" s="84" t="b">
        <v>0</v>
      </c>
      <c r="K938" s="84" t="b">
        <v>0</v>
      </c>
      <c r="L938" s="84" t="b">
        <v>0</v>
      </c>
    </row>
    <row r="939" spans="1:12" ht="15">
      <c r="A939" s="84" t="s">
        <v>3763</v>
      </c>
      <c r="B939" s="84" t="s">
        <v>3764</v>
      </c>
      <c r="C939" s="84">
        <v>2</v>
      </c>
      <c r="D939" s="123">
        <v>0.010380344678068316</v>
      </c>
      <c r="E939" s="123">
        <v>1.7323937598229686</v>
      </c>
      <c r="F939" s="84" t="s">
        <v>2877</v>
      </c>
      <c r="G939" s="84" t="b">
        <v>0</v>
      </c>
      <c r="H939" s="84" t="b">
        <v>0</v>
      </c>
      <c r="I939" s="84" t="b">
        <v>0</v>
      </c>
      <c r="J939" s="84" t="b">
        <v>0</v>
      </c>
      <c r="K939" s="84" t="b">
        <v>0</v>
      </c>
      <c r="L939" s="84" t="b">
        <v>0</v>
      </c>
    </row>
    <row r="940" spans="1:12" ht="15">
      <c r="A940" s="84" t="s">
        <v>3764</v>
      </c>
      <c r="B940" s="84" t="s">
        <v>3089</v>
      </c>
      <c r="C940" s="84">
        <v>2</v>
      </c>
      <c r="D940" s="123">
        <v>0.010380344678068316</v>
      </c>
      <c r="E940" s="123">
        <v>1.5563025007672873</v>
      </c>
      <c r="F940" s="84" t="s">
        <v>2877</v>
      </c>
      <c r="G940" s="84" t="b">
        <v>0</v>
      </c>
      <c r="H940" s="84" t="b">
        <v>0</v>
      </c>
      <c r="I940" s="84" t="b">
        <v>0</v>
      </c>
      <c r="J940" s="84" t="b">
        <v>1</v>
      </c>
      <c r="K940" s="84" t="b">
        <v>0</v>
      </c>
      <c r="L940" s="84" t="b">
        <v>0</v>
      </c>
    </row>
    <row r="941" spans="1:12" ht="15">
      <c r="A941" s="84" t="s">
        <v>3089</v>
      </c>
      <c r="B941" s="84" t="s">
        <v>3700</v>
      </c>
      <c r="C941" s="84">
        <v>2</v>
      </c>
      <c r="D941" s="123">
        <v>0.010380344678068316</v>
      </c>
      <c r="E941" s="123">
        <v>1.4313637641589874</v>
      </c>
      <c r="F941" s="84" t="s">
        <v>2877</v>
      </c>
      <c r="G941" s="84" t="b">
        <v>1</v>
      </c>
      <c r="H941" s="84" t="b">
        <v>0</v>
      </c>
      <c r="I941" s="84" t="b">
        <v>0</v>
      </c>
      <c r="J941" s="84" t="b">
        <v>0</v>
      </c>
      <c r="K941" s="84" t="b">
        <v>0</v>
      </c>
      <c r="L941" s="84" t="b">
        <v>0</v>
      </c>
    </row>
    <row r="942" spans="1:12" ht="15">
      <c r="A942" s="84" t="s">
        <v>3700</v>
      </c>
      <c r="B942" s="84" t="s">
        <v>2987</v>
      </c>
      <c r="C942" s="84">
        <v>2</v>
      </c>
      <c r="D942" s="123">
        <v>0.010380344678068316</v>
      </c>
      <c r="E942" s="123">
        <v>1.4313637641589874</v>
      </c>
      <c r="F942" s="84" t="s">
        <v>2877</v>
      </c>
      <c r="G942" s="84" t="b">
        <v>0</v>
      </c>
      <c r="H942" s="84" t="b">
        <v>0</v>
      </c>
      <c r="I942" s="84" t="b">
        <v>0</v>
      </c>
      <c r="J942" s="84" t="b">
        <v>0</v>
      </c>
      <c r="K942" s="84" t="b">
        <v>0</v>
      </c>
      <c r="L942" s="84" t="b">
        <v>0</v>
      </c>
    </row>
    <row r="943" spans="1:12" ht="15">
      <c r="A943" s="84" t="s">
        <v>2987</v>
      </c>
      <c r="B943" s="84" t="s">
        <v>707</v>
      </c>
      <c r="C943" s="84">
        <v>2</v>
      </c>
      <c r="D943" s="123">
        <v>0.010380344678068316</v>
      </c>
      <c r="E943" s="123">
        <v>0.9542425094393249</v>
      </c>
      <c r="F943" s="84" t="s">
        <v>2877</v>
      </c>
      <c r="G943" s="84" t="b">
        <v>0</v>
      </c>
      <c r="H943" s="84" t="b">
        <v>0</v>
      </c>
      <c r="I943" s="84" t="b">
        <v>0</v>
      </c>
      <c r="J943" s="84" t="b">
        <v>0</v>
      </c>
      <c r="K943" s="84" t="b">
        <v>0</v>
      </c>
      <c r="L943" s="84" t="b">
        <v>0</v>
      </c>
    </row>
    <row r="944" spans="1:12" ht="15">
      <c r="A944" s="84" t="s">
        <v>707</v>
      </c>
      <c r="B944" s="84" t="s">
        <v>407</v>
      </c>
      <c r="C944" s="84">
        <v>2</v>
      </c>
      <c r="D944" s="123">
        <v>0.010380344678068316</v>
      </c>
      <c r="E944" s="123">
        <v>0.9542425094393249</v>
      </c>
      <c r="F944" s="84" t="s">
        <v>2877</v>
      </c>
      <c r="G944" s="84" t="b">
        <v>0</v>
      </c>
      <c r="H944" s="84" t="b">
        <v>0</v>
      </c>
      <c r="I944" s="84" t="b">
        <v>0</v>
      </c>
      <c r="J944" s="84" t="b">
        <v>0</v>
      </c>
      <c r="K944" s="84" t="b">
        <v>0</v>
      </c>
      <c r="L944" s="84" t="b">
        <v>0</v>
      </c>
    </row>
    <row r="945" spans="1:12" ht="15">
      <c r="A945" s="84" t="s">
        <v>407</v>
      </c>
      <c r="B945" s="84" t="s">
        <v>3765</v>
      </c>
      <c r="C945" s="84">
        <v>2</v>
      </c>
      <c r="D945" s="123">
        <v>0.010380344678068316</v>
      </c>
      <c r="E945" s="123">
        <v>1.4313637641589874</v>
      </c>
      <c r="F945" s="84" t="s">
        <v>2877</v>
      </c>
      <c r="G945" s="84" t="b">
        <v>0</v>
      </c>
      <c r="H945" s="84" t="b">
        <v>0</v>
      </c>
      <c r="I945" s="84" t="b">
        <v>0</v>
      </c>
      <c r="J945" s="84" t="b">
        <v>0</v>
      </c>
      <c r="K945" s="84" t="b">
        <v>0</v>
      </c>
      <c r="L945" s="84" t="b">
        <v>0</v>
      </c>
    </row>
    <row r="946" spans="1:12" ht="15">
      <c r="A946" s="84" t="s">
        <v>3765</v>
      </c>
      <c r="B946" s="84" t="s">
        <v>2992</v>
      </c>
      <c r="C946" s="84">
        <v>2</v>
      </c>
      <c r="D946" s="123">
        <v>0.010380344678068316</v>
      </c>
      <c r="E946" s="123">
        <v>1.7323937598229686</v>
      </c>
      <c r="F946" s="84" t="s">
        <v>2877</v>
      </c>
      <c r="G946" s="84" t="b">
        <v>0</v>
      </c>
      <c r="H946" s="84" t="b">
        <v>0</v>
      </c>
      <c r="I946" s="84" t="b">
        <v>0</v>
      </c>
      <c r="J946" s="84" t="b">
        <v>0</v>
      </c>
      <c r="K946" s="84" t="b">
        <v>0</v>
      </c>
      <c r="L946" s="84" t="b">
        <v>0</v>
      </c>
    </row>
    <row r="947" spans="1:12" ht="15">
      <c r="A947" s="84" t="s">
        <v>2992</v>
      </c>
      <c r="B947" s="84" t="s">
        <v>3070</v>
      </c>
      <c r="C947" s="84">
        <v>2</v>
      </c>
      <c r="D947" s="123">
        <v>0.010380344678068316</v>
      </c>
      <c r="E947" s="123">
        <v>1.7323937598229686</v>
      </c>
      <c r="F947" s="84" t="s">
        <v>2877</v>
      </c>
      <c r="G947" s="84" t="b">
        <v>0</v>
      </c>
      <c r="H947" s="84" t="b">
        <v>0</v>
      </c>
      <c r="I947" s="84" t="b">
        <v>0</v>
      </c>
      <c r="J947" s="84" t="b">
        <v>0</v>
      </c>
      <c r="K947" s="84" t="b">
        <v>0</v>
      </c>
      <c r="L947" s="84" t="b">
        <v>0</v>
      </c>
    </row>
    <row r="948" spans="1:12" ht="15">
      <c r="A948" s="84" t="s">
        <v>3070</v>
      </c>
      <c r="B948" s="84" t="s">
        <v>3730</v>
      </c>
      <c r="C948" s="84">
        <v>2</v>
      </c>
      <c r="D948" s="123">
        <v>0.010380344678068316</v>
      </c>
      <c r="E948" s="123">
        <v>1.7323937598229686</v>
      </c>
      <c r="F948" s="84" t="s">
        <v>2877</v>
      </c>
      <c r="G948" s="84" t="b">
        <v>0</v>
      </c>
      <c r="H948" s="84" t="b">
        <v>0</v>
      </c>
      <c r="I948" s="84" t="b">
        <v>0</v>
      </c>
      <c r="J948" s="84" t="b">
        <v>0</v>
      </c>
      <c r="K948" s="84" t="b">
        <v>0</v>
      </c>
      <c r="L948" s="84" t="b">
        <v>0</v>
      </c>
    </row>
    <row r="949" spans="1:12" ht="15">
      <c r="A949" s="84" t="s">
        <v>3730</v>
      </c>
      <c r="B949" s="84" t="s">
        <v>3671</v>
      </c>
      <c r="C949" s="84">
        <v>2</v>
      </c>
      <c r="D949" s="123">
        <v>0.010380344678068316</v>
      </c>
      <c r="E949" s="123">
        <v>1.7323937598229686</v>
      </c>
      <c r="F949" s="84" t="s">
        <v>2877</v>
      </c>
      <c r="G949" s="84" t="b">
        <v>0</v>
      </c>
      <c r="H949" s="84" t="b">
        <v>0</v>
      </c>
      <c r="I949" s="84" t="b">
        <v>0</v>
      </c>
      <c r="J949" s="84" t="b">
        <v>0</v>
      </c>
      <c r="K949" s="84" t="b">
        <v>0</v>
      </c>
      <c r="L949" s="84" t="b">
        <v>0</v>
      </c>
    </row>
    <row r="950" spans="1:12" ht="15">
      <c r="A950" s="84" t="s">
        <v>716</v>
      </c>
      <c r="B950" s="84" t="s">
        <v>2989</v>
      </c>
      <c r="C950" s="84">
        <v>2</v>
      </c>
      <c r="D950" s="123">
        <v>0.008608868482491207</v>
      </c>
      <c r="E950" s="123">
        <v>1.3064250275506875</v>
      </c>
      <c r="F950" s="84" t="s">
        <v>2878</v>
      </c>
      <c r="G950" s="84" t="b">
        <v>0</v>
      </c>
      <c r="H950" s="84" t="b">
        <v>0</v>
      </c>
      <c r="I950" s="84" t="b">
        <v>0</v>
      </c>
      <c r="J950" s="84" t="b">
        <v>0</v>
      </c>
      <c r="K950" s="84" t="b">
        <v>0</v>
      </c>
      <c r="L950" s="84" t="b">
        <v>0</v>
      </c>
    </row>
    <row r="951" spans="1:12" ht="15">
      <c r="A951" s="84" t="s">
        <v>3869</v>
      </c>
      <c r="B951" s="84" t="s">
        <v>3723</v>
      </c>
      <c r="C951" s="84">
        <v>2</v>
      </c>
      <c r="D951" s="123">
        <v>0.008608868482491207</v>
      </c>
      <c r="E951" s="123">
        <v>1.9084850188786497</v>
      </c>
      <c r="F951" s="84" t="s">
        <v>2878</v>
      </c>
      <c r="G951" s="84" t="b">
        <v>0</v>
      </c>
      <c r="H951" s="84" t="b">
        <v>0</v>
      </c>
      <c r="I951" s="84" t="b">
        <v>0</v>
      </c>
      <c r="J951" s="84" t="b">
        <v>0</v>
      </c>
      <c r="K951" s="84" t="b">
        <v>0</v>
      </c>
      <c r="L951" s="84" t="b">
        <v>0</v>
      </c>
    </row>
    <row r="952" spans="1:12" ht="15">
      <c r="A952" s="84" t="s">
        <v>3723</v>
      </c>
      <c r="B952" s="84" t="s">
        <v>3870</v>
      </c>
      <c r="C952" s="84">
        <v>2</v>
      </c>
      <c r="D952" s="123">
        <v>0.008608868482491207</v>
      </c>
      <c r="E952" s="123">
        <v>1.9084850188786497</v>
      </c>
      <c r="F952" s="84" t="s">
        <v>2878</v>
      </c>
      <c r="G952" s="84" t="b">
        <v>0</v>
      </c>
      <c r="H952" s="84" t="b">
        <v>0</v>
      </c>
      <c r="I952" s="84" t="b">
        <v>0</v>
      </c>
      <c r="J952" s="84" t="b">
        <v>1</v>
      </c>
      <c r="K952" s="84" t="b">
        <v>0</v>
      </c>
      <c r="L952" s="84" t="b">
        <v>0</v>
      </c>
    </row>
    <row r="953" spans="1:12" ht="15">
      <c r="A953" s="84" t="s">
        <v>3870</v>
      </c>
      <c r="B953" s="84" t="s">
        <v>3091</v>
      </c>
      <c r="C953" s="84">
        <v>2</v>
      </c>
      <c r="D953" s="123">
        <v>0.008608868482491207</v>
      </c>
      <c r="E953" s="123">
        <v>1.6074550232146687</v>
      </c>
      <c r="F953" s="84" t="s">
        <v>2878</v>
      </c>
      <c r="G953" s="84" t="b">
        <v>1</v>
      </c>
      <c r="H953" s="84" t="b">
        <v>0</v>
      </c>
      <c r="I953" s="84" t="b">
        <v>0</v>
      </c>
      <c r="J953" s="84" t="b">
        <v>0</v>
      </c>
      <c r="K953" s="84" t="b">
        <v>0</v>
      </c>
      <c r="L953" s="84" t="b">
        <v>0</v>
      </c>
    </row>
    <row r="954" spans="1:12" ht="15">
      <c r="A954" s="84" t="s">
        <v>3091</v>
      </c>
      <c r="B954" s="84" t="s">
        <v>3871</v>
      </c>
      <c r="C954" s="84">
        <v>2</v>
      </c>
      <c r="D954" s="123">
        <v>0.008608868482491207</v>
      </c>
      <c r="E954" s="123">
        <v>1.6074550232146687</v>
      </c>
      <c r="F954" s="84" t="s">
        <v>2878</v>
      </c>
      <c r="G954" s="84" t="b">
        <v>0</v>
      </c>
      <c r="H954" s="84" t="b">
        <v>0</v>
      </c>
      <c r="I954" s="84" t="b">
        <v>0</v>
      </c>
      <c r="J954" s="84" t="b">
        <v>1</v>
      </c>
      <c r="K954" s="84" t="b">
        <v>0</v>
      </c>
      <c r="L954" s="84" t="b">
        <v>0</v>
      </c>
    </row>
    <row r="955" spans="1:12" ht="15">
      <c r="A955" s="84" t="s">
        <v>3871</v>
      </c>
      <c r="B955" s="84" t="s">
        <v>3872</v>
      </c>
      <c r="C955" s="84">
        <v>2</v>
      </c>
      <c r="D955" s="123">
        <v>0.008608868482491207</v>
      </c>
      <c r="E955" s="123">
        <v>1.9084850188786497</v>
      </c>
      <c r="F955" s="84" t="s">
        <v>2878</v>
      </c>
      <c r="G955" s="84" t="b">
        <v>1</v>
      </c>
      <c r="H955" s="84" t="b">
        <v>0</v>
      </c>
      <c r="I955" s="84" t="b">
        <v>0</v>
      </c>
      <c r="J955" s="84" t="b">
        <v>0</v>
      </c>
      <c r="K955" s="84" t="b">
        <v>0</v>
      </c>
      <c r="L955" s="84" t="b">
        <v>0</v>
      </c>
    </row>
    <row r="956" spans="1:12" ht="15">
      <c r="A956" s="84" t="s">
        <v>3872</v>
      </c>
      <c r="B956" s="84" t="s">
        <v>3092</v>
      </c>
      <c r="C956" s="84">
        <v>2</v>
      </c>
      <c r="D956" s="123">
        <v>0.008608868482491207</v>
      </c>
      <c r="E956" s="123">
        <v>1.6074550232146687</v>
      </c>
      <c r="F956" s="84" t="s">
        <v>2878</v>
      </c>
      <c r="G956" s="84" t="b">
        <v>0</v>
      </c>
      <c r="H956" s="84" t="b">
        <v>0</v>
      </c>
      <c r="I956" s="84" t="b">
        <v>0</v>
      </c>
      <c r="J956" s="84" t="b">
        <v>0</v>
      </c>
      <c r="K956" s="84" t="b">
        <v>0</v>
      </c>
      <c r="L956" s="84" t="b">
        <v>0</v>
      </c>
    </row>
    <row r="957" spans="1:12" ht="15">
      <c r="A957" s="84" t="s">
        <v>3092</v>
      </c>
      <c r="B957" s="84" t="s">
        <v>3873</v>
      </c>
      <c r="C957" s="84">
        <v>2</v>
      </c>
      <c r="D957" s="123">
        <v>0.008608868482491207</v>
      </c>
      <c r="E957" s="123">
        <v>1.6074550232146687</v>
      </c>
      <c r="F957" s="84" t="s">
        <v>2878</v>
      </c>
      <c r="G957" s="84" t="b">
        <v>0</v>
      </c>
      <c r="H957" s="84" t="b">
        <v>0</v>
      </c>
      <c r="I957" s="84" t="b">
        <v>0</v>
      </c>
      <c r="J957" s="84" t="b">
        <v>0</v>
      </c>
      <c r="K957" s="84" t="b">
        <v>0</v>
      </c>
      <c r="L957" s="84" t="b">
        <v>0</v>
      </c>
    </row>
    <row r="958" spans="1:12" ht="15">
      <c r="A958" s="84" t="s">
        <v>3873</v>
      </c>
      <c r="B958" s="84" t="s">
        <v>3032</v>
      </c>
      <c r="C958" s="84">
        <v>2</v>
      </c>
      <c r="D958" s="123">
        <v>0.008608868482491207</v>
      </c>
      <c r="E958" s="123">
        <v>1.9084850188786497</v>
      </c>
      <c r="F958" s="84" t="s">
        <v>2878</v>
      </c>
      <c r="G958" s="84" t="b">
        <v>0</v>
      </c>
      <c r="H958" s="84" t="b">
        <v>0</v>
      </c>
      <c r="I958" s="84" t="b">
        <v>0</v>
      </c>
      <c r="J958" s="84" t="b">
        <v>0</v>
      </c>
      <c r="K958" s="84" t="b">
        <v>0</v>
      </c>
      <c r="L958" s="84" t="b">
        <v>0</v>
      </c>
    </row>
    <row r="959" spans="1:12" ht="15">
      <c r="A959" s="84" t="s">
        <v>3032</v>
      </c>
      <c r="B959" s="84" t="s">
        <v>3874</v>
      </c>
      <c r="C959" s="84">
        <v>2</v>
      </c>
      <c r="D959" s="123">
        <v>0.008608868482491207</v>
      </c>
      <c r="E959" s="123">
        <v>1.9084850188786497</v>
      </c>
      <c r="F959" s="84" t="s">
        <v>2878</v>
      </c>
      <c r="G959" s="84" t="b">
        <v>0</v>
      </c>
      <c r="H959" s="84" t="b">
        <v>0</v>
      </c>
      <c r="I959" s="84" t="b">
        <v>0</v>
      </c>
      <c r="J959" s="84" t="b">
        <v>1</v>
      </c>
      <c r="K959" s="84" t="b">
        <v>0</v>
      </c>
      <c r="L959" s="84" t="b">
        <v>0</v>
      </c>
    </row>
    <row r="960" spans="1:12" ht="15">
      <c r="A960" s="84" t="s">
        <v>3874</v>
      </c>
      <c r="B960" s="84" t="s">
        <v>3091</v>
      </c>
      <c r="C960" s="84">
        <v>2</v>
      </c>
      <c r="D960" s="123">
        <v>0.008608868482491207</v>
      </c>
      <c r="E960" s="123">
        <v>1.6074550232146687</v>
      </c>
      <c r="F960" s="84" t="s">
        <v>2878</v>
      </c>
      <c r="G960" s="84" t="b">
        <v>1</v>
      </c>
      <c r="H960" s="84" t="b">
        <v>0</v>
      </c>
      <c r="I960" s="84" t="b">
        <v>0</v>
      </c>
      <c r="J960" s="84" t="b">
        <v>0</v>
      </c>
      <c r="K960" s="84" t="b">
        <v>0</v>
      </c>
      <c r="L960" s="84" t="b">
        <v>0</v>
      </c>
    </row>
    <row r="961" spans="1:12" ht="15">
      <c r="A961" s="84" t="s">
        <v>3091</v>
      </c>
      <c r="B961" s="84" t="s">
        <v>3875</v>
      </c>
      <c r="C961" s="84">
        <v>2</v>
      </c>
      <c r="D961" s="123">
        <v>0.008608868482491207</v>
      </c>
      <c r="E961" s="123">
        <v>1.6074550232146687</v>
      </c>
      <c r="F961" s="84" t="s">
        <v>2878</v>
      </c>
      <c r="G961" s="84" t="b">
        <v>0</v>
      </c>
      <c r="H961" s="84" t="b">
        <v>0</v>
      </c>
      <c r="I961" s="84" t="b">
        <v>0</v>
      </c>
      <c r="J961" s="84" t="b">
        <v>0</v>
      </c>
      <c r="K961" s="84" t="b">
        <v>0</v>
      </c>
      <c r="L961" s="84" t="b">
        <v>0</v>
      </c>
    </row>
    <row r="962" spans="1:12" ht="15">
      <c r="A962" s="84" t="s">
        <v>3875</v>
      </c>
      <c r="B962" s="84" t="s">
        <v>3092</v>
      </c>
      <c r="C962" s="84">
        <v>2</v>
      </c>
      <c r="D962" s="123">
        <v>0.008608868482491207</v>
      </c>
      <c r="E962" s="123">
        <v>1.6074550232146687</v>
      </c>
      <c r="F962" s="84" t="s">
        <v>2878</v>
      </c>
      <c r="G962" s="84" t="b">
        <v>0</v>
      </c>
      <c r="H962" s="84" t="b">
        <v>0</v>
      </c>
      <c r="I962" s="84" t="b">
        <v>0</v>
      </c>
      <c r="J962" s="84" t="b">
        <v>0</v>
      </c>
      <c r="K962" s="84" t="b">
        <v>0</v>
      </c>
      <c r="L962" s="84" t="b">
        <v>0</v>
      </c>
    </row>
    <row r="963" spans="1:12" ht="15">
      <c r="A963" s="84" t="s">
        <v>3092</v>
      </c>
      <c r="B963" s="84" t="s">
        <v>3724</v>
      </c>
      <c r="C963" s="84">
        <v>2</v>
      </c>
      <c r="D963" s="123">
        <v>0.008608868482491207</v>
      </c>
      <c r="E963" s="123">
        <v>1.6074550232146687</v>
      </c>
      <c r="F963" s="84" t="s">
        <v>2878</v>
      </c>
      <c r="G963" s="84" t="b">
        <v>0</v>
      </c>
      <c r="H963" s="84" t="b">
        <v>0</v>
      </c>
      <c r="I963" s="84" t="b">
        <v>0</v>
      </c>
      <c r="J963" s="84" t="b">
        <v>0</v>
      </c>
      <c r="K963" s="84" t="b">
        <v>0</v>
      </c>
      <c r="L963" s="84" t="b">
        <v>0</v>
      </c>
    </row>
    <row r="964" spans="1:12" ht="15">
      <c r="A964" s="84" t="s">
        <v>3724</v>
      </c>
      <c r="B964" s="84" t="s">
        <v>3064</v>
      </c>
      <c r="C964" s="84">
        <v>2</v>
      </c>
      <c r="D964" s="123">
        <v>0.008608868482491207</v>
      </c>
      <c r="E964" s="123">
        <v>1.9084850188786497</v>
      </c>
      <c r="F964" s="84" t="s">
        <v>2878</v>
      </c>
      <c r="G964" s="84" t="b">
        <v>0</v>
      </c>
      <c r="H964" s="84" t="b">
        <v>0</v>
      </c>
      <c r="I964" s="84" t="b">
        <v>0</v>
      </c>
      <c r="J964" s="84" t="b">
        <v>0</v>
      </c>
      <c r="K964" s="84" t="b">
        <v>0</v>
      </c>
      <c r="L964" s="84" t="b">
        <v>0</v>
      </c>
    </row>
    <row r="965" spans="1:12" ht="15">
      <c r="A965" s="84" t="s">
        <v>3064</v>
      </c>
      <c r="B965" s="84" t="s">
        <v>3079</v>
      </c>
      <c r="C965" s="84">
        <v>2</v>
      </c>
      <c r="D965" s="123">
        <v>0.008608868482491207</v>
      </c>
      <c r="E965" s="123">
        <v>1.9084850188786497</v>
      </c>
      <c r="F965" s="84" t="s">
        <v>2878</v>
      </c>
      <c r="G965" s="84" t="b">
        <v>0</v>
      </c>
      <c r="H965" s="84" t="b">
        <v>0</v>
      </c>
      <c r="I965" s="84" t="b">
        <v>0</v>
      </c>
      <c r="J965" s="84" t="b">
        <v>0</v>
      </c>
      <c r="K965" s="84" t="b">
        <v>0</v>
      </c>
      <c r="L965" s="84" t="b">
        <v>0</v>
      </c>
    </row>
    <row r="966" spans="1:12" ht="15">
      <c r="A966" s="84" t="s">
        <v>3079</v>
      </c>
      <c r="B966" s="84" t="s">
        <v>3080</v>
      </c>
      <c r="C966" s="84">
        <v>2</v>
      </c>
      <c r="D966" s="123">
        <v>0.008608868482491207</v>
      </c>
      <c r="E966" s="123">
        <v>1.9084850188786497</v>
      </c>
      <c r="F966" s="84" t="s">
        <v>2878</v>
      </c>
      <c r="G966" s="84" t="b">
        <v>0</v>
      </c>
      <c r="H966" s="84" t="b">
        <v>0</v>
      </c>
      <c r="I966" s="84" t="b">
        <v>0</v>
      </c>
      <c r="J966" s="84" t="b">
        <v>0</v>
      </c>
      <c r="K966" s="84" t="b">
        <v>0</v>
      </c>
      <c r="L966" s="84" t="b">
        <v>0</v>
      </c>
    </row>
    <row r="967" spans="1:12" ht="15">
      <c r="A967" s="84" t="s">
        <v>3080</v>
      </c>
      <c r="B967" s="84" t="s">
        <v>3081</v>
      </c>
      <c r="C967" s="84">
        <v>2</v>
      </c>
      <c r="D967" s="123">
        <v>0.008608868482491207</v>
      </c>
      <c r="E967" s="123">
        <v>1.9084850188786497</v>
      </c>
      <c r="F967" s="84" t="s">
        <v>2878</v>
      </c>
      <c r="G967" s="84" t="b">
        <v>0</v>
      </c>
      <c r="H967" s="84" t="b">
        <v>0</v>
      </c>
      <c r="I967" s="84" t="b">
        <v>0</v>
      </c>
      <c r="J967" s="84" t="b">
        <v>0</v>
      </c>
      <c r="K967" s="84" t="b">
        <v>0</v>
      </c>
      <c r="L967" s="84" t="b">
        <v>0</v>
      </c>
    </row>
    <row r="968" spans="1:12" ht="15">
      <c r="A968" s="84" t="s">
        <v>3081</v>
      </c>
      <c r="B968" s="84" t="s">
        <v>3876</v>
      </c>
      <c r="C968" s="84">
        <v>2</v>
      </c>
      <c r="D968" s="123">
        <v>0.008608868482491207</v>
      </c>
      <c r="E968" s="123">
        <v>1.9084850188786497</v>
      </c>
      <c r="F968" s="84" t="s">
        <v>2878</v>
      </c>
      <c r="G968" s="84" t="b">
        <v>0</v>
      </c>
      <c r="H968" s="84" t="b">
        <v>0</v>
      </c>
      <c r="I968" s="84" t="b">
        <v>0</v>
      </c>
      <c r="J968" s="84" t="b">
        <v>0</v>
      </c>
      <c r="K968" s="84" t="b">
        <v>0</v>
      </c>
      <c r="L968" s="84" t="b">
        <v>0</v>
      </c>
    </row>
    <row r="969" spans="1:12" ht="15">
      <c r="A969" s="84" t="s">
        <v>3876</v>
      </c>
      <c r="B969" s="84" t="s">
        <v>3093</v>
      </c>
      <c r="C969" s="84">
        <v>2</v>
      </c>
      <c r="D969" s="123">
        <v>0.008608868482491207</v>
      </c>
      <c r="E969" s="123">
        <v>1.7323937598229686</v>
      </c>
      <c r="F969" s="84" t="s">
        <v>2878</v>
      </c>
      <c r="G969" s="84" t="b">
        <v>0</v>
      </c>
      <c r="H969" s="84" t="b">
        <v>0</v>
      </c>
      <c r="I969" s="84" t="b">
        <v>0</v>
      </c>
      <c r="J969" s="84" t="b">
        <v>0</v>
      </c>
      <c r="K969" s="84" t="b">
        <v>0</v>
      </c>
      <c r="L969" s="84" t="b">
        <v>0</v>
      </c>
    </row>
    <row r="970" spans="1:12" ht="15">
      <c r="A970" s="84" t="s">
        <v>3093</v>
      </c>
      <c r="B970" s="84" t="s">
        <v>3030</v>
      </c>
      <c r="C970" s="84">
        <v>2</v>
      </c>
      <c r="D970" s="123">
        <v>0.008608868482491207</v>
      </c>
      <c r="E970" s="123">
        <v>1.4313637641589874</v>
      </c>
      <c r="F970" s="84" t="s">
        <v>2878</v>
      </c>
      <c r="G970" s="84" t="b">
        <v>0</v>
      </c>
      <c r="H970" s="84" t="b">
        <v>0</v>
      </c>
      <c r="I970" s="84" t="b">
        <v>0</v>
      </c>
      <c r="J970" s="84" t="b">
        <v>0</v>
      </c>
      <c r="K970" s="84" t="b">
        <v>0</v>
      </c>
      <c r="L970" s="84" t="b">
        <v>0</v>
      </c>
    </row>
    <row r="971" spans="1:12" ht="15">
      <c r="A971" s="84" t="s">
        <v>3877</v>
      </c>
      <c r="B971" s="84" t="s">
        <v>3878</v>
      </c>
      <c r="C971" s="84">
        <v>2</v>
      </c>
      <c r="D971" s="123">
        <v>0.008608868482491207</v>
      </c>
      <c r="E971" s="123">
        <v>1.9084850188786497</v>
      </c>
      <c r="F971" s="84" t="s">
        <v>2878</v>
      </c>
      <c r="G971" s="84" t="b">
        <v>0</v>
      </c>
      <c r="H971" s="84" t="b">
        <v>0</v>
      </c>
      <c r="I971" s="84" t="b">
        <v>0</v>
      </c>
      <c r="J971" s="84" t="b">
        <v>0</v>
      </c>
      <c r="K971" s="84" t="b">
        <v>0</v>
      </c>
      <c r="L971" s="84" t="b">
        <v>0</v>
      </c>
    </row>
    <row r="972" spans="1:12" ht="15">
      <c r="A972" s="84" t="s">
        <v>3878</v>
      </c>
      <c r="B972" s="84" t="s">
        <v>3879</v>
      </c>
      <c r="C972" s="84">
        <v>2</v>
      </c>
      <c r="D972" s="123">
        <v>0.008608868482491207</v>
      </c>
      <c r="E972" s="123">
        <v>1.9084850188786497</v>
      </c>
      <c r="F972" s="84" t="s">
        <v>2878</v>
      </c>
      <c r="G972" s="84" t="b">
        <v>0</v>
      </c>
      <c r="H972" s="84" t="b">
        <v>0</v>
      </c>
      <c r="I972" s="84" t="b">
        <v>0</v>
      </c>
      <c r="J972" s="84" t="b">
        <v>0</v>
      </c>
      <c r="K972" s="84" t="b">
        <v>0</v>
      </c>
      <c r="L972" s="84" t="b">
        <v>0</v>
      </c>
    </row>
    <row r="973" spans="1:12" ht="15">
      <c r="A973" s="84" t="s">
        <v>3879</v>
      </c>
      <c r="B973" s="84" t="s">
        <v>3880</v>
      </c>
      <c r="C973" s="84">
        <v>2</v>
      </c>
      <c r="D973" s="123">
        <v>0.008608868482491207</v>
      </c>
      <c r="E973" s="123">
        <v>1.9084850188786497</v>
      </c>
      <c r="F973" s="84" t="s">
        <v>2878</v>
      </c>
      <c r="G973" s="84" t="b">
        <v>0</v>
      </c>
      <c r="H973" s="84" t="b">
        <v>0</v>
      </c>
      <c r="I973" s="84" t="b">
        <v>0</v>
      </c>
      <c r="J973" s="84" t="b">
        <v>0</v>
      </c>
      <c r="K973" s="84" t="b">
        <v>0</v>
      </c>
      <c r="L973" s="84" t="b">
        <v>0</v>
      </c>
    </row>
    <row r="974" spans="1:12" ht="15">
      <c r="A974" s="84" t="s">
        <v>3880</v>
      </c>
      <c r="B974" s="84" t="s">
        <v>2988</v>
      </c>
      <c r="C974" s="84">
        <v>2</v>
      </c>
      <c r="D974" s="123">
        <v>0.008608868482491207</v>
      </c>
      <c r="E974" s="123">
        <v>1.6074550232146687</v>
      </c>
      <c r="F974" s="84" t="s">
        <v>2878</v>
      </c>
      <c r="G974" s="84" t="b">
        <v>0</v>
      </c>
      <c r="H974" s="84" t="b">
        <v>0</v>
      </c>
      <c r="I974" s="84" t="b">
        <v>0</v>
      </c>
      <c r="J974" s="84" t="b">
        <v>0</v>
      </c>
      <c r="K974" s="84" t="b">
        <v>0</v>
      </c>
      <c r="L974" s="84" t="b">
        <v>0</v>
      </c>
    </row>
    <row r="975" spans="1:12" ht="15">
      <c r="A975" s="84" t="s">
        <v>2988</v>
      </c>
      <c r="B975" s="84" t="s">
        <v>707</v>
      </c>
      <c r="C975" s="84">
        <v>2</v>
      </c>
      <c r="D975" s="123">
        <v>0.008608868482491207</v>
      </c>
      <c r="E975" s="123">
        <v>0.9542425094393249</v>
      </c>
      <c r="F975" s="84" t="s">
        <v>2878</v>
      </c>
      <c r="G975" s="84" t="b">
        <v>0</v>
      </c>
      <c r="H975" s="84" t="b">
        <v>0</v>
      </c>
      <c r="I975" s="84" t="b">
        <v>0</v>
      </c>
      <c r="J975" s="84" t="b">
        <v>0</v>
      </c>
      <c r="K975" s="84" t="b">
        <v>0</v>
      </c>
      <c r="L975" s="84" t="b">
        <v>0</v>
      </c>
    </row>
    <row r="976" spans="1:12" ht="15">
      <c r="A976" s="84" t="s">
        <v>707</v>
      </c>
      <c r="B976" s="84" t="s">
        <v>3881</v>
      </c>
      <c r="C976" s="84">
        <v>2</v>
      </c>
      <c r="D976" s="123">
        <v>0.008608868482491207</v>
      </c>
      <c r="E976" s="123">
        <v>1.364416974528374</v>
      </c>
      <c r="F976" s="84" t="s">
        <v>2878</v>
      </c>
      <c r="G976" s="84" t="b">
        <v>0</v>
      </c>
      <c r="H976" s="84" t="b">
        <v>0</v>
      </c>
      <c r="I976" s="84" t="b">
        <v>0</v>
      </c>
      <c r="J976" s="84" t="b">
        <v>0</v>
      </c>
      <c r="K976" s="84" t="b">
        <v>0</v>
      </c>
      <c r="L976" s="84" t="b">
        <v>0</v>
      </c>
    </row>
    <row r="977" spans="1:12" ht="15">
      <c r="A977" s="84" t="s">
        <v>3862</v>
      </c>
      <c r="B977" s="84" t="s">
        <v>3863</v>
      </c>
      <c r="C977" s="84">
        <v>2</v>
      </c>
      <c r="D977" s="123">
        <v>0.008608868482491207</v>
      </c>
      <c r="E977" s="123">
        <v>1.9084850188786497</v>
      </c>
      <c r="F977" s="84" t="s">
        <v>2878</v>
      </c>
      <c r="G977" s="84" t="b">
        <v>1</v>
      </c>
      <c r="H977" s="84" t="b">
        <v>0</v>
      </c>
      <c r="I977" s="84" t="b">
        <v>0</v>
      </c>
      <c r="J977" s="84" t="b">
        <v>0</v>
      </c>
      <c r="K977" s="84" t="b">
        <v>0</v>
      </c>
      <c r="L977" s="84" t="b">
        <v>0</v>
      </c>
    </row>
    <row r="978" spans="1:12" ht="15">
      <c r="A978" s="84" t="s">
        <v>3863</v>
      </c>
      <c r="B978" s="84" t="s">
        <v>3864</v>
      </c>
      <c r="C978" s="84">
        <v>2</v>
      </c>
      <c r="D978" s="123">
        <v>0.008608868482491207</v>
      </c>
      <c r="E978" s="123">
        <v>1.9084850188786497</v>
      </c>
      <c r="F978" s="84" t="s">
        <v>2878</v>
      </c>
      <c r="G978" s="84" t="b">
        <v>0</v>
      </c>
      <c r="H978" s="84" t="b">
        <v>0</v>
      </c>
      <c r="I978" s="84" t="b">
        <v>0</v>
      </c>
      <c r="J978" s="84" t="b">
        <v>0</v>
      </c>
      <c r="K978" s="84" t="b">
        <v>0</v>
      </c>
      <c r="L978" s="84" t="b">
        <v>0</v>
      </c>
    </row>
    <row r="979" spans="1:12" ht="15">
      <c r="A979" s="84" t="s">
        <v>3864</v>
      </c>
      <c r="B979" s="84" t="s">
        <v>3865</v>
      </c>
      <c r="C979" s="84">
        <v>2</v>
      </c>
      <c r="D979" s="123">
        <v>0.008608868482491207</v>
      </c>
      <c r="E979" s="123">
        <v>1.9084850188786497</v>
      </c>
      <c r="F979" s="84" t="s">
        <v>2878</v>
      </c>
      <c r="G979" s="84" t="b">
        <v>0</v>
      </c>
      <c r="H979" s="84" t="b">
        <v>0</v>
      </c>
      <c r="I979" s="84" t="b">
        <v>0</v>
      </c>
      <c r="J979" s="84" t="b">
        <v>0</v>
      </c>
      <c r="K979" s="84" t="b">
        <v>0</v>
      </c>
      <c r="L979" s="84" t="b">
        <v>0</v>
      </c>
    </row>
    <row r="980" spans="1:12" ht="15">
      <c r="A980" s="84" t="s">
        <v>3865</v>
      </c>
      <c r="B980" s="84" t="s">
        <v>3866</v>
      </c>
      <c r="C980" s="84">
        <v>2</v>
      </c>
      <c r="D980" s="123">
        <v>0.008608868482491207</v>
      </c>
      <c r="E980" s="123">
        <v>1.9084850188786497</v>
      </c>
      <c r="F980" s="84" t="s">
        <v>2878</v>
      </c>
      <c r="G980" s="84" t="b">
        <v>0</v>
      </c>
      <c r="H980" s="84" t="b">
        <v>0</v>
      </c>
      <c r="I980" s="84" t="b">
        <v>0</v>
      </c>
      <c r="J980" s="84" t="b">
        <v>0</v>
      </c>
      <c r="K980" s="84" t="b">
        <v>0</v>
      </c>
      <c r="L980" s="84" t="b">
        <v>0</v>
      </c>
    </row>
    <row r="981" spans="1:12" ht="15">
      <c r="A981" s="84" t="s">
        <v>3866</v>
      </c>
      <c r="B981" s="84" t="s">
        <v>3867</v>
      </c>
      <c r="C981" s="84">
        <v>2</v>
      </c>
      <c r="D981" s="123">
        <v>0.008608868482491207</v>
      </c>
      <c r="E981" s="123">
        <v>1.9084850188786497</v>
      </c>
      <c r="F981" s="84" t="s">
        <v>2878</v>
      </c>
      <c r="G981" s="84" t="b">
        <v>0</v>
      </c>
      <c r="H981" s="84" t="b">
        <v>0</v>
      </c>
      <c r="I981" s="84" t="b">
        <v>0</v>
      </c>
      <c r="J981" s="84" t="b">
        <v>0</v>
      </c>
      <c r="K981" s="84" t="b">
        <v>0</v>
      </c>
      <c r="L981" s="84" t="b">
        <v>0</v>
      </c>
    </row>
    <row r="982" spans="1:12" ht="15">
      <c r="A982" s="84" t="s">
        <v>3867</v>
      </c>
      <c r="B982" s="84" t="s">
        <v>3868</v>
      </c>
      <c r="C982" s="84">
        <v>2</v>
      </c>
      <c r="D982" s="123">
        <v>0.008608868482491207</v>
      </c>
      <c r="E982" s="123">
        <v>1.9084850188786497</v>
      </c>
      <c r="F982" s="84" t="s">
        <v>2878</v>
      </c>
      <c r="G982" s="84" t="b">
        <v>0</v>
      </c>
      <c r="H982" s="84" t="b">
        <v>0</v>
      </c>
      <c r="I982" s="84" t="b">
        <v>0</v>
      </c>
      <c r="J982" s="84" t="b">
        <v>0</v>
      </c>
      <c r="K982" s="84" t="b">
        <v>0</v>
      </c>
      <c r="L982" s="84" t="b">
        <v>0</v>
      </c>
    </row>
    <row r="983" spans="1:12" ht="15">
      <c r="A983" s="84" t="s">
        <v>3868</v>
      </c>
      <c r="B983" s="84" t="s">
        <v>3694</v>
      </c>
      <c r="C983" s="84">
        <v>2</v>
      </c>
      <c r="D983" s="123">
        <v>0.008608868482491207</v>
      </c>
      <c r="E983" s="123">
        <v>1.9084850188786497</v>
      </c>
      <c r="F983" s="84" t="s">
        <v>2878</v>
      </c>
      <c r="G983" s="84" t="b">
        <v>0</v>
      </c>
      <c r="H983" s="84" t="b">
        <v>0</v>
      </c>
      <c r="I983" s="84" t="b">
        <v>0</v>
      </c>
      <c r="J983" s="84" t="b">
        <v>0</v>
      </c>
      <c r="K983" s="84" t="b">
        <v>1</v>
      </c>
      <c r="L983" s="84" t="b">
        <v>0</v>
      </c>
    </row>
    <row r="984" spans="1:12" ht="15">
      <c r="A984" s="84" t="s">
        <v>3694</v>
      </c>
      <c r="B984" s="84" t="s">
        <v>810</v>
      </c>
      <c r="C984" s="84">
        <v>2</v>
      </c>
      <c r="D984" s="123">
        <v>0.008608868482491207</v>
      </c>
      <c r="E984" s="123">
        <v>1.7323937598229686</v>
      </c>
      <c r="F984" s="84" t="s">
        <v>2878</v>
      </c>
      <c r="G984" s="84" t="b">
        <v>0</v>
      </c>
      <c r="H984" s="84" t="b">
        <v>1</v>
      </c>
      <c r="I984" s="84" t="b">
        <v>0</v>
      </c>
      <c r="J984" s="84" t="b">
        <v>0</v>
      </c>
      <c r="K984" s="84" t="b">
        <v>0</v>
      </c>
      <c r="L984" s="84" t="b">
        <v>0</v>
      </c>
    </row>
    <row r="985" spans="1:12" ht="15">
      <c r="A985" s="84" t="s">
        <v>2989</v>
      </c>
      <c r="B985" s="84" t="s">
        <v>707</v>
      </c>
      <c r="C985" s="84">
        <v>2</v>
      </c>
      <c r="D985" s="123">
        <v>0.008608868482491207</v>
      </c>
      <c r="E985" s="123">
        <v>0.9542425094393249</v>
      </c>
      <c r="F985" s="84" t="s">
        <v>2878</v>
      </c>
      <c r="G985" s="84" t="b">
        <v>0</v>
      </c>
      <c r="H985" s="84" t="b">
        <v>0</v>
      </c>
      <c r="I985" s="84" t="b">
        <v>0</v>
      </c>
      <c r="J985" s="84" t="b">
        <v>0</v>
      </c>
      <c r="K985" s="84" t="b">
        <v>0</v>
      </c>
      <c r="L985" s="84" t="b">
        <v>0</v>
      </c>
    </row>
    <row r="986" spans="1:12" ht="15">
      <c r="A986" s="84" t="s">
        <v>3861</v>
      </c>
      <c r="B986" s="84" t="s">
        <v>3755</v>
      </c>
      <c r="C986" s="84">
        <v>2</v>
      </c>
      <c r="D986" s="123">
        <v>0.012109217269281687</v>
      </c>
      <c r="E986" s="123">
        <v>1.7323937598229686</v>
      </c>
      <c r="F986" s="84" t="s">
        <v>2878</v>
      </c>
      <c r="G986" s="84" t="b">
        <v>0</v>
      </c>
      <c r="H986" s="84" t="b">
        <v>0</v>
      </c>
      <c r="I986" s="84" t="b">
        <v>0</v>
      </c>
      <c r="J986" s="84" t="b">
        <v>0</v>
      </c>
      <c r="K986" s="84" t="b">
        <v>0</v>
      </c>
      <c r="L986" s="84" t="b">
        <v>0</v>
      </c>
    </row>
    <row r="987" spans="1:12" ht="15">
      <c r="A987" s="84" t="s">
        <v>707</v>
      </c>
      <c r="B987" s="84" t="s">
        <v>2986</v>
      </c>
      <c r="C987" s="84">
        <v>7</v>
      </c>
      <c r="D987" s="123">
        <v>0.0031714346003422433</v>
      </c>
      <c r="E987" s="123">
        <v>1.0377885608893997</v>
      </c>
      <c r="F987" s="84" t="s">
        <v>2879</v>
      </c>
      <c r="G987" s="84" t="b">
        <v>0</v>
      </c>
      <c r="H987" s="84" t="b">
        <v>0</v>
      </c>
      <c r="I987" s="84" t="b">
        <v>0</v>
      </c>
      <c r="J987" s="84" t="b">
        <v>0</v>
      </c>
      <c r="K987" s="84" t="b">
        <v>0</v>
      </c>
      <c r="L987" s="84" t="b">
        <v>0</v>
      </c>
    </row>
    <row r="988" spans="1:12" ht="15">
      <c r="A988" s="84" t="s">
        <v>3025</v>
      </c>
      <c r="B988" s="84" t="s">
        <v>3028</v>
      </c>
      <c r="C988" s="84">
        <v>4</v>
      </c>
      <c r="D988" s="123">
        <v>0.009407187364499412</v>
      </c>
      <c r="E988" s="123">
        <v>1.4771212547196624</v>
      </c>
      <c r="F988" s="84" t="s">
        <v>2879</v>
      </c>
      <c r="G988" s="84" t="b">
        <v>0</v>
      </c>
      <c r="H988" s="84" t="b">
        <v>0</v>
      </c>
      <c r="I988" s="84" t="b">
        <v>0</v>
      </c>
      <c r="J988" s="84" t="b">
        <v>0</v>
      </c>
      <c r="K988" s="84" t="b">
        <v>0</v>
      </c>
      <c r="L988" s="84" t="b">
        <v>0</v>
      </c>
    </row>
    <row r="989" spans="1:12" ht="15">
      <c r="A989" s="84" t="s">
        <v>3095</v>
      </c>
      <c r="B989" s="84" t="s">
        <v>3035</v>
      </c>
      <c r="C989" s="84">
        <v>4</v>
      </c>
      <c r="D989" s="123">
        <v>0.009407187364499412</v>
      </c>
      <c r="E989" s="123">
        <v>1.4771212547196624</v>
      </c>
      <c r="F989" s="84" t="s">
        <v>2879</v>
      </c>
      <c r="G989" s="84" t="b">
        <v>1</v>
      </c>
      <c r="H989" s="84" t="b">
        <v>0</v>
      </c>
      <c r="I989" s="84" t="b">
        <v>0</v>
      </c>
      <c r="J989" s="84" t="b">
        <v>0</v>
      </c>
      <c r="K989" s="84" t="b">
        <v>0</v>
      </c>
      <c r="L989" s="84" t="b">
        <v>0</v>
      </c>
    </row>
    <row r="990" spans="1:12" ht="15">
      <c r="A990" s="84" t="s">
        <v>3035</v>
      </c>
      <c r="B990" s="84" t="s">
        <v>716</v>
      </c>
      <c r="C990" s="84">
        <v>4</v>
      </c>
      <c r="D990" s="123">
        <v>0.009407187364499412</v>
      </c>
      <c r="E990" s="123">
        <v>1.1760912590556813</v>
      </c>
      <c r="F990" s="84" t="s">
        <v>2879</v>
      </c>
      <c r="G990" s="84" t="b">
        <v>0</v>
      </c>
      <c r="H990" s="84" t="b">
        <v>0</v>
      </c>
      <c r="I990" s="84" t="b">
        <v>0</v>
      </c>
      <c r="J990" s="84" t="b">
        <v>0</v>
      </c>
      <c r="K990" s="84" t="b">
        <v>0</v>
      </c>
      <c r="L990" s="84" t="b">
        <v>0</v>
      </c>
    </row>
    <row r="991" spans="1:12" ht="15">
      <c r="A991" s="84" t="s">
        <v>716</v>
      </c>
      <c r="B991" s="84" t="s">
        <v>707</v>
      </c>
      <c r="C991" s="84">
        <v>4</v>
      </c>
      <c r="D991" s="123">
        <v>0.009407187364499412</v>
      </c>
      <c r="E991" s="123">
        <v>0.7367585652254186</v>
      </c>
      <c r="F991" s="84" t="s">
        <v>2879</v>
      </c>
      <c r="G991" s="84" t="b">
        <v>0</v>
      </c>
      <c r="H991" s="84" t="b">
        <v>0</v>
      </c>
      <c r="I991" s="84" t="b">
        <v>0</v>
      </c>
      <c r="J991" s="84" t="b">
        <v>0</v>
      </c>
      <c r="K991" s="84" t="b">
        <v>0</v>
      </c>
      <c r="L991" s="84" t="b">
        <v>0</v>
      </c>
    </row>
    <row r="992" spans="1:12" ht="15">
      <c r="A992" s="84" t="s">
        <v>707</v>
      </c>
      <c r="B992" s="84" t="s">
        <v>3695</v>
      </c>
      <c r="C992" s="84">
        <v>4</v>
      </c>
      <c r="D992" s="123">
        <v>0.009407187364499412</v>
      </c>
      <c r="E992" s="123">
        <v>1.0377885608893997</v>
      </c>
      <c r="F992" s="84" t="s">
        <v>2879</v>
      </c>
      <c r="G992" s="84" t="b">
        <v>0</v>
      </c>
      <c r="H992" s="84" t="b">
        <v>0</v>
      </c>
      <c r="I992" s="84" t="b">
        <v>0</v>
      </c>
      <c r="J992" s="84" t="b">
        <v>0</v>
      </c>
      <c r="K992" s="84" t="b">
        <v>0</v>
      </c>
      <c r="L992" s="84" t="b">
        <v>0</v>
      </c>
    </row>
    <row r="993" spans="1:12" ht="15">
      <c r="A993" s="84" t="s">
        <v>3695</v>
      </c>
      <c r="B993" s="84" t="s">
        <v>3735</v>
      </c>
      <c r="C993" s="84">
        <v>4</v>
      </c>
      <c r="D993" s="123">
        <v>0.009407187364499412</v>
      </c>
      <c r="E993" s="123">
        <v>1.4771212547196624</v>
      </c>
      <c r="F993" s="84" t="s">
        <v>2879</v>
      </c>
      <c r="G993" s="84" t="b">
        <v>0</v>
      </c>
      <c r="H993" s="84" t="b">
        <v>0</v>
      </c>
      <c r="I993" s="84" t="b">
        <v>0</v>
      </c>
      <c r="J993" s="84" t="b">
        <v>0</v>
      </c>
      <c r="K993" s="84" t="b">
        <v>0</v>
      </c>
      <c r="L993" s="84" t="b">
        <v>0</v>
      </c>
    </row>
    <row r="994" spans="1:12" ht="15">
      <c r="A994" s="84" t="s">
        <v>3735</v>
      </c>
      <c r="B994" s="84" t="s">
        <v>393</v>
      </c>
      <c r="C994" s="84">
        <v>4</v>
      </c>
      <c r="D994" s="123">
        <v>0.009407187364499412</v>
      </c>
      <c r="E994" s="123">
        <v>1.4771212547196624</v>
      </c>
      <c r="F994" s="84" t="s">
        <v>2879</v>
      </c>
      <c r="G994" s="84" t="b">
        <v>0</v>
      </c>
      <c r="H994" s="84" t="b">
        <v>0</v>
      </c>
      <c r="I994" s="84" t="b">
        <v>0</v>
      </c>
      <c r="J994" s="84" t="b">
        <v>0</v>
      </c>
      <c r="K994" s="84" t="b">
        <v>0</v>
      </c>
      <c r="L994" s="84" t="b">
        <v>0</v>
      </c>
    </row>
    <row r="995" spans="1:12" ht="15">
      <c r="A995" s="84" t="s">
        <v>393</v>
      </c>
      <c r="B995" s="84" t="s">
        <v>3034</v>
      </c>
      <c r="C995" s="84">
        <v>4</v>
      </c>
      <c r="D995" s="123">
        <v>0.009407187364499412</v>
      </c>
      <c r="E995" s="123">
        <v>1.234083206033368</v>
      </c>
      <c r="F995" s="84" t="s">
        <v>2879</v>
      </c>
      <c r="G995" s="84" t="b">
        <v>0</v>
      </c>
      <c r="H995" s="84" t="b">
        <v>0</v>
      </c>
      <c r="I995" s="84" t="b">
        <v>0</v>
      </c>
      <c r="J995" s="84" t="b">
        <v>0</v>
      </c>
      <c r="K995" s="84" t="b">
        <v>0</v>
      </c>
      <c r="L995" s="84" t="b">
        <v>0</v>
      </c>
    </row>
    <row r="996" spans="1:12" ht="15">
      <c r="A996" s="84" t="s">
        <v>3034</v>
      </c>
      <c r="B996" s="84" t="s">
        <v>761</v>
      </c>
      <c r="C996" s="84">
        <v>4</v>
      </c>
      <c r="D996" s="123">
        <v>0.009407187364499412</v>
      </c>
      <c r="E996" s="123">
        <v>1.1371731930253115</v>
      </c>
      <c r="F996" s="84" t="s">
        <v>2879</v>
      </c>
      <c r="G996" s="84" t="b">
        <v>0</v>
      </c>
      <c r="H996" s="84" t="b">
        <v>0</v>
      </c>
      <c r="I996" s="84" t="b">
        <v>0</v>
      </c>
      <c r="J996" s="84" t="b">
        <v>0</v>
      </c>
      <c r="K996" s="84" t="b">
        <v>0</v>
      </c>
      <c r="L996" s="84" t="b">
        <v>0</v>
      </c>
    </row>
    <row r="997" spans="1:12" ht="15">
      <c r="A997" s="84" t="s">
        <v>761</v>
      </c>
      <c r="B997" s="84" t="s">
        <v>707</v>
      </c>
      <c r="C997" s="84">
        <v>4</v>
      </c>
      <c r="D997" s="123">
        <v>0.009407187364499412</v>
      </c>
      <c r="E997" s="123">
        <v>0.9408785478813434</v>
      </c>
      <c r="F997" s="84" t="s">
        <v>2879</v>
      </c>
      <c r="G997" s="84" t="b">
        <v>0</v>
      </c>
      <c r="H997" s="84" t="b">
        <v>0</v>
      </c>
      <c r="I997" s="84" t="b">
        <v>0</v>
      </c>
      <c r="J997" s="84" t="b">
        <v>0</v>
      </c>
      <c r="K997" s="84" t="b">
        <v>0</v>
      </c>
      <c r="L997" s="84" t="b">
        <v>0</v>
      </c>
    </row>
    <row r="998" spans="1:12" ht="15">
      <c r="A998" s="84" t="s">
        <v>2986</v>
      </c>
      <c r="B998" s="84" t="s">
        <v>810</v>
      </c>
      <c r="C998" s="84">
        <v>4</v>
      </c>
      <c r="D998" s="123">
        <v>0.009407187364499412</v>
      </c>
      <c r="E998" s="123">
        <v>1.3802112417116061</v>
      </c>
      <c r="F998" s="84" t="s">
        <v>2879</v>
      </c>
      <c r="G998" s="84" t="b">
        <v>0</v>
      </c>
      <c r="H998" s="84" t="b">
        <v>0</v>
      </c>
      <c r="I998" s="84" t="b">
        <v>0</v>
      </c>
      <c r="J998" s="84" t="b">
        <v>0</v>
      </c>
      <c r="K998" s="84" t="b">
        <v>0</v>
      </c>
      <c r="L998" s="84" t="b">
        <v>0</v>
      </c>
    </row>
    <row r="999" spans="1:12" ht="15">
      <c r="A999" s="84" t="s">
        <v>3773</v>
      </c>
      <c r="B999" s="84" t="s">
        <v>3774</v>
      </c>
      <c r="C999" s="84">
        <v>3</v>
      </c>
      <c r="D999" s="123">
        <v>0.009983642162631588</v>
      </c>
      <c r="E999" s="123">
        <v>1.6020599913279623</v>
      </c>
      <c r="F999" s="84" t="s">
        <v>2879</v>
      </c>
      <c r="G999" s="84" t="b">
        <v>0</v>
      </c>
      <c r="H999" s="84" t="b">
        <v>0</v>
      </c>
      <c r="I999" s="84" t="b">
        <v>0</v>
      </c>
      <c r="J999" s="84" t="b">
        <v>0</v>
      </c>
      <c r="K999" s="84" t="b">
        <v>0</v>
      </c>
      <c r="L999" s="84" t="b">
        <v>0</v>
      </c>
    </row>
    <row r="1000" spans="1:12" ht="15">
      <c r="A1000" s="84" t="s">
        <v>3774</v>
      </c>
      <c r="B1000" s="84" t="s">
        <v>3019</v>
      </c>
      <c r="C1000" s="84">
        <v>3</v>
      </c>
      <c r="D1000" s="123">
        <v>0.009983642162631588</v>
      </c>
      <c r="E1000" s="123">
        <v>1.6020599913279623</v>
      </c>
      <c r="F1000" s="84" t="s">
        <v>2879</v>
      </c>
      <c r="G1000" s="84" t="b">
        <v>0</v>
      </c>
      <c r="H1000" s="84" t="b">
        <v>0</v>
      </c>
      <c r="I1000" s="84" t="b">
        <v>0</v>
      </c>
      <c r="J1000" s="84" t="b">
        <v>0</v>
      </c>
      <c r="K1000" s="84" t="b">
        <v>0</v>
      </c>
      <c r="L1000" s="84" t="b">
        <v>0</v>
      </c>
    </row>
    <row r="1001" spans="1:12" ht="15">
      <c r="A1001" s="84" t="s">
        <v>3019</v>
      </c>
      <c r="B1001" s="84" t="s">
        <v>3775</v>
      </c>
      <c r="C1001" s="84">
        <v>3</v>
      </c>
      <c r="D1001" s="123">
        <v>0.009983642162631588</v>
      </c>
      <c r="E1001" s="123">
        <v>1.6020599913279623</v>
      </c>
      <c r="F1001" s="84" t="s">
        <v>2879</v>
      </c>
      <c r="G1001" s="84" t="b">
        <v>0</v>
      </c>
      <c r="H1001" s="84" t="b">
        <v>0</v>
      </c>
      <c r="I1001" s="84" t="b">
        <v>0</v>
      </c>
      <c r="J1001" s="84" t="b">
        <v>0</v>
      </c>
      <c r="K1001" s="84" t="b">
        <v>0</v>
      </c>
      <c r="L1001" s="84" t="b">
        <v>0</v>
      </c>
    </row>
    <row r="1002" spans="1:12" ht="15">
      <c r="A1002" s="84" t="s">
        <v>3775</v>
      </c>
      <c r="B1002" s="84" t="s">
        <v>320</v>
      </c>
      <c r="C1002" s="84">
        <v>3</v>
      </c>
      <c r="D1002" s="123">
        <v>0.009983642162631588</v>
      </c>
      <c r="E1002" s="123">
        <v>1.6020599913279623</v>
      </c>
      <c r="F1002" s="84" t="s">
        <v>2879</v>
      </c>
      <c r="G1002" s="84" t="b">
        <v>0</v>
      </c>
      <c r="H1002" s="84" t="b">
        <v>0</v>
      </c>
      <c r="I1002" s="84" t="b">
        <v>0</v>
      </c>
      <c r="J1002" s="84" t="b">
        <v>0</v>
      </c>
      <c r="K1002" s="84" t="b">
        <v>0</v>
      </c>
      <c r="L1002" s="84" t="b">
        <v>0</v>
      </c>
    </row>
    <row r="1003" spans="1:12" ht="15">
      <c r="A1003" s="84" t="s">
        <v>320</v>
      </c>
      <c r="B1003" s="84" t="s">
        <v>2989</v>
      </c>
      <c r="C1003" s="84">
        <v>3</v>
      </c>
      <c r="D1003" s="123">
        <v>0.009983642162631588</v>
      </c>
      <c r="E1003" s="123">
        <v>1.380211241711606</v>
      </c>
      <c r="F1003" s="84" t="s">
        <v>2879</v>
      </c>
      <c r="G1003" s="84" t="b">
        <v>0</v>
      </c>
      <c r="H1003" s="84" t="b">
        <v>0</v>
      </c>
      <c r="I1003" s="84" t="b">
        <v>0</v>
      </c>
      <c r="J1003" s="84" t="b">
        <v>0</v>
      </c>
      <c r="K1003" s="84" t="b">
        <v>0</v>
      </c>
      <c r="L1003" s="84" t="b">
        <v>0</v>
      </c>
    </row>
    <row r="1004" spans="1:12" ht="15">
      <c r="A1004" s="84" t="s">
        <v>2989</v>
      </c>
      <c r="B1004" s="84" t="s">
        <v>716</v>
      </c>
      <c r="C1004" s="84">
        <v>3</v>
      </c>
      <c r="D1004" s="123">
        <v>0.009983642162631588</v>
      </c>
      <c r="E1004" s="123">
        <v>0.954242509439325</v>
      </c>
      <c r="F1004" s="84" t="s">
        <v>2879</v>
      </c>
      <c r="G1004" s="84" t="b">
        <v>0</v>
      </c>
      <c r="H1004" s="84" t="b">
        <v>0</v>
      </c>
      <c r="I1004" s="84" t="b">
        <v>0</v>
      </c>
      <c r="J1004" s="84" t="b">
        <v>0</v>
      </c>
      <c r="K1004" s="84" t="b">
        <v>0</v>
      </c>
      <c r="L1004" s="84" t="b">
        <v>0</v>
      </c>
    </row>
    <row r="1005" spans="1:12" ht="15">
      <c r="A1005" s="84" t="s">
        <v>716</v>
      </c>
      <c r="B1005" s="84" t="s">
        <v>3034</v>
      </c>
      <c r="C1005" s="84">
        <v>3</v>
      </c>
      <c r="D1005" s="123">
        <v>0.009983642162631588</v>
      </c>
      <c r="E1005" s="123">
        <v>0.8081144737610869</v>
      </c>
      <c r="F1005" s="84" t="s">
        <v>2879</v>
      </c>
      <c r="G1005" s="84" t="b">
        <v>0</v>
      </c>
      <c r="H1005" s="84" t="b">
        <v>0</v>
      </c>
      <c r="I1005" s="84" t="b">
        <v>0</v>
      </c>
      <c r="J1005" s="84" t="b">
        <v>0</v>
      </c>
      <c r="K1005" s="84" t="b">
        <v>0</v>
      </c>
      <c r="L1005" s="84" t="b">
        <v>0</v>
      </c>
    </row>
    <row r="1006" spans="1:12" ht="15">
      <c r="A1006" s="84" t="s">
        <v>3034</v>
      </c>
      <c r="B1006" s="84" t="s">
        <v>3025</v>
      </c>
      <c r="C1006" s="84">
        <v>3</v>
      </c>
      <c r="D1006" s="123">
        <v>0.009983642162631588</v>
      </c>
      <c r="E1006" s="123">
        <v>1.109144469425068</v>
      </c>
      <c r="F1006" s="84" t="s">
        <v>2879</v>
      </c>
      <c r="G1006" s="84" t="b">
        <v>0</v>
      </c>
      <c r="H1006" s="84" t="b">
        <v>0</v>
      </c>
      <c r="I1006" s="84" t="b">
        <v>0</v>
      </c>
      <c r="J1006" s="84" t="b">
        <v>0</v>
      </c>
      <c r="K1006" s="84" t="b">
        <v>0</v>
      </c>
      <c r="L1006" s="84" t="b">
        <v>0</v>
      </c>
    </row>
    <row r="1007" spans="1:12" ht="15">
      <c r="A1007" s="84" t="s">
        <v>3028</v>
      </c>
      <c r="B1007" s="84" t="s">
        <v>707</v>
      </c>
      <c r="C1007" s="84">
        <v>3</v>
      </c>
      <c r="D1007" s="123">
        <v>0.009983642162631588</v>
      </c>
      <c r="E1007" s="123">
        <v>0.9128498242811</v>
      </c>
      <c r="F1007" s="84" t="s">
        <v>2879</v>
      </c>
      <c r="G1007" s="84" t="b">
        <v>0</v>
      </c>
      <c r="H1007" s="84" t="b">
        <v>0</v>
      </c>
      <c r="I1007" s="84" t="b">
        <v>0</v>
      </c>
      <c r="J1007" s="84" t="b">
        <v>0</v>
      </c>
      <c r="K1007" s="84" t="b">
        <v>0</v>
      </c>
      <c r="L1007" s="84" t="b">
        <v>0</v>
      </c>
    </row>
    <row r="1008" spans="1:12" ht="15">
      <c r="A1008" s="84" t="s">
        <v>237</v>
      </c>
      <c r="B1008" s="84" t="s">
        <v>3095</v>
      </c>
      <c r="C1008" s="84">
        <v>3</v>
      </c>
      <c r="D1008" s="123">
        <v>0.009983642162631588</v>
      </c>
      <c r="E1008" s="123">
        <v>1.380211241711606</v>
      </c>
      <c r="F1008" s="84" t="s">
        <v>2879</v>
      </c>
      <c r="G1008" s="84" t="b">
        <v>0</v>
      </c>
      <c r="H1008" s="84" t="b">
        <v>0</v>
      </c>
      <c r="I1008" s="84" t="b">
        <v>0</v>
      </c>
      <c r="J1008" s="84" t="b">
        <v>1</v>
      </c>
      <c r="K1008" s="84" t="b">
        <v>0</v>
      </c>
      <c r="L1008" s="84" t="b">
        <v>0</v>
      </c>
    </row>
    <row r="1009" spans="1:12" ht="15">
      <c r="A1009" s="84" t="s">
        <v>810</v>
      </c>
      <c r="B1009" s="84" t="s">
        <v>3776</v>
      </c>
      <c r="C1009" s="84">
        <v>3</v>
      </c>
      <c r="D1009" s="123">
        <v>0.009983642162631588</v>
      </c>
      <c r="E1009" s="123">
        <v>1.4771212547196624</v>
      </c>
      <c r="F1009" s="84" t="s">
        <v>2879</v>
      </c>
      <c r="G1009" s="84" t="b">
        <v>0</v>
      </c>
      <c r="H1009" s="84" t="b">
        <v>0</v>
      </c>
      <c r="I1009" s="84" t="b">
        <v>0</v>
      </c>
      <c r="J1009" s="84" t="b">
        <v>0</v>
      </c>
      <c r="K1009" s="84" t="b">
        <v>0</v>
      </c>
      <c r="L1009" s="84" t="b">
        <v>0</v>
      </c>
    </row>
    <row r="1010" spans="1:12" ht="15">
      <c r="A1010" s="84" t="s">
        <v>237</v>
      </c>
      <c r="B1010" s="84" t="s">
        <v>3773</v>
      </c>
      <c r="C1010" s="84">
        <v>2</v>
      </c>
      <c r="D1010" s="123">
        <v>0.009407187364499412</v>
      </c>
      <c r="E1010" s="123">
        <v>1.3802112417116061</v>
      </c>
      <c r="F1010" s="84" t="s">
        <v>2879</v>
      </c>
      <c r="G1010" s="84" t="b">
        <v>0</v>
      </c>
      <c r="H1010" s="84" t="b">
        <v>0</v>
      </c>
      <c r="I1010" s="84" t="b">
        <v>0</v>
      </c>
      <c r="J1010" s="84" t="b">
        <v>0</v>
      </c>
      <c r="K1010" s="84" t="b">
        <v>0</v>
      </c>
      <c r="L1010" s="84" t="b">
        <v>0</v>
      </c>
    </row>
    <row r="1011" spans="1:12" ht="15">
      <c r="A1011" s="84" t="s">
        <v>3681</v>
      </c>
      <c r="B1011" s="84" t="s">
        <v>3682</v>
      </c>
      <c r="C1011" s="84">
        <v>5</v>
      </c>
      <c r="D1011" s="123">
        <v>0</v>
      </c>
      <c r="E1011" s="123">
        <v>1.1931245983544616</v>
      </c>
      <c r="F1011" s="84" t="s">
        <v>2880</v>
      </c>
      <c r="G1011" s="84" t="b">
        <v>0</v>
      </c>
      <c r="H1011" s="84" t="b">
        <v>0</v>
      </c>
      <c r="I1011" s="84" t="b">
        <v>0</v>
      </c>
      <c r="J1011" s="84" t="b">
        <v>0</v>
      </c>
      <c r="K1011" s="84" t="b">
        <v>0</v>
      </c>
      <c r="L1011" s="84" t="b">
        <v>0</v>
      </c>
    </row>
    <row r="1012" spans="1:12" ht="15">
      <c r="A1012" s="84" t="s">
        <v>3682</v>
      </c>
      <c r="B1012" s="84" t="s">
        <v>3683</v>
      </c>
      <c r="C1012" s="84">
        <v>5</v>
      </c>
      <c r="D1012" s="123">
        <v>0</v>
      </c>
      <c r="E1012" s="123">
        <v>1.1931245983544616</v>
      </c>
      <c r="F1012" s="84" t="s">
        <v>2880</v>
      </c>
      <c r="G1012" s="84" t="b">
        <v>0</v>
      </c>
      <c r="H1012" s="84" t="b">
        <v>0</v>
      </c>
      <c r="I1012" s="84" t="b">
        <v>0</v>
      </c>
      <c r="J1012" s="84" t="b">
        <v>0</v>
      </c>
      <c r="K1012" s="84" t="b">
        <v>0</v>
      </c>
      <c r="L1012" s="84" t="b">
        <v>0</v>
      </c>
    </row>
    <row r="1013" spans="1:12" ht="15">
      <c r="A1013" s="84" t="s">
        <v>3683</v>
      </c>
      <c r="B1013" s="84" t="s">
        <v>3674</v>
      </c>
      <c r="C1013" s="84">
        <v>5</v>
      </c>
      <c r="D1013" s="123">
        <v>0</v>
      </c>
      <c r="E1013" s="123">
        <v>1.1139433523068367</v>
      </c>
      <c r="F1013" s="84" t="s">
        <v>2880</v>
      </c>
      <c r="G1013" s="84" t="b">
        <v>0</v>
      </c>
      <c r="H1013" s="84" t="b">
        <v>0</v>
      </c>
      <c r="I1013" s="84" t="b">
        <v>0</v>
      </c>
      <c r="J1013" s="84" t="b">
        <v>0</v>
      </c>
      <c r="K1013" s="84" t="b">
        <v>0</v>
      </c>
      <c r="L1013" s="84" t="b">
        <v>0</v>
      </c>
    </row>
    <row r="1014" spans="1:12" ht="15">
      <c r="A1014" s="84" t="s">
        <v>3674</v>
      </c>
      <c r="B1014" s="84" t="s">
        <v>3684</v>
      </c>
      <c r="C1014" s="84">
        <v>5</v>
      </c>
      <c r="D1014" s="123">
        <v>0</v>
      </c>
      <c r="E1014" s="123">
        <v>1.1139433523068367</v>
      </c>
      <c r="F1014" s="84" t="s">
        <v>2880</v>
      </c>
      <c r="G1014" s="84" t="b">
        <v>0</v>
      </c>
      <c r="H1014" s="84" t="b">
        <v>0</v>
      </c>
      <c r="I1014" s="84" t="b">
        <v>0</v>
      </c>
      <c r="J1014" s="84" t="b">
        <v>0</v>
      </c>
      <c r="K1014" s="84" t="b">
        <v>0</v>
      </c>
      <c r="L1014" s="84" t="b">
        <v>0</v>
      </c>
    </row>
    <row r="1015" spans="1:12" ht="15">
      <c r="A1015" s="84" t="s">
        <v>3684</v>
      </c>
      <c r="B1015" s="84" t="s">
        <v>3088</v>
      </c>
      <c r="C1015" s="84">
        <v>5</v>
      </c>
      <c r="D1015" s="123">
        <v>0</v>
      </c>
      <c r="E1015" s="123">
        <v>1.1931245983544616</v>
      </c>
      <c r="F1015" s="84" t="s">
        <v>2880</v>
      </c>
      <c r="G1015" s="84" t="b">
        <v>0</v>
      </c>
      <c r="H1015" s="84" t="b">
        <v>0</v>
      </c>
      <c r="I1015" s="84" t="b">
        <v>0</v>
      </c>
      <c r="J1015" s="84" t="b">
        <v>0</v>
      </c>
      <c r="K1015" s="84" t="b">
        <v>0</v>
      </c>
      <c r="L1015" s="84" t="b">
        <v>0</v>
      </c>
    </row>
    <row r="1016" spans="1:12" ht="15">
      <c r="A1016" s="84" t="s">
        <v>3088</v>
      </c>
      <c r="B1016" s="84" t="s">
        <v>3685</v>
      </c>
      <c r="C1016" s="84">
        <v>5</v>
      </c>
      <c r="D1016" s="123">
        <v>0</v>
      </c>
      <c r="E1016" s="123">
        <v>1.1931245983544616</v>
      </c>
      <c r="F1016" s="84" t="s">
        <v>2880</v>
      </c>
      <c r="G1016" s="84" t="b">
        <v>0</v>
      </c>
      <c r="H1016" s="84" t="b">
        <v>0</v>
      </c>
      <c r="I1016" s="84" t="b">
        <v>0</v>
      </c>
      <c r="J1016" s="84" t="b">
        <v>0</v>
      </c>
      <c r="K1016" s="84" t="b">
        <v>0</v>
      </c>
      <c r="L1016" s="84" t="b">
        <v>0</v>
      </c>
    </row>
    <row r="1017" spans="1:12" ht="15">
      <c r="A1017" s="84" t="s">
        <v>3685</v>
      </c>
      <c r="B1017" s="84" t="s">
        <v>3686</v>
      </c>
      <c r="C1017" s="84">
        <v>5</v>
      </c>
      <c r="D1017" s="123">
        <v>0</v>
      </c>
      <c r="E1017" s="123">
        <v>1.1931245983544616</v>
      </c>
      <c r="F1017" s="84" t="s">
        <v>2880</v>
      </c>
      <c r="G1017" s="84" t="b">
        <v>0</v>
      </c>
      <c r="H1017" s="84" t="b">
        <v>0</v>
      </c>
      <c r="I1017" s="84" t="b">
        <v>0</v>
      </c>
      <c r="J1017" s="84" t="b">
        <v>0</v>
      </c>
      <c r="K1017" s="84" t="b">
        <v>0</v>
      </c>
      <c r="L1017" s="84" t="b">
        <v>0</v>
      </c>
    </row>
    <row r="1018" spans="1:12" ht="15">
      <c r="A1018" s="84" t="s">
        <v>3686</v>
      </c>
      <c r="B1018" s="84" t="s">
        <v>3687</v>
      </c>
      <c r="C1018" s="84">
        <v>5</v>
      </c>
      <c r="D1018" s="123">
        <v>0</v>
      </c>
      <c r="E1018" s="123">
        <v>1.1931245983544616</v>
      </c>
      <c r="F1018" s="84" t="s">
        <v>2880</v>
      </c>
      <c r="G1018" s="84" t="b">
        <v>0</v>
      </c>
      <c r="H1018" s="84" t="b">
        <v>0</v>
      </c>
      <c r="I1018" s="84" t="b">
        <v>0</v>
      </c>
      <c r="J1018" s="84" t="b">
        <v>0</v>
      </c>
      <c r="K1018" s="84" t="b">
        <v>0</v>
      </c>
      <c r="L1018" s="84" t="b">
        <v>0</v>
      </c>
    </row>
    <row r="1019" spans="1:12" ht="15">
      <c r="A1019" s="84" t="s">
        <v>3687</v>
      </c>
      <c r="B1019" s="84" t="s">
        <v>3688</v>
      </c>
      <c r="C1019" s="84">
        <v>5</v>
      </c>
      <c r="D1019" s="123">
        <v>0</v>
      </c>
      <c r="E1019" s="123">
        <v>1.1931245983544616</v>
      </c>
      <c r="F1019" s="84" t="s">
        <v>2880</v>
      </c>
      <c r="G1019" s="84" t="b">
        <v>0</v>
      </c>
      <c r="H1019" s="84" t="b">
        <v>0</v>
      </c>
      <c r="I1019" s="84" t="b">
        <v>0</v>
      </c>
      <c r="J1019" s="84" t="b">
        <v>0</v>
      </c>
      <c r="K1019" s="84" t="b">
        <v>0</v>
      </c>
      <c r="L1019" s="84" t="b">
        <v>0</v>
      </c>
    </row>
    <row r="1020" spans="1:12" ht="15">
      <c r="A1020" s="84" t="s">
        <v>3688</v>
      </c>
      <c r="B1020" s="84" t="s">
        <v>716</v>
      </c>
      <c r="C1020" s="84">
        <v>5</v>
      </c>
      <c r="D1020" s="123">
        <v>0</v>
      </c>
      <c r="E1020" s="123">
        <v>1.1931245983544616</v>
      </c>
      <c r="F1020" s="84" t="s">
        <v>2880</v>
      </c>
      <c r="G1020" s="84" t="b">
        <v>0</v>
      </c>
      <c r="H1020" s="84" t="b">
        <v>0</v>
      </c>
      <c r="I1020" s="84" t="b">
        <v>0</v>
      </c>
      <c r="J1020" s="84" t="b">
        <v>0</v>
      </c>
      <c r="K1020" s="84" t="b">
        <v>0</v>
      </c>
      <c r="L1020" s="84" t="b">
        <v>0</v>
      </c>
    </row>
    <row r="1021" spans="1:12" ht="15">
      <c r="A1021" s="84" t="s">
        <v>716</v>
      </c>
      <c r="B1021" s="84" t="s">
        <v>2990</v>
      </c>
      <c r="C1021" s="84">
        <v>5</v>
      </c>
      <c r="D1021" s="123">
        <v>0</v>
      </c>
      <c r="E1021" s="123">
        <v>1.1931245983544616</v>
      </c>
      <c r="F1021" s="84" t="s">
        <v>2880</v>
      </c>
      <c r="G1021" s="84" t="b">
        <v>0</v>
      </c>
      <c r="H1021" s="84" t="b">
        <v>0</v>
      </c>
      <c r="I1021" s="84" t="b">
        <v>0</v>
      </c>
      <c r="J1021" s="84" t="b">
        <v>0</v>
      </c>
      <c r="K1021" s="84" t="b">
        <v>0</v>
      </c>
      <c r="L1021" s="84" t="b">
        <v>0</v>
      </c>
    </row>
    <row r="1022" spans="1:12" ht="15">
      <c r="A1022" s="84" t="s">
        <v>326</v>
      </c>
      <c r="B1022" s="84" t="s">
        <v>3681</v>
      </c>
      <c r="C1022" s="84">
        <v>4</v>
      </c>
      <c r="D1022" s="123">
        <v>0.004670362072677418</v>
      </c>
      <c r="E1022" s="123">
        <v>1.290034611362518</v>
      </c>
      <c r="F1022" s="84" t="s">
        <v>2880</v>
      </c>
      <c r="G1022" s="84" t="b">
        <v>0</v>
      </c>
      <c r="H1022" s="84" t="b">
        <v>0</v>
      </c>
      <c r="I1022" s="84" t="b">
        <v>0</v>
      </c>
      <c r="J1022" s="84" t="b">
        <v>0</v>
      </c>
      <c r="K1022" s="84" t="b">
        <v>0</v>
      </c>
      <c r="L1022" s="84" t="b">
        <v>0</v>
      </c>
    </row>
    <row r="1023" spans="1:12" ht="15">
      <c r="A1023" s="84" t="s">
        <v>2990</v>
      </c>
      <c r="B1023" s="84" t="s">
        <v>3709</v>
      </c>
      <c r="C1023" s="84">
        <v>4</v>
      </c>
      <c r="D1023" s="123">
        <v>0.004670362072677418</v>
      </c>
      <c r="E1023" s="123">
        <v>1.1931245983544616</v>
      </c>
      <c r="F1023" s="84" t="s">
        <v>2880</v>
      </c>
      <c r="G1023" s="84" t="b">
        <v>0</v>
      </c>
      <c r="H1023" s="84" t="b">
        <v>0</v>
      </c>
      <c r="I1023" s="84" t="b">
        <v>0</v>
      </c>
      <c r="J1023" s="84" t="b">
        <v>0</v>
      </c>
      <c r="K1023" s="84" t="b">
        <v>0</v>
      </c>
      <c r="L1023" s="84" t="b">
        <v>0</v>
      </c>
    </row>
    <row r="1024" spans="1:12" ht="15">
      <c r="A1024" s="84" t="s">
        <v>3896</v>
      </c>
      <c r="B1024" s="84" t="s">
        <v>3897</v>
      </c>
      <c r="C1024" s="84">
        <v>2</v>
      </c>
      <c r="D1024" s="123">
        <v>0</v>
      </c>
      <c r="E1024" s="123">
        <v>1.0413926851582251</v>
      </c>
      <c r="F1024" s="84" t="s">
        <v>2881</v>
      </c>
      <c r="G1024" s="84" t="b">
        <v>0</v>
      </c>
      <c r="H1024" s="84" t="b">
        <v>0</v>
      </c>
      <c r="I1024" s="84" t="b">
        <v>0</v>
      </c>
      <c r="J1024" s="84" t="b">
        <v>0</v>
      </c>
      <c r="K1024" s="84" t="b">
        <v>0</v>
      </c>
      <c r="L1024" s="84" t="b">
        <v>0</v>
      </c>
    </row>
    <row r="1025" spans="1:12" ht="15">
      <c r="A1025" s="84" t="s">
        <v>3897</v>
      </c>
      <c r="B1025" s="84" t="s">
        <v>3898</v>
      </c>
      <c r="C1025" s="84">
        <v>2</v>
      </c>
      <c r="D1025" s="123">
        <v>0</v>
      </c>
      <c r="E1025" s="123">
        <v>1.0413926851582251</v>
      </c>
      <c r="F1025" s="84" t="s">
        <v>2881</v>
      </c>
      <c r="G1025" s="84" t="b">
        <v>0</v>
      </c>
      <c r="H1025" s="84" t="b">
        <v>0</v>
      </c>
      <c r="I1025" s="84" t="b">
        <v>0</v>
      </c>
      <c r="J1025" s="84" t="b">
        <v>0</v>
      </c>
      <c r="K1025" s="84" t="b">
        <v>0</v>
      </c>
      <c r="L1025" s="84" t="b">
        <v>0</v>
      </c>
    </row>
    <row r="1026" spans="1:12" ht="15">
      <c r="A1026" s="84" t="s">
        <v>3898</v>
      </c>
      <c r="B1026" s="84" t="s">
        <v>3899</v>
      </c>
      <c r="C1026" s="84">
        <v>2</v>
      </c>
      <c r="D1026" s="123">
        <v>0</v>
      </c>
      <c r="E1026" s="123">
        <v>1.0413926851582251</v>
      </c>
      <c r="F1026" s="84" t="s">
        <v>2881</v>
      </c>
      <c r="G1026" s="84" t="b">
        <v>0</v>
      </c>
      <c r="H1026" s="84" t="b">
        <v>0</v>
      </c>
      <c r="I1026" s="84" t="b">
        <v>0</v>
      </c>
      <c r="J1026" s="84" t="b">
        <v>0</v>
      </c>
      <c r="K1026" s="84" t="b">
        <v>0</v>
      </c>
      <c r="L1026" s="84" t="b">
        <v>0</v>
      </c>
    </row>
    <row r="1027" spans="1:12" ht="15">
      <c r="A1027" s="84" t="s">
        <v>3899</v>
      </c>
      <c r="B1027" s="84" t="s">
        <v>3900</v>
      </c>
      <c r="C1027" s="84">
        <v>2</v>
      </c>
      <c r="D1027" s="123">
        <v>0</v>
      </c>
      <c r="E1027" s="123">
        <v>1.0413926851582251</v>
      </c>
      <c r="F1027" s="84" t="s">
        <v>2881</v>
      </c>
      <c r="G1027" s="84" t="b">
        <v>0</v>
      </c>
      <c r="H1027" s="84" t="b">
        <v>0</v>
      </c>
      <c r="I1027" s="84" t="b">
        <v>0</v>
      </c>
      <c r="J1027" s="84" t="b">
        <v>0</v>
      </c>
      <c r="K1027" s="84" t="b">
        <v>0</v>
      </c>
      <c r="L1027" s="84" t="b">
        <v>0</v>
      </c>
    </row>
    <row r="1028" spans="1:12" ht="15">
      <c r="A1028" s="84" t="s">
        <v>3900</v>
      </c>
      <c r="B1028" s="84" t="s">
        <v>3901</v>
      </c>
      <c r="C1028" s="84">
        <v>2</v>
      </c>
      <c r="D1028" s="123">
        <v>0</v>
      </c>
      <c r="E1028" s="123">
        <v>1.0413926851582251</v>
      </c>
      <c r="F1028" s="84" t="s">
        <v>2881</v>
      </c>
      <c r="G1028" s="84" t="b">
        <v>0</v>
      </c>
      <c r="H1028" s="84" t="b">
        <v>0</v>
      </c>
      <c r="I1028" s="84" t="b">
        <v>0</v>
      </c>
      <c r="J1028" s="84" t="b">
        <v>0</v>
      </c>
      <c r="K1028" s="84" t="b">
        <v>0</v>
      </c>
      <c r="L1028" s="84" t="b">
        <v>0</v>
      </c>
    </row>
    <row r="1029" spans="1:12" ht="15">
      <c r="A1029" s="84" t="s">
        <v>3901</v>
      </c>
      <c r="B1029" s="84" t="s">
        <v>3902</v>
      </c>
      <c r="C1029" s="84">
        <v>2</v>
      </c>
      <c r="D1029" s="123">
        <v>0</v>
      </c>
      <c r="E1029" s="123">
        <v>1.0413926851582251</v>
      </c>
      <c r="F1029" s="84" t="s">
        <v>2881</v>
      </c>
      <c r="G1029" s="84" t="b">
        <v>0</v>
      </c>
      <c r="H1029" s="84" t="b">
        <v>0</v>
      </c>
      <c r="I1029" s="84" t="b">
        <v>0</v>
      </c>
      <c r="J1029" s="84" t="b">
        <v>0</v>
      </c>
      <c r="K1029" s="84" t="b">
        <v>0</v>
      </c>
      <c r="L1029" s="84" t="b">
        <v>0</v>
      </c>
    </row>
    <row r="1030" spans="1:12" ht="15">
      <c r="A1030" s="84" t="s">
        <v>3902</v>
      </c>
      <c r="B1030" s="84" t="s">
        <v>707</v>
      </c>
      <c r="C1030" s="84">
        <v>2</v>
      </c>
      <c r="D1030" s="123">
        <v>0</v>
      </c>
      <c r="E1030" s="123">
        <v>1.0413926851582251</v>
      </c>
      <c r="F1030" s="84" t="s">
        <v>2881</v>
      </c>
      <c r="G1030" s="84" t="b">
        <v>0</v>
      </c>
      <c r="H1030" s="84" t="b">
        <v>0</v>
      </c>
      <c r="I1030" s="84" t="b">
        <v>0</v>
      </c>
      <c r="J1030" s="84" t="b">
        <v>0</v>
      </c>
      <c r="K1030" s="84" t="b">
        <v>0</v>
      </c>
      <c r="L1030" s="84" t="b">
        <v>0</v>
      </c>
    </row>
    <row r="1031" spans="1:12" ht="15">
      <c r="A1031" s="84" t="s">
        <v>707</v>
      </c>
      <c r="B1031" s="84" t="s">
        <v>418</v>
      </c>
      <c r="C1031" s="84">
        <v>2</v>
      </c>
      <c r="D1031" s="123">
        <v>0</v>
      </c>
      <c r="E1031" s="123">
        <v>1.0413926851582251</v>
      </c>
      <c r="F1031" s="84" t="s">
        <v>2881</v>
      </c>
      <c r="G1031" s="84" t="b">
        <v>0</v>
      </c>
      <c r="H1031" s="84" t="b">
        <v>0</v>
      </c>
      <c r="I1031" s="84" t="b">
        <v>0</v>
      </c>
      <c r="J1031" s="84" t="b">
        <v>0</v>
      </c>
      <c r="K1031" s="84" t="b">
        <v>0</v>
      </c>
      <c r="L1031" s="84" t="b">
        <v>0</v>
      </c>
    </row>
    <row r="1032" spans="1:12" ht="15">
      <c r="A1032" s="84" t="s">
        <v>418</v>
      </c>
      <c r="B1032" s="84" t="s">
        <v>3903</v>
      </c>
      <c r="C1032" s="84">
        <v>2</v>
      </c>
      <c r="D1032" s="123">
        <v>0</v>
      </c>
      <c r="E1032" s="123">
        <v>1.0413926851582251</v>
      </c>
      <c r="F1032" s="84" t="s">
        <v>2881</v>
      </c>
      <c r="G1032" s="84" t="b">
        <v>0</v>
      </c>
      <c r="H1032" s="84" t="b">
        <v>0</v>
      </c>
      <c r="I1032" s="84" t="b">
        <v>0</v>
      </c>
      <c r="J1032" s="84" t="b">
        <v>0</v>
      </c>
      <c r="K1032" s="84" t="b">
        <v>0</v>
      </c>
      <c r="L1032" s="84" t="b">
        <v>0</v>
      </c>
    </row>
    <row r="1033" spans="1:12" ht="15">
      <c r="A1033" s="84" t="s">
        <v>3670</v>
      </c>
      <c r="B1033" s="84" t="s">
        <v>3742</v>
      </c>
      <c r="C1033" s="84">
        <v>3</v>
      </c>
      <c r="D1033" s="123">
        <v>0.008873949984654256</v>
      </c>
      <c r="E1033" s="123">
        <v>1.066946789630613</v>
      </c>
      <c r="F1033" s="84" t="s">
        <v>2882</v>
      </c>
      <c r="G1033" s="84" t="b">
        <v>0</v>
      </c>
      <c r="H1033" s="84" t="b">
        <v>0</v>
      </c>
      <c r="I1033" s="84" t="b">
        <v>0</v>
      </c>
      <c r="J1033" s="84" t="b">
        <v>0</v>
      </c>
      <c r="K1033" s="84" t="b">
        <v>0</v>
      </c>
      <c r="L1033" s="84" t="b">
        <v>0</v>
      </c>
    </row>
    <row r="1034" spans="1:12" ht="15">
      <c r="A1034" s="84" t="s">
        <v>3742</v>
      </c>
      <c r="B1034" s="84" t="s">
        <v>716</v>
      </c>
      <c r="C1034" s="84">
        <v>3</v>
      </c>
      <c r="D1034" s="123">
        <v>0.008873949984654256</v>
      </c>
      <c r="E1034" s="123">
        <v>1.2430380486862944</v>
      </c>
      <c r="F1034" s="84" t="s">
        <v>2882</v>
      </c>
      <c r="G1034" s="84" t="b">
        <v>0</v>
      </c>
      <c r="H1034" s="84" t="b">
        <v>0</v>
      </c>
      <c r="I1034" s="84" t="b">
        <v>0</v>
      </c>
      <c r="J1034" s="84" t="b">
        <v>0</v>
      </c>
      <c r="K1034" s="84" t="b">
        <v>0</v>
      </c>
      <c r="L1034" s="84" t="b">
        <v>0</v>
      </c>
    </row>
    <row r="1035" spans="1:12" ht="15">
      <c r="A1035" s="84" t="s">
        <v>716</v>
      </c>
      <c r="B1035" s="84" t="s">
        <v>3689</v>
      </c>
      <c r="C1035" s="84">
        <v>3</v>
      </c>
      <c r="D1035" s="123">
        <v>0.008873949984654256</v>
      </c>
      <c r="E1035" s="123">
        <v>1.2430380486862944</v>
      </c>
      <c r="F1035" s="84" t="s">
        <v>2882</v>
      </c>
      <c r="G1035" s="84" t="b">
        <v>0</v>
      </c>
      <c r="H1035" s="84" t="b">
        <v>0</v>
      </c>
      <c r="I1035" s="84" t="b">
        <v>0</v>
      </c>
      <c r="J1035" s="84" t="b">
        <v>0</v>
      </c>
      <c r="K1035" s="84" t="b">
        <v>0</v>
      </c>
      <c r="L1035" s="84" t="b">
        <v>0</v>
      </c>
    </row>
    <row r="1036" spans="1:12" ht="15">
      <c r="A1036" s="84" t="s">
        <v>3689</v>
      </c>
      <c r="B1036" s="84" t="s">
        <v>3743</v>
      </c>
      <c r="C1036" s="84">
        <v>3</v>
      </c>
      <c r="D1036" s="123">
        <v>0.008873949984654256</v>
      </c>
      <c r="E1036" s="123">
        <v>1.3679767852945943</v>
      </c>
      <c r="F1036" s="84" t="s">
        <v>2882</v>
      </c>
      <c r="G1036" s="84" t="b">
        <v>0</v>
      </c>
      <c r="H1036" s="84" t="b">
        <v>0</v>
      </c>
      <c r="I1036" s="84" t="b">
        <v>0</v>
      </c>
      <c r="J1036" s="84" t="b">
        <v>1</v>
      </c>
      <c r="K1036" s="84" t="b">
        <v>0</v>
      </c>
      <c r="L1036" s="84" t="b">
        <v>0</v>
      </c>
    </row>
    <row r="1037" spans="1:12" ht="15">
      <c r="A1037" s="84" t="s">
        <v>3743</v>
      </c>
      <c r="B1037" s="84" t="s">
        <v>3675</v>
      </c>
      <c r="C1037" s="84">
        <v>3</v>
      </c>
      <c r="D1037" s="123">
        <v>0.008873949984654256</v>
      </c>
      <c r="E1037" s="123">
        <v>1.066946789630613</v>
      </c>
      <c r="F1037" s="84" t="s">
        <v>2882</v>
      </c>
      <c r="G1037" s="84" t="b">
        <v>1</v>
      </c>
      <c r="H1037" s="84" t="b">
        <v>0</v>
      </c>
      <c r="I1037" s="84" t="b">
        <v>0</v>
      </c>
      <c r="J1037" s="84" t="b">
        <v>0</v>
      </c>
      <c r="K1037" s="84" t="b">
        <v>0</v>
      </c>
      <c r="L1037" s="84" t="b">
        <v>0</v>
      </c>
    </row>
    <row r="1038" spans="1:12" ht="15">
      <c r="A1038" s="84" t="s">
        <v>3675</v>
      </c>
      <c r="B1038" s="84" t="s">
        <v>3744</v>
      </c>
      <c r="C1038" s="84">
        <v>3</v>
      </c>
      <c r="D1038" s="123">
        <v>0.008873949984654256</v>
      </c>
      <c r="E1038" s="123">
        <v>1.066946789630613</v>
      </c>
      <c r="F1038" s="84" t="s">
        <v>2882</v>
      </c>
      <c r="G1038" s="84" t="b">
        <v>0</v>
      </c>
      <c r="H1038" s="84" t="b">
        <v>0</v>
      </c>
      <c r="I1038" s="84" t="b">
        <v>0</v>
      </c>
      <c r="J1038" s="84" t="b">
        <v>0</v>
      </c>
      <c r="K1038" s="84" t="b">
        <v>0</v>
      </c>
      <c r="L1038" s="84" t="b">
        <v>0</v>
      </c>
    </row>
    <row r="1039" spans="1:12" ht="15">
      <c r="A1039" s="84" t="s">
        <v>3744</v>
      </c>
      <c r="B1039" s="84" t="s">
        <v>3745</v>
      </c>
      <c r="C1039" s="84">
        <v>3</v>
      </c>
      <c r="D1039" s="123">
        <v>0.008873949984654256</v>
      </c>
      <c r="E1039" s="123">
        <v>1.3679767852945943</v>
      </c>
      <c r="F1039" s="84" t="s">
        <v>2882</v>
      </c>
      <c r="G1039" s="84" t="b">
        <v>0</v>
      </c>
      <c r="H1039" s="84" t="b">
        <v>0</v>
      </c>
      <c r="I1039" s="84" t="b">
        <v>0</v>
      </c>
      <c r="J1039" s="84" t="b">
        <v>0</v>
      </c>
      <c r="K1039" s="84" t="b">
        <v>0</v>
      </c>
      <c r="L1039" s="84" t="b">
        <v>0</v>
      </c>
    </row>
    <row r="1040" spans="1:12" ht="15">
      <c r="A1040" s="84" t="s">
        <v>3745</v>
      </c>
      <c r="B1040" s="84" t="s">
        <v>3005</v>
      </c>
      <c r="C1040" s="84">
        <v>3</v>
      </c>
      <c r="D1040" s="123">
        <v>0.008873949984654256</v>
      </c>
      <c r="E1040" s="123">
        <v>1.066946789630613</v>
      </c>
      <c r="F1040" s="84" t="s">
        <v>2882</v>
      </c>
      <c r="G1040" s="84" t="b">
        <v>0</v>
      </c>
      <c r="H1040" s="84" t="b">
        <v>0</v>
      </c>
      <c r="I1040" s="84" t="b">
        <v>0</v>
      </c>
      <c r="J1040" s="84" t="b">
        <v>0</v>
      </c>
      <c r="K1040" s="84" t="b">
        <v>0</v>
      </c>
      <c r="L1040" s="84" t="b">
        <v>0</v>
      </c>
    </row>
    <row r="1041" spans="1:12" ht="15">
      <c r="A1041" s="84" t="s">
        <v>3005</v>
      </c>
      <c r="B1041" s="84" t="s">
        <v>3690</v>
      </c>
      <c r="C1041" s="84">
        <v>3</v>
      </c>
      <c r="D1041" s="123">
        <v>0.008873949984654256</v>
      </c>
      <c r="E1041" s="123">
        <v>1.066946789630613</v>
      </c>
      <c r="F1041" s="84" t="s">
        <v>2882</v>
      </c>
      <c r="G1041" s="84" t="b">
        <v>0</v>
      </c>
      <c r="H1041" s="84" t="b">
        <v>0</v>
      </c>
      <c r="I1041" s="84" t="b">
        <v>0</v>
      </c>
      <c r="J1041" s="84" t="b">
        <v>0</v>
      </c>
      <c r="K1041" s="84" t="b">
        <v>0</v>
      </c>
      <c r="L1041" s="84" t="b">
        <v>0</v>
      </c>
    </row>
    <row r="1042" spans="1:12" ht="15">
      <c r="A1042" s="84" t="s">
        <v>3690</v>
      </c>
      <c r="B1042" s="84" t="s">
        <v>3670</v>
      </c>
      <c r="C1042" s="84">
        <v>3</v>
      </c>
      <c r="D1042" s="123">
        <v>0.008873949984654256</v>
      </c>
      <c r="E1042" s="123">
        <v>1.146128035678238</v>
      </c>
      <c r="F1042" s="84" t="s">
        <v>2882</v>
      </c>
      <c r="G1042" s="84" t="b">
        <v>0</v>
      </c>
      <c r="H1042" s="84" t="b">
        <v>0</v>
      </c>
      <c r="I1042" s="84" t="b">
        <v>0</v>
      </c>
      <c r="J1042" s="84" t="b">
        <v>0</v>
      </c>
      <c r="K1042" s="84" t="b">
        <v>0</v>
      </c>
      <c r="L1042" s="84" t="b">
        <v>0</v>
      </c>
    </row>
    <row r="1043" spans="1:12" ht="15">
      <c r="A1043" s="84" t="s">
        <v>3670</v>
      </c>
      <c r="B1043" s="84" t="s">
        <v>3005</v>
      </c>
      <c r="C1043" s="84">
        <v>3</v>
      </c>
      <c r="D1043" s="123">
        <v>0.008873949984654256</v>
      </c>
      <c r="E1043" s="123">
        <v>0.7659167939666319</v>
      </c>
      <c r="F1043" s="84" t="s">
        <v>2882</v>
      </c>
      <c r="G1043" s="84" t="b">
        <v>0</v>
      </c>
      <c r="H1043" s="84" t="b">
        <v>0</v>
      </c>
      <c r="I1043" s="84" t="b">
        <v>0</v>
      </c>
      <c r="J1043" s="84" t="b">
        <v>0</v>
      </c>
      <c r="K1043" s="84" t="b">
        <v>0</v>
      </c>
      <c r="L1043" s="84" t="b">
        <v>0</v>
      </c>
    </row>
    <row r="1044" spans="1:12" ht="15">
      <c r="A1044" s="84" t="s">
        <v>3005</v>
      </c>
      <c r="B1044" s="84" t="s">
        <v>3675</v>
      </c>
      <c r="C1044" s="84">
        <v>3</v>
      </c>
      <c r="D1044" s="123">
        <v>0.008873949984654256</v>
      </c>
      <c r="E1044" s="123">
        <v>0.7659167939666319</v>
      </c>
      <c r="F1044" s="84" t="s">
        <v>2882</v>
      </c>
      <c r="G1044" s="84" t="b">
        <v>0</v>
      </c>
      <c r="H1044" s="84" t="b">
        <v>0</v>
      </c>
      <c r="I1044" s="84" t="b">
        <v>0</v>
      </c>
      <c r="J1044" s="84" t="b">
        <v>0</v>
      </c>
      <c r="K1044" s="84" t="b">
        <v>0</v>
      </c>
      <c r="L1044" s="84" t="b">
        <v>0</v>
      </c>
    </row>
    <row r="1045" spans="1:12" ht="15">
      <c r="A1045" s="84" t="s">
        <v>707</v>
      </c>
      <c r="B1045" s="84" t="s">
        <v>3772</v>
      </c>
      <c r="C1045" s="84">
        <v>3</v>
      </c>
      <c r="D1045" s="123">
        <v>0.008873949984654256</v>
      </c>
      <c r="E1045" s="123">
        <v>1.3679767852945943</v>
      </c>
      <c r="F1045" s="84" t="s">
        <v>2882</v>
      </c>
      <c r="G1045" s="84" t="b">
        <v>0</v>
      </c>
      <c r="H1045" s="84" t="b">
        <v>0</v>
      </c>
      <c r="I1045" s="84" t="b">
        <v>0</v>
      </c>
      <c r="J1045" s="84" t="b">
        <v>0</v>
      </c>
      <c r="K1045" s="84" t="b">
        <v>0</v>
      </c>
      <c r="L1045" s="84" t="b">
        <v>0</v>
      </c>
    </row>
    <row r="1046" spans="1:12" ht="15">
      <c r="A1046" s="84" t="s">
        <v>324</v>
      </c>
      <c r="B1046" s="84" t="s">
        <v>3670</v>
      </c>
      <c r="C1046" s="84">
        <v>2</v>
      </c>
      <c r="D1046" s="123">
        <v>0.01061173356458767</v>
      </c>
      <c r="E1046" s="123">
        <v>0.9700367766225568</v>
      </c>
      <c r="F1046" s="84" t="s">
        <v>2882</v>
      </c>
      <c r="G1046" s="84" t="b">
        <v>0</v>
      </c>
      <c r="H1046" s="84" t="b">
        <v>0</v>
      </c>
      <c r="I1046" s="84" t="b">
        <v>0</v>
      </c>
      <c r="J1046" s="84" t="b">
        <v>0</v>
      </c>
      <c r="K1046" s="84" t="b">
        <v>0</v>
      </c>
      <c r="L1046" s="84" t="b">
        <v>0</v>
      </c>
    </row>
    <row r="1047" spans="1:12" ht="15">
      <c r="A1047" s="84" t="s">
        <v>3675</v>
      </c>
      <c r="B1047" s="84" t="s">
        <v>3666</v>
      </c>
      <c r="C1047" s="84">
        <v>2</v>
      </c>
      <c r="D1047" s="123">
        <v>0.01061173356458767</v>
      </c>
      <c r="E1047" s="123">
        <v>1.066946789630613</v>
      </c>
      <c r="F1047" s="84" t="s">
        <v>2882</v>
      </c>
      <c r="G1047" s="84" t="b">
        <v>0</v>
      </c>
      <c r="H1047" s="84" t="b">
        <v>0</v>
      </c>
      <c r="I1047" s="84" t="b">
        <v>0</v>
      </c>
      <c r="J1047" s="84" t="b">
        <v>0</v>
      </c>
      <c r="K1047" s="84" t="b">
        <v>0</v>
      </c>
      <c r="L1047" s="84" t="b">
        <v>0</v>
      </c>
    </row>
    <row r="1048" spans="1:12" ht="15">
      <c r="A1048" s="84" t="s">
        <v>3772</v>
      </c>
      <c r="B1048" s="84" t="s">
        <v>3030</v>
      </c>
      <c r="C1048" s="84">
        <v>2</v>
      </c>
      <c r="D1048" s="123">
        <v>0.01061173356458767</v>
      </c>
      <c r="E1048" s="123">
        <v>1.3679767852945943</v>
      </c>
      <c r="F1048" s="84" t="s">
        <v>2882</v>
      </c>
      <c r="G1048" s="84" t="b">
        <v>0</v>
      </c>
      <c r="H1048" s="84" t="b">
        <v>0</v>
      </c>
      <c r="I1048" s="84" t="b">
        <v>0</v>
      </c>
      <c r="J1048" s="84" t="b">
        <v>0</v>
      </c>
      <c r="K1048" s="84" t="b">
        <v>0</v>
      </c>
      <c r="L1048" s="84" t="b">
        <v>0</v>
      </c>
    </row>
    <row r="1049" spans="1:12" ht="15">
      <c r="A1049" s="84" t="s">
        <v>3030</v>
      </c>
      <c r="B1049" s="84" t="s">
        <v>4003</v>
      </c>
      <c r="C1049" s="84">
        <v>2</v>
      </c>
      <c r="D1049" s="123">
        <v>0.01061173356458767</v>
      </c>
      <c r="E1049" s="123">
        <v>1.5440680443502757</v>
      </c>
      <c r="F1049" s="84" t="s">
        <v>2882</v>
      </c>
      <c r="G1049" s="84" t="b">
        <v>0</v>
      </c>
      <c r="H1049" s="84" t="b">
        <v>0</v>
      </c>
      <c r="I1049" s="84" t="b">
        <v>0</v>
      </c>
      <c r="J1049" s="84" t="b">
        <v>0</v>
      </c>
      <c r="K1049" s="84" t="b">
        <v>0</v>
      </c>
      <c r="L1049" s="84" t="b">
        <v>0</v>
      </c>
    </row>
    <row r="1050" spans="1:12" ht="15">
      <c r="A1050" s="84" t="s">
        <v>3073</v>
      </c>
      <c r="B1050" s="84" t="s">
        <v>3072</v>
      </c>
      <c r="C1050" s="84">
        <v>2</v>
      </c>
      <c r="D1050" s="123">
        <v>0.01061173356458767</v>
      </c>
      <c r="E1050" s="123">
        <v>1.5440680443502757</v>
      </c>
      <c r="F1050" s="84" t="s">
        <v>2882</v>
      </c>
      <c r="G1050" s="84" t="b">
        <v>0</v>
      </c>
      <c r="H1050" s="84" t="b">
        <v>0</v>
      </c>
      <c r="I1050" s="84" t="b">
        <v>0</v>
      </c>
      <c r="J1050" s="84" t="b">
        <v>0</v>
      </c>
      <c r="K1050" s="84" t="b">
        <v>0</v>
      </c>
      <c r="L1050" s="84" t="b">
        <v>0</v>
      </c>
    </row>
    <row r="1051" spans="1:12" ht="15">
      <c r="A1051" s="84" t="s">
        <v>3072</v>
      </c>
      <c r="B1051" s="84" t="s">
        <v>4004</v>
      </c>
      <c r="C1051" s="84">
        <v>2</v>
      </c>
      <c r="D1051" s="123">
        <v>0.01061173356458767</v>
      </c>
      <c r="E1051" s="123">
        <v>1.5440680443502757</v>
      </c>
      <c r="F1051" s="84" t="s">
        <v>2882</v>
      </c>
      <c r="G1051" s="84" t="b">
        <v>0</v>
      </c>
      <c r="H1051" s="84" t="b">
        <v>0</v>
      </c>
      <c r="I1051" s="84" t="b">
        <v>0</v>
      </c>
      <c r="J1051" s="84" t="b">
        <v>0</v>
      </c>
      <c r="K1051" s="84" t="b">
        <v>0</v>
      </c>
      <c r="L1051" s="84" t="b">
        <v>0</v>
      </c>
    </row>
    <row r="1052" spans="1:12" ht="15">
      <c r="A1052" s="84" t="s">
        <v>4004</v>
      </c>
      <c r="B1052" s="84" t="s">
        <v>4005</v>
      </c>
      <c r="C1052" s="84">
        <v>2</v>
      </c>
      <c r="D1052" s="123">
        <v>0.01061173356458767</v>
      </c>
      <c r="E1052" s="123">
        <v>1.5440680443502757</v>
      </c>
      <c r="F1052" s="84" t="s">
        <v>2882</v>
      </c>
      <c r="G1052" s="84" t="b">
        <v>0</v>
      </c>
      <c r="H1052" s="84" t="b">
        <v>0</v>
      </c>
      <c r="I1052" s="84" t="b">
        <v>0</v>
      </c>
      <c r="J1052" s="84" t="b">
        <v>0</v>
      </c>
      <c r="K1052" s="84" t="b">
        <v>0</v>
      </c>
      <c r="L1052" s="84" t="b">
        <v>0</v>
      </c>
    </row>
    <row r="1053" spans="1:12" ht="15">
      <c r="A1053" s="84" t="s">
        <v>4005</v>
      </c>
      <c r="B1053" s="84" t="s">
        <v>4006</v>
      </c>
      <c r="C1053" s="84">
        <v>2</v>
      </c>
      <c r="D1053" s="123">
        <v>0.01061173356458767</v>
      </c>
      <c r="E1053" s="123">
        <v>1.5440680443502757</v>
      </c>
      <c r="F1053" s="84" t="s">
        <v>2882</v>
      </c>
      <c r="G1053" s="84" t="b">
        <v>0</v>
      </c>
      <c r="H1053" s="84" t="b">
        <v>0</v>
      </c>
      <c r="I1053" s="84" t="b">
        <v>0</v>
      </c>
      <c r="J1053" s="84" t="b">
        <v>0</v>
      </c>
      <c r="K1053" s="84" t="b">
        <v>0</v>
      </c>
      <c r="L1053" s="84" t="b">
        <v>0</v>
      </c>
    </row>
    <row r="1054" spans="1:12" ht="15">
      <c r="A1054" s="84" t="s">
        <v>4006</v>
      </c>
      <c r="B1054" s="84" t="s">
        <v>4007</v>
      </c>
      <c r="C1054" s="84">
        <v>2</v>
      </c>
      <c r="D1054" s="123">
        <v>0.01061173356458767</v>
      </c>
      <c r="E1054" s="123">
        <v>1.5440680443502757</v>
      </c>
      <c r="F1054" s="84" t="s">
        <v>2882</v>
      </c>
      <c r="G1054" s="84" t="b">
        <v>0</v>
      </c>
      <c r="H1054" s="84" t="b">
        <v>0</v>
      </c>
      <c r="I1054" s="84" t="b">
        <v>0</v>
      </c>
      <c r="J1054" s="84" t="b">
        <v>0</v>
      </c>
      <c r="K1054" s="84" t="b">
        <v>0</v>
      </c>
      <c r="L1054" s="84" t="b">
        <v>0</v>
      </c>
    </row>
    <row r="1055" spans="1:12" ht="15">
      <c r="A1055" s="84" t="s">
        <v>4007</v>
      </c>
      <c r="B1055" s="84" t="s">
        <v>4008</v>
      </c>
      <c r="C1055" s="84">
        <v>2</v>
      </c>
      <c r="D1055" s="123">
        <v>0.01061173356458767</v>
      </c>
      <c r="E1055" s="123">
        <v>1.5440680443502757</v>
      </c>
      <c r="F1055" s="84" t="s">
        <v>2882</v>
      </c>
      <c r="G1055" s="84" t="b">
        <v>0</v>
      </c>
      <c r="H1055" s="84" t="b">
        <v>0</v>
      </c>
      <c r="I1055" s="84" t="b">
        <v>0</v>
      </c>
      <c r="J1055" s="84" t="b">
        <v>0</v>
      </c>
      <c r="K1055" s="84" t="b">
        <v>0</v>
      </c>
      <c r="L1055" s="84" t="b">
        <v>0</v>
      </c>
    </row>
    <row r="1056" spans="1:12" ht="15">
      <c r="A1056" s="84" t="s">
        <v>4008</v>
      </c>
      <c r="B1056" s="84" t="s">
        <v>2986</v>
      </c>
      <c r="C1056" s="84">
        <v>2</v>
      </c>
      <c r="D1056" s="123">
        <v>0.01061173356458767</v>
      </c>
      <c r="E1056" s="123">
        <v>1.5440680443502757</v>
      </c>
      <c r="F1056" s="84" t="s">
        <v>2882</v>
      </c>
      <c r="G1056" s="84" t="b">
        <v>0</v>
      </c>
      <c r="H1056" s="84" t="b">
        <v>0</v>
      </c>
      <c r="I1056" s="84" t="b">
        <v>0</v>
      </c>
      <c r="J1056" s="84" t="b">
        <v>0</v>
      </c>
      <c r="K1056" s="84" t="b">
        <v>0</v>
      </c>
      <c r="L1056" s="84" t="b">
        <v>0</v>
      </c>
    </row>
    <row r="1057" spans="1:12" ht="15">
      <c r="A1057" s="84" t="s">
        <v>2986</v>
      </c>
      <c r="B1057" s="84" t="s">
        <v>810</v>
      </c>
      <c r="C1057" s="84">
        <v>2</v>
      </c>
      <c r="D1057" s="123">
        <v>0.01061173356458767</v>
      </c>
      <c r="E1057" s="123">
        <v>1.5440680443502757</v>
      </c>
      <c r="F1057" s="84" t="s">
        <v>2882</v>
      </c>
      <c r="G1057" s="84" t="b">
        <v>0</v>
      </c>
      <c r="H1057" s="84" t="b">
        <v>0</v>
      </c>
      <c r="I1057" s="84" t="b">
        <v>0</v>
      </c>
      <c r="J1057" s="84" t="b">
        <v>0</v>
      </c>
      <c r="K1057" s="84" t="b">
        <v>0</v>
      </c>
      <c r="L1057" s="84" t="b">
        <v>0</v>
      </c>
    </row>
    <row r="1058" spans="1:12" ht="15">
      <c r="A1058" s="84" t="s">
        <v>810</v>
      </c>
      <c r="B1058" s="84" t="s">
        <v>707</v>
      </c>
      <c r="C1058" s="84">
        <v>2</v>
      </c>
      <c r="D1058" s="123">
        <v>0.01061173356458767</v>
      </c>
      <c r="E1058" s="123">
        <v>1.3679767852945943</v>
      </c>
      <c r="F1058" s="84" t="s">
        <v>2882</v>
      </c>
      <c r="G1058" s="84" t="b">
        <v>0</v>
      </c>
      <c r="H1058" s="84" t="b">
        <v>0</v>
      </c>
      <c r="I1058" s="84" t="b">
        <v>0</v>
      </c>
      <c r="J1058" s="84" t="b">
        <v>0</v>
      </c>
      <c r="K1058" s="84" t="b">
        <v>0</v>
      </c>
      <c r="L1058" s="84" t="b">
        <v>0</v>
      </c>
    </row>
    <row r="1059" spans="1:12" ht="15">
      <c r="A1059" s="84" t="s">
        <v>3965</v>
      </c>
      <c r="B1059" s="84" t="s">
        <v>269</v>
      </c>
      <c r="C1059" s="84">
        <v>2</v>
      </c>
      <c r="D1059" s="123">
        <v>0</v>
      </c>
      <c r="E1059" s="123">
        <v>0.7403626894942439</v>
      </c>
      <c r="F1059" s="84" t="s">
        <v>2883</v>
      </c>
      <c r="G1059" s="84" t="b">
        <v>1</v>
      </c>
      <c r="H1059" s="84" t="b">
        <v>0</v>
      </c>
      <c r="I1059" s="84" t="b">
        <v>0</v>
      </c>
      <c r="J1059" s="84" t="b">
        <v>0</v>
      </c>
      <c r="K1059" s="84" t="b">
        <v>0</v>
      </c>
      <c r="L1059" s="84" t="b">
        <v>0</v>
      </c>
    </row>
    <row r="1060" spans="1:12" ht="15">
      <c r="A1060" s="84" t="s">
        <v>269</v>
      </c>
      <c r="B1060" s="84" t="s">
        <v>3966</v>
      </c>
      <c r="C1060" s="84">
        <v>2</v>
      </c>
      <c r="D1060" s="123">
        <v>0</v>
      </c>
      <c r="E1060" s="123">
        <v>0.6434526764861874</v>
      </c>
      <c r="F1060" s="84" t="s">
        <v>2883</v>
      </c>
      <c r="G1060" s="84" t="b">
        <v>0</v>
      </c>
      <c r="H1060" s="84" t="b">
        <v>0</v>
      </c>
      <c r="I1060" s="84" t="b">
        <v>0</v>
      </c>
      <c r="J1060" s="84" t="b">
        <v>0</v>
      </c>
      <c r="K1060" s="84" t="b">
        <v>0</v>
      </c>
      <c r="L1060" s="84" t="b">
        <v>0</v>
      </c>
    </row>
    <row r="1061" spans="1:12" ht="15">
      <c r="A1061" s="84" t="s">
        <v>3966</v>
      </c>
      <c r="B1061" s="84" t="s">
        <v>3967</v>
      </c>
      <c r="C1061" s="84">
        <v>2</v>
      </c>
      <c r="D1061" s="123">
        <v>0</v>
      </c>
      <c r="E1061" s="123">
        <v>1.0413926851582251</v>
      </c>
      <c r="F1061" s="84" t="s">
        <v>2883</v>
      </c>
      <c r="G1061" s="84" t="b">
        <v>0</v>
      </c>
      <c r="H1061" s="84" t="b">
        <v>0</v>
      </c>
      <c r="I1061" s="84" t="b">
        <v>0</v>
      </c>
      <c r="J1061" s="84" t="b">
        <v>0</v>
      </c>
      <c r="K1061" s="84" t="b">
        <v>0</v>
      </c>
      <c r="L1061" s="84" t="b">
        <v>0</v>
      </c>
    </row>
    <row r="1062" spans="1:12" ht="15">
      <c r="A1062" s="84" t="s">
        <v>3967</v>
      </c>
      <c r="B1062" s="84" t="s">
        <v>3665</v>
      </c>
      <c r="C1062" s="84">
        <v>2</v>
      </c>
      <c r="D1062" s="123">
        <v>0</v>
      </c>
      <c r="E1062" s="123">
        <v>1.0413926851582251</v>
      </c>
      <c r="F1062" s="84" t="s">
        <v>2883</v>
      </c>
      <c r="G1062" s="84" t="b">
        <v>0</v>
      </c>
      <c r="H1062" s="84" t="b">
        <v>0</v>
      </c>
      <c r="I1062" s="84" t="b">
        <v>0</v>
      </c>
      <c r="J1062" s="84" t="b">
        <v>0</v>
      </c>
      <c r="K1062" s="84" t="b">
        <v>0</v>
      </c>
      <c r="L1062" s="84" t="b">
        <v>0</v>
      </c>
    </row>
    <row r="1063" spans="1:12" ht="15">
      <c r="A1063" s="84" t="s">
        <v>3665</v>
      </c>
      <c r="B1063" s="84" t="s">
        <v>3072</v>
      </c>
      <c r="C1063" s="84">
        <v>2</v>
      </c>
      <c r="D1063" s="123">
        <v>0</v>
      </c>
      <c r="E1063" s="123">
        <v>1.0413926851582251</v>
      </c>
      <c r="F1063" s="84" t="s">
        <v>2883</v>
      </c>
      <c r="G1063" s="84" t="b">
        <v>0</v>
      </c>
      <c r="H1063" s="84" t="b">
        <v>0</v>
      </c>
      <c r="I1063" s="84" t="b">
        <v>0</v>
      </c>
      <c r="J1063" s="84" t="b">
        <v>0</v>
      </c>
      <c r="K1063" s="84" t="b">
        <v>0</v>
      </c>
      <c r="L1063" s="84" t="b">
        <v>0</v>
      </c>
    </row>
    <row r="1064" spans="1:12" ht="15">
      <c r="A1064" s="84" t="s">
        <v>3072</v>
      </c>
      <c r="B1064" s="84" t="s">
        <v>716</v>
      </c>
      <c r="C1064" s="84">
        <v>2</v>
      </c>
      <c r="D1064" s="123">
        <v>0</v>
      </c>
      <c r="E1064" s="123">
        <v>0.8653014261025438</v>
      </c>
      <c r="F1064" s="84" t="s">
        <v>2883</v>
      </c>
      <c r="G1064" s="84" t="b">
        <v>0</v>
      </c>
      <c r="H1064" s="84" t="b">
        <v>0</v>
      </c>
      <c r="I1064" s="84" t="b">
        <v>0</v>
      </c>
      <c r="J1064" s="84" t="b">
        <v>0</v>
      </c>
      <c r="K1064" s="84" t="b">
        <v>0</v>
      </c>
      <c r="L1064" s="84" t="b">
        <v>0</v>
      </c>
    </row>
    <row r="1065" spans="1:12" ht="15">
      <c r="A1065" s="84" t="s">
        <v>716</v>
      </c>
      <c r="B1065" s="84" t="s">
        <v>410</v>
      </c>
      <c r="C1065" s="84">
        <v>2</v>
      </c>
      <c r="D1065" s="123">
        <v>0</v>
      </c>
      <c r="E1065" s="123">
        <v>1.0413926851582251</v>
      </c>
      <c r="F1065" s="84" t="s">
        <v>2883</v>
      </c>
      <c r="G1065" s="84" t="b">
        <v>0</v>
      </c>
      <c r="H1065" s="84" t="b">
        <v>0</v>
      </c>
      <c r="I1065" s="84" t="b">
        <v>0</v>
      </c>
      <c r="J1065" s="84" t="b">
        <v>0</v>
      </c>
      <c r="K1065" s="84" t="b">
        <v>0</v>
      </c>
      <c r="L1065" s="84" t="b">
        <v>0</v>
      </c>
    </row>
    <row r="1066" spans="1:12" ht="15">
      <c r="A1066" s="84" t="s">
        <v>410</v>
      </c>
      <c r="B1066" s="84" t="s">
        <v>409</v>
      </c>
      <c r="C1066" s="84">
        <v>2</v>
      </c>
      <c r="D1066" s="123">
        <v>0</v>
      </c>
      <c r="E1066" s="123">
        <v>1.0413926851582251</v>
      </c>
      <c r="F1066" s="84" t="s">
        <v>2883</v>
      </c>
      <c r="G1066" s="84" t="b">
        <v>0</v>
      </c>
      <c r="H1066" s="84" t="b">
        <v>0</v>
      </c>
      <c r="I1066" s="84" t="b">
        <v>0</v>
      </c>
      <c r="J1066" s="84" t="b">
        <v>0</v>
      </c>
      <c r="K1066" s="84" t="b">
        <v>0</v>
      </c>
      <c r="L1066" s="84" t="b">
        <v>0</v>
      </c>
    </row>
    <row r="1067" spans="1:12" ht="15">
      <c r="A1067" s="84" t="s">
        <v>409</v>
      </c>
      <c r="B1067" s="84" t="s">
        <v>269</v>
      </c>
      <c r="C1067" s="84">
        <v>2</v>
      </c>
      <c r="D1067" s="123">
        <v>0</v>
      </c>
      <c r="E1067" s="123">
        <v>0.7403626894942439</v>
      </c>
      <c r="F1067" s="84" t="s">
        <v>2883</v>
      </c>
      <c r="G1067" s="84" t="b">
        <v>0</v>
      </c>
      <c r="H1067" s="84" t="b">
        <v>0</v>
      </c>
      <c r="I1067" s="84" t="b">
        <v>0</v>
      </c>
      <c r="J1067" s="84" t="b">
        <v>0</v>
      </c>
      <c r="K1067" s="84" t="b">
        <v>0</v>
      </c>
      <c r="L1067" s="84" t="b">
        <v>0</v>
      </c>
    </row>
    <row r="1068" spans="1:12" ht="15">
      <c r="A1068" s="84" t="s">
        <v>269</v>
      </c>
      <c r="B1068" s="84" t="s">
        <v>707</v>
      </c>
      <c r="C1068" s="84">
        <v>2</v>
      </c>
      <c r="D1068" s="123">
        <v>0</v>
      </c>
      <c r="E1068" s="123">
        <v>0.6434526764861874</v>
      </c>
      <c r="F1068" s="84" t="s">
        <v>2883</v>
      </c>
      <c r="G1068" s="84" t="b">
        <v>0</v>
      </c>
      <c r="H1068" s="84" t="b">
        <v>0</v>
      </c>
      <c r="I1068" s="84" t="b">
        <v>0</v>
      </c>
      <c r="J1068" s="84" t="b">
        <v>0</v>
      </c>
      <c r="K1068" s="84" t="b">
        <v>0</v>
      </c>
      <c r="L1068" s="84" t="b">
        <v>0</v>
      </c>
    </row>
    <row r="1069" spans="1:12" ht="15">
      <c r="A1069" s="84" t="s">
        <v>4023</v>
      </c>
      <c r="B1069" s="84" t="s">
        <v>4024</v>
      </c>
      <c r="C1069" s="84">
        <v>2</v>
      </c>
      <c r="D1069" s="123">
        <v>0</v>
      </c>
      <c r="E1069" s="123">
        <v>1.1760912590556813</v>
      </c>
      <c r="F1069" s="84" t="s">
        <v>2884</v>
      </c>
      <c r="G1069" s="84" t="b">
        <v>0</v>
      </c>
      <c r="H1069" s="84" t="b">
        <v>0</v>
      </c>
      <c r="I1069" s="84" t="b">
        <v>0</v>
      </c>
      <c r="J1069" s="84" t="b">
        <v>0</v>
      </c>
      <c r="K1069" s="84" t="b">
        <v>0</v>
      </c>
      <c r="L1069" s="84" t="b">
        <v>0</v>
      </c>
    </row>
    <row r="1070" spans="1:12" ht="15">
      <c r="A1070" s="84" t="s">
        <v>4024</v>
      </c>
      <c r="B1070" s="84" t="s">
        <v>4025</v>
      </c>
      <c r="C1070" s="84">
        <v>2</v>
      </c>
      <c r="D1070" s="123">
        <v>0</v>
      </c>
      <c r="E1070" s="123">
        <v>1.1760912590556813</v>
      </c>
      <c r="F1070" s="84" t="s">
        <v>2884</v>
      </c>
      <c r="G1070" s="84" t="b">
        <v>0</v>
      </c>
      <c r="H1070" s="84" t="b">
        <v>0</v>
      </c>
      <c r="I1070" s="84" t="b">
        <v>0</v>
      </c>
      <c r="J1070" s="84" t="b">
        <v>0</v>
      </c>
      <c r="K1070" s="84" t="b">
        <v>0</v>
      </c>
      <c r="L1070" s="84" t="b">
        <v>0</v>
      </c>
    </row>
    <row r="1071" spans="1:12" ht="15">
      <c r="A1071" s="84" t="s">
        <v>4025</v>
      </c>
      <c r="B1071" s="84" t="s">
        <v>3015</v>
      </c>
      <c r="C1071" s="84">
        <v>2</v>
      </c>
      <c r="D1071" s="123">
        <v>0</v>
      </c>
      <c r="E1071" s="123">
        <v>1.1760912590556813</v>
      </c>
      <c r="F1071" s="84" t="s">
        <v>2884</v>
      </c>
      <c r="G1071" s="84" t="b">
        <v>0</v>
      </c>
      <c r="H1071" s="84" t="b">
        <v>0</v>
      </c>
      <c r="I1071" s="84" t="b">
        <v>0</v>
      </c>
      <c r="J1071" s="84" t="b">
        <v>0</v>
      </c>
      <c r="K1071" s="84" t="b">
        <v>0</v>
      </c>
      <c r="L1071" s="84" t="b">
        <v>0</v>
      </c>
    </row>
    <row r="1072" spans="1:12" ht="15">
      <c r="A1072" s="84" t="s">
        <v>3015</v>
      </c>
      <c r="B1072" s="84" t="s">
        <v>3664</v>
      </c>
      <c r="C1072" s="84">
        <v>2</v>
      </c>
      <c r="D1072" s="123">
        <v>0</v>
      </c>
      <c r="E1072" s="123">
        <v>1.1760912590556813</v>
      </c>
      <c r="F1072" s="84" t="s">
        <v>2884</v>
      </c>
      <c r="G1072" s="84" t="b">
        <v>0</v>
      </c>
      <c r="H1072" s="84" t="b">
        <v>0</v>
      </c>
      <c r="I1072" s="84" t="b">
        <v>0</v>
      </c>
      <c r="J1072" s="84" t="b">
        <v>0</v>
      </c>
      <c r="K1072" s="84" t="b">
        <v>0</v>
      </c>
      <c r="L1072" s="84" t="b">
        <v>0</v>
      </c>
    </row>
    <row r="1073" spans="1:12" ht="15">
      <c r="A1073" s="84" t="s">
        <v>3664</v>
      </c>
      <c r="B1073" s="84" t="s">
        <v>4026</v>
      </c>
      <c r="C1073" s="84">
        <v>2</v>
      </c>
      <c r="D1073" s="123">
        <v>0</v>
      </c>
      <c r="E1073" s="123">
        <v>1.1760912590556813</v>
      </c>
      <c r="F1073" s="84" t="s">
        <v>2884</v>
      </c>
      <c r="G1073" s="84" t="b">
        <v>0</v>
      </c>
      <c r="H1073" s="84" t="b">
        <v>0</v>
      </c>
      <c r="I1073" s="84" t="b">
        <v>0</v>
      </c>
      <c r="J1073" s="84" t="b">
        <v>0</v>
      </c>
      <c r="K1073" s="84" t="b">
        <v>0</v>
      </c>
      <c r="L1073" s="84" t="b">
        <v>0</v>
      </c>
    </row>
    <row r="1074" spans="1:12" ht="15">
      <c r="A1074" s="84" t="s">
        <v>4026</v>
      </c>
      <c r="B1074" s="84" t="s">
        <v>4027</v>
      </c>
      <c r="C1074" s="84">
        <v>2</v>
      </c>
      <c r="D1074" s="123">
        <v>0</v>
      </c>
      <c r="E1074" s="123">
        <v>1.1760912590556813</v>
      </c>
      <c r="F1074" s="84" t="s">
        <v>2884</v>
      </c>
      <c r="G1074" s="84" t="b">
        <v>0</v>
      </c>
      <c r="H1074" s="84" t="b">
        <v>0</v>
      </c>
      <c r="I1074" s="84" t="b">
        <v>0</v>
      </c>
      <c r="J1074" s="84" t="b">
        <v>1</v>
      </c>
      <c r="K1074" s="84" t="b">
        <v>0</v>
      </c>
      <c r="L1074" s="84" t="b">
        <v>0</v>
      </c>
    </row>
    <row r="1075" spans="1:12" ht="15">
      <c r="A1075" s="84" t="s">
        <v>4027</v>
      </c>
      <c r="B1075" s="84" t="s">
        <v>3035</v>
      </c>
      <c r="C1075" s="84">
        <v>2</v>
      </c>
      <c r="D1075" s="123">
        <v>0</v>
      </c>
      <c r="E1075" s="123">
        <v>1.1760912590556813</v>
      </c>
      <c r="F1075" s="84" t="s">
        <v>2884</v>
      </c>
      <c r="G1075" s="84" t="b">
        <v>1</v>
      </c>
      <c r="H1075" s="84" t="b">
        <v>0</v>
      </c>
      <c r="I1075" s="84" t="b">
        <v>0</v>
      </c>
      <c r="J1075" s="84" t="b">
        <v>0</v>
      </c>
      <c r="K1075" s="84" t="b">
        <v>0</v>
      </c>
      <c r="L1075" s="84" t="b">
        <v>0</v>
      </c>
    </row>
    <row r="1076" spans="1:12" ht="15">
      <c r="A1076" s="84" t="s">
        <v>3035</v>
      </c>
      <c r="B1076" s="84" t="s">
        <v>394</v>
      </c>
      <c r="C1076" s="84">
        <v>2</v>
      </c>
      <c r="D1076" s="123">
        <v>0</v>
      </c>
      <c r="E1076" s="123">
        <v>1.1760912590556813</v>
      </c>
      <c r="F1076" s="84" t="s">
        <v>2884</v>
      </c>
      <c r="G1076" s="84" t="b">
        <v>0</v>
      </c>
      <c r="H1076" s="84" t="b">
        <v>0</v>
      </c>
      <c r="I1076" s="84" t="b">
        <v>0</v>
      </c>
      <c r="J1076" s="84" t="b">
        <v>0</v>
      </c>
      <c r="K1076" s="84" t="b">
        <v>0</v>
      </c>
      <c r="L1076" s="84" t="b">
        <v>0</v>
      </c>
    </row>
    <row r="1077" spans="1:12" ht="15">
      <c r="A1077" s="84" t="s">
        <v>394</v>
      </c>
      <c r="B1077" s="84" t="s">
        <v>716</v>
      </c>
      <c r="C1077" s="84">
        <v>2</v>
      </c>
      <c r="D1077" s="123">
        <v>0</v>
      </c>
      <c r="E1077" s="123">
        <v>1.1760912590556813</v>
      </c>
      <c r="F1077" s="84" t="s">
        <v>2884</v>
      </c>
      <c r="G1077" s="84" t="b">
        <v>0</v>
      </c>
      <c r="H1077" s="84" t="b">
        <v>0</v>
      </c>
      <c r="I1077" s="84" t="b">
        <v>0</v>
      </c>
      <c r="J1077" s="84" t="b">
        <v>0</v>
      </c>
      <c r="K1077" s="84" t="b">
        <v>0</v>
      </c>
      <c r="L1077" s="84" t="b">
        <v>0</v>
      </c>
    </row>
    <row r="1078" spans="1:12" ht="15">
      <c r="A1078" s="84" t="s">
        <v>3089</v>
      </c>
      <c r="B1078" s="84" t="s">
        <v>3667</v>
      </c>
      <c r="C1078" s="84">
        <v>2</v>
      </c>
      <c r="D1078" s="123">
        <v>0</v>
      </c>
      <c r="E1078" s="123">
        <v>1.2304489213782739</v>
      </c>
      <c r="F1078" s="84" t="s">
        <v>2886</v>
      </c>
      <c r="G1078" s="84" t="b">
        <v>1</v>
      </c>
      <c r="H1078" s="84" t="b">
        <v>0</v>
      </c>
      <c r="I1078" s="84" t="b">
        <v>0</v>
      </c>
      <c r="J1078" s="84" t="b">
        <v>0</v>
      </c>
      <c r="K1078" s="84" t="b">
        <v>0</v>
      </c>
      <c r="L1078" s="84" t="b">
        <v>0</v>
      </c>
    </row>
    <row r="1079" spans="1:12" ht="15">
      <c r="A1079" s="84" t="s">
        <v>3667</v>
      </c>
      <c r="B1079" s="84" t="s">
        <v>3921</v>
      </c>
      <c r="C1079" s="84">
        <v>2</v>
      </c>
      <c r="D1079" s="123">
        <v>0</v>
      </c>
      <c r="E1079" s="123">
        <v>1.2304489213782739</v>
      </c>
      <c r="F1079" s="84" t="s">
        <v>2886</v>
      </c>
      <c r="G1079" s="84" t="b">
        <v>0</v>
      </c>
      <c r="H1079" s="84" t="b">
        <v>0</v>
      </c>
      <c r="I1079" s="84" t="b">
        <v>0</v>
      </c>
      <c r="J1079" s="84" t="b">
        <v>0</v>
      </c>
      <c r="K1079" s="84" t="b">
        <v>0</v>
      </c>
      <c r="L1079" s="84" t="b">
        <v>0</v>
      </c>
    </row>
    <row r="1080" spans="1:12" ht="15">
      <c r="A1080" s="84" t="s">
        <v>3921</v>
      </c>
      <c r="B1080" s="84" t="s">
        <v>3922</v>
      </c>
      <c r="C1080" s="84">
        <v>2</v>
      </c>
      <c r="D1080" s="123">
        <v>0</v>
      </c>
      <c r="E1080" s="123">
        <v>1.2304489213782739</v>
      </c>
      <c r="F1080" s="84" t="s">
        <v>2886</v>
      </c>
      <c r="G1080" s="84" t="b">
        <v>0</v>
      </c>
      <c r="H1080" s="84" t="b">
        <v>0</v>
      </c>
      <c r="I1080" s="84" t="b">
        <v>0</v>
      </c>
      <c r="J1080" s="84" t="b">
        <v>0</v>
      </c>
      <c r="K1080" s="84" t="b">
        <v>0</v>
      </c>
      <c r="L1080" s="84" t="b">
        <v>0</v>
      </c>
    </row>
    <row r="1081" spans="1:12" ht="15">
      <c r="A1081" s="84" t="s">
        <v>3922</v>
      </c>
      <c r="B1081" s="84" t="s">
        <v>3091</v>
      </c>
      <c r="C1081" s="84">
        <v>2</v>
      </c>
      <c r="D1081" s="123">
        <v>0</v>
      </c>
      <c r="E1081" s="123">
        <v>1.2304489213782739</v>
      </c>
      <c r="F1081" s="84" t="s">
        <v>2886</v>
      </c>
      <c r="G1081" s="84" t="b">
        <v>0</v>
      </c>
      <c r="H1081" s="84" t="b">
        <v>0</v>
      </c>
      <c r="I1081" s="84" t="b">
        <v>0</v>
      </c>
      <c r="J1081" s="84" t="b">
        <v>0</v>
      </c>
      <c r="K1081" s="84" t="b">
        <v>0</v>
      </c>
      <c r="L1081" s="84" t="b">
        <v>0</v>
      </c>
    </row>
    <row r="1082" spans="1:12" ht="15">
      <c r="A1082" s="84" t="s">
        <v>3091</v>
      </c>
      <c r="B1082" s="84" t="s">
        <v>3069</v>
      </c>
      <c r="C1082" s="84">
        <v>2</v>
      </c>
      <c r="D1082" s="123">
        <v>0</v>
      </c>
      <c r="E1082" s="123">
        <v>1.2304489213782739</v>
      </c>
      <c r="F1082" s="84" t="s">
        <v>2886</v>
      </c>
      <c r="G1082" s="84" t="b">
        <v>0</v>
      </c>
      <c r="H1082" s="84" t="b">
        <v>0</v>
      </c>
      <c r="I1082" s="84" t="b">
        <v>0</v>
      </c>
      <c r="J1082" s="84" t="b">
        <v>0</v>
      </c>
      <c r="K1082" s="84" t="b">
        <v>0</v>
      </c>
      <c r="L1082" s="84" t="b">
        <v>0</v>
      </c>
    </row>
    <row r="1083" spans="1:12" ht="15">
      <c r="A1083" s="84" t="s">
        <v>3069</v>
      </c>
      <c r="B1083" s="84" t="s">
        <v>414</v>
      </c>
      <c r="C1083" s="84">
        <v>2</v>
      </c>
      <c r="D1083" s="123">
        <v>0</v>
      </c>
      <c r="E1083" s="123">
        <v>1.2304489213782739</v>
      </c>
      <c r="F1083" s="84" t="s">
        <v>2886</v>
      </c>
      <c r="G1083" s="84" t="b">
        <v>0</v>
      </c>
      <c r="H1083" s="84" t="b">
        <v>0</v>
      </c>
      <c r="I1083" s="84" t="b">
        <v>0</v>
      </c>
      <c r="J1083" s="84" t="b">
        <v>0</v>
      </c>
      <c r="K1083" s="84" t="b">
        <v>0</v>
      </c>
      <c r="L1083" s="84" t="b">
        <v>0</v>
      </c>
    </row>
    <row r="1084" spans="1:12" ht="15">
      <c r="A1084" s="84" t="s">
        <v>414</v>
      </c>
      <c r="B1084" s="84" t="s">
        <v>3923</v>
      </c>
      <c r="C1084" s="84">
        <v>2</v>
      </c>
      <c r="D1084" s="123">
        <v>0</v>
      </c>
      <c r="E1084" s="123">
        <v>1.2304489213782739</v>
      </c>
      <c r="F1084" s="84" t="s">
        <v>2886</v>
      </c>
      <c r="G1084" s="84" t="b">
        <v>0</v>
      </c>
      <c r="H1084" s="84" t="b">
        <v>0</v>
      </c>
      <c r="I1084" s="84" t="b">
        <v>0</v>
      </c>
      <c r="J1084" s="84" t="b">
        <v>0</v>
      </c>
      <c r="K1084" s="84" t="b">
        <v>0</v>
      </c>
      <c r="L1084" s="84" t="b">
        <v>0</v>
      </c>
    </row>
    <row r="1085" spans="1:12" ht="15">
      <c r="A1085" s="84" t="s">
        <v>3923</v>
      </c>
      <c r="B1085" s="84" t="s">
        <v>3924</v>
      </c>
      <c r="C1085" s="84">
        <v>2</v>
      </c>
      <c r="D1085" s="123">
        <v>0</v>
      </c>
      <c r="E1085" s="123">
        <v>1.2304489213782739</v>
      </c>
      <c r="F1085" s="84" t="s">
        <v>2886</v>
      </c>
      <c r="G1085" s="84" t="b">
        <v>0</v>
      </c>
      <c r="H1085" s="84" t="b">
        <v>0</v>
      </c>
      <c r="I1085" s="84" t="b">
        <v>0</v>
      </c>
      <c r="J1085" s="84" t="b">
        <v>0</v>
      </c>
      <c r="K1085" s="84" t="b">
        <v>0</v>
      </c>
      <c r="L1085" s="84" t="b">
        <v>0</v>
      </c>
    </row>
    <row r="1086" spans="1:12" ht="15">
      <c r="A1086" s="84" t="s">
        <v>3924</v>
      </c>
      <c r="B1086" s="84" t="s">
        <v>3925</v>
      </c>
      <c r="C1086" s="84">
        <v>2</v>
      </c>
      <c r="D1086" s="123">
        <v>0</v>
      </c>
      <c r="E1086" s="123">
        <v>1.2304489213782739</v>
      </c>
      <c r="F1086" s="84" t="s">
        <v>2886</v>
      </c>
      <c r="G1086" s="84" t="b">
        <v>0</v>
      </c>
      <c r="H1086" s="84" t="b">
        <v>0</v>
      </c>
      <c r="I1086" s="84" t="b">
        <v>0</v>
      </c>
      <c r="J1086" s="84" t="b">
        <v>0</v>
      </c>
      <c r="K1086" s="84" t="b">
        <v>0</v>
      </c>
      <c r="L1086" s="84" t="b">
        <v>0</v>
      </c>
    </row>
    <row r="1087" spans="1:12" ht="15">
      <c r="A1087" s="84" t="s">
        <v>4012</v>
      </c>
      <c r="B1087" s="84" t="s">
        <v>4013</v>
      </c>
      <c r="C1087" s="84">
        <v>2</v>
      </c>
      <c r="D1087" s="123">
        <v>0</v>
      </c>
      <c r="E1087" s="123">
        <v>1.161368002234975</v>
      </c>
      <c r="F1087" s="84" t="s">
        <v>2887</v>
      </c>
      <c r="G1087" s="84" t="b">
        <v>0</v>
      </c>
      <c r="H1087" s="84" t="b">
        <v>0</v>
      </c>
      <c r="I1087" s="84" t="b">
        <v>0</v>
      </c>
      <c r="J1087" s="84" t="b">
        <v>0</v>
      </c>
      <c r="K1087" s="84" t="b">
        <v>0</v>
      </c>
      <c r="L1087" s="84" t="b">
        <v>0</v>
      </c>
    </row>
    <row r="1088" spans="1:12" ht="15">
      <c r="A1088" s="84" t="s">
        <v>4013</v>
      </c>
      <c r="B1088" s="84" t="s">
        <v>4014</v>
      </c>
      <c r="C1088" s="84">
        <v>2</v>
      </c>
      <c r="D1088" s="123">
        <v>0</v>
      </c>
      <c r="E1088" s="123">
        <v>1.161368002234975</v>
      </c>
      <c r="F1088" s="84" t="s">
        <v>2887</v>
      </c>
      <c r="G1088" s="84" t="b">
        <v>0</v>
      </c>
      <c r="H1088" s="84" t="b">
        <v>0</v>
      </c>
      <c r="I1088" s="84" t="b">
        <v>0</v>
      </c>
      <c r="J1088" s="84" t="b">
        <v>0</v>
      </c>
      <c r="K1088" s="84" t="b">
        <v>0</v>
      </c>
      <c r="L1088" s="84" t="b">
        <v>0</v>
      </c>
    </row>
    <row r="1089" spans="1:12" ht="15">
      <c r="A1089" s="84" t="s">
        <v>4014</v>
      </c>
      <c r="B1089" s="84" t="s">
        <v>4015</v>
      </c>
      <c r="C1089" s="84">
        <v>2</v>
      </c>
      <c r="D1089" s="123">
        <v>0</v>
      </c>
      <c r="E1089" s="123">
        <v>1.161368002234975</v>
      </c>
      <c r="F1089" s="84" t="s">
        <v>2887</v>
      </c>
      <c r="G1089" s="84" t="b">
        <v>0</v>
      </c>
      <c r="H1089" s="84" t="b">
        <v>0</v>
      </c>
      <c r="I1089" s="84" t="b">
        <v>0</v>
      </c>
      <c r="J1089" s="84" t="b">
        <v>0</v>
      </c>
      <c r="K1089" s="84" t="b">
        <v>0</v>
      </c>
      <c r="L1089" s="84" t="b">
        <v>0</v>
      </c>
    </row>
    <row r="1090" spans="1:12" ht="15">
      <c r="A1090" s="84" t="s">
        <v>4015</v>
      </c>
      <c r="B1090" s="84" t="s">
        <v>3734</v>
      </c>
      <c r="C1090" s="84">
        <v>2</v>
      </c>
      <c r="D1090" s="123">
        <v>0</v>
      </c>
      <c r="E1090" s="123">
        <v>1.161368002234975</v>
      </c>
      <c r="F1090" s="84" t="s">
        <v>2887</v>
      </c>
      <c r="G1090" s="84" t="b">
        <v>0</v>
      </c>
      <c r="H1090" s="84" t="b">
        <v>0</v>
      </c>
      <c r="I1090" s="84" t="b">
        <v>0</v>
      </c>
      <c r="J1090" s="84" t="b">
        <v>0</v>
      </c>
      <c r="K1090" s="84" t="b">
        <v>0</v>
      </c>
      <c r="L1090" s="84" t="b">
        <v>0</v>
      </c>
    </row>
    <row r="1091" spans="1:12" ht="15">
      <c r="A1091" s="84" t="s">
        <v>3734</v>
      </c>
      <c r="B1091" s="84" t="s">
        <v>4016</v>
      </c>
      <c r="C1091" s="84">
        <v>2</v>
      </c>
      <c r="D1091" s="123">
        <v>0</v>
      </c>
      <c r="E1091" s="123">
        <v>1.161368002234975</v>
      </c>
      <c r="F1091" s="84" t="s">
        <v>2887</v>
      </c>
      <c r="G1091" s="84" t="b">
        <v>0</v>
      </c>
      <c r="H1091" s="84" t="b">
        <v>0</v>
      </c>
      <c r="I1091" s="84" t="b">
        <v>0</v>
      </c>
      <c r="J1091" s="84" t="b">
        <v>0</v>
      </c>
      <c r="K1091" s="84" t="b">
        <v>0</v>
      </c>
      <c r="L1091" s="84" t="b">
        <v>0</v>
      </c>
    </row>
    <row r="1092" spans="1:12" ht="15">
      <c r="A1092" s="84" t="s">
        <v>4016</v>
      </c>
      <c r="B1092" s="84" t="s">
        <v>4017</v>
      </c>
      <c r="C1092" s="84">
        <v>2</v>
      </c>
      <c r="D1092" s="123">
        <v>0</v>
      </c>
      <c r="E1092" s="123">
        <v>1.161368002234975</v>
      </c>
      <c r="F1092" s="84" t="s">
        <v>2887</v>
      </c>
      <c r="G1092" s="84" t="b">
        <v>0</v>
      </c>
      <c r="H1092" s="84" t="b">
        <v>0</v>
      </c>
      <c r="I1092" s="84" t="b">
        <v>0</v>
      </c>
      <c r="J1092" s="84" t="b">
        <v>0</v>
      </c>
      <c r="K1092" s="84" t="b">
        <v>0</v>
      </c>
      <c r="L1092" s="84" t="b">
        <v>0</v>
      </c>
    </row>
    <row r="1093" spans="1:12" ht="15">
      <c r="A1093" s="84" t="s">
        <v>4017</v>
      </c>
      <c r="B1093" s="84" t="s">
        <v>4018</v>
      </c>
      <c r="C1093" s="84">
        <v>2</v>
      </c>
      <c r="D1093" s="123">
        <v>0</v>
      </c>
      <c r="E1093" s="123">
        <v>1.161368002234975</v>
      </c>
      <c r="F1093" s="84" t="s">
        <v>2887</v>
      </c>
      <c r="G1093" s="84" t="b">
        <v>0</v>
      </c>
      <c r="H1093" s="84" t="b">
        <v>0</v>
      </c>
      <c r="I1093" s="84" t="b">
        <v>0</v>
      </c>
      <c r="J1093" s="84" t="b">
        <v>0</v>
      </c>
      <c r="K1093" s="84" t="b">
        <v>0</v>
      </c>
      <c r="L1093" s="84" t="b">
        <v>0</v>
      </c>
    </row>
    <row r="1094" spans="1:12" ht="15">
      <c r="A1094" s="84" t="s">
        <v>4018</v>
      </c>
      <c r="B1094" s="84" t="s">
        <v>4019</v>
      </c>
      <c r="C1094" s="84">
        <v>2</v>
      </c>
      <c r="D1094" s="123">
        <v>0</v>
      </c>
      <c r="E1094" s="123">
        <v>1.161368002234975</v>
      </c>
      <c r="F1094" s="84" t="s">
        <v>2887</v>
      </c>
      <c r="G1094" s="84" t="b">
        <v>0</v>
      </c>
      <c r="H1094" s="84" t="b">
        <v>0</v>
      </c>
      <c r="I1094" s="84" t="b">
        <v>0</v>
      </c>
      <c r="J1094" s="84" t="b">
        <v>0</v>
      </c>
      <c r="K1094" s="84" t="b">
        <v>0</v>
      </c>
      <c r="L1094" s="84" t="b">
        <v>0</v>
      </c>
    </row>
    <row r="1095" spans="1:12" ht="15">
      <c r="A1095" s="84" t="s">
        <v>4019</v>
      </c>
      <c r="B1095" s="84" t="s">
        <v>4020</v>
      </c>
      <c r="C1095" s="84">
        <v>2</v>
      </c>
      <c r="D1095" s="123">
        <v>0</v>
      </c>
      <c r="E1095" s="123">
        <v>1.161368002234975</v>
      </c>
      <c r="F1095" s="84" t="s">
        <v>2887</v>
      </c>
      <c r="G1095" s="84" t="b">
        <v>0</v>
      </c>
      <c r="H1095" s="84" t="b">
        <v>0</v>
      </c>
      <c r="I1095" s="84" t="b">
        <v>0</v>
      </c>
      <c r="J1095" s="84" t="b">
        <v>0</v>
      </c>
      <c r="K1095" s="84" t="b">
        <v>0</v>
      </c>
      <c r="L1095" s="84" t="b">
        <v>0</v>
      </c>
    </row>
    <row r="1096" spans="1:12" ht="15">
      <c r="A1096" s="84" t="s">
        <v>4020</v>
      </c>
      <c r="B1096" s="84" t="s">
        <v>4021</v>
      </c>
      <c r="C1096" s="84">
        <v>2</v>
      </c>
      <c r="D1096" s="123">
        <v>0</v>
      </c>
      <c r="E1096" s="123">
        <v>1.161368002234975</v>
      </c>
      <c r="F1096" s="84" t="s">
        <v>2887</v>
      </c>
      <c r="G1096" s="84" t="b">
        <v>0</v>
      </c>
      <c r="H1096" s="84" t="b">
        <v>0</v>
      </c>
      <c r="I1096" s="84" t="b">
        <v>0</v>
      </c>
      <c r="J1096" s="84" t="b">
        <v>0</v>
      </c>
      <c r="K1096" s="84" t="b">
        <v>0</v>
      </c>
      <c r="L1096" s="84" t="b">
        <v>0</v>
      </c>
    </row>
    <row r="1097" spans="1:12" ht="15">
      <c r="A1097" s="84" t="s">
        <v>4021</v>
      </c>
      <c r="B1097" s="84" t="s">
        <v>4022</v>
      </c>
      <c r="C1097" s="84">
        <v>2</v>
      </c>
      <c r="D1097" s="123">
        <v>0</v>
      </c>
      <c r="E1097" s="123">
        <v>1.161368002234975</v>
      </c>
      <c r="F1097" s="84" t="s">
        <v>2887</v>
      </c>
      <c r="G1097" s="84" t="b">
        <v>0</v>
      </c>
      <c r="H1097" s="84" t="b">
        <v>0</v>
      </c>
      <c r="I1097" s="84" t="b">
        <v>0</v>
      </c>
      <c r="J1097" s="84" t="b">
        <v>0</v>
      </c>
      <c r="K1097" s="84" t="b">
        <v>0</v>
      </c>
      <c r="L1097" s="84" t="b">
        <v>0</v>
      </c>
    </row>
    <row r="1098" spans="1:12" ht="15">
      <c r="A1098" s="84" t="s">
        <v>716</v>
      </c>
      <c r="B1098" s="84" t="s">
        <v>3673</v>
      </c>
      <c r="C1098" s="84">
        <v>3</v>
      </c>
      <c r="D1098" s="123">
        <v>0</v>
      </c>
      <c r="E1098" s="123">
        <v>0.8653014261025438</v>
      </c>
      <c r="F1098" s="84" t="s">
        <v>2888</v>
      </c>
      <c r="G1098" s="84" t="b">
        <v>0</v>
      </c>
      <c r="H1098" s="84" t="b">
        <v>0</v>
      </c>
      <c r="I1098" s="84" t="b">
        <v>0</v>
      </c>
      <c r="J1098" s="84" t="b">
        <v>0</v>
      </c>
      <c r="K1098" s="84" t="b">
        <v>0</v>
      </c>
      <c r="L1098" s="84" t="b">
        <v>0</v>
      </c>
    </row>
    <row r="1099" spans="1:12" ht="15">
      <c r="A1099" s="84" t="s">
        <v>329</v>
      </c>
      <c r="B1099" s="84" t="s">
        <v>3820</v>
      </c>
      <c r="C1099" s="84">
        <v>2</v>
      </c>
      <c r="D1099" s="123">
        <v>0</v>
      </c>
      <c r="E1099" s="123">
        <v>1.0413926851582251</v>
      </c>
      <c r="F1099" s="84" t="s">
        <v>2888</v>
      </c>
      <c r="G1099" s="84" t="b">
        <v>0</v>
      </c>
      <c r="H1099" s="84" t="b">
        <v>0</v>
      </c>
      <c r="I1099" s="84" t="b">
        <v>0</v>
      </c>
      <c r="J1099" s="84" t="b">
        <v>0</v>
      </c>
      <c r="K1099" s="84" t="b">
        <v>0</v>
      </c>
      <c r="L1099" s="84" t="b">
        <v>0</v>
      </c>
    </row>
    <row r="1100" spans="1:12" ht="15">
      <c r="A1100" s="84" t="s">
        <v>3820</v>
      </c>
      <c r="B1100" s="84" t="s">
        <v>3821</v>
      </c>
      <c r="C1100" s="84">
        <v>2</v>
      </c>
      <c r="D1100" s="123">
        <v>0</v>
      </c>
      <c r="E1100" s="123">
        <v>1.0413926851582251</v>
      </c>
      <c r="F1100" s="84" t="s">
        <v>2888</v>
      </c>
      <c r="G1100" s="84" t="b">
        <v>0</v>
      </c>
      <c r="H1100" s="84" t="b">
        <v>0</v>
      </c>
      <c r="I1100" s="84" t="b">
        <v>0</v>
      </c>
      <c r="J1100" s="84" t="b">
        <v>0</v>
      </c>
      <c r="K1100" s="84" t="b">
        <v>0</v>
      </c>
      <c r="L1100" s="84" t="b">
        <v>0</v>
      </c>
    </row>
    <row r="1101" spans="1:12" ht="15">
      <c r="A1101" s="84" t="s">
        <v>3821</v>
      </c>
      <c r="B1101" s="84" t="s">
        <v>3672</v>
      </c>
      <c r="C1101" s="84">
        <v>2</v>
      </c>
      <c r="D1101" s="123">
        <v>0</v>
      </c>
      <c r="E1101" s="123">
        <v>1.0413926851582251</v>
      </c>
      <c r="F1101" s="84" t="s">
        <v>2888</v>
      </c>
      <c r="G1101" s="84" t="b">
        <v>0</v>
      </c>
      <c r="H1101" s="84" t="b">
        <v>0</v>
      </c>
      <c r="I1101" s="84" t="b">
        <v>0</v>
      </c>
      <c r="J1101" s="84" t="b">
        <v>0</v>
      </c>
      <c r="K1101" s="84" t="b">
        <v>0</v>
      </c>
      <c r="L1101" s="84" t="b">
        <v>0</v>
      </c>
    </row>
    <row r="1102" spans="1:12" ht="15">
      <c r="A1102" s="84" t="s">
        <v>3672</v>
      </c>
      <c r="B1102" s="84" t="s">
        <v>3822</v>
      </c>
      <c r="C1102" s="84">
        <v>2</v>
      </c>
      <c r="D1102" s="123">
        <v>0</v>
      </c>
      <c r="E1102" s="123">
        <v>1.0413926851582251</v>
      </c>
      <c r="F1102" s="84" t="s">
        <v>2888</v>
      </c>
      <c r="G1102" s="84" t="b">
        <v>0</v>
      </c>
      <c r="H1102" s="84" t="b">
        <v>0</v>
      </c>
      <c r="I1102" s="84" t="b">
        <v>0</v>
      </c>
      <c r="J1102" s="84" t="b">
        <v>0</v>
      </c>
      <c r="K1102" s="84" t="b">
        <v>0</v>
      </c>
      <c r="L1102" s="84" t="b">
        <v>0</v>
      </c>
    </row>
    <row r="1103" spans="1:12" ht="15">
      <c r="A1103" s="84" t="s">
        <v>3822</v>
      </c>
      <c r="B1103" s="84" t="s">
        <v>3665</v>
      </c>
      <c r="C1103" s="84">
        <v>2</v>
      </c>
      <c r="D1103" s="123">
        <v>0</v>
      </c>
      <c r="E1103" s="123">
        <v>1.0413926851582251</v>
      </c>
      <c r="F1103" s="84" t="s">
        <v>2888</v>
      </c>
      <c r="G1103" s="84" t="b">
        <v>0</v>
      </c>
      <c r="H1103" s="84" t="b">
        <v>0</v>
      </c>
      <c r="I1103" s="84" t="b">
        <v>0</v>
      </c>
      <c r="J1103" s="84" t="b">
        <v>0</v>
      </c>
      <c r="K1103" s="84" t="b">
        <v>0</v>
      </c>
      <c r="L1103" s="84" t="b">
        <v>0</v>
      </c>
    </row>
    <row r="1104" spans="1:12" ht="15">
      <c r="A1104" s="84" t="s">
        <v>3665</v>
      </c>
      <c r="B1104" s="84" t="s">
        <v>3072</v>
      </c>
      <c r="C1104" s="84">
        <v>2</v>
      </c>
      <c r="D1104" s="123">
        <v>0</v>
      </c>
      <c r="E1104" s="123">
        <v>1.0413926851582251</v>
      </c>
      <c r="F1104" s="84" t="s">
        <v>2888</v>
      </c>
      <c r="G1104" s="84" t="b">
        <v>0</v>
      </c>
      <c r="H1104" s="84" t="b">
        <v>0</v>
      </c>
      <c r="I1104" s="84" t="b">
        <v>0</v>
      </c>
      <c r="J1104" s="84" t="b">
        <v>0</v>
      </c>
      <c r="K1104" s="84" t="b">
        <v>0</v>
      </c>
      <c r="L1104" s="84" t="b">
        <v>0</v>
      </c>
    </row>
    <row r="1105" spans="1:12" ht="15">
      <c r="A1105" s="84" t="s">
        <v>3072</v>
      </c>
      <c r="B1105" s="84" t="s">
        <v>716</v>
      </c>
      <c r="C1105" s="84">
        <v>2</v>
      </c>
      <c r="D1105" s="123">
        <v>0</v>
      </c>
      <c r="E1105" s="123">
        <v>0.8653014261025438</v>
      </c>
      <c r="F1105" s="84" t="s">
        <v>2888</v>
      </c>
      <c r="G1105" s="84" t="b">
        <v>0</v>
      </c>
      <c r="H1105" s="84" t="b">
        <v>0</v>
      </c>
      <c r="I1105" s="84" t="b">
        <v>0</v>
      </c>
      <c r="J1105" s="84" t="b">
        <v>0</v>
      </c>
      <c r="K1105" s="84" t="b">
        <v>0</v>
      </c>
      <c r="L1105" s="84" t="b">
        <v>0</v>
      </c>
    </row>
    <row r="1106" spans="1:12" ht="15">
      <c r="A1106" s="84" t="s">
        <v>3673</v>
      </c>
      <c r="B1106" s="84" t="s">
        <v>3823</v>
      </c>
      <c r="C1106" s="84">
        <v>2</v>
      </c>
      <c r="D1106" s="123">
        <v>0</v>
      </c>
      <c r="E1106" s="123">
        <v>1.0413926851582251</v>
      </c>
      <c r="F1106" s="84" t="s">
        <v>2888</v>
      </c>
      <c r="G1106" s="84" t="b">
        <v>0</v>
      </c>
      <c r="H1106" s="84" t="b">
        <v>0</v>
      </c>
      <c r="I1106" s="84" t="b">
        <v>0</v>
      </c>
      <c r="J1106" s="84" t="b">
        <v>0</v>
      </c>
      <c r="K1106" s="84" t="b">
        <v>0</v>
      </c>
      <c r="L1106" s="84" t="b">
        <v>0</v>
      </c>
    </row>
    <row r="1107" spans="1:12" ht="15">
      <c r="A1107" s="84" t="s">
        <v>3841</v>
      </c>
      <c r="B1107" s="84" t="s">
        <v>707</v>
      </c>
      <c r="C1107" s="84">
        <v>2</v>
      </c>
      <c r="D1107" s="123">
        <v>0</v>
      </c>
      <c r="E1107" s="123">
        <v>0.9294189257142927</v>
      </c>
      <c r="F1107" s="84" t="s">
        <v>2889</v>
      </c>
      <c r="G1107" s="84" t="b">
        <v>0</v>
      </c>
      <c r="H1107" s="84" t="b">
        <v>0</v>
      </c>
      <c r="I1107" s="84" t="b">
        <v>0</v>
      </c>
      <c r="J1107" s="84" t="b">
        <v>0</v>
      </c>
      <c r="K1107" s="84" t="b">
        <v>0</v>
      </c>
      <c r="L1107" s="84" t="b">
        <v>0</v>
      </c>
    </row>
    <row r="1108" spans="1:12" ht="15">
      <c r="A1108" s="84" t="s">
        <v>707</v>
      </c>
      <c r="B1108" s="84" t="s">
        <v>3842</v>
      </c>
      <c r="C1108" s="84">
        <v>2</v>
      </c>
      <c r="D1108" s="123">
        <v>0</v>
      </c>
      <c r="E1108" s="123">
        <v>0.9294189257142927</v>
      </c>
      <c r="F1108" s="84" t="s">
        <v>2889</v>
      </c>
      <c r="G1108" s="84" t="b">
        <v>0</v>
      </c>
      <c r="H1108" s="84" t="b">
        <v>0</v>
      </c>
      <c r="I1108" s="84" t="b">
        <v>0</v>
      </c>
      <c r="J1108" s="84" t="b">
        <v>0</v>
      </c>
      <c r="K1108" s="84" t="b">
        <v>0</v>
      </c>
      <c r="L1108" s="84" t="b">
        <v>0</v>
      </c>
    </row>
    <row r="1109" spans="1:12" ht="15">
      <c r="A1109" s="84" t="s">
        <v>3842</v>
      </c>
      <c r="B1109" s="84" t="s">
        <v>2990</v>
      </c>
      <c r="C1109" s="84">
        <v>2</v>
      </c>
      <c r="D1109" s="123">
        <v>0</v>
      </c>
      <c r="E1109" s="123">
        <v>0.9294189257142927</v>
      </c>
      <c r="F1109" s="84" t="s">
        <v>2889</v>
      </c>
      <c r="G1109" s="84" t="b">
        <v>0</v>
      </c>
      <c r="H1109" s="84" t="b">
        <v>0</v>
      </c>
      <c r="I1109" s="84" t="b">
        <v>0</v>
      </c>
      <c r="J1109" s="84" t="b">
        <v>0</v>
      </c>
      <c r="K1109" s="84" t="b">
        <v>0</v>
      </c>
      <c r="L1109" s="84" t="b">
        <v>0</v>
      </c>
    </row>
    <row r="1110" spans="1:12" ht="15">
      <c r="A1110" s="84" t="s">
        <v>2990</v>
      </c>
      <c r="B1110" s="84" t="s">
        <v>3749</v>
      </c>
      <c r="C1110" s="84">
        <v>2</v>
      </c>
      <c r="D1110" s="123">
        <v>0</v>
      </c>
      <c r="E1110" s="123">
        <v>0.9294189257142927</v>
      </c>
      <c r="F1110" s="84" t="s">
        <v>2889</v>
      </c>
      <c r="G1110" s="84" t="b">
        <v>0</v>
      </c>
      <c r="H1110" s="84" t="b">
        <v>0</v>
      </c>
      <c r="I1110" s="84" t="b">
        <v>0</v>
      </c>
      <c r="J1110" s="84" t="b">
        <v>0</v>
      </c>
      <c r="K1110" s="84" t="b">
        <v>0</v>
      </c>
      <c r="L1110" s="84" t="b">
        <v>0</v>
      </c>
    </row>
    <row r="1111" spans="1:12" ht="15">
      <c r="A1111" s="84" t="s">
        <v>3749</v>
      </c>
      <c r="B1111" s="84" t="s">
        <v>3678</v>
      </c>
      <c r="C1111" s="84">
        <v>2</v>
      </c>
      <c r="D1111" s="123">
        <v>0</v>
      </c>
      <c r="E1111" s="123">
        <v>0.9294189257142927</v>
      </c>
      <c r="F1111" s="84" t="s">
        <v>2889</v>
      </c>
      <c r="G1111" s="84" t="b">
        <v>0</v>
      </c>
      <c r="H1111" s="84" t="b">
        <v>0</v>
      </c>
      <c r="I1111" s="84" t="b">
        <v>0</v>
      </c>
      <c r="J1111" s="84" t="b">
        <v>0</v>
      </c>
      <c r="K1111" s="84" t="b">
        <v>0</v>
      </c>
      <c r="L1111" s="84" t="b">
        <v>0</v>
      </c>
    </row>
    <row r="1112" spans="1:12" ht="15">
      <c r="A1112" s="84" t="s">
        <v>3678</v>
      </c>
      <c r="B1112" s="84" t="s">
        <v>810</v>
      </c>
      <c r="C1112" s="84">
        <v>2</v>
      </c>
      <c r="D1112" s="123">
        <v>0</v>
      </c>
      <c r="E1112" s="123">
        <v>0.9294189257142927</v>
      </c>
      <c r="F1112" s="84" t="s">
        <v>2889</v>
      </c>
      <c r="G1112" s="84" t="b">
        <v>0</v>
      </c>
      <c r="H1112" s="84" t="b">
        <v>0</v>
      </c>
      <c r="I1112" s="84" t="b">
        <v>0</v>
      </c>
      <c r="J1112" s="84" t="b">
        <v>0</v>
      </c>
      <c r="K1112" s="84" t="b">
        <v>0</v>
      </c>
      <c r="L1112" s="84" t="b">
        <v>0</v>
      </c>
    </row>
    <row r="1113" spans="1:12" ht="15">
      <c r="A1113" s="84" t="s">
        <v>810</v>
      </c>
      <c r="B1113" s="84" t="s">
        <v>716</v>
      </c>
      <c r="C1113" s="84">
        <v>2</v>
      </c>
      <c r="D1113" s="123">
        <v>0</v>
      </c>
      <c r="E1113" s="123">
        <v>0.9294189257142927</v>
      </c>
      <c r="F1113" s="84" t="s">
        <v>2889</v>
      </c>
      <c r="G1113" s="84" t="b">
        <v>0</v>
      </c>
      <c r="H1113" s="84" t="b">
        <v>0</v>
      </c>
      <c r="I1113" s="84" t="b">
        <v>0</v>
      </c>
      <c r="J1113" s="84" t="b">
        <v>0</v>
      </c>
      <c r="K1113" s="84" t="b">
        <v>0</v>
      </c>
      <c r="L1113" s="84" t="b">
        <v>0</v>
      </c>
    </row>
    <row r="1114" spans="1:12" ht="15">
      <c r="A1114" s="84" t="s">
        <v>716</v>
      </c>
      <c r="B1114" s="84" t="s">
        <v>3843</v>
      </c>
      <c r="C1114" s="84">
        <v>2</v>
      </c>
      <c r="D1114" s="123">
        <v>0</v>
      </c>
      <c r="E1114" s="123">
        <v>0.9294189257142927</v>
      </c>
      <c r="F1114" s="84" t="s">
        <v>2889</v>
      </c>
      <c r="G1114" s="84" t="b">
        <v>0</v>
      </c>
      <c r="H1114" s="84" t="b">
        <v>0</v>
      </c>
      <c r="I1114" s="84" t="b">
        <v>0</v>
      </c>
      <c r="J1114" s="84" t="b">
        <v>0</v>
      </c>
      <c r="K1114" s="84" t="b">
        <v>0</v>
      </c>
      <c r="L1114" s="84" t="b">
        <v>0</v>
      </c>
    </row>
    <row r="1115" spans="1:12" ht="15">
      <c r="A1115" s="84" t="s">
        <v>716</v>
      </c>
      <c r="B1115" s="84" t="s">
        <v>3847</v>
      </c>
      <c r="C1115" s="84">
        <v>2</v>
      </c>
      <c r="D1115" s="123">
        <v>0</v>
      </c>
      <c r="E1115" s="123">
        <v>1.0791812460476249</v>
      </c>
      <c r="F1115" s="84" t="s">
        <v>2890</v>
      </c>
      <c r="G1115" s="84" t="b">
        <v>0</v>
      </c>
      <c r="H1115" s="84" t="b">
        <v>0</v>
      </c>
      <c r="I1115" s="84" t="b">
        <v>0</v>
      </c>
      <c r="J1115" s="84" t="b">
        <v>0</v>
      </c>
      <c r="K1115" s="84" t="b">
        <v>0</v>
      </c>
      <c r="L1115" s="84" t="b">
        <v>0</v>
      </c>
    </row>
    <row r="1116" spans="1:12" ht="15">
      <c r="A1116" s="84" t="s">
        <v>3847</v>
      </c>
      <c r="B1116" s="84" t="s">
        <v>3848</v>
      </c>
      <c r="C1116" s="84">
        <v>2</v>
      </c>
      <c r="D1116" s="123">
        <v>0</v>
      </c>
      <c r="E1116" s="123">
        <v>1.0791812460476249</v>
      </c>
      <c r="F1116" s="84" t="s">
        <v>2890</v>
      </c>
      <c r="G1116" s="84" t="b">
        <v>0</v>
      </c>
      <c r="H1116" s="84" t="b">
        <v>0</v>
      </c>
      <c r="I1116" s="84" t="b">
        <v>0</v>
      </c>
      <c r="J1116" s="84" t="b">
        <v>0</v>
      </c>
      <c r="K1116" s="84" t="b">
        <v>0</v>
      </c>
      <c r="L1116" s="84" t="b">
        <v>0</v>
      </c>
    </row>
    <row r="1117" spans="1:12" ht="15">
      <c r="A1117" s="84" t="s">
        <v>3848</v>
      </c>
      <c r="B1117" s="84" t="s">
        <v>3849</v>
      </c>
      <c r="C1117" s="84">
        <v>2</v>
      </c>
      <c r="D1117" s="123">
        <v>0</v>
      </c>
      <c r="E1117" s="123">
        <v>1.0791812460476249</v>
      </c>
      <c r="F1117" s="84" t="s">
        <v>2890</v>
      </c>
      <c r="G1117" s="84" t="b">
        <v>0</v>
      </c>
      <c r="H1117" s="84" t="b">
        <v>0</v>
      </c>
      <c r="I1117" s="84" t="b">
        <v>0</v>
      </c>
      <c r="J1117" s="84" t="b">
        <v>0</v>
      </c>
      <c r="K1117" s="84" t="b">
        <v>0</v>
      </c>
      <c r="L1117" s="84" t="b">
        <v>0</v>
      </c>
    </row>
    <row r="1118" spans="1:12" ht="15">
      <c r="A1118" s="84" t="s">
        <v>3849</v>
      </c>
      <c r="B1118" s="84" t="s">
        <v>3663</v>
      </c>
      <c r="C1118" s="84">
        <v>2</v>
      </c>
      <c r="D1118" s="123">
        <v>0</v>
      </c>
      <c r="E1118" s="123">
        <v>1.0791812460476249</v>
      </c>
      <c r="F1118" s="84" t="s">
        <v>2890</v>
      </c>
      <c r="G1118" s="84" t="b">
        <v>0</v>
      </c>
      <c r="H1118" s="84" t="b">
        <v>0</v>
      </c>
      <c r="I1118" s="84" t="b">
        <v>0</v>
      </c>
      <c r="J1118" s="84" t="b">
        <v>0</v>
      </c>
      <c r="K1118" s="84" t="b">
        <v>0</v>
      </c>
      <c r="L1118" s="84" t="b">
        <v>0</v>
      </c>
    </row>
    <row r="1119" spans="1:12" ht="15">
      <c r="A1119" s="84" t="s">
        <v>3663</v>
      </c>
      <c r="B1119" s="84" t="s">
        <v>3850</v>
      </c>
      <c r="C1119" s="84">
        <v>2</v>
      </c>
      <c r="D1119" s="123">
        <v>0</v>
      </c>
      <c r="E1119" s="123">
        <v>1.0791812460476249</v>
      </c>
      <c r="F1119" s="84" t="s">
        <v>2890</v>
      </c>
      <c r="G1119" s="84" t="b">
        <v>0</v>
      </c>
      <c r="H1119" s="84" t="b">
        <v>0</v>
      </c>
      <c r="I1119" s="84" t="b">
        <v>0</v>
      </c>
      <c r="J1119" s="84" t="b">
        <v>0</v>
      </c>
      <c r="K1119" s="84" t="b">
        <v>0</v>
      </c>
      <c r="L1119" s="84" t="b">
        <v>0</v>
      </c>
    </row>
    <row r="1120" spans="1:12" ht="15">
      <c r="A1120" s="84" t="s">
        <v>3850</v>
      </c>
      <c r="B1120" s="84" t="s">
        <v>3851</v>
      </c>
      <c r="C1120" s="84">
        <v>2</v>
      </c>
      <c r="D1120" s="123">
        <v>0</v>
      </c>
      <c r="E1120" s="123">
        <v>1.0791812460476249</v>
      </c>
      <c r="F1120" s="84" t="s">
        <v>2890</v>
      </c>
      <c r="G1120" s="84" t="b">
        <v>0</v>
      </c>
      <c r="H1120" s="84" t="b">
        <v>0</v>
      </c>
      <c r="I1120" s="84" t="b">
        <v>0</v>
      </c>
      <c r="J1120" s="84" t="b">
        <v>0</v>
      </c>
      <c r="K1120" s="84" t="b">
        <v>0</v>
      </c>
      <c r="L1120" s="84" t="b">
        <v>0</v>
      </c>
    </row>
    <row r="1121" spans="1:12" ht="15">
      <c r="A1121" s="84" t="s">
        <v>3851</v>
      </c>
      <c r="B1121" s="84" t="s">
        <v>3852</v>
      </c>
      <c r="C1121" s="84">
        <v>2</v>
      </c>
      <c r="D1121" s="123">
        <v>0</v>
      </c>
      <c r="E1121" s="123">
        <v>1.0791812460476249</v>
      </c>
      <c r="F1121" s="84" t="s">
        <v>2890</v>
      </c>
      <c r="G1121" s="84" t="b">
        <v>0</v>
      </c>
      <c r="H1121" s="84" t="b">
        <v>0</v>
      </c>
      <c r="I1121" s="84" t="b">
        <v>0</v>
      </c>
      <c r="J1121" s="84" t="b">
        <v>0</v>
      </c>
      <c r="K1121" s="84" t="b">
        <v>0</v>
      </c>
      <c r="L1121" s="84" t="b">
        <v>0</v>
      </c>
    </row>
    <row r="1122" spans="1:12" ht="15">
      <c r="A1122" s="84" t="s">
        <v>3852</v>
      </c>
      <c r="B1122" s="84" t="s">
        <v>3853</v>
      </c>
      <c r="C1122" s="84">
        <v>2</v>
      </c>
      <c r="D1122" s="123">
        <v>0</v>
      </c>
      <c r="E1122" s="123">
        <v>1.0791812460476249</v>
      </c>
      <c r="F1122" s="84" t="s">
        <v>2890</v>
      </c>
      <c r="G1122" s="84" t="b">
        <v>0</v>
      </c>
      <c r="H1122" s="84" t="b">
        <v>0</v>
      </c>
      <c r="I1122" s="84" t="b">
        <v>0</v>
      </c>
      <c r="J1122" s="84" t="b">
        <v>1</v>
      </c>
      <c r="K1122" s="84" t="b">
        <v>0</v>
      </c>
      <c r="L1122" s="84" t="b">
        <v>0</v>
      </c>
    </row>
    <row r="1123" spans="1:12" ht="15">
      <c r="A1123" s="84" t="s">
        <v>3853</v>
      </c>
      <c r="B1123" s="84" t="s">
        <v>3673</v>
      </c>
      <c r="C1123" s="84">
        <v>2</v>
      </c>
      <c r="D1123" s="123">
        <v>0</v>
      </c>
      <c r="E1123" s="123">
        <v>1.0791812460476249</v>
      </c>
      <c r="F1123" s="84" t="s">
        <v>2890</v>
      </c>
      <c r="G1123" s="84" t="b">
        <v>1</v>
      </c>
      <c r="H1123" s="84" t="b">
        <v>0</v>
      </c>
      <c r="I1123" s="84" t="b">
        <v>0</v>
      </c>
      <c r="J1123" s="84" t="b">
        <v>0</v>
      </c>
      <c r="K1123" s="84" t="b">
        <v>0</v>
      </c>
      <c r="L1123" s="84" t="b">
        <v>0</v>
      </c>
    </row>
    <row r="1124" spans="1:12" ht="15">
      <c r="A1124" s="84" t="s">
        <v>3015</v>
      </c>
      <c r="B1124" s="84" t="s">
        <v>3664</v>
      </c>
      <c r="C1124" s="84">
        <v>2</v>
      </c>
      <c r="D1124" s="123">
        <v>0</v>
      </c>
      <c r="E1124" s="123">
        <v>1.1903316981702916</v>
      </c>
      <c r="F1124" s="84" t="s">
        <v>2891</v>
      </c>
      <c r="G1124" s="84" t="b">
        <v>0</v>
      </c>
      <c r="H1124" s="84" t="b">
        <v>0</v>
      </c>
      <c r="I1124" s="84" t="b">
        <v>0</v>
      </c>
      <c r="J1124" s="84" t="b">
        <v>0</v>
      </c>
      <c r="K1124" s="84" t="b">
        <v>0</v>
      </c>
      <c r="L1124" s="84" t="b">
        <v>0</v>
      </c>
    </row>
    <row r="1125" spans="1:12" ht="15">
      <c r="A1125" s="84" t="s">
        <v>3664</v>
      </c>
      <c r="B1125" s="84" t="s">
        <v>3721</v>
      </c>
      <c r="C1125" s="84">
        <v>2</v>
      </c>
      <c r="D1125" s="123">
        <v>0</v>
      </c>
      <c r="E1125" s="123">
        <v>1.1903316981702916</v>
      </c>
      <c r="F1125" s="84" t="s">
        <v>2891</v>
      </c>
      <c r="G1125" s="84" t="b">
        <v>0</v>
      </c>
      <c r="H1125" s="84" t="b">
        <v>0</v>
      </c>
      <c r="I1125" s="84" t="b">
        <v>0</v>
      </c>
      <c r="J1125" s="84" t="b">
        <v>0</v>
      </c>
      <c r="K1125" s="84" t="b">
        <v>0</v>
      </c>
      <c r="L1125" s="84" t="b">
        <v>0</v>
      </c>
    </row>
    <row r="1126" spans="1:12" ht="15">
      <c r="A1126" s="84" t="s">
        <v>3721</v>
      </c>
      <c r="B1126" s="84" t="s">
        <v>3855</v>
      </c>
      <c r="C1126" s="84">
        <v>2</v>
      </c>
      <c r="D1126" s="123">
        <v>0</v>
      </c>
      <c r="E1126" s="123">
        <v>1.1903316981702916</v>
      </c>
      <c r="F1126" s="84" t="s">
        <v>2891</v>
      </c>
      <c r="G1126" s="84" t="b">
        <v>0</v>
      </c>
      <c r="H1126" s="84" t="b">
        <v>0</v>
      </c>
      <c r="I1126" s="84" t="b">
        <v>0</v>
      </c>
      <c r="J1126" s="84" t="b">
        <v>0</v>
      </c>
      <c r="K1126" s="84" t="b">
        <v>0</v>
      </c>
      <c r="L1126" s="84" t="b">
        <v>0</v>
      </c>
    </row>
    <row r="1127" spans="1:12" ht="15">
      <c r="A1127" s="84" t="s">
        <v>3855</v>
      </c>
      <c r="B1127" s="84" t="s">
        <v>3677</v>
      </c>
      <c r="C1127" s="84">
        <v>2</v>
      </c>
      <c r="D1127" s="123">
        <v>0</v>
      </c>
      <c r="E1127" s="123">
        <v>0.8893017025063104</v>
      </c>
      <c r="F1127" s="84" t="s">
        <v>2891</v>
      </c>
      <c r="G1127" s="84" t="b">
        <v>0</v>
      </c>
      <c r="H1127" s="84" t="b">
        <v>0</v>
      </c>
      <c r="I1127" s="84" t="b">
        <v>0</v>
      </c>
      <c r="J1127" s="84" t="b">
        <v>0</v>
      </c>
      <c r="K1127" s="84" t="b">
        <v>0</v>
      </c>
      <c r="L1127" s="84" t="b">
        <v>0</v>
      </c>
    </row>
    <row r="1128" spans="1:12" ht="15">
      <c r="A1128" s="84" t="s">
        <v>3677</v>
      </c>
      <c r="B1128" s="84" t="s">
        <v>3669</v>
      </c>
      <c r="C1128" s="84">
        <v>2</v>
      </c>
      <c r="D1128" s="123">
        <v>0</v>
      </c>
      <c r="E1128" s="123">
        <v>0.8893017025063104</v>
      </c>
      <c r="F1128" s="84" t="s">
        <v>2891</v>
      </c>
      <c r="G1128" s="84" t="b">
        <v>0</v>
      </c>
      <c r="H1128" s="84" t="b">
        <v>0</v>
      </c>
      <c r="I1128" s="84" t="b">
        <v>0</v>
      </c>
      <c r="J1128" s="84" t="b">
        <v>0</v>
      </c>
      <c r="K1128" s="84" t="b">
        <v>0</v>
      </c>
      <c r="L1128" s="84" t="b">
        <v>0</v>
      </c>
    </row>
    <row r="1129" spans="1:12" ht="15">
      <c r="A1129" s="84" t="s">
        <v>3669</v>
      </c>
      <c r="B1129" s="84" t="s">
        <v>3856</v>
      </c>
      <c r="C1129" s="84">
        <v>2</v>
      </c>
      <c r="D1129" s="123">
        <v>0</v>
      </c>
      <c r="E1129" s="123">
        <v>1.1903316981702916</v>
      </c>
      <c r="F1129" s="84" t="s">
        <v>2891</v>
      </c>
      <c r="G1129" s="84" t="b">
        <v>0</v>
      </c>
      <c r="H1129" s="84" t="b">
        <v>0</v>
      </c>
      <c r="I1129" s="84" t="b">
        <v>0</v>
      </c>
      <c r="J1129" s="84" t="b">
        <v>0</v>
      </c>
      <c r="K1129" s="84" t="b">
        <v>0</v>
      </c>
      <c r="L1129" s="84" t="b">
        <v>0</v>
      </c>
    </row>
    <row r="1130" spans="1:12" ht="15">
      <c r="A1130" s="84" t="s">
        <v>3856</v>
      </c>
      <c r="B1130" s="84" t="s">
        <v>3722</v>
      </c>
      <c r="C1130" s="84">
        <v>2</v>
      </c>
      <c r="D1130" s="123">
        <v>0</v>
      </c>
      <c r="E1130" s="123">
        <v>1.1903316981702916</v>
      </c>
      <c r="F1130" s="84" t="s">
        <v>2891</v>
      </c>
      <c r="G1130" s="84" t="b">
        <v>0</v>
      </c>
      <c r="H1130" s="84" t="b">
        <v>0</v>
      </c>
      <c r="I1130" s="84" t="b">
        <v>0</v>
      </c>
      <c r="J1130" s="84" t="b">
        <v>0</v>
      </c>
      <c r="K1130" s="84" t="b">
        <v>0</v>
      </c>
      <c r="L1130" s="84" t="b">
        <v>0</v>
      </c>
    </row>
    <row r="1131" spans="1:12" ht="15">
      <c r="A1131" s="84" t="s">
        <v>3722</v>
      </c>
      <c r="B1131" s="84" t="s">
        <v>3857</v>
      </c>
      <c r="C1131" s="84">
        <v>2</v>
      </c>
      <c r="D1131" s="123">
        <v>0</v>
      </c>
      <c r="E1131" s="123">
        <v>1.1903316981702916</v>
      </c>
      <c r="F1131" s="84" t="s">
        <v>2891</v>
      </c>
      <c r="G1131" s="84" t="b">
        <v>0</v>
      </c>
      <c r="H1131" s="84" t="b">
        <v>0</v>
      </c>
      <c r="I1131" s="84" t="b">
        <v>0</v>
      </c>
      <c r="J1131" s="84" t="b">
        <v>0</v>
      </c>
      <c r="K1131" s="84" t="b">
        <v>0</v>
      </c>
      <c r="L1131" s="84" t="b">
        <v>0</v>
      </c>
    </row>
    <row r="1132" spans="1:12" ht="15">
      <c r="A1132" s="84" t="s">
        <v>3857</v>
      </c>
      <c r="B1132" s="84" t="s">
        <v>3677</v>
      </c>
      <c r="C1132" s="84">
        <v>2</v>
      </c>
      <c r="D1132" s="123">
        <v>0</v>
      </c>
      <c r="E1132" s="123">
        <v>0.8893017025063104</v>
      </c>
      <c r="F1132" s="84" t="s">
        <v>2891</v>
      </c>
      <c r="G1132" s="84" t="b">
        <v>0</v>
      </c>
      <c r="H1132" s="84" t="b">
        <v>0</v>
      </c>
      <c r="I1132" s="84" t="b">
        <v>0</v>
      </c>
      <c r="J1132" s="84" t="b">
        <v>0</v>
      </c>
      <c r="K1132" s="84" t="b">
        <v>0</v>
      </c>
      <c r="L1132" s="84" t="b">
        <v>0</v>
      </c>
    </row>
    <row r="1133" spans="1:12" ht="15">
      <c r="A1133" s="84" t="s">
        <v>3677</v>
      </c>
      <c r="B1133" s="84" t="s">
        <v>3858</v>
      </c>
      <c r="C1133" s="84">
        <v>2</v>
      </c>
      <c r="D1133" s="123">
        <v>0</v>
      </c>
      <c r="E1133" s="123">
        <v>0.8893017025063104</v>
      </c>
      <c r="F1133" s="84" t="s">
        <v>2891</v>
      </c>
      <c r="G1133" s="84" t="b">
        <v>0</v>
      </c>
      <c r="H1133" s="84" t="b">
        <v>0</v>
      </c>
      <c r="I1133" s="84" t="b">
        <v>0</v>
      </c>
      <c r="J1133" s="84" t="b">
        <v>0</v>
      </c>
      <c r="K1133" s="84" t="b">
        <v>0</v>
      </c>
      <c r="L1133" s="84" t="b">
        <v>0</v>
      </c>
    </row>
    <row r="1134" spans="1:12" ht="15">
      <c r="A1134" s="84" t="s">
        <v>3858</v>
      </c>
      <c r="B1134" s="84" t="s">
        <v>3670</v>
      </c>
      <c r="C1134" s="84">
        <v>2</v>
      </c>
      <c r="D1134" s="123">
        <v>0</v>
      </c>
      <c r="E1134" s="123">
        <v>1.1903316981702916</v>
      </c>
      <c r="F1134" s="84" t="s">
        <v>2891</v>
      </c>
      <c r="G1134" s="84" t="b">
        <v>0</v>
      </c>
      <c r="H1134" s="84" t="b">
        <v>0</v>
      </c>
      <c r="I1134" s="84" t="b">
        <v>0</v>
      </c>
      <c r="J1134" s="84" t="b">
        <v>0</v>
      </c>
      <c r="K1134" s="84" t="b">
        <v>0</v>
      </c>
      <c r="L1134" s="84" t="b">
        <v>0</v>
      </c>
    </row>
    <row r="1135" spans="1:12" ht="15">
      <c r="A1135" s="84" t="s">
        <v>3670</v>
      </c>
      <c r="B1135" s="84" t="s">
        <v>3859</v>
      </c>
      <c r="C1135" s="84">
        <v>2</v>
      </c>
      <c r="D1135" s="123">
        <v>0</v>
      </c>
      <c r="E1135" s="123">
        <v>1.1903316981702916</v>
      </c>
      <c r="F1135" s="84" t="s">
        <v>2891</v>
      </c>
      <c r="G1135" s="84" t="b">
        <v>0</v>
      </c>
      <c r="H1135" s="84" t="b">
        <v>0</v>
      </c>
      <c r="I1135" s="84" t="b">
        <v>0</v>
      </c>
      <c r="J1135" s="84" t="b">
        <v>0</v>
      </c>
      <c r="K1135" s="84" t="b">
        <v>0</v>
      </c>
      <c r="L1135" s="84" t="b">
        <v>0</v>
      </c>
    </row>
    <row r="1136" spans="1:12" ht="15">
      <c r="A1136" s="84" t="s">
        <v>3859</v>
      </c>
      <c r="B1136" s="84" t="s">
        <v>3860</v>
      </c>
      <c r="C1136" s="84">
        <v>2</v>
      </c>
      <c r="D1136" s="123">
        <v>0</v>
      </c>
      <c r="E1136" s="123">
        <v>1.1903316981702916</v>
      </c>
      <c r="F1136" s="84" t="s">
        <v>2891</v>
      </c>
      <c r="G1136" s="84" t="b">
        <v>0</v>
      </c>
      <c r="H1136" s="84" t="b">
        <v>0</v>
      </c>
      <c r="I1136" s="84" t="b">
        <v>0</v>
      </c>
      <c r="J1136" s="84" t="b">
        <v>0</v>
      </c>
      <c r="K1136" s="84" t="b">
        <v>0</v>
      </c>
      <c r="L1136" s="84" t="b">
        <v>0</v>
      </c>
    </row>
    <row r="1137" spans="1:12" ht="15">
      <c r="A1137" s="84" t="s">
        <v>707</v>
      </c>
      <c r="B1137" s="84" t="s">
        <v>3907</v>
      </c>
      <c r="C1137" s="84">
        <v>2</v>
      </c>
      <c r="D1137" s="123">
        <v>0</v>
      </c>
      <c r="E1137" s="123">
        <v>0.7403626894942439</v>
      </c>
      <c r="F1137" s="84" t="s">
        <v>2892</v>
      </c>
      <c r="G1137" s="84" t="b">
        <v>0</v>
      </c>
      <c r="H1137" s="84" t="b">
        <v>0</v>
      </c>
      <c r="I1137" s="84" t="b">
        <v>0</v>
      </c>
      <c r="J1137" s="84" t="b">
        <v>0</v>
      </c>
      <c r="K1137" s="84" t="b">
        <v>0</v>
      </c>
      <c r="L1137" s="84" t="b">
        <v>0</v>
      </c>
    </row>
    <row r="1138" spans="1:12" ht="15">
      <c r="A1138" s="84" t="s">
        <v>3907</v>
      </c>
      <c r="B1138" s="84" t="s">
        <v>3908</v>
      </c>
      <c r="C1138" s="84">
        <v>2</v>
      </c>
      <c r="D1138" s="123">
        <v>0</v>
      </c>
      <c r="E1138" s="123">
        <v>0.7403626894942439</v>
      </c>
      <c r="F1138" s="84" t="s">
        <v>2892</v>
      </c>
      <c r="G1138" s="84" t="b">
        <v>0</v>
      </c>
      <c r="H1138" s="84" t="b">
        <v>0</v>
      </c>
      <c r="I1138" s="84" t="b">
        <v>0</v>
      </c>
      <c r="J1138" s="84" t="b">
        <v>0</v>
      </c>
      <c r="K1138" s="84" t="b">
        <v>0</v>
      </c>
      <c r="L1138" s="84" t="b">
        <v>0</v>
      </c>
    </row>
    <row r="1139" spans="1:12" ht="15">
      <c r="A1139" s="84" t="s">
        <v>3908</v>
      </c>
      <c r="B1139" s="84" t="s">
        <v>3909</v>
      </c>
      <c r="C1139" s="84">
        <v>2</v>
      </c>
      <c r="D1139" s="123">
        <v>0</v>
      </c>
      <c r="E1139" s="123">
        <v>0.7403626894942439</v>
      </c>
      <c r="F1139" s="84" t="s">
        <v>2892</v>
      </c>
      <c r="G1139" s="84" t="b">
        <v>0</v>
      </c>
      <c r="H1139" s="84" t="b">
        <v>0</v>
      </c>
      <c r="I1139" s="84" t="b">
        <v>0</v>
      </c>
      <c r="J1139" s="84" t="b">
        <v>0</v>
      </c>
      <c r="K1139" s="84" t="b">
        <v>0</v>
      </c>
      <c r="L1139" s="84" t="b">
        <v>0</v>
      </c>
    </row>
    <row r="1140" spans="1:12" ht="15">
      <c r="A1140" s="84" t="s">
        <v>3909</v>
      </c>
      <c r="B1140" s="84" t="s">
        <v>3910</v>
      </c>
      <c r="C1140" s="84">
        <v>2</v>
      </c>
      <c r="D1140" s="123">
        <v>0</v>
      </c>
      <c r="E1140" s="123">
        <v>0.7403626894942439</v>
      </c>
      <c r="F1140" s="84" t="s">
        <v>2892</v>
      </c>
      <c r="G1140" s="84" t="b">
        <v>0</v>
      </c>
      <c r="H1140" s="84" t="b">
        <v>0</v>
      </c>
      <c r="I1140" s="84" t="b">
        <v>0</v>
      </c>
      <c r="J1140" s="84" t="b">
        <v>0</v>
      </c>
      <c r="K1140" s="84" t="b">
        <v>0</v>
      </c>
      <c r="L1140" s="84" t="b">
        <v>0</v>
      </c>
    </row>
    <row r="1141" spans="1:12" ht="15">
      <c r="A1141" s="84" t="s">
        <v>3910</v>
      </c>
      <c r="B1141" s="84" t="s">
        <v>3911</v>
      </c>
      <c r="C1141" s="84">
        <v>2</v>
      </c>
      <c r="D1141" s="123">
        <v>0</v>
      </c>
      <c r="E1141" s="123">
        <v>0.7403626894942439</v>
      </c>
      <c r="F1141" s="84" t="s">
        <v>2892</v>
      </c>
      <c r="G1141" s="84" t="b">
        <v>0</v>
      </c>
      <c r="H1141" s="84" t="b">
        <v>0</v>
      </c>
      <c r="I1141" s="84" t="b">
        <v>0</v>
      </c>
      <c r="J1141" s="84" t="b">
        <v>0</v>
      </c>
      <c r="K1141" s="84" t="b">
        <v>0</v>
      </c>
      <c r="L1141" s="84" t="b">
        <v>0</v>
      </c>
    </row>
    <row r="1142" spans="1:12" ht="15">
      <c r="A1142" s="84" t="s">
        <v>3724</v>
      </c>
      <c r="B1142" s="84" t="s">
        <v>3912</v>
      </c>
      <c r="C1142" s="84">
        <v>2</v>
      </c>
      <c r="D1142" s="123">
        <v>0</v>
      </c>
      <c r="E1142" s="123">
        <v>1.1760912590556813</v>
      </c>
      <c r="F1142" s="84" t="s">
        <v>2893</v>
      </c>
      <c r="G1142" s="84" t="b">
        <v>0</v>
      </c>
      <c r="H1142" s="84" t="b">
        <v>0</v>
      </c>
      <c r="I1142" s="84" t="b">
        <v>0</v>
      </c>
      <c r="J1142" s="84" t="b">
        <v>0</v>
      </c>
      <c r="K1142" s="84" t="b">
        <v>0</v>
      </c>
      <c r="L1142" s="84" t="b">
        <v>0</v>
      </c>
    </row>
    <row r="1143" spans="1:12" ht="15">
      <c r="A1143" s="84" t="s">
        <v>3912</v>
      </c>
      <c r="B1143" s="84" t="s">
        <v>3913</v>
      </c>
      <c r="C1143" s="84">
        <v>2</v>
      </c>
      <c r="D1143" s="123">
        <v>0</v>
      </c>
      <c r="E1143" s="123">
        <v>1.1760912590556813</v>
      </c>
      <c r="F1143" s="84" t="s">
        <v>2893</v>
      </c>
      <c r="G1143" s="84" t="b">
        <v>0</v>
      </c>
      <c r="H1143" s="84" t="b">
        <v>0</v>
      </c>
      <c r="I1143" s="84" t="b">
        <v>0</v>
      </c>
      <c r="J1143" s="84" t="b">
        <v>0</v>
      </c>
      <c r="K1143" s="84" t="b">
        <v>0</v>
      </c>
      <c r="L1143" s="84" t="b">
        <v>0</v>
      </c>
    </row>
    <row r="1144" spans="1:12" ht="15">
      <c r="A1144" s="84" t="s">
        <v>3913</v>
      </c>
      <c r="B1144" s="84" t="s">
        <v>3914</v>
      </c>
      <c r="C1144" s="84">
        <v>2</v>
      </c>
      <c r="D1144" s="123">
        <v>0</v>
      </c>
      <c r="E1144" s="123">
        <v>1.1760912590556813</v>
      </c>
      <c r="F1144" s="84" t="s">
        <v>2893</v>
      </c>
      <c r="G1144" s="84" t="b">
        <v>0</v>
      </c>
      <c r="H1144" s="84" t="b">
        <v>0</v>
      </c>
      <c r="I1144" s="84" t="b">
        <v>0</v>
      </c>
      <c r="J1144" s="84" t="b">
        <v>0</v>
      </c>
      <c r="K1144" s="84" t="b">
        <v>0</v>
      </c>
      <c r="L1144" s="84" t="b">
        <v>0</v>
      </c>
    </row>
    <row r="1145" spans="1:12" ht="15">
      <c r="A1145" s="84" t="s">
        <v>3914</v>
      </c>
      <c r="B1145" s="84" t="s">
        <v>3915</v>
      </c>
      <c r="C1145" s="84">
        <v>2</v>
      </c>
      <c r="D1145" s="123">
        <v>0</v>
      </c>
      <c r="E1145" s="123">
        <v>1.1760912590556813</v>
      </c>
      <c r="F1145" s="84" t="s">
        <v>2893</v>
      </c>
      <c r="G1145" s="84" t="b">
        <v>0</v>
      </c>
      <c r="H1145" s="84" t="b">
        <v>0</v>
      </c>
      <c r="I1145" s="84" t="b">
        <v>0</v>
      </c>
      <c r="J1145" s="84" t="b">
        <v>0</v>
      </c>
      <c r="K1145" s="84" t="b">
        <v>0</v>
      </c>
      <c r="L1145" s="84" t="b">
        <v>0</v>
      </c>
    </row>
    <row r="1146" spans="1:12" ht="15">
      <c r="A1146" s="84" t="s">
        <v>3915</v>
      </c>
      <c r="B1146" s="84" t="s">
        <v>3916</v>
      </c>
      <c r="C1146" s="84">
        <v>2</v>
      </c>
      <c r="D1146" s="123">
        <v>0</v>
      </c>
      <c r="E1146" s="123">
        <v>1.1760912590556813</v>
      </c>
      <c r="F1146" s="84" t="s">
        <v>2893</v>
      </c>
      <c r="G1146" s="84" t="b">
        <v>0</v>
      </c>
      <c r="H1146" s="84" t="b">
        <v>0</v>
      </c>
      <c r="I1146" s="84" t="b">
        <v>0</v>
      </c>
      <c r="J1146" s="84" t="b">
        <v>0</v>
      </c>
      <c r="K1146" s="84" t="b">
        <v>0</v>
      </c>
      <c r="L1146" s="84" t="b">
        <v>0</v>
      </c>
    </row>
    <row r="1147" spans="1:12" ht="15">
      <c r="A1147" s="84" t="s">
        <v>3916</v>
      </c>
      <c r="B1147" s="84" t="s">
        <v>3917</v>
      </c>
      <c r="C1147" s="84">
        <v>2</v>
      </c>
      <c r="D1147" s="123">
        <v>0</v>
      </c>
      <c r="E1147" s="123">
        <v>1.1760912590556813</v>
      </c>
      <c r="F1147" s="84" t="s">
        <v>2893</v>
      </c>
      <c r="G1147" s="84" t="b">
        <v>0</v>
      </c>
      <c r="H1147" s="84" t="b">
        <v>0</v>
      </c>
      <c r="I1147" s="84" t="b">
        <v>0</v>
      </c>
      <c r="J1147" s="84" t="b">
        <v>0</v>
      </c>
      <c r="K1147" s="84" t="b">
        <v>1</v>
      </c>
      <c r="L1147" s="84" t="b">
        <v>0</v>
      </c>
    </row>
    <row r="1148" spans="1:12" ht="15">
      <c r="A1148" s="84" t="s">
        <v>3917</v>
      </c>
      <c r="B1148" s="84" t="s">
        <v>3918</v>
      </c>
      <c r="C1148" s="84">
        <v>2</v>
      </c>
      <c r="D1148" s="123">
        <v>0</v>
      </c>
      <c r="E1148" s="123">
        <v>1.1760912590556813</v>
      </c>
      <c r="F1148" s="84" t="s">
        <v>2893</v>
      </c>
      <c r="G1148" s="84" t="b">
        <v>0</v>
      </c>
      <c r="H1148" s="84" t="b">
        <v>1</v>
      </c>
      <c r="I1148" s="84" t="b">
        <v>0</v>
      </c>
      <c r="J1148" s="84" t="b">
        <v>1</v>
      </c>
      <c r="K1148" s="84" t="b">
        <v>0</v>
      </c>
      <c r="L1148" s="84" t="b">
        <v>0</v>
      </c>
    </row>
    <row r="1149" spans="1:12" ht="15">
      <c r="A1149" s="84" t="s">
        <v>3918</v>
      </c>
      <c r="B1149" s="84" t="s">
        <v>732</v>
      </c>
      <c r="C1149" s="84">
        <v>2</v>
      </c>
      <c r="D1149" s="123">
        <v>0</v>
      </c>
      <c r="E1149" s="123">
        <v>1.1760912590556813</v>
      </c>
      <c r="F1149" s="84" t="s">
        <v>2893</v>
      </c>
      <c r="G1149" s="84" t="b">
        <v>1</v>
      </c>
      <c r="H1149" s="84" t="b">
        <v>0</v>
      </c>
      <c r="I1149" s="84" t="b">
        <v>0</v>
      </c>
      <c r="J1149" s="84" t="b">
        <v>0</v>
      </c>
      <c r="K1149" s="84" t="b">
        <v>0</v>
      </c>
      <c r="L1149" s="84" t="b">
        <v>0</v>
      </c>
    </row>
    <row r="1150" spans="1:12" ht="15">
      <c r="A1150" s="84" t="s">
        <v>732</v>
      </c>
      <c r="B1150" s="84" t="s">
        <v>3919</v>
      </c>
      <c r="C1150" s="84">
        <v>2</v>
      </c>
      <c r="D1150" s="123">
        <v>0</v>
      </c>
      <c r="E1150" s="123">
        <v>1.1760912590556813</v>
      </c>
      <c r="F1150" s="84" t="s">
        <v>2893</v>
      </c>
      <c r="G1150" s="84" t="b">
        <v>0</v>
      </c>
      <c r="H1150" s="84" t="b">
        <v>0</v>
      </c>
      <c r="I1150" s="84" t="b">
        <v>0</v>
      </c>
      <c r="J1150" s="84" t="b">
        <v>0</v>
      </c>
      <c r="K1150" s="84" t="b">
        <v>0</v>
      </c>
      <c r="L1150" s="84" t="b">
        <v>0</v>
      </c>
    </row>
    <row r="1151" spans="1:12" ht="15">
      <c r="A1151" s="84" t="s">
        <v>3919</v>
      </c>
      <c r="B1151" s="84" t="s">
        <v>3920</v>
      </c>
      <c r="C1151" s="84">
        <v>2</v>
      </c>
      <c r="D1151" s="123">
        <v>0</v>
      </c>
      <c r="E1151" s="123">
        <v>1.1760912590556813</v>
      </c>
      <c r="F1151" s="84" t="s">
        <v>2893</v>
      </c>
      <c r="G1151" s="84" t="b">
        <v>0</v>
      </c>
      <c r="H1151" s="84" t="b">
        <v>0</v>
      </c>
      <c r="I1151" s="84" t="b">
        <v>0</v>
      </c>
      <c r="J1151" s="84" t="b">
        <v>0</v>
      </c>
      <c r="K1151" s="84" t="b">
        <v>0</v>
      </c>
      <c r="L1151" s="84" t="b">
        <v>0</v>
      </c>
    </row>
    <row r="1152" spans="1:12" ht="15">
      <c r="A1152" s="84" t="s">
        <v>3920</v>
      </c>
      <c r="B1152" s="84" t="s">
        <v>3669</v>
      </c>
      <c r="C1152" s="84">
        <v>2</v>
      </c>
      <c r="D1152" s="123">
        <v>0</v>
      </c>
      <c r="E1152" s="123">
        <v>1.1760912590556813</v>
      </c>
      <c r="F1152" s="84" t="s">
        <v>2893</v>
      </c>
      <c r="G1152" s="84" t="b">
        <v>0</v>
      </c>
      <c r="H1152" s="84" t="b">
        <v>0</v>
      </c>
      <c r="I1152" s="84" t="b">
        <v>0</v>
      </c>
      <c r="J1152" s="84" t="b">
        <v>0</v>
      </c>
      <c r="K1152" s="84" t="b">
        <v>0</v>
      </c>
      <c r="L1152" s="84" t="b">
        <v>0</v>
      </c>
    </row>
    <row r="1153" spans="1:12" ht="15">
      <c r="A1153" s="84" t="s">
        <v>3669</v>
      </c>
      <c r="B1153" s="84" t="s">
        <v>3705</v>
      </c>
      <c r="C1153" s="84">
        <v>2</v>
      </c>
      <c r="D1153" s="123">
        <v>0</v>
      </c>
      <c r="E1153" s="123">
        <v>1.1760912590556813</v>
      </c>
      <c r="F1153" s="84" t="s">
        <v>2893</v>
      </c>
      <c r="G1153" s="84" t="b">
        <v>0</v>
      </c>
      <c r="H1153" s="84" t="b">
        <v>0</v>
      </c>
      <c r="I1153" s="84" t="b">
        <v>0</v>
      </c>
      <c r="J1153" s="84" t="b">
        <v>0</v>
      </c>
      <c r="K1153" s="84" t="b">
        <v>0</v>
      </c>
      <c r="L1153" s="84" t="b">
        <v>0</v>
      </c>
    </row>
    <row r="1154" spans="1:12" ht="15">
      <c r="A1154" s="84" t="s">
        <v>758</v>
      </c>
      <c r="B1154" s="84" t="s">
        <v>3936</v>
      </c>
      <c r="C1154" s="84">
        <v>2</v>
      </c>
      <c r="D1154" s="123">
        <v>0</v>
      </c>
      <c r="E1154" s="123">
        <v>1.2430380486862944</v>
      </c>
      <c r="F1154" s="84" t="s">
        <v>2894</v>
      </c>
      <c r="G1154" s="84" t="b">
        <v>0</v>
      </c>
      <c r="H1154" s="84" t="b">
        <v>0</v>
      </c>
      <c r="I1154" s="84" t="b">
        <v>0</v>
      </c>
      <c r="J1154" s="84" t="b">
        <v>0</v>
      </c>
      <c r="K1154" s="84" t="b">
        <v>0</v>
      </c>
      <c r="L1154" s="84" t="b">
        <v>0</v>
      </c>
    </row>
    <row r="1155" spans="1:12" ht="15">
      <c r="A1155" s="84" t="s">
        <v>3936</v>
      </c>
      <c r="B1155" s="84" t="s">
        <v>3937</v>
      </c>
      <c r="C1155" s="84">
        <v>2</v>
      </c>
      <c r="D1155" s="123">
        <v>0</v>
      </c>
      <c r="E1155" s="123">
        <v>1.2430380486862944</v>
      </c>
      <c r="F1155" s="84" t="s">
        <v>2894</v>
      </c>
      <c r="G1155" s="84" t="b">
        <v>0</v>
      </c>
      <c r="H1155" s="84" t="b">
        <v>0</v>
      </c>
      <c r="I1155" s="84" t="b">
        <v>0</v>
      </c>
      <c r="J1155" s="84" t="b">
        <v>0</v>
      </c>
      <c r="K1155" s="84" t="b">
        <v>0</v>
      </c>
      <c r="L1155" s="84" t="b">
        <v>0</v>
      </c>
    </row>
    <row r="1156" spans="1:12" ht="15">
      <c r="A1156" s="84" t="s">
        <v>3937</v>
      </c>
      <c r="B1156" s="84" t="s">
        <v>3938</v>
      </c>
      <c r="C1156" s="84">
        <v>2</v>
      </c>
      <c r="D1156" s="123">
        <v>0</v>
      </c>
      <c r="E1156" s="123">
        <v>1.2430380486862944</v>
      </c>
      <c r="F1156" s="84" t="s">
        <v>2894</v>
      </c>
      <c r="G1156" s="84" t="b">
        <v>0</v>
      </c>
      <c r="H1156" s="84" t="b">
        <v>0</v>
      </c>
      <c r="I1156" s="84" t="b">
        <v>0</v>
      </c>
      <c r="J1156" s="84" t="b">
        <v>0</v>
      </c>
      <c r="K1156" s="84" t="b">
        <v>0</v>
      </c>
      <c r="L1156" s="84" t="b">
        <v>0</v>
      </c>
    </row>
    <row r="1157" spans="1:12" ht="15">
      <c r="A1157" s="84" t="s">
        <v>3938</v>
      </c>
      <c r="B1157" s="84" t="s">
        <v>3939</v>
      </c>
      <c r="C1157" s="84">
        <v>2</v>
      </c>
      <c r="D1157" s="123">
        <v>0</v>
      </c>
      <c r="E1157" s="123">
        <v>1.2430380486862944</v>
      </c>
      <c r="F1157" s="84" t="s">
        <v>2894</v>
      </c>
      <c r="G1157" s="84" t="b">
        <v>0</v>
      </c>
      <c r="H1157" s="84" t="b">
        <v>0</v>
      </c>
      <c r="I1157" s="84" t="b">
        <v>0</v>
      </c>
      <c r="J1157" s="84" t="b">
        <v>0</v>
      </c>
      <c r="K1157" s="84" t="b">
        <v>0</v>
      </c>
      <c r="L1157" s="84" t="b">
        <v>0</v>
      </c>
    </row>
    <row r="1158" spans="1:12" ht="15">
      <c r="A1158" s="84" t="s">
        <v>3939</v>
      </c>
      <c r="B1158" s="84" t="s">
        <v>3940</v>
      </c>
      <c r="C1158" s="84">
        <v>2</v>
      </c>
      <c r="D1158" s="123">
        <v>0</v>
      </c>
      <c r="E1158" s="123">
        <v>1.2430380486862944</v>
      </c>
      <c r="F1158" s="84" t="s">
        <v>2894</v>
      </c>
      <c r="G1158" s="84" t="b">
        <v>0</v>
      </c>
      <c r="H1158" s="84" t="b">
        <v>0</v>
      </c>
      <c r="I1158" s="84" t="b">
        <v>0</v>
      </c>
      <c r="J1158" s="84" t="b">
        <v>0</v>
      </c>
      <c r="K1158" s="84" t="b">
        <v>0</v>
      </c>
      <c r="L1158" s="84" t="b">
        <v>0</v>
      </c>
    </row>
    <row r="1159" spans="1:12" ht="15">
      <c r="A1159" s="84" t="s">
        <v>3940</v>
      </c>
      <c r="B1159" s="84" t="s">
        <v>3941</v>
      </c>
      <c r="C1159" s="84">
        <v>2</v>
      </c>
      <c r="D1159" s="123">
        <v>0</v>
      </c>
      <c r="E1159" s="123">
        <v>1.2430380486862944</v>
      </c>
      <c r="F1159" s="84" t="s">
        <v>2894</v>
      </c>
      <c r="G1159" s="84" t="b">
        <v>0</v>
      </c>
      <c r="H1159" s="84" t="b">
        <v>0</v>
      </c>
      <c r="I1159" s="84" t="b">
        <v>0</v>
      </c>
      <c r="J1159" s="84" t="b">
        <v>0</v>
      </c>
      <c r="K1159" s="84" t="b">
        <v>0</v>
      </c>
      <c r="L1159" s="84" t="b">
        <v>0</v>
      </c>
    </row>
    <row r="1160" spans="1:12" ht="15">
      <c r="A1160" s="84" t="s">
        <v>3941</v>
      </c>
      <c r="B1160" s="84" t="s">
        <v>3942</v>
      </c>
      <c r="C1160" s="84">
        <v>2</v>
      </c>
      <c r="D1160" s="123">
        <v>0</v>
      </c>
      <c r="E1160" s="123">
        <v>1.2430380486862944</v>
      </c>
      <c r="F1160" s="84" t="s">
        <v>2894</v>
      </c>
      <c r="G1160" s="84" t="b">
        <v>0</v>
      </c>
      <c r="H1160" s="84" t="b">
        <v>0</v>
      </c>
      <c r="I1160" s="84" t="b">
        <v>0</v>
      </c>
      <c r="J1160" s="84" t="b">
        <v>0</v>
      </c>
      <c r="K1160" s="84" t="b">
        <v>0</v>
      </c>
      <c r="L1160" s="84" t="b">
        <v>0</v>
      </c>
    </row>
    <row r="1161" spans="1:12" ht="15">
      <c r="A1161" s="84" t="s">
        <v>3942</v>
      </c>
      <c r="B1161" s="84" t="s">
        <v>3943</v>
      </c>
      <c r="C1161" s="84">
        <v>2</v>
      </c>
      <c r="D1161" s="123">
        <v>0</v>
      </c>
      <c r="E1161" s="123">
        <v>1.2430380486862944</v>
      </c>
      <c r="F1161" s="84" t="s">
        <v>2894</v>
      </c>
      <c r="G1161" s="84" t="b">
        <v>0</v>
      </c>
      <c r="H1161" s="84" t="b">
        <v>0</v>
      </c>
      <c r="I1161" s="84" t="b">
        <v>0</v>
      </c>
      <c r="J1161" s="84" t="b">
        <v>0</v>
      </c>
      <c r="K1161" s="84" t="b">
        <v>0</v>
      </c>
      <c r="L1161" s="84" t="b">
        <v>0</v>
      </c>
    </row>
    <row r="1162" spans="1:12" ht="15">
      <c r="A1162" s="84" t="s">
        <v>3943</v>
      </c>
      <c r="B1162" s="84" t="s">
        <v>3944</v>
      </c>
      <c r="C1162" s="84">
        <v>2</v>
      </c>
      <c r="D1162" s="123">
        <v>0</v>
      </c>
      <c r="E1162" s="123">
        <v>1.2430380486862944</v>
      </c>
      <c r="F1162" s="84" t="s">
        <v>2894</v>
      </c>
      <c r="G1162" s="84" t="b">
        <v>0</v>
      </c>
      <c r="H1162" s="84" t="b">
        <v>0</v>
      </c>
      <c r="I1162" s="84" t="b">
        <v>0</v>
      </c>
      <c r="J1162" s="84" t="b">
        <v>0</v>
      </c>
      <c r="K1162" s="84" t="b">
        <v>0</v>
      </c>
      <c r="L1162" s="84" t="b">
        <v>0</v>
      </c>
    </row>
    <row r="1163" spans="1:12" ht="15">
      <c r="A1163" s="84" t="s">
        <v>3945</v>
      </c>
      <c r="B1163" s="84" t="s">
        <v>3946</v>
      </c>
      <c r="C1163" s="84">
        <v>2</v>
      </c>
      <c r="D1163" s="123">
        <v>0</v>
      </c>
      <c r="E1163" s="123">
        <v>0.9294189257142927</v>
      </c>
      <c r="F1163" s="84" t="s">
        <v>2895</v>
      </c>
      <c r="G1163" s="84" t="b">
        <v>0</v>
      </c>
      <c r="H1163" s="84" t="b">
        <v>0</v>
      </c>
      <c r="I1163" s="84" t="b">
        <v>0</v>
      </c>
      <c r="J1163" s="84" t="b">
        <v>0</v>
      </c>
      <c r="K1163" s="84" t="b">
        <v>0</v>
      </c>
      <c r="L1163" s="84" t="b">
        <v>0</v>
      </c>
    </row>
    <row r="1164" spans="1:12" ht="15">
      <c r="A1164" s="84" t="s">
        <v>3946</v>
      </c>
      <c r="B1164" s="84" t="s">
        <v>3947</v>
      </c>
      <c r="C1164" s="84">
        <v>2</v>
      </c>
      <c r="D1164" s="123">
        <v>0</v>
      </c>
      <c r="E1164" s="123">
        <v>0.9294189257142927</v>
      </c>
      <c r="F1164" s="84" t="s">
        <v>2895</v>
      </c>
      <c r="G1164" s="84" t="b">
        <v>0</v>
      </c>
      <c r="H1164" s="84" t="b">
        <v>0</v>
      </c>
      <c r="I1164" s="84" t="b">
        <v>0</v>
      </c>
      <c r="J1164" s="84" t="b">
        <v>0</v>
      </c>
      <c r="K1164" s="84" t="b">
        <v>0</v>
      </c>
      <c r="L1164" s="84" t="b">
        <v>0</v>
      </c>
    </row>
    <row r="1165" spans="1:12" ht="15">
      <c r="A1165" s="84" t="s">
        <v>3947</v>
      </c>
      <c r="B1165" s="84" t="s">
        <v>3948</v>
      </c>
      <c r="C1165" s="84">
        <v>2</v>
      </c>
      <c r="D1165" s="123">
        <v>0</v>
      </c>
      <c r="E1165" s="123">
        <v>0.9294189257142927</v>
      </c>
      <c r="F1165" s="84" t="s">
        <v>2895</v>
      </c>
      <c r="G1165" s="84" t="b">
        <v>0</v>
      </c>
      <c r="H1165" s="84" t="b">
        <v>0</v>
      </c>
      <c r="I1165" s="84" t="b">
        <v>0</v>
      </c>
      <c r="J1165" s="84" t="b">
        <v>0</v>
      </c>
      <c r="K1165" s="84" t="b">
        <v>0</v>
      </c>
      <c r="L1165" s="84" t="b">
        <v>0</v>
      </c>
    </row>
    <row r="1166" spans="1:12" ht="15">
      <c r="A1166" s="84" t="s">
        <v>3948</v>
      </c>
      <c r="B1166" s="84" t="s">
        <v>3949</v>
      </c>
      <c r="C1166" s="84">
        <v>2</v>
      </c>
      <c r="D1166" s="123">
        <v>0</v>
      </c>
      <c r="E1166" s="123">
        <v>0.9294189257142927</v>
      </c>
      <c r="F1166" s="84" t="s">
        <v>2895</v>
      </c>
      <c r="G1166" s="84" t="b">
        <v>0</v>
      </c>
      <c r="H1166" s="84" t="b">
        <v>0</v>
      </c>
      <c r="I1166" s="84" t="b">
        <v>0</v>
      </c>
      <c r="J1166" s="84" t="b">
        <v>0</v>
      </c>
      <c r="K1166" s="84" t="b">
        <v>0</v>
      </c>
      <c r="L1166" s="84" t="b">
        <v>0</v>
      </c>
    </row>
    <row r="1167" spans="1:12" ht="15">
      <c r="A1167" s="84" t="s">
        <v>3949</v>
      </c>
      <c r="B1167" s="84" t="s">
        <v>3950</v>
      </c>
      <c r="C1167" s="84">
        <v>2</v>
      </c>
      <c r="D1167" s="123">
        <v>0</v>
      </c>
      <c r="E1167" s="123">
        <v>0.9294189257142927</v>
      </c>
      <c r="F1167" s="84" t="s">
        <v>2895</v>
      </c>
      <c r="G1167" s="84" t="b">
        <v>0</v>
      </c>
      <c r="H1167" s="84" t="b">
        <v>0</v>
      </c>
      <c r="I1167" s="84" t="b">
        <v>0</v>
      </c>
      <c r="J1167" s="84" t="b">
        <v>0</v>
      </c>
      <c r="K1167" s="84" t="b">
        <v>0</v>
      </c>
      <c r="L1167" s="84" t="b">
        <v>0</v>
      </c>
    </row>
    <row r="1168" spans="1:12" ht="15">
      <c r="A1168" s="84" t="s">
        <v>3950</v>
      </c>
      <c r="B1168" s="84" t="s">
        <v>3951</v>
      </c>
      <c r="C1168" s="84">
        <v>2</v>
      </c>
      <c r="D1168" s="123">
        <v>0</v>
      </c>
      <c r="E1168" s="123">
        <v>0.9294189257142927</v>
      </c>
      <c r="F1168" s="84" t="s">
        <v>2895</v>
      </c>
      <c r="G1168" s="84" t="b">
        <v>0</v>
      </c>
      <c r="H1168" s="84" t="b">
        <v>0</v>
      </c>
      <c r="I1168" s="84" t="b">
        <v>0</v>
      </c>
      <c r="J1168" s="84" t="b">
        <v>0</v>
      </c>
      <c r="K1168" s="84" t="b">
        <v>0</v>
      </c>
      <c r="L1168" s="84" t="b">
        <v>0</v>
      </c>
    </row>
    <row r="1169" spans="1:12" ht="15">
      <c r="A1169" s="84" t="s">
        <v>3951</v>
      </c>
      <c r="B1169" s="84" t="s">
        <v>3952</v>
      </c>
      <c r="C1169" s="84">
        <v>2</v>
      </c>
      <c r="D1169" s="123">
        <v>0</v>
      </c>
      <c r="E1169" s="123">
        <v>0.9294189257142927</v>
      </c>
      <c r="F1169" s="84" t="s">
        <v>2895</v>
      </c>
      <c r="G1169" s="84" t="b">
        <v>0</v>
      </c>
      <c r="H1169" s="84" t="b">
        <v>0</v>
      </c>
      <c r="I1169" s="84" t="b">
        <v>0</v>
      </c>
      <c r="J1169" s="84" t="b">
        <v>0</v>
      </c>
      <c r="K1169" s="84" t="b">
        <v>0</v>
      </c>
      <c r="L1169" s="84" t="b">
        <v>0</v>
      </c>
    </row>
    <row r="1170" spans="1:12" ht="15">
      <c r="A1170" s="84" t="s">
        <v>3952</v>
      </c>
      <c r="B1170" s="84" t="s">
        <v>3710</v>
      </c>
      <c r="C1170" s="84">
        <v>2</v>
      </c>
      <c r="D1170" s="123">
        <v>0</v>
      </c>
      <c r="E1170" s="123">
        <v>0.9294189257142927</v>
      </c>
      <c r="F1170" s="84" t="s">
        <v>2895</v>
      </c>
      <c r="G1170" s="84" t="b">
        <v>0</v>
      </c>
      <c r="H1170" s="84" t="b">
        <v>0</v>
      </c>
      <c r="I1170" s="84" t="b">
        <v>0</v>
      </c>
      <c r="J1170" s="84" t="b">
        <v>0</v>
      </c>
      <c r="K1170" s="84" t="b">
        <v>0</v>
      </c>
      <c r="L1170" s="84" t="b">
        <v>0</v>
      </c>
    </row>
    <row r="1171" spans="1:12" ht="15">
      <c r="A1171" s="84" t="s">
        <v>2989</v>
      </c>
      <c r="B1171" s="84" t="s">
        <v>707</v>
      </c>
      <c r="C1171" s="84">
        <v>2</v>
      </c>
      <c r="D1171" s="123">
        <v>0</v>
      </c>
      <c r="E1171" s="123">
        <v>1.0606978403536116</v>
      </c>
      <c r="F1171" s="84" t="s">
        <v>2896</v>
      </c>
      <c r="G1171" s="84" t="b">
        <v>0</v>
      </c>
      <c r="H1171" s="84" t="b">
        <v>0</v>
      </c>
      <c r="I1171" s="84" t="b">
        <v>0</v>
      </c>
      <c r="J1171" s="84" t="b">
        <v>0</v>
      </c>
      <c r="K1171" s="84" t="b">
        <v>0</v>
      </c>
      <c r="L1171" s="84" t="b">
        <v>0</v>
      </c>
    </row>
    <row r="1172" spans="1:12" ht="15">
      <c r="A1172" s="84" t="s">
        <v>707</v>
      </c>
      <c r="B1172" s="84" t="s">
        <v>2995</v>
      </c>
      <c r="C1172" s="84">
        <v>2</v>
      </c>
      <c r="D1172" s="123">
        <v>0</v>
      </c>
      <c r="E1172" s="123">
        <v>1.0606978403536116</v>
      </c>
      <c r="F1172" s="84" t="s">
        <v>2896</v>
      </c>
      <c r="G1172" s="84" t="b">
        <v>0</v>
      </c>
      <c r="H1172" s="84" t="b">
        <v>0</v>
      </c>
      <c r="I1172" s="84" t="b">
        <v>0</v>
      </c>
      <c r="J1172" s="84" t="b">
        <v>0</v>
      </c>
      <c r="K1172" s="84" t="b">
        <v>0</v>
      </c>
      <c r="L1172" s="84" t="b">
        <v>0</v>
      </c>
    </row>
    <row r="1173" spans="1:12" ht="15">
      <c r="A1173" s="84" t="s">
        <v>2995</v>
      </c>
      <c r="B1173" s="84" t="s">
        <v>3697</v>
      </c>
      <c r="C1173" s="84">
        <v>2</v>
      </c>
      <c r="D1173" s="123">
        <v>0</v>
      </c>
      <c r="E1173" s="123">
        <v>1.0606978403536116</v>
      </c>
      <c r="F1173" s="84" t="s">
        <v>2896</v>
      </c>
      <c r="G1173" s="84" t="b">
        <v>0</v>
      </c>
      <c r="H1173" s="84" t="b">
        <v>0</v>
      </c>
      <c r="I1173" s="84" t="b">
        <v>0</v>
      </c>
      <c r="J1173" s="84" t="b">
        <v>0</v>
      </c>
      <c r="K1173" s="84" t="b">
        <v>0</v>
      </c>
      <c r="L1173" s="84" t="b">
        <v>0</v>
      </c>
    </row>
    <row r="1174" spans="1:12" ht="15">
      <c r="A1174" s="84" t="s">
        <v>3697</v>
      </c>
      <c r="B1174" s="84" t="s">
        <v>3953</v>
      </c>
      <c r="C1174" s="84">
        <v>2</v>
      </c>
      <c r="D1174" s="123">
        <v>0</v>
      </c>
      <c r="E1174" s="123">
        <v>1.0606978403536116</v>
      </c>
      <c r="F1174" s="84" t="s">
        <v>2896</v>
      </c>
      <c r="G1174" s="84" t="b">
        <v>0</v>
      </c>
      <c r="H1174" s="84" t="b">
        <v>0</v>
      </c>
      <c r="I1174" s="84" t="b">
        <v>0</v>
      </c>
      <c r="J1174" s="84" t="b">
        <v>0</v>
      </c>
      <c r="K1174" s="84" t="b">
        <v>0</v>
      </c>
      <c r="L1174" s="84" t="b">
        <v>0</v>
      </c>
    </row>
    <row r="1175" spans="1:12" ht="15">
      <c r="A1175" s="84" t="s">
        <v>3953</v>
      </c>
      <c r="B1175" s="84" t="s">
        <v>3663</v>
      </c>
      <c r="C1175" s="84">
        <v>2</v>
      </c>
      <c r="D1175" s="123">
        <v>0</v>
      </c>
      <c r="E1175" s="123">
        <v>1.0606978403536116</v>
      </c>
      <c r="F1175" s="84" t="s">
        <v>2896</v>
      </c>
      <c r="G1175" s="84" t="b">
        <v>0</v>
      </c>
      <c r="H1175" s="84" t="b">
        <v>0</v>
      </c>
      <c r="I1175" s="84" t="b">
        <v>0</v>
      </c>
      <c r="J1175" s="84" t="b">
        <v>0</v>
      </c>
      <c r="K1175" s="84" t="b">
        <v>0</v>
      </c>
      <c r="L1175" s="84" t="b">
        <v>0</v>
      </c>
    </row>
    <row r="1176" spans="1:12" ht="15">
      <c r="A1176" s="84" t="s">
        <v>3663</v>
      </c>
      <c r="B1176" s="84" t="s">
        <v>3725</v>
      </c>
      <c r="C1176" s="84">
        <v>2</v>
      </c>
      <c r="D1176" s="123">
        <v>0</v>
      </c>
      <c r="E1176" s="123">
        <v>1.0606978403536116</v>
      </c>
      <c r="F1176" s="84" t="s">
        <v>2896</v>
      </c>
      <c r="G1176" s="84" t="b">
        <v>0</v>
      </c>
      <c r="H1176" s="84" t="b">
        <v>0</v>
      </c>
      <c r="I1176" s="84" t="b">
        <v>0</v>
      </c>
      <c r="J1176" s="84" t="b">
        <v>0</v>
      </c>
      <c r="K1176" s="84" t="b">
        <v>0</v>
      </c>
      <c r="L1176" s="84" t="b">
        <v>0</v>
      </c>
    </row>
    <row r="1177" spans="1:12" ht="15">
      <c r="A1177" s="84" t="s">
        <v>3725</v>
      </c>
      <c r="B1177" s="84" t="s">
        <v>3954</v>
      </c>
      <c r="C1177" s="84">
        <v>2</v>
      </c>
      <c r="D1177" s="123">
        <v>0</v>
      </c>
      <c r="E1177" s="123">
        <v>1.0606978403536116</v>
      </c>
      <c r="F1177" s="84" t="s">
        <v>2896</v>
      </c>
      <c r="G1177" s="84" t="b">
        <v>0</v>
      </c>
      <c r="H1177" s="84" t="b">
        <v>0</v>
      </c>
      <c r="I1177" s="84" t="b">
        <v>0</v>
      </c>
      <c r="J1177" s="84" t="b">
        <v>0</v>
      </c>
      <c r="K1177" s="84" t="b">
        <v>0</v>
      </c>
      <c r="L1177" s="84" t="b">
        <v>0</v>
      </c>
    </row>
    <row r="1178" spans="1:12" ht="15">
      <c r="A1178" s="84" t="s">
        <v>3954</v>
      </c>
      <c r="B1178" s="84" t="s">
        <v>3955</v>
      </c>
      <c r="C1178" s="84">
        <v>2</v>
      </c>
      <c r="D1178" s="123">
        <v>0</v>
      </c>
      <c r="E1178" s="123">
        <v>1.0606978403536116</v>
      </c>
      <c r="F1178" s="84" t="s">
        <v>2896</v>
      </c>
      <c r="G1178" s="84" t="b">
        <v>0</v>
      </c>
      <c r="H1178" s="84" t="b">
        <v>0</v>
      </c>
      <c r="I1178" s="84" t="b">
        <v>0</v>
      </c>
      <c r="J1178" s="84" t="b">
        <v>0</v>
      </c>
      <c r="K1178" s="84" t="b">
        <v>0</v>
      </c>
      <c r="L1178" s="84" t="b">
        <v>0</v>
      </c>
    </row>
    <row r="1179" spans="1:12" ht="15">
      <c r="A1179" s="84" t="s">
        <v>3955</v>
      </c>
      <c r="B1179" s="84" t="s">
        <v>3956</v>
      </c>
      <c r="C1179" s="84">
        <v>2</v>
      </c>
      <c r="D1179" s="123">
        <v>0</v>
      </c>
      <c r="E1179" s="123">
        <v>1.0606978403536116</v>
      </c>
      <c r="F1179" s="84" t="s">
        <v>2896</v>
      </c>
      <c r="G1179" s="84" t="b">
        <v>0</v>
      </c>
      <c r="H1179" s="84" t="b">
        <v>0</v>
      </c>
      <c r="I1179" s="84" t="b">
        <v>0</v>
      </c>
      <c r="J1179" s="84" t="b">
        <v>0</v>
      </c>
      <c r="K1179" s="84" t="b">
        <v>1</v>
      </c>
      <c r="L1179" s="84" t="b">
        <v>0</v>
      </c>
    </row>
    <row r="1180" spans="1:12" ht="15">
      <c r="A1180" s="84" t="s">
        <v>3672</v>
      </c>
      <c r="B1180" s="84" t="s">
        <v>2988</v>
      </c>
      <c r="C1180" s="84">
        <v>2</v>
      </c>
      <c r="D1180" s="123">
        <v>0</v>
      </c>
      <c r="E1180" s="123">
        <v>0.9294189257142927</v>
      </c>
      <c r="F1180" s="84" t="s">
        <v>2897</v>
      </c>
      <c r="G1180" s="84" t="b">
        <v>0</v>
      </c>
      <c r="H1180" s="84" t="b">
        <v>0</v>
      </c>
      <c r="I1180" s="84" t="b">
        <v>0</v>
      </c>
      <c r="J1180" s="84" t="b">
        <v>0</v>
      </c>
      <c r="K1180" s="84" t="b">
        <v>0</v>
      </c>
      <c r="L1180" s="84" t="b">
        <v>0</v>
      </c>
    </row>
    <row r="1181" spans="1:12" ht="15">
      <c r="A1181" s="84" t="s">
        <v>2988</v>
      </c>
      <c r="B1181" s="84" t="s">
        <v>3958</v>
      </c>
      <c r="C1181" s="84">
        <v>2</v>
      </c>
      <c r="D1181" s="123">
        <v>0</v>
      </c>
      <c r="E1181" s="123">
        <v>0.9294189257142927</v>
      </c>
      <c r="F1181" s="84" t="s">
        <v>2897</v>
      </c>
      <c r="G1181" s="84" t="b">
        <v>0</v>
      </c>
      <c r="H1181" s="84" t="b">
        <v>0</v>
      </c>
      <c r="I1181" s="84" t="b">
        <v>0</v>
      </c>
      <c r="J1181" s="84" t="b">
        <v>0</v>
      </c>
      <c r="K1181" s="84" t="b">
        <v>0</v>
      </c>
      <c r="L1181" s="84" t="b">
        <v>0</v>
      </c>
    </row>
    <row r="1182" spans="1:12" ht="15">
      <c r="A1182" s="84" t="s">
        <v>3958</v>
      </c>
      <c r="B1182" s="84" t="s">
        <v>3667</v>
      </c>
      <c r="C1182" s="84">
        <v>2</v>
      </c>
      <c r="D1182" s="123">
        <v>0</v>
      </c>
      <c r="E1182" s="123">
        <v>0.9294189257142927</v>
      </c>
      <c r="F1182" s="84" t="s">
        <v>2897</v>
      </c>
      <c r="G1182" s="84" t="b">
        <v>0</v>
      </c>
      <c r="H1182" s="84" t="b">
        <v>0</v>
      </c>
      <c r="I1182" s="84" t="b">
        <v>0</v>
      </c>
      <c r="J1182" s="84" t="b">
        <v>0</v>
      </c>
      <c r="K1182" s="84" t="b">
        <v>0</v>
      </c>
      <c r="L1182" s="84" t="b">
        <v>0</v>
      </c>
    </row>
    <row r="1183" spans="1:12" ht="15">
      <c r="A1183" s="84" t="s">
        <v>3667</v>
      </c>
      <c r="B1183" s="84" t="s">
        <v>716</v>
      </c>
      <c r="C1183" s="84">
        <v>2</v>
      </c>
      <c r="D1183" s="123">
        <v>0</v>
      </c>
      <c r="E1183" s="123">
        <v>0.9294189257142927</v>
      </c>
      <c r="F1183" s="84" t="s">
        <v>2897</v>
      </c>
      <c r="G1183" s="84" t="b">
        <v>0</v>
      </c>
      <c r="H1183" s="84" t="b">
        <v>0</v>
      </c>
      <c r="I1183" s="84" t="b">
        <v>0</v>
      </c>
      <c r="J1183" s="84" t="b">
        <v>0</v>
      </c>
      <c r="K1183" s="84" t="b">
        <v>0</v>
      </c>
      <c r="L1183" s="84" t="b">
        <v>0</v>
      </c>
    </row>
    <row r="1184" spans="1:12" ht="15">
      <c r="A1184" s="84" t="s">
        <v>716</v>
      </c>
      <c r="B1184" s="84" t="s">
        <v>3959</v>
      </c>
      <c r="C1184" s="84">
        <v>2</v>
      </c>
      <c r="D1184" s="123">
        <v>0</v>
      </c>
      <c r="E1184" s="123">
        <v>0.9294189257142927</v>
      </c>
      <c r="F1184" s="84" t="s">
        <v>2897</v>
      </c>
      <c r="G1184" s="84" t="b">
        <v>0</v>
      </c>
      <c r="H1184" s="84" t="b">
        <v>0</v>
      </c>
      <c r="I1184" s="84" t="b">
        <v>0</v>
      </c>
      <c r="J1184" s="84" t="b">
        <v>0</v>
      </c>
      <c r="K1184" s="84" t="b">
        <v>0</v>
      </c>
      <c r="L1184" s="84" t="b">
        <v>0</v>
      </c>
    </row>
    <row r="1185" spans="1:12" ht="15">
      <c r="A1185" s="84" t="s">
        <v>3959</v>
      </c>
      <c r="B1185" s="84" t="s">
        <v>2986</v>
      </c>
      <c r="C1185" s="84">
        <v>2</v>
      </c>
      <c r="D1185" s="123">
        <v>0</v>
      </c>
      <c r="E1185" s="123">
        <v>0.9294189257142927</v>
      </c>
      <c r="F1185" s="84" t="s">
        <v>2897</v>
      </c>
      <c r="G1185" s="84" t="b">
        <v>0</v>
      </c>
      <c r="H1185" s="84" t="b">
        <v>0</v>
      </c>
      <c r="I1185" s="84" t="b">
        <v>0</v>
      </c>
      <c r="J1185" s="84" t="b">
        <v>0</v>
      </c>
      <c r="K1185" s="84" t="b">
        <v>0</v>
      </c>
      <c r="L1185" s="84" t="b">
        <v>0</v>
      </c>
    </row>
    <row r="1186" spans="1:12" ht="15">
      <c r="A1186" s="84" t="s">
        <v>3977</v>
      </c>
      <c r="B1186" s="84" t="s">
        <v>3978</v>
      </c>
      <c r="C1186" s="84">
        <v>2</v>
      </c>
      <c r="D1186" s="123">
        <v>0</v>
      </c>
      <c r="E1186" s="123">
        <v>1.1760912590556813</v>
      </c>
      <c r="F1186" s="84" t="s">
        <v>2899</v>
      </c>
      <c r="G1186" s="84" t="b">
        <v>0</v>
      </c>
      <c r="H1186" s="84" t="b">
        <v>0</v>
      </c>
      <c r="I1186" s="84" t="b">
        <v>0</v>
      </c>
      <c r="J1186" s="84" t="b">
        <v>0</v>
      </c>
      <c r="K1186" s="84" t="b">
        <v>0</v>
      </c>
      <c r="L1186" s="84" t="b">
        <v>0</v>
      </c>
    </row>
    <row r="1187" spans="1:12" ht="15">
      <c r="A1187" s="84" t="s">
        <v>3978</v>
      </c>
      <c r="B1187" s="84" t="s">
        <v>3723</v>
      </c>
      <c r="C1187" s="84">
        <v>2</v>
      </c>
      <c r="D1187" s="123">
        <v>0</v>
      </c>
      <c r="E1187" s="123">
        <v>1.1760912590556813</v>
      </c>
      <c r="F1187" s="84" t="s">
        <v>2899</v>
      </c>
      <c r="G1187" s="84" t="b">
        <v>0</v>
      </c>
      <c r="H1187" s="84" t="b">
        <v>0</v>
      </c>
      <c r="I1187" s="84" t="b">
        <v>0</v>
      </c>
      <c r="J1187" s="84" t="b">
        <v>0</v>
      </c>
      <c r="K1187" s="84" t="b">
        <v>0</v>
      </c>
      <c r="L1187" s="84" t="b">
        <v>0</v>
      </c>
    </row>
    <row r="1188" spans="1:12" ht="15">
      <c r="A1188" s="84" t="s">
        <v>3723</v>
      </c>
      <c r="B1188" s="84" t="s">
        <v>3979</v>
      </c>
      <c r="C1188" s="84">
        <v>2</v>
      </c>
      <c r="D1188" s="123">
        <v>0</v>
      </c>
      <c r="E1188" s="123">
        <v>1.1760912590556813</v>
      </c>
      <c r="F1188" s="84" t="s">
        <v>2899</v>
      </c>
      <c r="G1188" s="84" t="b">
        <v>0</v>
      </c>
      <c r="H1188" s="84" t="b">
        <v>0</v>
      </c>
      <c r="I1188" s="84" t="b">
        <v>0</v>
      </c>
      <c r="J1188" s="84" t="b">
        <v>0</v>
      </c>
      <c r="K1188" s="84" t="b">
        <v>0</v>
      </c>
      <c r="L1188" s="84" t="b">
        <v>0</v>
      </c>
    </row>
    <row r="1189" spans="1:12" ht="15">
      <c r="A1189" s="84" t="s">
        <v>3979</v>
      </c>
      <c r="B1189" s="84" t="s">
        <v>3980</v>
      </c>
      <c r="C1189" s="84">
        <v>2</v>
      </c>
      <c r="D1189" s="123">
        <v>0</v>
      </c>
      <c r="E1189" s="123">
        <v>1.1760912590556813</v>
      </c>
      <c r="F1189" s="84" t="s">
        <v>2899</v>
      </c>
      <c r="G1189" s="84" t="b">
        <v>0</v>
      </c>
      <c r="H1189" s="84" t="b">
        <v>0</v>
      </c>
      <c r="I1189" s="84" t="b">
        <v>0</v>
      </c>
      <c r="J1189" s="84" t="b">
        <v>0</v>
      </c>
      <c r="K1189" s="84" t="b">
        <v>0</v>
      </c>
      <c r="L1189" s="84" t="b">
        <v>0</v>
      </c>
    </row>
    <row r="1190" spans="1:12" ht="15">
      <c r="A1190" s="84" t="s">
        <v>3980</v>
      </c>
      <c r="B1190" s="84" t="s">
        <v>753</v>
      </c>
      <c r="C1190" s="84">
        <v>2</v>
      </c>
      <c r="D1190" s="123">
        <v>0</v>
      </c>
      <c r="E1190" s="123">
        <v>1.1760912590556813</v>
      </c>
      <c r="F1190" s="84" t="s">
        <v>2899</v>
      </c>
      <c r="G1190" s="84" t="b">
        <v>0</v>
      </c>
      <c r="H1190" s="84" t="b">
        <v>0</v>
      </c>
      <c r="I1190" s="84" t="b">
        <v>0</v>
      </c>
      <c r="J1190" s="84" t="b">
        <v>0</v>
      </c>
      <c r="K1190" s="84" t="b">
        <v>0</v>
      </c>
      <c r="L1190" s="84" t="b">
        <v>0</v>
      </c>
    </row>
    <row r="1191" spans="1:12" ht="15">
      <c r="A1191" s="84" t="s">
        <v>753</v>
      </c>
      <c r="B1191" s="84" t="s">
        <v>3981</v>
      </c>
      <c r="C1191" s="84">
        <v>2</v>
      </c>
      <c r="D1191" s="123">
        <v>0</v>
      </c>
      <c r="E1191" s="123">
        <v>1.1760912590556813</v>
      </c>
      <c r="F1191" s="84" t="s">
        <v>2899</v>
      </c>
      <c r="G1191" s="84" t="b">
        <v>0</v>
      </c>
      <c r="H1191" s="84" t="b">
        <v>0</v>
      </c>
      <c r="I1191" s="84" t="b">
        <v>0</v>
      </c>
      <c r="J1191" s="84" t="b">
        <v>0</v>
      </c>
      <c r="K1191" s="84" t="b">
        <v>0</v>
      </c>
      <c r="L1191" s="84" t="b">
        <v>0</v>
      </c>
    </row>
    <row r="1192" spans="1:12" ht="15">
      <c r="A1192" s="84" t="s">
        <v>3981</v>
      </c>
      <c r="B1192" s="84" t="s">
        <v>3982</v>
      </c>
      <c r="C1192" s="84">
        <v>2</v>
      </c>
      <c r="D1192" s="123">
        <v>0</v>
      </c>
      <c r="E1192" s="123">
        <v>1.1760912590556813</v>
      </c>
      <c r="F1192" s="84" t="s">
        <v>2899</v>
      </c>
      <c r="G1192" s="84" t="b">
        <v>0</v>
      </c>
      <c r="H1192" s="84" t="b">
        <v>0</v>
      </c>
      <c r="I1192" s="84" t="b">
        <v>0</v>
      </c>
      <c r="J1192" s="84" t="b">
        <v>0</v>
      </c>
      <c r="K1192" s="84" t="b">
        <v>0</v>
      </c>
      <c r="L1192" s="84" t="b">
        <v>0</v>
      </c>
    </row>
    <row r="1193" spans="1:12" ht="15">
      <c r="A1193" s="84" t="s">
        <v>3982</v>
      </c>
      <c r="B1193" s="84" t="s">
        <v>3689</v>
      </c>
      <c r="C1193" s="84">
        <v>2</v>
      </c>
      <c r="D1193" s="123">
        <v>0</v>
      </c>
      <c r="E1193" s="123">
        <v>1.1760912590556813</v>
      </c>
      <c r="F1193" s="84" t="s">
        <v>2899</v>
      </c>
      <c r="G1193" s="84" t="b">
        <v>0</v>
      </c>
      <c r="H1193" s="84" t="b">
        <v>0</v>
      </c>
      <c r="I1193" s="84" t="b">
        <v>0</v>
      </c>
      <c r="J1193" s="84" t="b">
        <v>0</v>
      </c>
      <c r="K1193" s="84" t="b">
        <v>0</v>
      </c>
      <c r="L1193" s="84" t="b">
        <v>0</v>
      </c>
    </row>
    <row r="1194" spans="1:12" ht="15">
      <c r="A1194" s="84" t="s">
        <v>3988</v>
      </c>
      <c r="B1194" s="84" t="s">
        <v>3701</v>
      </c>
      <c r="C1194" s="84">
        <v>2</v>
      </c>
      <c r="D1194" s="123">
        <v>0</v>
      </c>
      <c r="E1194" s="123">
        <v>1.0969100130080565</v>
      </c>
      <c r="F1194" s="84" t="s">
        <v>2902</v>
      </c>
      <c r="G1194" s="84" t="b">
        <v>0</v>
      </c>
      <c r="H1194" s="84" t="b">
        <v>0</v>
      </c>
      <c r="I1194" s="84" t="b">
        <v>0</v>
      </c>
      <c r="J1194" s="84" t="b">
        <v>0</v>
      </c>
      <c r="K1194" s="84" t="b">
        <v>0</v>
      </c>
      <c r="L1194" s="84" t="b">
        <v>0</v>
      </c>
    </row>
    <row r="1195" spans="1:12" ht="15">
      <c r="A1195" s="84" t="s">
        <v>3701</v>
      </c>
      <c r="B1195" s="84" t="s">
        <v>3989</v>
      </c>
      <c r="C1195" s="84">
        <v>2</v>
      </c>
      <c r="D1195" s="123">
        <v>0</v>
      </c>
      <c r="E1195" s="123">
        <v>1.0969100130080565</v>
      </c>
      <c r="F1195" s="84" t="s">
        <v>2902</v>
      </c>
      <c r="G1195" s="84" t="b">
        <v>0</v>
      </c>
      <c r="H1195" s="84" t="b">
        <v>0</v>
      </c>
      <c r="I1195" s="84" t="b">
        <v>0</v>
      </c>
      <c r="J1195" s="84" t="b">
        <v>0</v>
      </c>
      <c r="K1195" s="84" t="b">
        <v>0</v>
      </c>
      <c r="L1195" s="84" t="b">
        <v>0</v>
      </c>
    </row>
    <row r="1196" spans="1:12" ht="15">
      <c r="A1196" s="84" t="s">
        <v>3989</v>
      </c>
      <c r="B1196" s="84" t="s">
        <v>732</v>
      </c>
      <c r="C1196" s="84">
        <v>2</v>
      </c>
      <c r="D1196" s="123">
        <v>0</v>
      </c>
      <c r="E1196" s="123">
        <v>1.0969100130080565</v>
      </c>
      <c r="F1196" s="84" t="s">
        <v>2902</v>
      </c>
      <c r="G1196" s="84" t="b">
        <v>0</v>
      </c>
      <c r="H1196" s="84" t="b">
        <v>0</v>
      </c>
      <c r="I1196" s="84" t="b">
        <v>0</v>
      </c>
      <c r="J1196" s="84" t="b">
        <v>0</v>
      </c>
      <c r="K1196" s="84" t="b">
        <v>0</v>
      </c>
      <c r="L1196" s="84" t="b">
        <v>0</v>
      </c>
    </row>
    <row r="1197" spans="1:12" ht="15">
      <c r="A1197" s="84" t="s">
        <v>732</v>
      </c>
      <c r="B1197" s="84" t="s">
        <v>3027</v>
      </c>
      <c r="C1197" s="84">
        <v>2</v>
      </c>
      <c r="D1197" s="123">
        <v>0</v>
      </c>
      <c r="E1197" s="123">
        <v>0.7958800173440752</v>
      </c>
      <c r="F1197" s="84" t="s">
        <v>2902</v>
      </c>
      <c r="G1197" s="84" t="b">
        <v>0</v>
      </c>
      <c r="H1197" s="84" t="b">
        <v>0</v>
      </c>
      <c r="I1197" s="84" t="b">
        <v>0</v>
      </c>
      <c r="J1197" s="84" t="b">
        <v>0</v>
      </c>
      <c r="K1197" s="84" t="b">
        <v>0</v>
      </c>
      <c r="L1197" s="84" t="b">
        <v>0</v>
      </c>
    </row>
    <row r="1198" spans="1:12" ht="15">
      <c r="A1198" s="84" t="s">
        <v>3027</v>
      </c>
      <c r="B1198" s="84" t="s">
        <v>3990</v>
      </c>
      <c r="C1198" s="84">
        <v>2</v>
      </c>
      <c r="D1198" s="123">
        <v>0</v>
      </c>
      <c r="E1198" s="123">
        <v>0.7958800173440752</v>
      </c>
      <c r="F1198" s="84" t="s">
        <v>2902</v>
      </c>
      <c r="G1198" s="84" t="b">
        <v>0</v>
      </c>
      <c r="H1198" s="84" t="b">
        <v>0</v>
      </c>
      <c r="I1198" s="84" t="b">
        <v>0</v>
      </c>
      <c r="J1198" s="84" t="b">
        <v>0</v>
      </c>
      <c r="K1198" s="84" t="b">
        <v>0</v>
      </c>
      <c r="L1198" s="84" t="b">
        <v>0</v>
      </c>
    </row>
    <row r="1199" spans="1:12" ht="15">
      <c r="A1199" s="84" t="s">
        <v>3990</v>
      </c>
      <c r="B1199" s="84" t="s">
        <v>3676</v>
      </c>
      <c r="C1199" s="84">
        <v>2</v>
      </c>
      <c r="D1199" s="123">
        <v>0</v>
      </c>
      <c r="E1199" s="123">
        <v>1.0969100130080565</v>
      </c>
      <c r="F1199" s="84" t="s">
        <v>2902</v>
      </c>
      <c r="G1199" s="84" t="b">
        <v>0</v>
      </c>
      <c r="H1199" s="84" t="b">
        <v>0</v>
      </c>
      <c r="I1199" s="84" t="b">
        <v>0</v>
      </c>
      <c r="J1199" s="84" t="b">
        <v>0</v>
      </c>
      <c r="K1199" s="84" t="b">
        <v>0</v>
      </c>
      <c r="L1199" s="84" t="b">
        <v>0</v>
      </c>
    </row>
    <row r="1200" spans="1:12" ht="15">
      <c r="A1200" s="84" t="s">
        <v>3676</v>
      </c>
      <c r="B1200" s="84" t="s">
        <v>3733</v>
      </c>
      <c r="C1200" s="84">
        <v>2</v>
      </c>
      <c r="D1200" s="123">
        <v>0</v>
      </c>
      <c r="E1200" s="123">
        <v>1.0969100130080565</v>
      </c>
      <c r="F1200" s="84" t="s">
        <v>2902</v>
      </c>
      <c r="G1200" s="84" t="b">
        <v>0</v>
      </c>
      <c r="H1200" s="84" t="b">
        <v>0</v>
      </c>
      <c r="I1200" s="84" t="b">
        <v>0</v>
      </c>
      <c r="J1200" s="84" t="b">
        <v>0</v>
      </c>
      <c r="K1200" s="84" t="b">
        <v>0</v>
      </c>
      <c r="L1200" s="84" t="b">
        <v>0</v>
      </c>
    </row>
    <row r="1201" spans="1:12" ht="15">
      <c r="A1201" s="84" t="s">
        <v>3733</v>
      </c>
      <c r="B1201" s="84" t="s">
        <v>3665</v>
      </c>
      <c r="C1201" s="84">
        <v>2</v>
      </c>
      <c r="D1201" s="123">
        <v>0</v>
      </c>
      <c r="E1201" s="123">
        <v>1.0969100130080565</v>
      </c>
      <c r="F1201" s="84" t="s">
        <v>2902</v>
      </c>
      <c r="G1201" s="84" t="b">
        <v>0</v>
      </c>
      <c r="H1201" s="84" t="b">
        <v>0</v>
      </c>
      <c r="I1201" s="84" t="b">
        <v>0</v>
      </c>
      <c r="J1201" s="84" t="b">
        <v>0</v>
      </c>
      <c r="K1201" s="84" t="b">
        <v>0</v>
      </c>
      <c r="L1201" s="84" t="b">
        <v>0</v>
      </c>
    </row>
    <row r="1202" spans="1:12" ht="15">
      <c r="A1202" s="84" t="s">
        <v>3665</v>
      </c>
      <c r="B1202" s="84" t="s">
        <v>3072</v>
      </c>
      <c r="C1202" s="84">
        <v>2</v>
      </c>
      <c r="D1202" s="123">
        <v>0</v>
      </c>
      <c r="E1202" s="123">
        <v>1.0969100130080565</v>
      </c>
      <c r="F1202" s="84" t="s">
        <v>2902</v>
      </c>
      <c r="G1202" s="84" t="b">
        <v>0</v>
      </c>
      <c r="H1202" s="84" t="b">
        <v>0</v>
      </c>
      <c r="I1202" s="84" t="b">
        <v>0</v>
      </c>
      <c r="J1202" s="84" t="b">
        <v>0</v>
      </c>
      <c r="K1202" s="84" t="b">
        <v>0</v>
      </c>
      <c r="L1202" s="84" t="b">
        <v>0</v>
      </c>
    </row>
    <row r="1203" spans="1:12" ht="15">
      <c r="A1203" s="84" t="s">
        <v>3072</v>
      </c>
      <c r="B1203" s="84" t="s">
        <v>3027</v>
      </c>
      <c r="C1203" s="84">
        <v>2</v>
      </c>
      <c r="D1203" s="123">
        <v>0</v>
      </c>
      <c r="E1203" s="123">
        <v>0.7958800173440752</v>
      </c>
      <c r="F1203" s="84" t="s">
        <v>2902</v>
      </c>
      <c r="G1203" s="84" t="b">
        <v>0</v>
      </c>
      <c r="H1203" s="84" t="b">
        <v>0</v>
      </c>
      <c r="I1203" s="84" t="b">
        <v>0</v>
      </c>
      <c r="J1203" s="84" t="b">
        <v>0</v>
      </c>
      <c r="K1203" s="84" t="b">
        <v>0</v>
      </c>
      <c r="L1203" s="84" t="b">
        <v>0</v>
      </c>
    </row>
    <row r="1204" spans="1:12" ht="15">
      <c r="A1204" s="84" t="s">
        <v>3999</v>
      </c>
      <c r="B1204" s="84" t="s">
        <v>4000</v>
      </c>
      <c r="C1204" s="84">
        <v>2</v>
      </c>
      <c r="D1204" s="123">
        <v>0</v>
      </c>
      <c r="E1204" s="123">
        <v>1.2671717284030137</v>
      </c>
      <c r="F1204" s="84" t="s">
        <v>2903</v>
      </c>
      <c r="G1204" s="84" t="b">
        <v>0</v>
      </c>
      <c r="H1204" s="84" t="b">
        <v>1</v>
      </c>
      <c r="I1204" s="84" t="b">
        <v>0</v>
      </c>
      <c r="J1204" s="84" t="b">
        <v>0</v>
      </c>
      <c r="K1204" s="84" t="b">
        <v>0</v>
      </c>
      <c r="L1204" s="84" t="b">
        <v>0</v>
      </c>
    </row>
    <row r="1205" spans="1:12" ht="15">
      <c r="A1205" s="84" t="s">
        <v>4000</v>
      </c>
      <c r="B1205" s="84" t="s">
        <v>2992</v>
      </c>
      <c r="C1205" s="84">
        <v>2</v>
      </c>
      <c r="D1205" s="123">
        <v>0</v>
      </c>
      <c r="E1205" s="123">
        <v>1.2671717284030137</v>
      </c>
      <c r="F1205" s="84" t="s">
        <v>2903</v>
      </c>
      <c r="G1205" s="84" t="b">
        <v>0</v>
      </c>
      <c r="H1205" s="84" t="b">
        <v>0</v>
      </c>
      <c r="I1205" s="84" t="b">
        <v>0</v>
      </c>
      <c r="J1205" s="84" t="b">
        <v>0</v>
      </c>
      <c r="K1205" s="84" t="b">
        <v>0</v>
      </c>
      <c r="L1205" s="84" t="b">
        <v>0</v>
      </c>
    </row>
    <row r="1206" spans="1:12" ht="15">
      <c r="A1206" s="84" t="s">
        <v>2992</v>
      </c>
      <c r="B1206" s="84" t="s">
        <v>3767</v>
      </c>
      <c r="C1206" s="84">
        <v>2</v>
      </c>
      <c r="D1206" s="123">
        <v>0</v>
      </c>
      <c r="E1206" s="123">
        <v>1.2671717284030137</v>
      </c>
      <c r="F1206" s="84" t="s">
        <v>2903</v>
      </c>
      <c r="G1206" s="84" t="b">
        <v>0</v>
      </c>
      <c r="H1206" s="84" t="b">
        <v>0</v>
      </c>
      <c r="I1206" s="84" t="b">
        <v>0</v>
      </c>
      <c r="J1206" s="84" t="b">
        <v>0</v>
      </c>
      <c r="K1206" s="84" t="b">
        <v>0</v>
      </c>
      <c r="L1206" s="84" t="b">
        <v>0</v>
      </c>
    </row>
    <row r="1207" spans="1:12" ht="15">
      <c r="A1207" s="84" t="s">
        <v>3767</v>
      </c>
      <c r="B1207" s="84" t="s">
        <v>4001</v>
      </c>
      <c r="C1207" s="84">
        <v>2</v>
      </c>
      <c r="D1207" s="123">
        <v>0</v>
      </c>
      <c r="E1207" s="123">
        <v>1.2671717284030137</v>
      </c>
      <c r="F1207" s="84" t="s">
        <v>2903</v>
      </c>
      <c r="G1207" s="84" t="b">
        <v>0</v>
      </c>
      <c r="H1207" s="84" t="b">
        <v>0</v>
      </c>
      <c r="I1207" s="84" t="b">
        <v>0</v>
      </c>
      <c r="J1207" s="84" t="b">
        <v>0</v>
      </c>
      <c r="K1207" s="84" t="b">
        <v>0</v>
      </c>
      <c r="L1207" s="84" t="b">
        <v>0</v>
      </c>
    </row>
    <row r="1208" spans="1:12" ht="15">
      <c r="A1208" s="84" t="s">
        <v>4001</v>
      </c>
      <c r="B1208" s="84" t="s">
        <v>3771</v>
      </c>
      <c r="C1208" s="84">
        <v>2</v>
      </c>
      <c r="D1208" s="123">
        <v>0</v>
      </c>
      <c r="E1208" s="123">
        <v>1.2671717284030137</v>
      </c>
      <c r="F1208" s="84" t="s">
        <v>2903</v>
      </c>
      <c r="G1208" s="84" t="b">
        <v>0</v>
      </c>
      <c r="H1208" s="84" t="b">
        <v>0</v>
      </c>
      <c r="I1208" s="84" t="b">
        <v>0</v>
      </c>
      <c r="J1208" s="84" t="b">
        <v>0</v>
      </c>
      <c r="K1208" s="84" t="b">
        <v>0</v>
      </c>
      <c r="L1208" s="84" t="b">
        <v>0</v>
      </c>
    </row>
    <row r="1209" spans="1:12" ht="15">
      <c r="A1209" s="84" t="s">
        <v>3771</v>
      </c>
      <c r="B1209" s="84" t="s">
        <v>707</v>
      </c>
      <c r="C1209" s="84">
        <v>2</v>
      </c>
      <c r="D1209" s="123">
        <v>0</v>
      </c>
      <c r="E1209" s="123">
        <v>1.2671717284030137</v>
      </c>
      <c r="F1209" s="84" t="s">
        <v>2903</v>
      </c>
      <c r="G1209" s="84" t="b">
        <v>0</v>
      </c>
      <c r="H1209" s="84" t="b">
        <v>0</v>
      </c>
      <c r="I1209" s="84" t="b">
        <v>0</v>
      </c>
      <c r="J1209" s="84" t="b">
        <v>0</v>
      </c>
      <c r="K1209" s="84" t="b">
        <v>0</v>
      </c>
      <c r="L1209" s="84" t="b">
        <v>0</v>
      </c>
    </row>
    <row r="1210" spans="1:12" ht="15">
      <c r="A1210" s="84" t="s">
        <v>707</v>
      </c>
      <c r="B1210" s="84" t="s">
        <v>3680</v>
      </c>
      <c r="C1210" s="84">
        <v>2</v>
      </c>
      <c r="D1210" s="123">
        <v>0</v>
      </c>
      <c r="E1210" s="123">
        <v>1.2671717284030137</v>
      </c>
      <c r="F1210" s="84" t="s">
        <v>2903</v>
      </c>
      <c r="G1210" s="84" t="b">
        <v>0</v>
      </c>
      <c r="H1210" s="84" t="b">
        <v>0</v>
      </c>
      <c r="I1210" s="84" t="b">
        <v>0</v>
      </c>
      <c r="J1210" s="84" t="b">
        <v>0</v>
      </c>
      <c r="K1210" s="84" t="b">
        <v>0</v>
      </c>
      <c r="L1210" s="84" t="b">
        <v>0</v>
      </c>
    </row>
    <row r="1211" spans="1:12" ht="15">
      <c r="A1211" s="84" t="s">
        <v>3680</v>
      </c>
      <c r="B1211" s="84" t="s">
        <v>810</v>
      </c>
      <c r="C1211" s="84">
        <v>2</v>
      </c>
      <c r="D1211" s="123">
        <v>0</v>
      </c>
      <c r="E1211" s="123">
        <v>1.2671717284030137</v>
      </c>
      <c r="F1211" s="84" t="s">
        <v>2903</v>
      </c>
      <c r="G1211" s="84" t="b">
        <v>0</v>
      </c>
      <c r="H1211" s="84" t="b">
        <v>0</v>
      </c>
      <c r="I1211" s="84" t="b">
        <v>0</v>
      </c>
      <c r="J1211" s="84" t="b">
        <v>0</v>
      </c>
      <c r="K1211" s="84" t="b">
        <v>0</v>
      </c>
      <c r="L1211" s="84" t="b">
        <v>0</v>
      </c>
    </row>
    <row r="1212" spans="1:12" ht="15">
      <c r="A1212" s="84" t="s">
        <v>810</v>
      </c>
      <c r="B1212" s="84" t="s">
        <v>3004</v>
      </c>
      <c r="C1212" s="84">
        <v>2</v>
      </c>
      <c r="D1212" s="123">
        <v>0</v>
      </c>
      <c r="E1212" s="123">
        <v>1.2671717284030137</v>
      </c>
      <c r="F1212" s="84" t="s">
        <v>2903</v>
      </c>
      <c r="G1212" s="84" t="b">
        <v>0</v>
      </c>
      <c r="H1212" s="84" t="b">
        <v>0</v>
      </c>
      <c r="I1212" s="84" t="b">
        <v>0</v>
      </c>
      <c r="J1212" s="84" t="b">
        <v>0</v>
      </c>
      <c r="K1212" s="84" t="b">
        <v>0</v>
      </c>
      <c r="L1212" s="84" t="b">
        <v>0</v>
      </c>
    </row>
    <row r="1213" spans="1:12" ht="15">
      <c r="A1213" s="84" t="s">
        <v>3004</v>
      </c>
      <c r="B1213" s="84" t="s">
        <v>2987</v>
      </c>
      <c r="C1213" s="84">
        <v>2</v>
      </c>
      <c r="D1213" s="123">
        <v>0</v>
      </c>
      <c r="E1213" s="123">
        <v>1.2671717284030137</v>
      </c>
      <c r="F1213" s="84" t="s">
        <v>2903</v>
      </c>
      <c r="G1213" s="84" t="b">
        <v>0</v>
      </c>
      <c r="H1213" s="84" t="b">
        <v>0</v>
      </c>
      <c r="I1213" s="84" t="b">
        <v>0</v>
      </c>
      <c r="J1213" s="84" t="b">
        <v>0</v>
      </c>
      <c r="K1213" s="84" t="b">
        <v>0</v>
      </c>
      <c r="L1213" s="84" t="b">
        <v>0</v>
      </c>
    </row>
    <row r="1214" spans="1:12" ht="15">
      <c r="A1214" s="84" t="s">
        <v>2987</v>
      </c>
      <c r="B1214" s="84" t="s">
        <v>716</v>
      </c>
      <c r="C1214" s="84">
        <v>2</v>
      </c>
      <c r="D1214" s="123">
        <v>0</v>
      </c>
      <c r="E1214" s="123">
        <v>1.2671717284030137</v>
      </c>
      <c r="F1214" s="84" t="s">
        <v>2903</v>
      </c>
      <c r="G1214" s="84" t="b">
        <v>0</v>
      </c>
      <c r="H1214" s="84" t="b">
        <v>0</v>
      </c>
      <c r="I1214" s="84" t="b">
        <v>0</v>
      </c>
      <c r="J1214" s="84" t="b">
        <v>0</v>
      </c>
      <c r="K1214" s="84" t="b">
        <v>0</v>
      </c>
      <c r="L1214" s="84" t="b">
        <v>0</v>
      </c>
    </row>
    <row r="1215" spans="1:12" ht="15">
      <c r="A1215" s="84" t="s">
        <v>716</v>
      </c>
      <c r="B1215" s="84" t="s">
        <v>3007</v>
      </c>
      <c r="C1215" s="84">
        <v>2</v>
      </c>
      <c r="D1215" s="123">
        <v>0</v>
      </c>
      <c r="E1215" s="123">
        <v>1.2671717284030137</v>
      </c>
      <c r="F1215" s="84" t="s">
        <v>2903</v>
      </c>
      <c r="G1215" s="84" t="b">
        <v>0</v>
      </c>
      <c r="H1215" s="84" t="b">
        <v>0</v>
      </c>
      <c r="I1215" s="84" t="b">
        <v>0</v>
      </c>
      <c r="J1215" s="84" t="b">
        <v>0</v>
      </c>
      <c r="K1215" s="84" t="b">
        <v>0</v>
      </c>
      <c r="L1215" s="84" t="b">
        <v>0</v>
      </c>
    </row>
    <row r="1216" spans="1:12" ht="15">
      <c r="A1216" s="84" t="s">
        <v>3777</v>
      </c>
      <c r="B1216" s="84" t="s">
        <v>707</v>
      </c>
      <c r="C1216" s="84">
        <v>2</v>
      </c>
      <c r="D1216" s="123">
        <v>0</v>
      </c>
      <c r="E1216" s="123">
        <v>1.0280287236002434</v>
      </c>
      <c r="F1216" s="84" t="s">
        <v>2904</v>
      </c>
      <c r="G1216" s="84" t="b">
        <v>0</v>
      </c>
      <c r="H1216" s="84" t="b">
        <v>0</v>
      </c>
      <c r="I1216" s="84" t="b">
        <v>0</v>
      </c>
      <c r="J1216" s="84" t="b">
        <v>0</v>
      </c>
      <c r="K1216" s="84" t="b">
        <v>0</v>
      </c>
      <c r="L1216" s="84" t="b">
        <v>0</v>
      </c>
    </row>
    <row r="1217" spans="1:12" ht="15">
      <c r="A1217" s="84" t="s">
        <v>707</v>
      </c>
      <c r="B1217" s="84" t="s">
        <v>4028</v>
      </c>
      <c r="C1217" s="84">
        <v>2</v>
      </c>
      <c r="D1217" s="123">
        <v>0</v>
      </c>
      <c r="E1217" s="123">
        <v>1.2041199826559248</v>
      </c>
      <c r="F1217" s="84" t="s">
        <v>2904</v>
      </c>
      <c r="G1217" s="84" t="b">
        <v>0</v>
      </c>
      <c r="H1217" s="84" t="b">
        <v>0</v>
      </c>
      <c r="I1217" s="84" t="b">
        <v>0</v>
      </c>
      <c r="J1217" s="84" t="b">
        <v>0</v>
      </c>
      <c r="K1217" s="84" t="b">
        <v>0</v>
      </c>
      <c r="L1217" s="84" t="b">
        <v>0</v>
      </c>
    </row>
    <row r="1218" spans="1:12" ht="15">
      <c r="A1218" s="84" t="s">
        <v>4028</v>
      </c>
      <c r="B1218" s="84" t="s">
        <v>4029</v>
      </c>
      <c r="C1218" s="84">
        <v>2</v>
      </c>
      <c r="D1218" s="123">
        <v>0</v>
      </c>
      <c r="E1218" s="123">
        <v>1.2041199826559248</v>
      </c>
      <c r="F1218" s="84" t="s">
        <v>2904</v>
      </c>
      <c r="G1218" s="84" t="b">
        <v>0</v>
      </c>
      <c r="H1218" s="84" t="b">
        <v>0</v>
      </c>
      <c r="I1218" s="84" t="b">
        <v>0</v>
      </c>
      <c r="J1218" s="84" t="b">
        <v>0</v>
      </c>
      <c r="K1218" s="84" t="b">
        <v>0</v>
      </c>
      <c r="L1218" s="84" t="b">
        <v>0</v>
      </c>
    </row>
    <row r="1219" spans="1:12" ht="15">
      <c r="A1219" s="84" t="s">
        <v>4029</v>
      </c>
      <c r="B1219" s="84" t="s">
        <v>2992</v>
      </c>
      <c r="C1219" s="84">
        <v>2</v>
      </c>
      <c r="D1219" s="123">
        <v>0</v>
      </c>
      <c r="E1219" s="123">
        <v>1.2041199826559248</v>
      </c>
      <c r="F1219" s="84" t="s">
        <v>2904</v>
      </c>
      <c r="G1219" s="84" t="b">
        <v>0</v>
      </c>
      <c r="H1219" s="84" t="b">
        <v>0</v>
      </c>
      <c r="I1219" s="84" t="b">
        <v>0</v>
      </c>
      <c r="J1219" s="84" t="b">
        <v>0</v>
      </c>
      <c r="K1219" s="84" t="b">
        <v>0</v>
      </c>
      <c r="L1219" s="84" t="b">
        <v>0</v>
      </c>
    </row>
    <row r="1220" spans="1:12" ht="15">
      <c r="A1220" s="84" t="s">
        <v>2992</v>
      </c>
      <c r="B1220" s="84" t="s">
        <v>3671</v>
      </c>
      <c r="C1220" s="84">
        <v>2</v>
      </c>
      <c r="D1220" s="123">
        <v>0</v>
      </c>
      <c r="E1220" s="123">
        <v>1.2041199826559248</v>
      </c>
      <c r="F1220" s="84" t="s">
        <v>2904</v>
      </c>
      <c r="G1220" s="84" t="b">
        <v>0</v>
      </c>
      <c r="H1220" s="84" t="b">
        <v>0</v>
      </c>
      <c r="I1220" s="84" t="b">
        <v>0</v>
      </c>
      <c r="J1220" s="84" t="b">
        <v>0</v>
      </c>
      <c r="K1220" s="84" t="b">
        <v>0</v>
      </c>
      <c r="L1220" s="84" t="b">
        <v>0</v>
      </c>
    </row>
    <row r="1221" spans="1:12" ht="15">
      <c r="A1221" s="84" t="s">
        <v>3671</v>
      </c>
      <c r="B1221" s="84" t="s">
        <v>2987</v>
      </c>
      <c r="C1221" s="84">
        <v>2</v>
      </c>
      <c r="D1221" s="123">
        <v>0</v>
      </c>
      <c r="E1221" s="123">
        <v>1.2041199826559248</v>
      </c>
      <c r="F1221" s="84" t="s">
        <v>2904</v>
      </c>
      <c r="G1221" s="84" t="b">
        <v>0</v>
      </c>
      <c r="H1221" s="84" t="b">
        <v>0</v>
      </c>
      <c r="I1221" s="84" t="b">
        <v>0</v>
      </c>
      <c r="J1221" s="84" t="b">
        <v>0</v>
      </c>
      <c r="K1221" s="84" t="b">
        <v>0</v>
      </c>
      <c r="L1221" s="84" t="b">
        <v>0</v>
      </c>
    </row>
    <row r="1222" spans="1:12" ht="15">
      <c r="A1222" s="84" t="s">
        <v>2987</v>
      </c>
      <c r="B1222" s="84" t="s">
        <v>3012</v>
      </c>
      <c r="C1222" s="84">
        <v>2</v>
      </c>
      <c r="D1222" s="123">
        <v>0</v>
      </c>
      <c r="E1222" s="123">
        <v>1.2041199826559248</v>
      </c>
      <c r="F1222" s="84" t="s">
        <v>2904</v>
      </c>
      <c r="G1222" s="84" t="b">
        <v>0</v>
      </c>
      <c r="H1222" s="84" t="b">
        <v>0</v>
      </c>
      <c r="I1222" s="84" t="b">
        <v>0</v>
      </c>
      <c r="J1222" s="84" t="b">
        <v>0</v>
      </c>
      <c r="K1222" s="84" t="b">
        <v>0</v>
      </c>
      <c r="L1222" s="84" t="b">
        <v>0</v>
      </c>
    </row>
    <row r="1223" spans="1:12" ht="15">
      <c r="A1223" s="84" t="s">
        <v>3012</v>
      </c>
      <c r="B1223" s="84" t="s">
        <v>3008</v>
      </c>
      <c r="C1223" s="84">
        <v>2</v>
      </c>
      <c r="D1223" s="123">
        <v>0</v>
      </c>
      <c r="E1223" s="123">
        <v>1.2041199826559248</v>
      </c>
      <c r="F1223" s="84" t="s">
        <v>2904</v>
      </c>
      <c r="G1223" s="84" t="b">
        <v>0</v>
      </c>
      <c r="H1223" s="84" t="b">
        <v>0</v>
      </c>
      <c r="I1223" s="84" t="b">
        <v>0</v>
      </c>
      <c r="J1223" s="84" t="b">
        <v>0</v>
      </c>
      <c r="K1223" s="84" t="b">
        <v>0</v>
      </c>
      <c r="L1223" s="84" t="b">
        <v>0</v>
      </c>
    </row>
    <row r="1224" spans="1:12" ht="15">
      <c r="A1224" s="84" t="s">
        <v>3008</v>
      </c>
      <c r="B1224" s="84" t="s">
        <v>716</v>
      </c>
      <c r="C1224" s="84">
        <v>2</v>
      </c>
      <c r="D1224" s="123">
        <v>0</v>
      </c>
      <c r="E1224" s="123">
        <v>1.2041199826559248</v>
      </c>
      <c r="F1224" s="84" t="s">
        <v>2904</v>
      </c>
      <c r="G1224" s="84" t="b">
        <v>0</v>
      </c>
      <c r="H1224" s="84" t="b">
        <v>0</v>
      </c>
      <c r="I1224" s="84" t="b">
        <v>0</v>
      </c>
      <c r="J1224" s="84" t="b">
        <v>0</v>
      </c>
      <c r="K1224" s="84" t="b">
        <v>0</v>
      </c>
      <c r="L1224" s="84" t="b">
        <v>0</v>
      </c>
    </row>
    <row r="1225" spans="1:12" ht="15">
      <c r="A1225" s="84" t="s">
        <v>3690</v>
      </c>
      <c r="B1225" s="84" t="s">
        <v>4030</v>
      </c>
      <c r="C1225" s="84">
        <v>2</v>
      </c>
      <c r="D1225" s="123">
        <v>0</v>
      </c>
      <c r="E1225" s="123">
        <v>1.1139433523068367</v>
      </c>
      <c r="F1225" s="84" t="s">
        <v>2905</v>
      </c>
      <c r="G1225" s="84" t="b">
        <v>0</v>
      </c>
      <c r="H1225" s="84" t="b">
        <v>0</v>
      </c>
      <c r="I1225" s="84" t="b">
        <v>0</v>
      </c>
      <c r="J1225" s="84" t="b">
        <v>0</v>
      </c>
      <c r="K1225" s="84" t="b">
        <v>0</v>
      </c>
      <c r="L1225" s="84" t="b">
        <v>0</v>
      </c>
    </row>
    <row r="1226" spans="1:12" ht="15">
      <c r="A1226" s="84" t="s">
        <v>4030</v>
      </c>
      <c r="B1226" s="84" t="s">
        <v>3663</v>
      </c>
      <c r="C1226" s="84">
        <v>2</v>
      </c>
      <c r="D1226" s="123">
        <v>0</v>
      </c>
      <c r="E1226" s="123">
        <v>1.1139433523068367</v>
      </c>
      <c r="F1226" s="84" t="s">
        <v>2905</v>
      </c>
      <c r="G1226" s="84" t="b">
        <v>0</v>
      </c>
      <c r="H1226" s="84" t="b">
        <v>0</v>
      </c>
      <c r="I1226" s="84" t="b">
        <v>0</v>
      </c>
      <c r="J1226" s="84" t="b">
        <v>0</v>
      </c>
      <c r="K1226" s="84" t="b">
        <v>0</v>
      </c>
      <c r="L1226" s="84" t="b">
        <v>0</v>
      </c>
    </row>
    <row r="1227" spans="1:12" ht="15">
      <c r="A1227" s="84" t="s">
        <v>3663</v>
      </c>
      <c r="B1227" s="84" t="s">
        <v>4031</v>
      </c>
      <c r="C1227" s="84">
        <v>2</v>
      </c>
      <c r="D1227" s="123">
        <v>0</v>
      </c>
      <c r="E1227" s="123">
        <v>1.1139433523068367</v>
      </c>
      <c r="F1227" s="84" t="s">
        <v>2905</v>
      </c>
      <c r="G1227" s="84" t="b">
        <v>0</v>
      </c>
      <c r="H1227" s="84" t="b">
        <v>0</v>
      </c>
      <c r="I1227" s="84" t="b">
        <v>0</v>
      </c>
      <c r="J1227" s="84" t="b">
        <v>0</v>
      </c>
      <c r="K1227" s="84" t="b">
        <v>0</v>
      </c>
      <c r="L1227" s="84" t="b">
        <v>0</v>
      </c>
    </row>
    <row r="1228" spans="1:12" ht="15">
      <c r="A1228" s="84" t="s">
        <v>4031</v>
      </c>
      <c r="B1228" s="84" t="s">
        <v>4032</v>
      </c>
      <c r="C1228" s="84">
        <v>2</v>
      </c>
      <c r="D1228" s="123">
        <v>0</v>
      </c>
      <c r="E1228" s="123">
        <v>1.1139433523068367</v>
      </c>
      <c r="F1228" s="84" t="s">
        <v>2905</v>
      </c>
      <c r="G1228" s="84" t="b">
        <v>0</v>
      </c>
      <c r="H1228" s="84" t="b">
        <v>0</v>
      </c>
      <c r="I1228" s="84" t="b">
        <v>0</v>
      </c>
      <c r="J1228" s="84" t="b">
        <v>0</v>
      </c>
      <c r="K1228" s="84" t="b">
        <v>0</v>
      </c>
      <c r="L1228" s="84" t="b">
        <v>0</v>
      </c>
    </row>
    <row r="1229" spans="1:12" ht="15">
      <c r="A1229" s="84" t="s">
        <v>4032</v>
      </c>
      <c r="B1229" s="84" t="s">
        <v>4033</v>
      </c>
      <c r="C1229" s="84">
        <v>2</v>
      </c>
      <c r="D1229" s="123">
        <v>0</v>
      </c>
      <c r="E1229" s="123">
        <v>1.1139433523068367</v>
      </c>
      <c r="F1229" s="84" t="s">
        <v>2905</v>
      </c>
      <c r="G1229" s="84" t="b">
        <v>0</v>
      </c>
      <c r="H1229" s="84" t="b">
        <v>0</v>
      </c>
      <c r="I1229" s="84" t="b">
        <v>0</v>
      </c>
      <c r="J1229" s="84" t="b">
        <v>0</v>
      </c>
      <c r="K1229" s="84" t="b">
        <v>0</v>
      </c>
      <c r="L1229" s="84" t="b">
        <v>0</v>
      </c>
    </row>
    <row r="1230" spans="1:12" ht="15">
      <c r="A1230" s="84" t="s">
        <v>4033</v>
      </c>
      <c r="B1230" s="84" t="s">
        <v>4034</v>
      </c>
      <c r="C1230" s="84">
        <v>2</v>
      </c>
      <c r="D1230" s="123">
        <v>0</v>
      </c>
      <c r="E1230" s="123">
        <v>1.1139433523068367</v>
      </c>
      <c r="F1230" s="84" t="s">
        <v>2905</v>
      </c>
      <c r="G1230" s="84" t="b">
        <v>0</v>
      </c>
      <c r="H1230" s="84" t="b">
        <v>0</v>
      </c>
      <c r="I1230" s="84" t="b">
        <v>0</v>
      </c>
      <c r="J1230" s="84" t="b">
        <v>0</v>
      </c>
      <c r="K1230" s="84" t="b">
        <v>0</v>
      </c>
      <c r="L1230" s="84" t="b">
        <v>0</v>
      </c>
    </row>
    <row r="1231" spans="1:12" ht="15">
      <c r="A1231" s="84" t="s">
        <v>4034</v>
      </c>
      <c r="B1231" s="84" t="s">
        <v>3016</v>
      </c>
      <c r="C1231" s="84">
        <v>2</v>
      </c>
      <c r="D1231" s="123">
        <v>0</v>
      </c>
      <c r="E1231" s="123">
        <v>1.1139433523068367</v>
      </c>
      <c r="F1231" s="84" t="s">
        <v>2905</v>
      </c>
      <c r="G1231" s="84" t="b">
        <v>0</v>
      </c>
      <c r="H1231" s="84" t="b">
        <v>0</v>
      </c>
      <c r="I1231" s="84" t="b">
        <v>0</v>
      </c>
      <c r="J1231" s="84" t="b">
        <v>0</v>
      </c>
      <c r="K1231" s="84" t="b">
        <v>0</v>
      </c>
      <c r="L1231" s="84" t="b">
        <v>0</v>
      </c>
    </row>
    <row r="1232" spans="1:12" ht="15">
      <c r="A1232" s="84" t="s">
        <v>3016</v>
      </c>
      <c r="B1232" s="84" t="s">
        <v>4035</v>
      </c>
      <c r="C1232" s="84">
        <v>2</v>
      </c>
      <c r="D1232" s="123">
        <v>0</v>
      </c>
      <c r="E1232" s="123">
        <v>1.1139433523068367</v>
      </c>
      <c r="F1232" s="84" t="s">
        <v>2905</v>
      </c>
      <c r="G1232" s="84" t="b">
        <v>0</v>
      </c>
      <c r="H1232" s="84" t="b">
        <v>0</v>
      </c>
      <c r="I1232" s="84" t="b">
        <v>0</v>
      </c>
      <c r="J1232" s="84" t="b">
        <v>0</v>
      </c>
      <c r="K1232" s="84" t="b">
        <v>0</v>
      </c>
      <c r="L1232" s="84" t="b">
        <v>0</v>
      </c>
    </row>
    <row r="1233" spans="1:12" ht="15">
      <c r="A1233" s="84" t="s">
        <v>4035</v>
      </c>
      <c r="B1233" s="84" t="s">
        <v>3703</v>
      </c>
      <c r="C1233" s="84">
        <v>2</v>
      </c>
      <c r="D1233" s="123">
        <v>0</v>
      </c>
      <c r="E1233" s="123">
        <v>1.1139433523068367</v>
      </c>
      <c r="F1233" s="84" t="s">
        <v>2905</v>
      </c>
      <c r="G1233" s="84" t="b">
        <v>0</v>
      </c>
      <c r="H1233" s="84" t="b">
        <v>0</v>
      </c>
      <c r="I1233" s="84" t="b">
        <v>0</v>
      </c>
      <c r="J1233" s="84" t="b">
        <v>0</v>
      </c>
      <c r="K1233" s="84" t="b">
        <v>0</v>
      </c>
      <c r="L1233" s="84" t="b">
        <v>0</v>
      </c>
    </row>
    <row r="1234" spans="1:12" ht="15">
      <c r="A1234" s="84" t="s">
        <v>3703</v>
      </c>
      <c r="B1234" s="84" t="s">
        <v>4036</v>
      </c>
      <c r="C1234" s="84">
        <v>2</v>
      </c>
      <c r="D1234" s="123">
        <v>0</v>
      </c>
      <c r="E1234" s="123">
        <v>1.1139433523068367</v>
      </c>
      <c r="F1234" s="84" t="s">
        <v>2905</v>
      </c>
      <c r="G1234" s="84" t="b">
        <v>0</v>
      </c>
      <c r="H1234" s="84" t="b">
        <v>0</v>
      </c>
      <c r="I1234" s="84" t="b">
        <v>0</v>
      </c>
      <c r="J1234" s="84" t="b">
        <v>0</v>
      </c>
      <c r="K1234" s="84" t="b">
        <v>0</v>
      </c>
      <c r="L1234" s="84" t="b">
        <v>0</v>
      </c>
    </row>
    <row r="1235" spans="1:12" ht="15">
      <c r="A1235" s="84" t="s">
        <v>4037</v>
      </c>
      <c r="B1235" s="84" t="s">
        <v>4038</v>
      </c>
      <c r="C1235" s="84">
        <v>2</v>
      </c>
      <c r="D1235" s="123">
        <v>0</v>
      </c>
      <c r="E1235" s="123">
        <v>1.0606978403536116</v>
      </c>
      <c r="F1235" s="84" t="s">
        <v>2906</v>
      </c>
      <c r="G1235" s="84" t="b">
        <v>0</v>
      </c>
      <c r="H1235" s="84" t="b">
        <v>0</v>
      </c>
      <c r="I1235" s="84" t="b">
        <v>0</v>
      </c>
      <c r="J1235" s="84" t="b">
        <v>0</v>
      </c>
      <c r="K1235" s="84" t="b">
        <v>0</v>
      </c>
      <c r="L1235" s="84" t="b">
        <v>0</v>
      </c>
    </row>
    <row r="1236" spans="1:12" ht="15">
      <c r="A1236" s="84" t="s">
        <v>4038</v>
      </c>
      <c r="B1236" s="84" t="s">
        <v>4039</v>
      </c>
      <c r="C1236" s="84">
        <v>2</v>
      </c>
      <c r="D1236" s="123">
        <v>0</v>
      </c>
      <c r="E1236" s="123">
        <v>1.0606978403536116</v>
      </c>
      <c r="F1236" s="84" t="s">
        <v>2906</v>
      </c>
      <c r="G1236" s="84" t="b">
        <v>0</v>
      </c>
      <c r="H1236" s="84" t="b">
        <v>0</v>
      </c>
      <c r="I1236" s="84" t="b">
        <v>0</v>
      </c>
      <c r="J1236" s="84" t="b">
        <v>1</v>
      </c>
      <c r="K1236" s="84" t="b">
        <v>0</v>
      </c>
      <c r="L1236" s="84" t="b">
        <v>0</v>
      </c>
    </row>
    <row r="1237" spans="1:12" ht="15">
      <c r="A1237" s="84" t="s">
        <v>4039</v>
      </c>
      <c r="B1237" s="84" t="s">
        <v>4040</v>
      </c>
      <c r="C1237" s="84">
        <v>2</v>
      </c>
      <c r="D1237" s="123">
        <v>0</v>
      </c>
      <c r="E1237" s="123">
        <v>1.0606978403536116</v>
      </c>
      <c r="F1237" s="84" t="s">
        <v>2906</v>
      </c>
      <c r="G1237" s="84" t="b">
        <v>1</v>
      </c>
      <c r="H1237" s="84" t="b">
        <v>0</v>
      </c>
      <c r="I1237" s="84" t="b">
        <v>0</v>
      </c>
      <c r="J1237" s="84" t="b">
        <v>0</v>
      </c>
      <c r="K1237" s="84" t="b">
        <v>0</v>
      </c>
      <c r="L1237" s="84" t="b">
        <v>0</v>
      </c>
    </row>
    <row r="1238" spans="1:12" ht="15">
      <c r="A1238" s="84" t="s">
        <v>4040</v>
      </c>
      <c r="B1238" s="84" t="s">
        <v>4041</v>
      </c>
      <c r="C1238" s="84">
        <v>2</v>
      </c>
      <c r="D1238" s="123">
        <v>0</v>
      </c>
      <c r="E1238" s="123">
        <v>1.0606978403536116</v>
      </c>
      <c r="F1238" s="84" t="s">
        <v>2906</v>
      </c>
      <c r="G1238" s="84" t="b">
        <v>0</v>
      </c>
      <c r="H1238" s="84" t="b">
        <v>0</v>
      </c>
      <c r="I1238" s="84" t="b">
        <v>0</v>
      </c>
      <c r="J1238" s="84" t="b">
        <v>0</v>
      </c>
      <c r="K1238" s="84" t="b">
        <v>0</v>
      </c>
      <c r="L1238" s="84" t="b">
        <v>0</v>
      </c>
    </row>
    <row r="1239" spans="1:12" ht="15">
      <c r="A1239" s="84" t="s">
        <v>4041</v>
      </c>
      <c r="B1239" s="84" t="s">
        <v>3697</v>
      </c>
      <c r="C1239" s="84">
        <v>2</v>
      </c>
      <c r="D1239" s="123">
        <v>0</v>
      </c>
      <c r="E1239" s="123">
        <v>1.0606978403536116</v>
      </c>
      <c r="F1239" s="84" t="s">
        <v>2906</v>
      </c>
      <c r="G1239" s="84" t="b">
        <v>0</v>
      </c>
      <c r="H1239" s="84" t="b">
        <v>0</v>
      </c>
      <c r="I1239" s="84" t="b">
        <v>0</v>
      </c>
      <c r="J1239" s="84" t="b">
        <v>0</v>
      </c>
      <c r="K1239" s="84" t="b">
        <v>0</v>
      </c>
      <c r="L1239" s="84" t="b">
        <v>0</v>
      </c>
    </row>
    <row r="1240" spans="1:12" ht="15">
      <c r="A1240" s="84" t="s">
        <v>3697</v>
      </c>
      <c r="B1240" s="84" t="s">
        <v>4042</v>
      </c>
      <c r="C1240" s="84">
        <v>2</v>
      </c>
      <c r="D1240" s="123">
        <v>0</v>
      </c>
      <c r="E1240" s="123">
        <v>1.0606978403536116</v>
      </c>
      <c r="F1240" s="84" t="s">
        <v>2906</v>
      </c>
      <c r="G1240" s="84" t="b">
        <v>0</v>
      </c>
      <c r="H1240" s="84" t="b">
        <v>0</v>
      </c>
      <c r="I1240" s="84" t="b">
        <v>0</v>
      </c>
      <c r="J1240" s="84" t="b">
        <v>0</v>
      </c>
      <c r="K1240" s="84" t="b">
        <v>0</v>
      </c>
      <c r="L1240" s="84" t="b">
        <v>0</v>
      </c>
    </row>
    <row r="1241" spans="1:12" ht="15">
      <c r="A1241" s="84" t="s">
        <v>4042</v>
      </c>
      <c r="B1241" s="84" t="s">
        <v>4043</v>
      </c>
      <c r="C1241" s="84">
        <v>2</v>
      </c>
      <c r="D1241" s="123">
        <v>0</v>
      </c>
      <c r="E1241" s="123">
        <v>1.0606978403536116</v>
      </c>
      <c r="F1241" s="84" t="s">
        <v>2906</v>
      </c>
      <c r="G1241" s="84" t="b">
        <v>0</v>
      </c>
      <c r="H1241" s="84" t="b">
        <v>0</v>
      </c>
      <c r="I1241" s="84" t="b">
        <v>0</v>
      </c>
      <c r="J1241" s="84" t="b">
        <v>0</v>
      </c>
      <c r="K1241" s="84" t="b">
        <v>0</v>
      </c>
      <c r="L1241" s="84" t="b">
        <v>0</v>
      </c>
    </row>
    <row r="1242" spans="1:12" ht="15">
      <c r="A1242" s="84" t="s">
        <v>4043</v>
      </c>
      <c r="B1242" s="84" t="s">
        <v>4044</v>
      </c>
      <c r="C1242" s="84">
        <v>2</v>
      </c>
      <c r="D1242" s="123">
        <v>0</v>
      </c>
      <c r="E1242" s="123">
        <v>1.0606978403536116</v>
      </c>
      <c r="F1242" s="84" t="s">
        <v>2906</v>
      </c>
      <c r="G1242" s="84" t="b">
        <v>0</v>
      </c>
      <c r="H1242" s="84" t="b">
        <v>0</v>
      </c>
      <c r="I1242" s="84" t="b">
        <v>0</v>
      </c>
      <c r="J1242" s="84" t="b">
        <v>0</v>
      </c>
      <c r="K1242" s="84" t="b">
        <v>0</v>
      </c>
      <c r="L1242" s="84" t="b">
        <v>0</v>
      </c>
    </row>
    <row r="1243" spans="1:12" ht="15">
      <c r="A1243" s="84" t="s">
        <v>4044</v>
      </c>
      <c r="B1243" s="84" t="s">
        <v>4045</v>
      </c>
      <c r="C1243" s="84">
        <v>2</v>
      </c>
      <c r="D1243" s="123">
        <v>0</v>
      </c>
      <c r="E1243" s="123">
        <v>1.0606978403536116</v>
      </c>
      <c r="F1243" s="84" t="s">
        <v>2906</v>
      </c>
      <c r="G1243" s="84" t="b">
        <v>0</v>
      </c>
      <c r="H1243" s="84" t="b">
        <v>0</v>
      </c>
      <c r="I1243" s="84" t="b">
        <v>0</v>
      </c>
      <c r="J1243" s="84" t="b">
        <v>0</v>
      </c>
      <c r="K1243" s="84" t="b">
        <v>0</v>
      </c>
      <c r="L1243" s="84" t="b">
        <v>0</v>
      </c>
    </row>
    <row r="1244" spans="1:12" ht="15">
      <c r="A1244" s="84" t="s">
        <v>3734</v>
      </c>
      <c r="B1244" s="84" t="s">
        <v>4046</v>
      </c>
      <c r="C1244" s="84">
        <v>2</v>
      </c>
      <c r="D1244" s="123">
        <v>0</v>
      </c>
      <c r="E1244" s="123">
        <v>0.8129133566428556</v>
      </c>
      <c r="F1244" s="84" t="s">
        <v>2907</v>
      </c>
      <c r="G1244" s="84" t="b">
        <v>0</v>
      </c>
      <c r="H1244" s="84" t="b">
        <v>0</v>
      </c>
      <c r="I1244" s="84" t="b">
        <v>0</v>
      </c>
      <c r="J1244" s="84" t="b">
        <v>0</v>
      </c>
      <c r="K1244" s="84" t="b">
        <v>0</v>
      </c>
      <c r="L1244" s="84" t="b">
        <v>0</v>
      </c>
    </row>
    <row r="1245" spans="1:12" ht="15">
      <c r="A1245" s="84" t="s">
        <v>4046</v>
      </c>
      <c r="B1245" s="84" t="s">
        <v>4047</v>
      </c>
      <c r="C1245" s="84">
        <v>2</v>
      </c>
      <c r="D1245" s="123">
        <v>0</v>
      </c>
      <c r="E1245" s="123">
        <v>0.8129133566428556</v>
      </c>
      <c r="F1245" s="84" t="s">
        <v>2907</v>
      </c>
      <c r="G1245" s="84" t="b">
        <v>0</v>
      </c>
      <c r="H1245" s="84" t="b">
        <v>0</v>
      </c>
      <c r="I1245" s="84" t="b">
        <v>0</v>
      </c>
      <c r="J1245" s="84" t="b">
        <v>0</v>
      </c>
      <c r="K1245" s="84" t="b">
        <v>0</v>
      </c>
      <c r="L1245" s="84" t="b">
        <v>0</v>
      </c>
    </row>
    <row r="1246" spans="1:12" ht="15">
      <c r="A1246" s="84" t="s">
        <v>4047</v>
      </c>
      <c r="B1246" s="84" t="s">
        <v>2987</v>
      </c>
      <c r="C1246" s="84">
        <v>2</v>
      </c>
      <c r="D1246" s="123">
        <v>0</v>
      </c>
      <c r="E1246" s="123">
        <v>0.8129133566428556</v>
      </c>
      <c r="F1246" s="84" t="s">
        <v>2907</v>
      </c>
      <c r="G1246" s="84" t="b">
        <v>0</v>
      </c>
      <c r="H1246" s="84" t="b">
        <v>0</v>
      </c>
      <c r="I1246" s="84" t="b">
        <v>0</v>
      </c>
      <c r="J1246" s="84" t="b">
        <v>0</v>
      </c>
      <c r="K1246" s="84" t="b">
        <v>0</v>
      </c>
      <c r="L1246" s="84" t="b">
        <v>0</v>
      </c>
    </row>
    <row r="1247" spans="1:12" ht="15">
      <c r="A1247" s="84" t="s">
        <v>2987</v>
      </c>
      <c r="B1247" s="84" t="s">
        <v>3680</v>
      </c>
      <c r="C1247" s="84">
        <v>2</v>
      </c>
      <c r="D1247" s="123">
        <v>0</v>
      </c>
      <c r="E1247" s="123">
        <v>0.8129133566428556</v>
      </c>
      <c r="F1247" s="84" t="s">
        <v>2907</v>
      </c>
      <c r="G1247" s="84" t="b">
        <v>0</v>
      </c>
      <c r="H1247" s="84" t="b">
        <v>0</v>
      </c>
      <c r="I1247" s="84" t="b">
        <v>0</v>
      </c>
      <c r="J1247" s="84" t="b">
        <v>0</v>
      </c>
      <c r="K1247" s="84" t="b">
        <v>0</v>
      </c>
      <c r="L1247" s="84" t="b">
        <v>0</v>
      </c>
    </row>
    <row r="1248" spans="1:12" ht="15">
      <c r="A1248" s="84" t="s">
        <v>3680</v>
      </c>
      <c r="B1248" s="84" t="s">
        <v>707</v>
      </c>
      <c r="C1248" s="84">
        <v>2</v>
      </c>
      <c r="D1248" s="123">
        <v>0</v>
      </c>
      <c r="E1248" s="123">
        <v>0.8129133566428556</v>
      </c>
      <c r="F1248" s="84" t="s">
        <v>2907</v>
      </c>
      <c r="G1248" s="84" t="b">
        <v>0</v>
      </c>
      <c r="H1248" s="84" t="b">
        <v>0</v>
      </c>
      <c r="I1248" s="84" t="b">
        <v>0</v>
      </c>
      <c r="J1248" s="84" t="b">
        <v>0</v>
      </c>
      <c r="K1248" s="84" t="b">
        <v>0</v>
      </c>
      <c r="L1248" s="84" t="b">
        <v>0</v>
      </c>
    </row>
    <row r="1249" spans="1:12" ht="15">
      <c r="A1249" s="84" t="s">
        <v>707</v>
      </c>
      <c r="B1249" s="84" t="s">
        <v>3004</v>
      </c>
      <c r="C1249" s="84">
        <v>2</v>
      </c>
      <c r="D1249" s="123">
        <v>0</v>
      </c>
      <c r="E1249" s="123">
        <v>0.8129133566428556</v>
      </c>
      <c r="F1249" s="84" t="s">
        <v>2907</v>
      </c>
      <c r="G1249" s="84" t="b">
        <v>0</v>
      </c>
      <c r="H1249" s="84" t="b">
        <v>0</v>
      </c>
      <c r="I1249" s="84" t="b">
        <v>0</v>
      </c>
      <c r="J1249" s="84" t="b">
        <v>0</v>
      </c>
      <c r="K1249" s="84" t="b">
        <v>0</v>
      </c>
      <c r="L124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4075</v>
      </c>
      <c r="B1" s="13" t="s">
        <v>34</v>
      </c>
    </row>
    <row r="2" spans="1:2" ht="15">
      <c r="A2" s="115" t="s">
        <v>223</v>
      </c>
      <c r="B2" s="78">
        <v>7246.238095</v>
      </c>
    </row>
    <row r="3" spans="1:2" ht="15">
      <c r="A3" s="115" t="s">
        <v>218</v>
      </c>
      <c r="B3" s="78">
        <v>6870.204762</v>
      </c>
    </row>
    <row r="4" spans="1:2" ht="15">
      <c r="A4" s="115" t="s">
        <v>320</v>
      </c>
      <c r="B4" s="78">
        <v>5673.171429</v>
      </c>
    </row>
    <row r="5" spans="1:2" ht="15">
      <c r="A5" s="115" t="s">
        <v>255</v>
      </c>
      <c r="B5" s="78">
        <v>3270.504762</v>
      </c>
    </row>
    <row r="6" spans="1:2" ht="15">
      <c r="A6" s="115" t="s">
        <v>222</v>
      </c>
      <c r="B6" s="78">
        <v>2905</v>
      </c>
    </row>
    <row r="7" spans="1:2" ht="15">
      <c r="A7" s="115" t="s">
        <v>214</v>
      </c>
      <c r="B7" s="78">
        <v>2484.542857</v>
      </c>
    </row>
    <row r="8" spans="1:2" ht="15">
      <c r="A8" s="115" t="s">
        <v>219</v>
      </c>
      <c r="B8" s="78">
        <v>2327.695238</v>
      </c>
    </row>
    <row r="9" spans="1:2" ht="15">
      <c r="A9" s="115" t="s">
        <v>220</v>
      </c>
      <c r="B9" s="78">
        <v>1860.366667</v>
      </c>
    </row>
    <row r="10" spans="1:2" ht="15">
      <c r="A10" s="115" t="s">
        <v>309</v>
      </c>
      <c r="B10" s="78">
        <v>1786.733333</v>
      </c>
    </row>
    <row r="11" spans="1:2" ht="15">
      <c r="A11" s="115" t="s">
        <v>221</v>
      </c>
      <c r="B11" s="78">
        <v>1782.066667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4117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1325</v>
      </c>
      <c r="AF2" s="13" t="s">
        <v>1326</v>
      </c>
      <c r="AG2" s="13" t="s">
        <v>1327</v>
      </c>
      <c r="AH2" s="13" t="s">
        <v>1328</v>
      </c>
      <c r="AI2" s="13" t="s">
        <v>1329</v>
      </c>
      <c r="AJ2" s="13" t="s">
        <v>1330</v>
      </c>
      <c r="AK2" s="13" t="s">
        <v>1331</v>
      </c>
      <c r="AL2" s="13" t="s">
        <v>1332</v>
      </c>
      <c r="AM2" s="13" t="s">
        <v>1333</v>
      </c>
      <c r="AN2" s="13" t="s">
        <v>1334</v>
      </c>
      <c r="AO2" s="13" t="s">
        <v>1335</v>
      </c>
      <c r="AP2" s="13" t="s">
        <v>1336</v>
      </c>
      <c r="AQ2" s="13" t="s">
        <v>1337</v>
      </c>
      <c r="AR2" s="13" t="s">
        <v>1338</v>
      </c>
      <c r="AS2" s="13" t="s">
        <v>1339</v>
      </c>
      <c r="AT2" s="13" t="s">
        <v>192</v>
      </c>
      <c r="AU2" s="13" t="s">
        <v>1340</v>
      </c>
      <c r="AV2" s="13" t="s">
        <v>1341</v>
      </c>
      <c r="AW2" s="13" t="s">
        <v>1342</v>
      </c>
      <c r="AX2" s="13" t="s">
        <v>1343</v>
      </c>
      <c r="AY2" s="13" t="s">
        <v>1344</v>
      </c>
      <c r="AZ2" s="13" t="s">
        <v>1345</v>
      </c>
      <c r="BA2" s="13" t="s">
        <v>2920</v>
      </c>
      <c r="BB2" s="120" t="s">
        <v>3362</v>
      </c>
      <c r="BC2" s="120" t="s">
        <v>3370</v>
      </c>
      <c r="BD2" s="120" t="s">
        <v>3371</v>
      </c>
      <c r="BE2" s="120" t="s">
        <v>3378</v>
      </c>
      <c r="BF2" s="120" t="s">
        <v>3379</v>
      </c>
      <c r="BG2" s="120" t="s">
        <v>3409</v>
      </c>
      <c r="BH2" s="120" t="s">
        <v>3424</v>
      </c>
      <c r="BI2" s="120" t="s">
        <v>3531</v>
      </c>
      <c r="BJ2" s="120" t="s">
        <v>3549</v>
      </c>
      <c r="BK2" s="120" t="s">
        <v>3655</v>
      </c>
      <c r="BL2" s="120" t="s">
        <v>4063</v>
      </c>
      <c r="BM2" s="120" t="s">
        <v>4064</v>
      </c>
      <c r="BN2" s="120" t="s">
        <v>4065</v>
      </c>
      <c r="BO2" s="120" t="s">
        <v>4066</v>
      </c>
      <c r="BP2" s="120" t="s">
        <v>4067</v>
      </c>
      <c r="BQ2" s="120" t="s">
        <v>4068</v>
      </c>
      <c r="BR2" s="120" t="s">
        <v>4069</v>
      </c>
      <c r="BS2" s="120" t="s">
        <v>4070</v>
      </c>
      <c r="BT2" s="120" t="s">
        <v>4072</v>
      </c>
      <c r="BU2" s="3"/>
      <c r="BV2" s="3"/>
    </row>
    <row r="3" spans="1:74" ht="41.45" customHeight="1">
      <c r="A3" s="64" t="s">
        <v>212</v>
      </c>
      <c r="C3" s="65"/>
      <c r="D3" s="65" t="s">
        <v>64</v>
      </c>
      <c r="E3" s="66">
        <v>162.0685182819327</v>
      </c>
      <c r="F3" s="68">
        <v>99.99988535087529</v>
      </c>
      <c r="G3" s="100" t="s">
        <v>862</v>
      </c>
      <c r="H3" s="65"/>
      <c r="I3" s="69" t="s">
        <v>212</v>
      </c>
      <c r="J3" s="70"/>
      <c r="K3" s="70"/>
      <c r="L3" s="69" t="s">
        <v>2611</v>
      </c>
      <c r="M3" s="73">
        <v>1.0382087316295676</v>
      </c>
      <c r="N3" s="74">
        <v>7231.24560546875</v>
      </c>
      <c r="O3" s="74">
        <v>5728.8388671875</v>
      </c>
      <c r="P3" s="75"/>
      <c r="Q3" s="76"/>
      <c r="R3" s="76"/>
      <c r="S3" s="48"/>
      <c r="T3" s="48">
        <v>1</v>
      </c>
      <c r="U3" s="48">
        <v>4</v>
      </c>
      <c r="V3" s="49">
        <v>754</v>
      </c>
      <c r="W3" s="49">
        <v>0.002283</v>
      </c>
      <c r="X3" s="49">
        <v>0.014107</v>
      </c>
      <c r="Y3" s="49">
        <v>1.590604</v>
      </c>
      <c r="Z3" s="49">
        <v>0.08333333333333333</v>
      </c>
      <c r="AA3" s="49">
        <v>0.25</v>
      </c>
      <c r="AB3" s="71">
        <v>3</v>
      </c>
      <c r="AC3" s="71"/>
      <c r="AD3" s="72"/>
      <c r="AE3" s="78" t="s">
        <v>1346</v>
      </c>
      <c r="AF3" s="78">
        <v>81</v>
      </c>
      <c r="AG3" s="78">
        <v>276</v>
      </c>
      <c r="AH3" s="78">
        <v>121</v>
      </c>
      <c r="AI3" s="78">
        <v>45</v>
      </c>
      <c r="AJ3" s="78"/>
      <c r="AK3" s="78" t="s">
        <v>1560</v>
      </c>
      <c r="AL3" s="78"/>
      <c r="AM3" s="82" t="s">
        <v>1894</v>
      </c>
      <c r="AN3" s="78"/>
      <c r="AO3" s="80">
        <v>43295.256631944445</v>
      </c>
      <c r="AP3" s="82" t="s">
        <v>2053</v>
      </c>
      <c r="AQ3" s="78" t="b">
        <v>1</v>
      </c>
      <c r="AR3" s="78" t="b">
        <v>0</v>
      </c>
      <c r="AS3" s="78" t="b">
        <v>0</v>
      </c>
      <c r="AT3" s="78" t="s">
        <v>1276</v>
      </c>
      <c r="AU3" s="78">
        <v>3</v>
      </c>
      <c r="AV3" s="78"/>
      <c r="AW3" s="78" t="b">
        <v>0</v>
      </c>
      <c r="AX3" s="78" t="s">
        <v>2391</v>
      </c>
      <c r="AY3" s="82" t="s">
        <v>2392</v>
      </c>
      <c r="AZ3" s="78" t="s">
        <v>66</v>
      </c>
      <c r="BA3" s="78" t="str">
        <f>REPLACE(INDEX(GroupVertices[Group],MATCH(Vertices[[#This Row],[Vertex]],GroupVertices[Vertex],0)),1,1,"")</f>
        <v>15</v>
      </c>
      <c r="BB3" s="48" t="s">
        <v>577</v>
      </c>
      <c r="BC3" s="48" t="s">
        <v>577</v>
      </c>
      <c r="BD3" s="48" t="s">
        <v>640</v>
      </c>
      <c r="BE3" s="48" t="s">
        <v>640</v>
      </c>
      <c r="BF3" s="48" t="s">
        <v>690</v>
      </c>
      <c r="BG3" s="48" t="s">
        <v>690</v>
      </c>
      <c r="BH3" s="121" t="s">
        <v>3111</v>
      </c>
      <c r="BI3" s="121" t="s">
        <v>3111</v>
      </c>
      <c r="BJ3" s="121" t="s">
        <v>3550</v>
      </c>
      <c r="BK3" s="121" t="s">
        <v>3550</v>
      </c>
      <c r="BL3" s="121">
        <v>1</v>
      </c>
      <c r="BM3" s="124">
        <v>4.3478260869565215</v>
      </c>
      <c r="BN3" s="121">
        <v>0</v>
      </c>
      <c r="BO3" s="124">
        <v>0</v>
      </c>
      <c r="BP3" s="121">
        <v>0</v>
      </c>
      <c r="BQ3" s="124">
        <v>0</v>
      </c>
      <c r="BR3" s="121">
        <v>22</v>
      </c>
      <c r="BS3" s="124">
        <v>95.65217391304348</v>
      </c>
      <c r="BT3" s="121">
        <v>23</v>
      </c>
      <c r="BU3" s="3"/>
      <c r="BV3" s="3"/>
    </row>
    <row r="4" spans="1:77" ht="41.45" customHeight="1">
      <c r="A4" s="64" t="s">
        <v>336</v>
      </c>
      <c r="C4" s="65"/>
      <c r="D4" s="65" t="s">
        <v>64</v>
      </c>
      <c r="E4" s="66">
        <v>169.40576827404186</v>
      </c>
      <c r="F4" s="68">
        <v>99.98760819993582</v>
      </c>
      <c r="G4" s="100" t="s">
        <v>2266</v>
      </c>
      <c r="H4" s="65"/>
      <c r="I4" s="69" t="s">
        <v>336</v>
      </c>
      <c r="J4" s="70"/>
      <c r="K4" s="70"/>
      <c r="L4" s="69" t="s">
        <v>2612</v>
      </c>
      <c r="M4" s="73">
        <v>5.129773901388461</v>
      </c>
      <c r="N4" s="74">
        <v>7338.68701171875</v>
      </c>
      <c r="O4" s="74">
        <v>5926.72802734375</v>
      </c>
      <c r="P4" s="75"/>
      <c r="Q4" s="76"/>
      <c r="R4" s="76"/>
      <c r="S4" s="86"/>
      <c r="T4" s="48">
        <v>1</v>
      </c>
      <c r="U4" s="48">
        <v>0</v>
      </c>
      <c r="V4" s="49">
        <v>0</v>
      </c>
      <c r="W4" s="49">
        <v>0.00177</v>
      </c>
      <c r="X4" s="49">
        <v>0.002047</v>
      </c>
      <c r="Y4" s="49">
        <v>0.488003</v>
      </c>
      <c r="Z4" s="49">
        <v>0</v>
      </c>
      <c r="AA4" s="49">
        <v>0</v>
      </c>
      <c r="AB4" s="71">
        <v>4</v>
      </c>
      <c r="AC4" s="71"/>
      <c r="AD4" s="72"/>
      <c r="AE4" s="78" t="s">
        <v>1347</v>
      </c>
      <c r="AF4" s="78">
        <v>27146</v>
      </c>
      <c r="AG4" s="78">
        <v>29403</v>
      </c>
      <c r="AH4" s="78">
        <v>6659</v>
      </c>
      <c r="AI4" s="78">
        <v>11966</v>
      </c>
      <c r="AJ4" s="78"/>
      <c r="AK4" s="78" t="s">
        <v>1561</v>
      </c>
      <c r="AL4" s="78" t="s">
        <v>1766</v>
      </c>
      <c r="AM4" s="82" t="s">
        <v>1895</v>
      </c>
      <c r="AN4" s="78"/>
      <c r="AO4" s="80">
        <v>40134.360601851855</v>
      </c>
      <c r="AP4" s="82" t="s">
        <v>2054</v>
      </c>
      <c r="AQ4" s="78" t="b">
        <v>0</v>
      </c>
      <c r="AR4" s="78" t="b">
        <v>0</v>
      </c>
      <c r="AS4" s="78" t="b">
        <v>1</v>
      </c>
      <c r="AT4" s="78" t="s">
        <v>1276</v>
      </c>
      <c r="AU4" s="78">
        <v>289</v>
      </c>
      <c r="AV4" s="82" t="s">
        <v>2250</v>
      </c>
      <c r="AW4" s="78" t="b">
        <v>0</v>
      </c>
      <c r="AX4" s="78" t="s">
        <v>2391</v>
      </c>
      <c r="AY4" s="82" t="s">
        <v>2393</v>
      </c>
      <c r="AZ4" s="78" t="s">
        <v>65</v>
      </c>
      <c r="BA4" s="78" t="str">
        <f>REPLACE(INDEX(GroupVertices[Group],MATCH(Vertices[[#This Row],[Vertex]],GroupVertices[Vertex],0)),1,1,"")</f>
        <v>15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162.30933989049026</v>
      </c>
      <c r="F5" s="68">
        <v>99.99948239292225</v>
      </c>
      <c r="G5" s="100" t="s">
        <v>863</v>
      </c>
      <c r="H5" s="65"/>
      <c r="I5" s="69" t="s">
        <v>213</v>
      </c>
      <c r="J5" s="70"/>
      <c r="K5" s="70"/>
      <c r="L5" s="69" t="s">
        <v>2613</v>
      </c>
      <c r="M5" s="73">
        <v>1.1725011854452543</v>
      </c>
      <c r="N5" s="74">
        <v>6337.8974609375</v>
      </c>
      <c r="O5" s="74">
        <v>4652.47607421875</v>
      </c>
      <c r="P5" s="75"/>
      <c r="Q5" s="76"/>
      <c r="R5" s="76"/>
      <c r="S5" s="86"/>
      <c r="T5" s="48">
        <v>1</v>
      </c>
      <c r="U5" s="48">
        <v>1</v>
      </c>
      <c r="V5" s="49">
        <v>2</v>
      </c>
      <c r="W5" s="49">
        <v>0.5</v>
      </c>
      <c r="X5" s="49">
        <v>0</v>
      </c>
      <c r="Y5" s="49">
        <v>1.459456</v>
      </c>
      <c r="Z5" s="49">
        <v>0</v>
      </c>
      <c r="AA5" s="49">
        <v>0</v>
      </c>
      <c r="AB5" s="71">
        <v>5</v>
      </c>
      <c r="AC5" s="71"/>
      <c r="AD5" s="72"/>
      <c r="AE5" s="78" t="s">
        <v>1348</v>
      </c>
      <c r="AF5" s="78">
        <v>97</v>
      </c>
      <c r="AG5" s="78">
        <v>1232</v>
      </c>
      <c r="AH5" s="78">
        <v>3522</v>
      </c>
      <c r="AI5" s="78">
        <v>0</v>
      </c>
      <c r="AJ5" s="78"/>
      <c r="AK5" s="78" t="s">
        <v>1562</v>
      </c>
      <c r="AL5" s="78"/>
      <c r="AM5" s="78"/>
      <c r="AN5" s="78"/>
      <c r="AO5" s="80">
        <v>43144.4419212963</v>
      </c>
      <c r="AP5" s="82" t="s">
        <v>2055</v>
      </c>
      <c r="AQ5" s="78" t="b">
        <v>1</v>
      </c>
      <c r="AR5" s="78" t="b">
        <v>0</v>
      </c>
      <c r="AS5" s="78" t="b">
        <v>0</v>
      </c>
      <c r="AT5" s="78" t="s">
        <v>1276</v>
      </c>
      <c r="AU5" s="78">
        <v>33</v>
      </c>
      <c r="AV5" s="78"/>
      <c r="AW5" s="78" t="b">
        <v>0</v>
      </c>
      <c r="AX5" s="78" t="s">
        <v>2391</v>
      </c>
      <c r="AY5" s="82" t="s">
        <v>2394</v>
      </c>
      <c r="AZ5" s="78" t="s">
        <v>66</v>
      </c>
      <c r="BA5" s="78" t="str">
        <f>REPLACE(INDEX(GroupVertices[Group],MATCH(Vertices[[#This Row],[Vertex]],GroupVertices[Vertex],0)),1,1,"")</f>
        <v>18</v>
      </c>
      <c r="BB5" s="48" t="s">
        <v>578</v>
      </c>
      <c r="BC5" s="48" t="s">
        <v>578</v>
      </c>
      <c r="BD5" s="48" t="s">
        <v>641</v>
      </c>
      <c r="BE5" s="48" t="s">
        <v>641</v>
      </c>
      <c r="BF5" s="48" t="s">
        <v>691</v>
      </c>
      <c r="BG5" s="48" t="s">
        <v>691</v>
      </c>
      <c r="BH5" s="121" t="s">
        <v>3425</v>
      </c>
      <c r="BI5" s="121" t="s">
        <v>3425</v>
      </c>
      <c r="BJ5" s="121" t="s">
        <v>3551</v>
      </c>
      <c r="BK5" s="121" t="s">
        <v>3551</v>
      </c>
      <c r="BL5" s="121">
        <v>0</v>
      </c>
      <c r="BM5" s="124">
        <v>0</v>
      </c>
      <c r="BN5" s="121">
        <v>0</v>
      </c>
      <c r="BO5" s="124">
        <v>0</v>
      </c>
      <c r="BP5" s="121">
        <v>0</v>
      </c>
      <c r="BQ5" s="124">
        <v>0</v>
      </c>
      <c r="BR5" s="121">
        <v>20</v>
      </c>
      <c r="BS5" s="124">
        <v>100</v>
      </c>
      <c r="BT5" s="121">
        <v>20</v>
      </c>
      <c r="BU5" s="2"/>
      <c r="BV5" s="3"/>
      <c r="BW5" s="3"/>
      <c r="BX5" s="3"/>
      <c r="BY5" s="3"/>
    </row>
    <row r="6" spans="1:77" ht="41.45" customHeight="1">
      <c r="A6" s="64" t="s">
        <v>337</v>
      </c>
      <c r="C6" s="65"/>
      <c r="D6" s="65" t="s">
        <v>64</v>
      </c>
      <c r="E6" s="66">
        <v>170.21967477744093</v>
      </c>
      <c r="F6" s="68">
        <v>99.98624632007571</v>
      </c>
      <c r="G6" s="100" t="s">
        <v>2267</v>
      </c>
      <c r="H6" s="65"/>
      <c r="I6" s="69" t="s">
        <v>337</v>
      </c>
      <c r="J6" s="70"/>
      <c r="K6" s="70"/>
      <c r="L6" s="69" t="s">
        <v>2614</v>
      </c>
      <c r="M6" s="73">
        <v>5.583643062767628</v>
      </c>
      <c r="N6" s="74">
        <v>6337.8974609375</v>
      </c>
      <c r="O6" s="74">
        <v>4170.17138671875</v>
      </c>
      <c r="P6" s="75"/>
      <c r="Q6" s="76"/>
      <c r="R6" s="76"/>
      <c r="S6" s="86"/>
      <c r="T6" s="48">
        <v>1</v>
      </c>
      <c r="U6" s="48">
        <v>0</v>
      </c>
      <c r="V6" s="49">
        <v>0</v>
      </c>
      <c r="W6" s="49">
        <v>0.333333</v>
      </c>
      <c r="X6" s="49">
        <v>0</v>
      </c>
      <c r="Y6" s="49">
        <v>0.770269</v>
      </c>
      <c r="Z6" s="49">
        <v>0</v>
      </c>
      <c r="AA6" s="49">
        <v>0</v>
      </c>
      <c r="AB6" s="71">
        <v>6</v>
      </c>
      <c r="AC6" s="71"/>
      <c r="AD6" s="72"/>
      <c r="AE6" s="78" t="s">
        <v>1349</v>
      </c>
      <c r="AF6" s="78">
        <v>33962</v>
      </c>
      <c r="AG6" s="78">
        <v>32634</v>
      </c>
      <c r="AH6" s="78">
        <v>69080</v>
      </c>
      <c r="AI6" s="78">
        <v>76474</v>
      </c>
      <c r="AJ6" s="78"/>
      <c r="AK6" s="78" t="s">
        <v>1563</v>
      </c>
      <c r="AL6" s="78" t="s">
        <v>1767</v>
      </c>
      <c r="AM6" s="82" t="s">
        <v>1896</v>
      </c>
      <c r="AN6" s="78"/>
      <c r="AO6" s="80">
        <v>41626.36943287037</v>
      </c>
      <c r="AP6" s="82" t="s">
        <v>2056</v>
      </c>
      <c r="AQ6" s="78" t="b">
        <v>1</v>
      </c>
      <c r="AR6" s="78" t="b">
        <v>0</v>
      </c>
      <c r="AS6" s="78" t="b">
        <v>1</v>
      </c>
      <c r="AT6" s="78" t="s">
        <v>1277</v>
      </c>
      <c r="AU6" s="78">
        <v>1019</v>
      </c>
      <c r="AV6" s="82" t="s">
        <v>2250</v>
      </c>
      <c r="AW6" s="78" t="b">
        <v>0</v>
      </c>
      <c r="AX6" s="78" t="s">
        <v>2391</v>
      </c>
      <c r="AY6" s="82" t="s">
        <v>2395</v>
      </c>
      <c r="AZ6" s="78" t="s">
        <v>65</v>
      </c>
      <c r="BA6" s="78" t="str">
        <f>REPLACE(INDEX(GroupVertices[Group],MATCH(Vertices[[#This Row],[Vertex]],GroupVertices[Vertex],0)),1,1,"")</f>
        <v>18</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214</v>
      </c>
      <c r="C7" s="65"/>
      <c r="D7" s="65" t="s">
        <v>64</v>
      </c>
      <c r="E7" s="66">
        <v>163.02097278188685</v>
      </c>
      <c r="F7" s="68">
        <v>99.99829164374094</v>
      </c>
      <c r="G7" s="100" t="s">
        <v>864</v>
      </c>
      <c r="H7" s="65"/>
      <c r="I7" s="69" t="s">
        <v>214</v>
      </c>
      <c r="J7" s="70"/>
      <c r="K7" s="70"/>
      <c r="L7" s="69" t="s">
        <v>2615</v>
      </c>
      <c r="M7" s="73">
        <v>1.5693381959361692</v>
      </c>
      <c r="N7" s="74">
        <v>3011.30908203125</v>
      </c>
      <c r="O7" s="74">
        <v>8692.9462890625</v>
      </c>
      <c r="P7" s="75"/>
      <c r="Q7" s="76"/>
      <c r="R7" s="76"/>
      <c r="S7" s="86"/>
      <c r="T7" s="48">
        <v>1</v>
      </c>
      <c r="U7" s="48">
        <v>7</v>
      </c>
      <c r="V7" s="49">
        <v>2484.542857</v>
      </c>
      <c r="W7" s="49">
        <v>0.00304</v>
      </c>
      <c r="X7" s="49">
        <v>0.027302</v>
      </c>
      <c r="Y7" s="49">
        <v>2.473258</v>
      </c>
      <c r="Z7" s="49">
        <v>0.03571428571428571</v>
      </c>
      <c r="AA7" s="49">
        <v>0</v>
      </c>
      <c r="AB7" s="71">
        <v>7</v>
      </c>
      <c r="AC7" s="71"/>
      <c r="AD7" s="72"/>
      <c r="AE7" s="78" t="s">
        <v>1350</v>
      </c>
      <c r="AF7" s="78">
        <v>3863</v>
      </c>
      <c r="AG7" s="78">
        <v>4057</v>
      </c>
      <c r="AH7" s="78">
        <v>35498</v>
      </c>
      <c r="AI7" s="78">
        <v>41439</v>
      </c>
      <c r="AJ7" s="78"/>
      <c r="AK7" s="78" t="s">
        <v>1564</v>
      </c>
      <c r="AL7" s="78" t="s">
        <v>1768</v>
      </c>
      <c r="AM7" s="78"/>
      <c r="AN7" s="78"/>
      <c r="AO7" s="80">
        <v>39625.94777777778</v>
      </c>
      <c r="AP7" s="82" t="s">
        <v>2057</v>
      </c>
      <c r="AQ7" s="78" t="b">
        <v>1</v>
      </c>
      <c r="AR7" s="78" t="b">
        <v>0</v>
      </c>
      <c r="AS7" s="78" t="b">
        <v>1</v>
      </c>
      <c r="AT7" s="78" t="s">
        <v>1276</v>
      </c>
      <c r="AU7" s="78">
        <v>746</v>
      </c>
      <c r="AV7" s="82" t="s">
        <v>2250</v>
      </c>
      <c r="AW7" s="78" t="b">
        <v>0</v>
      </c>
      <c r="AX7" s="78" t="s">
        <v>2391</v>
      </c>
      <c r="AY7" s="82" t="s">
        <v>2396</v>
      </c>
      <c r="AZ7" s="78" t="s">
        <v>66</v>
      </c>
      <c r="BA7" s="78" t="str">
        <f>REPLACE(INDEX(GroupVertices[Group],MATCH(Vertices[[#This Row],[Vertex]],GroupVertices[Vertex],0)),1,1,"")</f>
        <v>4</v>
      </c>
      <c r="BB7" s="48" t="s">
        <v>579</v>
      </c>
      <c r="BC7" s="48" t="s">
        <v>579</v>
      </c>
      <c r="BD7" s="48" t="s">
        <v>642</v>
      </c>
      <c r="BE7" s="48" t="s">
        <v>642</v>
      </c>
      <c r="BF7" s="48" t="s">
        <v>692</v>
      </c>
      <c r="BG7" s="48" t="s">
        <v>692</v>
      </c>
      <c r="BH7" s="121" t="s">
        <v>3426</v>
      </c>
      <c r="BI7" s="121" t="s">
        <v>3426</v>
      </c>
      <c r="BJ7" s="121" t="s">
        <v>3552</v>
      </c>
      <c r="BK7" s="121" t="s">
        <v>3552</v>
      </c>
      <c r="BL7" s="121">
        <v>2</v>
      </c>
      <c r="BM7" s="124">
        <v>10</v>
      </c>
      <c r="BN7" s="121">
        <v>0</v>
      </c>
      <c r="BO7" s="124">
        <v>0</v>
      </c>
      <c r="BP7" s="121">
        <v>0</v>
      </c>
      <c r="BQ7" s="124">
        <v>0</v>
      </c>
      <c r="BR7" s="121">
        <v>18</v>
      </c>
      <c r="BS7" s="124">
        <v>90</v>
      </c>
      <c r="BT7" s="121">
        <v>20</v>
      </c>
      <c r="BU7" s="2"/>
      <c r="BV7" s="3"/>
      <c r="BW7" s="3"/>
      <c r="BX7" s="3"/>
      <c r="BY7" s="3"/>
    </row>
    <row r="8" spans="1:77" ht="41.45" customHeight="1">
      <c r="A8" s="64" t="s">
        <v>338</v>
      </c>
      <c r="C8" s="65"/>
      <c r="D8" s="65" t="s">
        <v>64</v>
      </c>
      <c r="E8" s="66">
        <v>175.37189691115222</v>
      </c>
      <c r="F8" s="68">
        <v>99.97762529600304</v>
      </c>
      <c r="G8" s="100" t="s">
        <v>2268</v>
      </c>
      <c r="H8" s="65"/>
      <c r="I8" s="69" t="s">
        <v>338</v>
      </c>
      <c r="J8" s="70"/>
      <c r="K8" s="70"/>
      <c r="L8" s="69" t="s">
        <v>2616</v>
      </c>
      <c r="M8" s="73">
        <v>8.456743018721852</v>
      </c>
      <c r="N8" s="74">
        <v>2816.06591796875</v>
      </c>
      <c r="O8" s="74">
        <v>9646.09375</v>
      </c>
      <c r="P8" s="75"/>
      <c r="Q8" s="76"/>
      <c r="R8" s="76"/>
      <c r="S8" s="86"/>
      <c r="T8" s="48">
        <v>1</v>
      </c>
      <c r="U8" s="48">
        <v>0</v>
      </c>
      <c r="V8" s="49">
        <v>0</v>
      </c>
      <c r="W8" s="49">
        <v>0.002193</v>
      </c>
      <c r="X8" s="49">
        <v>0.003961</v>
      </c>
      <c r="Y8" s="49">
        <v>0.412784</v>
      </c>
      <c r="Z8" s="49">
        <v>0</v>
      </c>
      <c r="AA8" s="49">
        <v>0</v>
      </c>
      <c r="AB8" s="71">
        <v>8</v>
      </c>
      <c r="AC8" s="71"/>
      <c r="AD8" s="72"/>
      <c r="AE8" s="78" t="s">
        <v>1351</v>
      </c>
      <c r="AF8" s="78">
        <v>2934</v>
      </c>
      <c r="AG8" s="78">
        <v>53087</v>
      </c>
      <c r="AH8" s="78">
        <v>4276</v>
      </c>
      <c r="AI8" s="78">
        <v>1137</v>
      </c>
      <c r="AJ8" s="78"/>
      <c r="AK8" s="78" t="s">
        <v>1565</v>
      </c>
      <c r="AL8" s="78" t="s">
        <v>1769</v>
      </c>
      <c r="AM8" s="82" t="s">
        <v>1897</v>
      </c>
      <c r="AN8" s="78"/>
      <c r="AO8" s="80">
        <v>39531.962800925925</v>
      </c>
      <c r="AP8" s="82" t="s">
        <v>2058</v>
      </c>
      <c r="AQ8" s="78" t="b">
        <v>0</v>
      </c>
      <c r="AR8" s="78" t="b">
        <v>0</v>
      </c>
      <c r="AS8" s="78" t="b">
        <v>1</v>
      </c>
      <c r="AT8" s="78" t="s">
        <v>1276</v>
      </c>
      <c r="AU8" s="78">
        <v>2080</v>
      </c>
      <c r="AV8" s="82" t="s">
        <v>2251</v>
      </c>
      <c r="AW8" s="78" t="b">
        <v>0</v>
      </c>
      <c r="AX8" s="78" t="s">
        <v>2391</v>
      </c>
      <c r="AY8" s="82" t="s">
        <v>2397</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339</v>
      </c>
      <c r="C9" s="65"/>
      <c r="D9" s="65" t="s">
        <v>64</v>
      </c>
      <c r="E9" s="66">
        <v>568.141108534274</v>
      </c>
      <c r="F9" s="68">
        <v>99.3204189992764</v>
      </c>
      <c r="G9" s="100" t="s">
        <v>2269</v>
      </c>
      <c r="H9" s="65"/>
      <c r="I9" s="69" t="s">
        <v>339</v>
      </c>
      <c r="J9" s="70"/>
      <c r="K9" s="70"/>
      <c r="L9" s="69" t="s">
        <v>2617</v>
      </c>
      <c r="M9" s="73">
        <v>227.48169484115047</v>
      </c>
      <c r="N9" s="74">
        <v>2473.951171875</v>
      </c>
      <c r="O9" s="74">
        <v>9218.6787109375</v>
      </c>
      <c r="P9" s="75"/>
      <c r="Q9" s="76"/>
      <c r="R9" s="76"/>
      <c r="S9" s="86"/>
      <c r="T9" s="48">
        <v>1</v>
      </c>
      <c r="U9" s="48">
        <v>0</v>
      </c>
      <c r="V9" s="49">
        <v>0</v>
      </c>
      <c r="W9" s="49">
        <v>0.002193</v>
      </c>
      <c r="X9" s="49">
        <v>0.003961</v>
      </c>
      <c r="Y9" s="49">
        <v>0.412784</v>
      </c>
      <c r="Z9" s="49">
        <v>0</v>
      </c>
      <c r="AA9" s="49">
        <v>0</v>
      </c>
      <c r="AB9" s="71">
        <v>9</v>
      </c>
      <c r="AC9" s="71"/>
      <c r="AD9" s="72"/>
      <c r="AE9" s="78" t="s">
        <v>1352</v>
      </c>
      <c r="AF9" s="78">
        <v>518</v>
      </c>
      <c r="AG9" s="78">
        <v>1612280</v>
      </c>
      <c r="AH9" s="78">
        <v>2783</v>
      </c>
      <c r="AI9" s="78">
        <v>1955</v>
      </c>
      <c r="AJ9" s="78"/>
      <c r="AK9" s="78" t="s">
        <v>1566</v>
      </c>
      <c r="AL9" s="78" t="s">
        <v>1770</v>
      </c>
      <c r="AM9" s="82" t="s">
        <v>1898</v>
      </c>
      <c r="AN9" s="78"/>
      <c r="AO9" s="80">
        <v>39990.240208333336</v>
      </c>
      <c r="AP9" s="82" t="s">
        <v>2059</v>
      </c>
      <c r="AQ9" s="78" t="b">
        <v>0</v>
      </c>
      <c r="AR9" s="78" t="b">
        <v>0</v>
      </c>
      <c r="AS9" s="78" t="b">
        <v>1</v>
      </c>
      <c r="AT9" s="78" t="s">
        <v>1276</v>
      </c>
      <c r="AU9" s="78">
        <v>5894</v>
      </c>
      <c r="AV9" s="82" t="s">
        <v>2252</v>
      </c>
      <c r="AW9" s="78" t="b">
        <v>1</v>
      </c>
      <c r="AX9" s="78" t="s">
        <v>2391</v>
      </c>
      <c r="AY9" s="82" t="s">
        <v>2398</v>
      </c>
      <c r="AZ9" s="78" t="s">
        <v>65</v>
      </c>
      <c r="BA9" s="78" t="str">
        <f>REPLACE(INDEX(GroupVertices[Group],MATCH(Vertices[[#This Row],[Vertex]],GroupVertices[Vertex],0)),1,1,"")</f>
        <v>4</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215</v>
      </c>
      <c r="C10" s="65"/>
      <c r="D10" s="65" t="s">
        <v>64</v>
      </c>
      <c r="E10" s="66">
        <v>189.29899343031792</v>
      </c>
      <c r="F10" s="68">
        <v>99.95432159689258</v>
      </c>
      <c r="G10" s="100" t="s">
        <v>2270</v>
      </c>
      <c r="H10" s="65"/>
      <c r="I10" s="69" t="s">
        <v>215</v>
      </c>
      <c r="J10" s="70"/>
      <c r="K10" s="70"/>
      <c r="L10" s="69" t="s">
        <v>2618</v>
      </c>
      <c r="M10" s="73">
        <v>16.223089142265643</v>
      </c>
      <c r="N10" s="74">
        <v>594.4197998046875</v>
      </c>
      <c r="O10" s="74">
        <v>2544.46923828125</v>
      </c>
      <c r="P10" s="75"/>
      <c r="Q10" s="76"/>
      <c r="R10" s="76"/>
      <c r="S10" s="86"/>
      <c r="T10" s="48">
        <v>1</v>
      </c>
      <c r="U10" s="48">
        <v>2</v>
      </c>
      <c r="V10" s="49">
        <v>626</v>
      </c>
      <c r="W10" s="49">
        <v>0.001431</v>
      </c>
      <c r="X10" s="49">
        <v>0.000157</v>
      </c>
      <c r="Y10" s="49">
        <v>1.196614</v>
      </c>
      <c r="Z10" s="49">
        <v>0</v>
      </c>
      <c r="AA10" s="49">
        <v>0</v>
      </c>
      <c r="AB10" s="71">
        <v>10</v>
      </c>
      <c r="AC10" s="71"/>
      <c r="AD10" s="72"/>
      <c r="AE10" s="78" t="s">
        <v>1353</v>
      </c>
      <c r="AF10" s="78">
        <v>92639</v>
      </c>
      <c r="AG10" s="78">
        <v>108374</v>
      </c>
      <c r="AH10" s="78">
        <v>97317</v>
      </c>
      <c r="AI10" s="78">
        <v>0</v>
      </c>
      <c r="AJ10" s="78"/>
      <c r="AK10" s="78" t="s">
        <v>1567</v>
      </c>
      <c r="AL10" s="78" t="s">
        <v>1771</v>
      </c>
      <c r="AM10" s="82" t="s">
        <v>1899</v>
      </c>
      <c r="AN10" s="78"/>
      <c r="AO10" s="80">
        <v>41507.50747685185</v>
      </c>
      <c r="AP10" s="82" t="s">
        <v>2060</v>
      </c>
      <c r="AQ10" s="78" t="b">
        <v>0</v>
      </c>
      <c r="AR10" s="78" t="b">
        <v>0</v>
      </c>
      <c r="AS10" s="78" t="b">
        <v>0</v>
      </c>
      <c r="AT10" s="78" t="s">
        <v>2243</v>
      </c>
      <c r="AU10" s="78">
        <v>968</v>
      </c>
      <c r="AV10" s="82" t="s">
        <v>2253</v>
      </c>
      <c r="AW10" s="78" t="b">
        <v>0</v>
      </c>
      <c r="AX10" s="78" t="s">
        <v>2391</v>
      </c>
      <c r="AY10" s="82" t="s">
        <v>2399</v>
      </c>
      <c r="AZ10" s="78" t="s">
        <v>66</v>
      </c>
      <c r="BA10" s="78" t="str">
        <f>REPLACE(INDEX(GroupVertices[Group],MATCH(Vertices[[#This Row],[Vertex]],GroupVertices[Vertex],0)),1,1,"")</f>
        <v>2</v>
      </c>
      <c r="BB10" s="48" t="s">
        <v>580</v>
      </c>
      <c r="BC10" s="48" t="s">
        <v>580</v>
      </c>
      <c r="BD10" s="48" t="s">
        <v>643</v>
      </c>
      <c r="BE10" s="48" t="s">
        <v>643</v>
      </c>
      <c r="BF10" s="48" t="s">
        <v>693</v>
      </c>
      <c r="BG10" s="48" t="s">
        <v>693</v>
      </c>
      <c r="BH10" s="121" t="s">
        <v>3427</v>
      </c>
      <c r="BI10" s="121" t="s">
        <v>3427</v>
      </c>
      <c r="BJ10" s="121" t="s">
        <v>3553</v>
      </c>
      <c r="BK10" s="121" t="s">
        <v>3553</v>
      </c>
      <c r="BL10" s="121">
        <v>2</v>
      </c>
      <c r="BM10" s="124">
        <v>8.695652173913043</v>
      </c>
      <c r="BN10" s="121">
        <v>0</v>
      </c>
      <c r="BO10" s="124">
        <v>0</v>
      </c>
      <c r="BP10" s="121">
        <v>0</v>
      </c>
      <c r="BQ10" s="124">
        <v>0</v>
      </c>
      <c r="BR10" s="121">
        <v>21</v>
      </c>
      <c r="BS10" s="124">
        <v>91.30434782608695</v>
      </c>
      <c r="BT10" s="121">
        <v>23</v>
      </c>
      <c r="BU10" s="2"/>
      <c r="BV10" s="3"/>
      <c r="BW10" s="3"/>
      <c r="BX10" s="3"/>
      <c r="BY10" s="3"/>
    </row>
    <row r="11" spans="1:77" ht="41.45" customHeight="1">
      <c r="A11" s="64" t="s">
        <v>340</v>
      </c>
      <c r="C11" s="65"/>
      <c r="D11" s="65" t="s">
        <v>64</v>
      </c>
      <c r="E11" s="66">
        <v>162.88292859622834</v>
      </c>
      <c r="F11" s="68">
        <v>99.99852262800691</v>
      </c>
      <c r="G11" s="100" t="s">
        <v>2271</v>
      </c>
      <c r="H11" s="65"/>
      <c r="I11" s="69" t="s">
        <v>340</v>
      </c>
      <c r="J11" s="70"/>
      <c r="K11" s="70"/>
      <c r="L11" s="69" t="s">
        <v>2619</v>
      </c>
      <c r="M11" s="73">
        <v>1.492358839564834</v>
      </c>
      <c r="N11" s="74">
        <v>430.1583557128906</v>
      </c>
      <c r="O11" s="74">
        <v>3141.59619140625</v>
      </c>
      <c r="P11" s="75"/>
      <c r="Q11" s="76"/>
      <c r="R11" s="76"/>
      <c r="S11" s="86"/>
      <c r="T11" s="48">
        <v>2</v>
      </c>
      <c r="U11" s="48">
        <v>0</v>
      </c>
      <c r="V11" s="49">
        <v>9</v>
      </c>
      <c r="W11" s="49">
        <v>0.00122</v>
      </c>
      <c r="X11" s="49">
        <v>4.5E-05</v>
      </c>
      <c r="Y11" s="49">
        <v>0.828081</v>
      </c>
      <c r="Z11" s="49">
        <v>0</v>
      </c>
      <c r="AA11" s="49">
        <v>0</v>
      </c>
      <c r="AB11" s="71">
        <v>11</v>
      </c>
      <c r="AC11" s="71"/>
      <c r="AD11" s="72"/>
      <c r="AE11" s="78" t="s">
        <v>1354</v>
      </c>
      <c r="AF11" s="78">
        <v>198</v>
      </c>
      <c r="AG11" s="78">
        <v>3509</v>
      </c>
      <c r="AH11" s="78">
        <v>2544</v>
      </c>
      <c r="AI11" s="78">
        <v>3067</v>
      </c>
      <c r="AJ11" s="78"/>
      <c r="AK11" s="78" t="s">
        <v>1568</v>
      </c>
      <c r="AL11" s="78" t="s">
        <v>1772</v>
      </c>
      <c r="AM11" s="82" t="s">
        <v>1900</v>
      </c>
      <c r="AN11" s="78"/>
      <c r="AO11" s="80">
        <v>40106.62336805555</v>
      </c>
      <c r="AP11" s="82" t="s">
        <v>2061</v>
      </c>
      <c r="AQ11" s="78" t="b">
        <v>0</v>
      </c>
      <c r="AR11" s="78" t="b">
        <v>0</v>
      </c>
      <c r="AS11" s="78" t="b">
        <v>1</v>
      </c>
      <c r="AT11" s="78" t="s">
        <v>1276</v>
      </c>
      <c r="AU11" s="78">
        <v>117</v>
      </c>
      <c r="AV11" s="82" t="s">
        <v>2254</v>
      </c>
      <c r="AW11" s="78" t="b">
        <v>0</v>
      </c>
      <c r="AX11" s="78" t="s">
        <v>2391</v>
      </c>
      <c r="AY11" s="82" t="s">
        <v>2400</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216</v>
      </c>
      <c r="C12" s="65"/>
      <c r="D12" s="65" t="s">
        <v>64</v>
      </c>
      <c r="E12" s="66">
        <v>200.48535867217572</v>
      </c>
      <c r="F12" s="68">
        <v>99.93560386277068</v>
      </c>
      <c r="G12" s="100" t="s">
        <v>2272</v>
      </c>
      <c r="H12" s="65"/>
      <c r="I12" s="69" t="s">
        <v>216</v>
      </c>
      <c r="J12" s="70"/>
      <c r="K12" s="70"/>
      <c r="L12" s="69" t="s">
        <v>2620</v>
      </c>
      <c r="M12" s="73">
        <v>22.46108600062672</v>
      </c>
      <c r="N12" s="74">
        <v>716.1883544921875</v>
      </c>
      <c r="O12" s="74">
        <v>3419.792236328125</v>
      </c>
      <c r="P12" s="75"/>
      <c r="Q12" s="76"/>
      <c r="R12" s="76"/>
      <c r="S12" s="86"/>
      <c r="T12" s="48">
        <v>1</v>
      </c>
      <c r="U12" s="48">
        <v>2</v>
      </c>
      <c r="V12" s="49">
        <v>626</v>
      </c>
      <c r="W12" s="49">
        <v>0.001431</v>
      </c>
      <c r="X12" s="49">
        <v>0.000157</v>
      </c>
      <c r="Y12" s="49">
        <v>1.196614</v>
      </c>
      <c r="Z12" s="49">
        <v>0</v>
      </c>
      <c r="AA12" s="49">
        <v>0</v>
      </c>
      <c r="AB12" s="71">
        <v>12</v>
      </c>
      <c r="AC12" s="71"/>
      <c r="AD12" s="72"/>
      <c r="AE12" s="78" t="s">
        <v>1355</v>
      </c>
      <c r="AF12" s="78">
        <v>44652</v>
      </c>
      <c r="AG12" s="78">
        <v>152781</v>
      </c>
      <c r="AH12" s="78">
        <v>180343</v>
      </c>
      <c r="AI12" s="78">
        <v>35743</v>
      </c>
      <c r="AJ12" s="78"/>
      <c r="AK12" s="78" t="s">
        <v>1569</v>
      </c>
      <c r="AL12" s="78" t="s">
        <v>1773</v>
      </c>
      <c r="AM12" s="82" t="s">
        <v>1901</v>
      </c>
      <c r="AN12" s="78"/>
      <c r="AO12" s="80">
        <v>39874.77385416667</v>
      </c>
      <c r="AP12" s="82" t="s">
        <v>2062</v>
      </c>
      <c r="AQ12" s="78" t="b">
        <v>0</v>
      </c>
      <c r="AR12" s="78" t="b">
        <v>0</v>
      </c>
      <c r="AS12" s="78" t="b">
        <v>0</v>
      </c>
      <c r="AT12" s="78" t="s">
        <v>1276</v>
      </c>
      <c r="AU12" s="78">
        <v>6499</v>
      </c>
      <c r="AV12" s="82" t="s">
        <v>2255</v>
      </c>
      <c r="AW12" s="78" t="b">
        <v>0</v>
      </c>
      <c r="AX12" s="78" t="s">
        <v>2391</v>
      </c>
      <c r="AY12" s="82" t="s">
        <v>2401</v>
      </c>
      <c r="AZ12" s="78" t="s">
        <v>66</v>
      </c>
      <c r="BA12" s="78" t="str">
        <f>REPLACE(INDEX(GroupVertices[Group],MATCH(Vertices[[#This Row],[Vertex]],GroupVertices[Vertex],0)),1,1,"")</f>
        <v>2</v>
      </c>
      <c r="BB12" s="48" t="s">
        <v>580</v>
      </c>
      <c r="BC12" s="48" t="s">
        <v>580</v>
      </c>
      <c r="BD12" s="48" t="s">
        <v>643</v>
      </c>
      <c r="BE12" s="48" t="s">
        <v>643</v>
      </c>
      <c r="BF12" s="48" t="s">
        <v>693</v>
      </c>
      <c r="BG12" s="48" t="s">
        <v>693</v>
      </c>
      <c r="BH12" s="121" t="s">
        <v>3427</v>
      </c>
      <c r="BI12" s="121" t="s">
        <v>3427</v>
      </c>
      <c r="BJ12" s="121" t="s">
        <v>3553</v>
      </c>
      <c r="BK12" s="121" t="s">
        <v>3553</v>
      </c>
      <c r="BL12" s="121">
        <v>2</v>
      </c>
      <c r="BM12" s="124">
        <v>8.695652173913043</v>
      </c>
      <c r="BN12" s="121">
        <v>0</v>
      </c>
      <c r="BO12" s="124">
        <v>0</v>
      </c>
      <c r="BP12" s="121">
        <v>0</v>
      </c>
      <c r="BQ12" s="124">
        <v>0</v>
      </c>
      <c r="BR12" s="121">
        <v>21</v>
      </c>
      <c r="BS12" s="124">
        <v>91.30434782608695</v>
      </c>
      <c r="BT12" s="121">
        <v>23</v>
      </c>
      <c r="BU12" s="2"/>
      <c r="BV12" s="3"/>
      <c r="BW12" s="3"/>
      <c r="BX12" s="3"/>
      <c r="BY12" s="3"/>
    </row>
    <row r="13" spans="1:77" ht="41.45" customHeight="1">
      <c r="A13" s="64" t="s">
        <v>217</v>
      </c>
      <c r="C13" s="65"/>
      <c r="D13" s="65" t="s">
        <v>64</v>
      </c>
      <c r="E13" s="66">
        <v>162.07582353993288</v>
      </c>
      <c r="F13" s="68">
        <v>99.99987312725537</v>
      </c>
      <c r="G13" s="100" t="s">
        <v>2273</v>
      </c>
      <c r="H13" s="65"/>
      <c r="I13" s="69" t="s">
        <v>217</v>
      </c>
      <c r="J13" s="70"/>
      <c r="K13" s="70"/>
      <c r="L13" s="69" t="s">
        <v>2621</v>
      </c>
      <c r="M13" s="73">
        <v>1.0422824566930142</v>
      </c>
      <c r="N13" s="74">
        <v>9440.1181640625</v>
      </c>
      <c r="O13" s="74">
        <v>8888.62890625</v>
      </c>
      <c r="P13" s="75"/>
      <c r="Q13" s="76"/>
      <c r="R13" s="76"/>
      <c r="S13" s="86"/>
      <c r="T13" s="48">
        <v>1</v>
      </c>
      <c r="U13" s="48">
        <v>3</v>
      </c>
      <c r="V13" s="49">
        <v>7</v>
      </c>
      <c r="W13" s="49">
        <v>0.25</v>
      </c>
      <c r="X13" s="49">
        <v>0</v>
      </c>
      <c r="Y13" s="49">
        <v>1.624207</v>
      </c>
      <c r="Z13" s="49">
        <v>0.16666666666666666</v>
      </c>
      <c r="AA13" s="49">
        <v>0</v>
      </c>
      <c r="AB13" s="71">
        <v>13</v>
      </c>
      <c r="AC13" s="71"/>
      <c r="AD13" s="72"/>
      <c r="AE13" s="78" t="s">
        <v>1356</v>
      </c>
      <c r="AF13" s="78">
        <v>159</v>
      </c>
      <c r="AG13" s="78">
        <v>305</v>
      </c>
      <c r="AH13" s="78">
        <v>903</v>
      </c>
      <c r="AI13" s="78">
        <v>299</v>
      </c>
      <c r="AJ13" s="78"/>
      <c r="AK13" s="78" t="s">
        <v>1570</v>
      </c>
      <c r="AL13" s="78" t="s">
        <v>1774</v>
      </c>
      <c r="AM13" s="82" t="s">
        <v>1902</v>
      </c>
      <c r="AN13" s="78"/>
      <c r="AO13" s="80">
        <v>40065.90928240741</v>
      </c>
      <c r="AP13" s="82" t="s">
        <v>2063</v>
      </c>
      <c r="AQ13" s="78" t="b">
        <v>1</v>
      </c>
      <c r="AR13" s="78" t="b">
        <v>0</v>
      </c>
      <c r="AS13" s="78" t="b">
        <v>1</v>
      </c>
      <c r="AT13" s="78" t="s">
        <v>1276</v>
      </c>
      <c r="AU13" s="78">
        <v>51</v>
      </c>
      <c r="AV13" s="82" t="s">
        <v>2250</v>
      </c>
      <c r="AW13" s="78" t="b">
        <v>0</v>
      </c>
      <c r="AX13" s="78" t="s">
        <v>2391</v>
      </c>
      <c r="AY13" s="82" t="s">
        <v>2402</v>
      </c>
      <c r="AZ13" s="78" t="s">
        <v>66</v>
      </c>
      <c r="BA13" s="78" t="str">
        <f>REPLACE(INDEX(GroupVertices[Group],MATCH(Vertices[[#This Row],[Vertex]],GroupVertices[Vertex],0)),1,1,"")</f>
        <v>12</v>
      </c>
      <c r="BB13" s="48"/>
      <c r="BC13" s="48"/>
      <c r="BD13" s="48"/>
      <c r="BE13" s="48"/>
      <c r="BF13" s="48" t="s">
        <v>694</v>
      </c>
      <c r="BG13" s="48" t="s">
        <v>694</v>
      </c>
      <c r="BH13" s="121" t="s">
        <v>3428</v>
      </c>
      <c r="BI13" s="121" t="s">
        <v>3428</v>
      </c>
      <c r="BJ13" s="121" t="s">
        <v>3554</v>
      </c>
      <c r="BK13" s="121" t="s">
        <v>3554</v>
      </c>
      <c r="BL13" s="121">
        <v>0</v>
      </c>
      <c r="BM13" s="124">
        <v>0</v>
      </c>
      <c r="BN13" s="121">
        <v>0</v>
      </c>
      <c r="BO13" s="124">
        <v>0</v>
      </c>
      <c r="BP13" s="121">
        <v>0</v>
      </c>
      <c r="BQ13" s="124">
        <v>0</v>
      </c>
      <c r="BR13" s="121">
        <v>16</v>
      </c>
      <c r="BS13" s="124">
        <v>100</v>
      </c>
      <c r="BT13" s="121">
        <v>16</v>
      </c>
      <c r="BU13" s="2"/>
      <c r="BV13" s="3"/>
      <c r="BW13" s="3"/>
      <c r="BX13" s="3"/>
      <c r="BY13" s="3"/>
    </row>
    <row r="14" spans="1:77" ht="41.45" customHeight="1">
      <c r="A14" s="64" t="s">
        <v>341</v>
      </c>
      <c r="C14" s="65"/>
      <c r="D14" s="65" t="s">
        <v>64</v>
      </c>
      <c r="E14" s="66">
        <v>162.1468608763484</v>
      </c>
      <c r="F14" s="68">
        <v>99.99975426308932</v>
      </c>
      <c r="G14" s="100" t="s">
        <v>2274</v>
      </c>
      <c r="H14" s="65"/>
      <c r="I14" s="69" t="s">
        <v>341</v>
      </c>
      <c r="J14" s="70"/>
      <c r="K14" s="70"/>
      <c r="L14" s="69" t="s">
        <v>2622</v>
      </c>
      <c r="M14" s="73">
        <v>1.0818959211030807</v>
      </c>
      <c r="N14" s="74">
        <v>9804.087890625</v>
      </c>
      <c r="O14" s="74">
        <v>9393.6162109375</v>
      </c>
      <c r="P14" s="75"/>
      <c r="Q14" s="76"/>
      <c r="R14" s="76"/>
      <c r="S14" s="86"/>
      <c r="T14" s="48">
        <v>1</v>
      </c>
      <c r="U14" s="48">
        <v>0</v>
      </c>
      <c r="V14" s="49">
        <v>0</v>
      </c>
      <c r="W14" s="49">
        <v>0.142857</v>
      </c>
      <c r="X14" s="49">
        <v>0</v>
      </c>
      <c r="Y14" s="49">
        <v>0.495144</v>
      </c>
      <c r="Z14" s="49">
        <v>0</v>
      </c>
      <c r="AA14" s="49">
        <v>0</v>
      </c>
      <c r="AB14" s="71">
        <v>14</v>
      </c>
      <c r="AC14" s="71"/>
      <c r="AD14" s="72"/>
      <c r="AE14" s="78" t="s">
        <v>1357</v>
      </c>
      <c r="AF14" s="78">
        <v>690</v>
      </c>
      <c r="AG14" s="78">
        <v>587</v>
      </c>
      <c r="AH14" s="78">
        <v>457</v>
      </c>
      <c r="AI14" s="78">
        <v>165</v>
      </c>
      <c r="AJ14" s="78"/>
      <c r="AK14" s="78" t="s">
        <v>1571</v>
      </c>
      <c r="AL14" s="78" t="s">
        <v>1775</v>
      </c>
      <c r="AM14" s="82" t="s">
        <v>1903</v>
      </c>
      <c r="AN14" s="78"/>
      <c r="AO14" s="80">
        <v>42088.472280092596</v>
      </c>
      <c r="AP14" s="82" t="s">
        <v>2064</v>
      </c>
      <c r="AQ14" s="78" t="b">
        <v>0</v>
      </c>
      <c r="AR14" s="78" t="b">
        <v>0</v>
      </c>
      <c r="AS14" s="78" t="b">
        <v>1</v>
      </c>
      <c r="AT14" s="78" t="s">
        <v>1276</v>
      </c>
      <c r="AU14" s="78">
        <v>24</v>
      </c>
      <c r="AV14" s="82" t="s">
        <v>2256</v>
      </c>
      <c r="AW14" s="78" t="b">
        <v>0</v>
      </c>
      <c r="AX14" s="78" t="s">
        <v>2391</v>
      </c>
      <c r="AY14" s="82" t="s">
        <v>2403</v>
      </c>
      <c r="AZ14" s="78" t="s">
        <v>65</v>
      </c>
      <c r="BA14" s="78" t="str">
        <f>REPLACE(INDEX(GroupVertices[Group],MATCH(Vertices[[#This Row],[Vertex]],GroupVertices[Vertex],0)),1,1,"")</f>
        <v>12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218</v>
      </c>
      <c r="C15" s="65"/>
      <c r="D15" s="65" t="s">
        <v>64</v>
      </c>
      <c r="E15" s="66">
        <v>217.40030571341396</v>
      </c>
      <c r="F15" s="68">
        <v>99.90730070311527</v>
      </c>
      <c r="G15" s="100" t="s">
        <v>2275</v>
      </c>
      <c r="H15" s="65"/>
      <c r="I15" s="69" t="s">
        <v>218</v>
      </c>
      <c r="J15" s="70"/>
      <c r="K15" s="70"/>
      <c r="L15" s="69" t="s">
        <v>2623</v>
      </c>
      <c r="M15" s="73">
        <v>31.893585675120153</v>
      </c>
      <c r="N15" s="74">
        <v>3667.577880859375</v>
      </c>
      <c r="O15" s="74">
        <v>8356.0244140625</v>
      </c>
      <c r="P15" s="75"/>
      <c r="Q15" s="76"/>
      <c r="R15" s="76"/>
      <c r="S15" s="86"/>
      <c r="T15" s="48">
        <v>11</v>
      </c>
      <c r="U15" s="48">
        <v>8</v>
      </c>
      <c r="V15" s="49">
        <v>6870.204762</v>
      </c>
      <c r="W15" s="49">
        <v>0.003165</v>
      </c>
      <c r="X15" s="49">
        <v>0.046483</v>
      </c>
      <c r="Y15" s="49">
        <v>5.687295</v>
      </c>
      <c r="Z15" s="49">
        <v>0.022058823529411766</v>
      </c>
      <c r="AA15" s="49">
        <v>0</v>
      </c>
      <c r="AB15" s="71">
        <v>15</v>
      </c>
      <c r="AC15" s="71"/>
      <c r="AD15" s="72"/>
      <c r="AE15" s="78" t="s">
        <v>1358</v>
      </c>
      <c r="AF15" s="78">
        <v>28239</v>
      </c>
      <c r="AG15" s="78">
        <v>219929</v>
      </c>
      <c r="AH15" s="78">
        <v>95579</v>
      </c>
      <c r="AI15" s="78">
        <v>172952</v>
      </c>
      <c r="AJ15" s="78"/>
      <c r="AK15" s="78" t="s">
        <v>1572</v>
      </c>
      <c r="AL15" s="78" t="s">
        <v>1362</v>
      </c>
      <c r="AM15" s="82" t="s">
        <v>1904</v>
      </c>
      <c r="AN15" s="78"/>
      <c r="AO15" s="80">
        <v>40991.69116898148</v>
      </c>
      <c r="AP15" s="82" t="s">
        <v>2065</v>
      </c>
      <c r="AQ15" s="78" t="b">
        <v>0</v>
      </c>
      <c r="AR15" s="78" t="b">
        <v>0</v>
      </c>
      <c r="AS15" s="78" t="b">
        <v>0</v>
      </c>
      <c r="AT15" s="78" t="s">
        <v>1276</v>
      </c>
      <c r="AU15" s="78">
        <v>7557</v>
      </c>
      <c r="AV15" s="82" t="s">
        <v>2250</v>
      </c>
      <c r="AW15" s="78" t="b">
        <v>1</v>
      </c>
      <c r="AX15" s="78" t="s">
        <v>2391</v>
      </c>
      <c r="AY15" s="82" t="s">
        <v>2404</v>
      </c>
      <c r="AZ15" s="78" t="s">
        <v>66</v>
      </c>
      <c r="BA15" s="78" t="str">
        <f>REPLACE(INDEX(GroupVertices[Group],MATCH(Vertices[[#This Row],[Vertex]],GroupVertices[Vertex],0)),1,1,"")</f>
        <v>4</v>
      </c>
      <c r="BB15" s="48" t="s">
        <v>3363</v>
      </c>
      <c r="BC15" s="48" t="s">
        <v>3363</v>
      </c>
      <c r="BD15" s="48" t="s">
        <v>3372</v>
      </c>
      <c r="BE15" s="48" t="s">
        <v>3372</v>
      </c>
      <c r="BF15" s="48" t="s">
        <v>3380</v>
      </c>
      <c r="BG15" s="48" t="s">
        <v>3410</v>
      </c>
      <c r="BH15" s="121" t="s">
        <v>3429</v>
      </c>
      <c r="BI15" s="121" t="s">
        <v>3532</v>
      </c>
      <c r="BJ15" s="121" t="s">
        <v>3555</v>
      </c>
      <c r="BK15" s="121" t="s">
        <v>3555</v>
      </c>
      <c r="BL15" s="121">
        <v>3</v>
      </c>
      <c r="BM15" s="124">
        <v>2.542372881355932</v>
      </c>
      <c r="BN15" s="121">
        <v>0</v>
      </c>
      <c r="BO15" s="124">
        <v>0</v>
      </c>
      <c r="BP15" s="121">
        <v>0</v>
      </c>
      <c r="BQ15" s="124">
        <v>0</v>
      </c>
      <c r="BR15" s="121">
        <v>115</v>
      </c>
      <c r="BS15" s="124">
        <v>97.45762711864407</v>
      </c>
      <c r="BT15" s="121">
        <v>118</v>
      </c>
      <c r="BU15" s="2"/>
      <c r="BV15" s="3"/>
      <c r="BW15" s="3"/>
      <c r="BX15" s="3"/>
      <c r="BY15" s="3"/>
    </row>
    <row r="16" spans="1:77" ht="41.45" customHeight="1">
      <c r="A16" s="64" t="s">
        <v>342</v>
      </c>
      <c r="C16" s="65"/>
      <c r="D16" s="65" t="s">
        <v>64</v>
      </c>
      <c r="E16" s="66">
        <v>165.23093927966465</v>
      </c>
      <c r="F16" s="68">
        <v>99.99459378796479</v>
      </c>
      <c r="G16" s="100" t="s">
        <v>2276</v>
      </c>
      <c r="H16" s="65"/>
      <c r="I16" s="69" t="s">
        <v>342</v>
      </c>
      <c r="J16" s="70"/>
      <c r="K16" s="70"/>
      <c r="L16" s="69" t="s">
        <v>2624</v>
      </c>
      <c r="M16" s="73">
        <v>2.8017102642677782</v>
      </c>
      <c r="N16" s="74">
        <v>4064.06103515625</v>
      </c>
      <c r="O16" s="74">
        <v>8550.6796875</v>
      </c>
      <c r="P16" s="75"/>
      <c r="Q16" s="76"/>
      <c r="R16" s="76"/>
      <c r="S16" s="86"/>
      <c r="T16" s="48">
        <v>1</v>
      </c>
      <c r="U16" s="48">
        <v>0</v>
      </c>
      <c r="V16" s="49">
        <v>0</v>
      </c>
      <c r="W16" s="49">
        <v>0.002257</v>
      </c>
      <c r="X16" s="49">
        <v>0.006744</v>
      </c>
      <c r="Y16" s="49">
        <v>0.418567</v>
      </c>
      <c r="Z16" s="49">
        <v>0</v>
      </c>
      <c r="AA16" s="49">
        <v>0</v>
      </c>
      <c r="AB16" s="71">
        <v>16</v>
      </c>
      <c r="AC16" s="71"/>
      <c r="AD16" s="72"/>
      <c r="AE16" s="78" t="s">
        <v>1359</v>
      </c>
      <c r="AF16" s="78">
        <v>1365</v>
      </c>
      <c r="AG16" s="78">
        <v>12830</v>
      </c>
      <c r="AH16" s="78">
        <v>3073</v>
      </c>
      <c r="AI16" s="78">
        <v>2862</v>
      </c>
      <c r="AJ16" s="78"/>
      <c r="AK16" s="78" t="s">
        <v>1573</v>
      </c>
      <c r="AL16" s="78" t="s">
        <v>1776</v>
      </c>
      <c r="AM16" s="82" t="s">
        <v>1905</v>
      </c>
      <c r="AN16" s="78"/>
      <c r="AO16" s="80">
        <v>42663.017164351855</v>
      </c>
      <c r="AP16" s="82" t="s">
        <v>2066</v>
      </c>
      <c r="AQ16" s="78" t="b">
        <v>1</v>
      </c>
      <c r="AR16" s="78" t="b">
        <v>0</v>
      </c>
      <c r="AS16" s="78" t="b">
        <v>0</v>
      </c>
      <c r="AT16" s="78" t="s">
        <v>1276</v>
      </c>
      <c r="AU16" s="78">
        <v>279</v>
      </c>
      <c r="AV16" s="78"/>
      <c r="AW16" s="78" t="b">
        <v>0</v>
      </c>
      <c r="AX16" s="78" t="s">
        <v>2391</v>
      </c>
      <c r="AY16" s="82" t="s">
        <v>2405</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343</v>
      </c>
      <c r="C17" s="65"/>
      <c r="D17" s="65" t="s">
        <v>64</v>
      </c>
      <c r="E17" s="66">
        <v>162.03325151917323</v>
      </c>
      <c r="F17" s="68">
        <v>99.99994436145418</v>
      </c>
      <c r="G17" s="100" t="s">
        <v>2277</v>
      </c>
      <c r="H17" s="65"/>
      <c r="I17" s="69" t="s">
        <v>343</v>
      </c>
      <c r="J17" s="70"/>
      <c r="K17" s="70"/>
      <c r="L17" s="69" t="s">
        <v>2625</v>
      </c>
      <c r="M17" s="73">
        <v>1.0185424727025842</v>
      </c>
      <c r="N17" s="74">
        <v>4411.5146484375</v>
      </c>
      <c r="O17" s="74">
        <v>8377.0419921875</v>
      </c>
      <c r="P17" s="75"/>
      <c r="Q17" s="76"/>
      <c r="R17" s="76"/>
      <c r="S17" s="86"/>
      <c r="T17" s="48">
        <v>1</v>
      </c>
      <c r="U17" s="48">
        <v>0</v>
      </c>
      <c r="V17" s="49">
        <v>0</v>
      </c>
      <c r="W17" s="49">
        <v>0.002257</v>
      </c>
      <c r="X17" s="49">
        <v>0.006744</v>
      </c>
      <c r="Y17" s="49">
        <v>0.418567</v>
      </c>
      <c r="Z17" s="49">
        <v>0</v>
      </c>
      <c r="AA17" s="49">
        <v>0</v>
      </c>
      <c r="AB17" s="71">
        <v>17</v>
      </c>
      <c r="AC17" s="71"/>
      <c r="AD17" s="72"/>
      <c r="AE17" s="78" t="s">
        <v>1360</v>
      </c>
      <c r="AF17" s="78">
        <v>369</v>
      </c>
      <c r="AG17" s="78">
        <v>136</v>
      </c>
      <c r="AH17" s="78">
        <v>154</v>
      </c>
      <c r="AI17" s="78">
        <v>265</v>
      </c>
      <c r="AJ17" s="78"/>
      <c r="AK17" s="78" t="s">
        <v>1574</v>
      </c>
      <c r="AL17" s="78" t="s">
        <v>1777</v>
      </c>
      <c r="AM17" s="78"/>
      <c r="AN17" s="78"/>
      <c r="AO17" s="80">
        <v>41630.52394675926</v>
      </c>
      <c r="AP17" s="82" t="s">
        <v>2067</v>
      </c>
      <c r="AQ17" s="78" t="b">
        <v>0</v>
      </c>
      <c r="AR17" s="78" t="b">
        <v>0</v>
      </c>
      <c r="AS17" s="78" t="b">
        <v>0</v>
      </c>
      <c r="AT17" s="78" t="s">
        <v>1276</v>
      </c>
      <c r="AU17" s="78">
        <v>1</v>
      </c>
      <c r="AV17" s="82" t="s">
        <v>2257</v>
      </c>
      <c r="AW17" s="78" t="b">
        <v>0</v>
      </c>
      <c r="AX17" s="78" t="s">
        <v>2391</v>
      </c>
      <c r="AY17" s="82" t="s">
        <v>2406</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344</v>
      </c>
      <c r="C18" s="65"/>
      <c r="D18" s="65" t="s">
        <v>64</v>
      </c>
      <c r="E18" s="66">
        <v>163.95478627866814</v>
      </c>
      <c r="F18" s="68">
        <v>99.99672912791259</v>
      </c>
      <c r="G18" s="100" t="s">
        <v>2278</v>
      </c>
      <c r="H18" s="65"/>
      <c r="I18" s="69" t="s">
        <v>344</v>
      </c>
      <c r="J18" s="70"/>
      <c r="K18" s="70"/>
      <c r="L18" s="69" t="s">
        <v>2626</v>
      </c>
      <c r="M18" s="73">
        <v>2.0900726376670793</v>
      </c>
      <c r="N18" s="74">
        <v>4284.01611328125</v>
      </c>
      <c r="O18" s="74">
        <v>7863.40234375</v>
      </c>
      <c r="P18" s="75"/>
      <c r="Q18" s="76"/>
      <c r="R18" s="76"/>
      <c r="S18" s="86"/>
      <c r="T18" s="48">
        <v>1</v>
      </c>
      <c r="U18" s="48">
        <v>0</v>
      </c>
      <c r="V18" s="49">
        <v>0</v>
      </c>
      <c r="W18" s="49">
        <v>0.002257</v>
      </c>
      <c r="X18" s="49">
        <v>0.006744</v>
      </c>
      <c r="Y18" s="49">
        <v>0.418567</v>
      </c>
      <c r="Z18" s="49">
        <v>0</v>
      </c>
      <c r="AA18" s="49">
        <v>0</v>
      </c>
      <c r="AB18" s="71">
        <v>18</v>
      </c>
      <c r="AC18" s="71"/>
      <c r="AD18" s="72"/>
      <c r="AE18" s="78" t="s">
        <v>1361</v>
      </c>
      <c r="AF18" s="78">
        <v>3581</v>
      </c>
      <c r="AG18" s="78">
        <v>7764</v>
      </c>
      <c r="AH18" s="78">
        <v>2991</v>
      </c>
      <c r="AI18" s="78">
        <v>4796</v>
      </c>
      <c r="AJ18" s="78"/>
      <c r="AK18" s="78" t="s">
        <v>1575</v>
      </c>
      <c r="AL18" s="78" t="s">
        <v>1778</v>
      </c>
      <c r="AM18" s="82" t="s">
        <v>1906</v>
      </c>
      <c r="AN18" s="78"/>
      <c r="AO18" s="80">
        <v>42408.16116898148</v>
      </c>
      <c r="AP18" s="82" t="s">
        <v>2068</v>
      </c>
      <c r="AQ18" s="78" t="b">
        <v>0</v>
      </c>
      <c r="AR18" s="78" t="b">
        <v>0</v>
      </c>
      <c r="AS18" s="78" t="b">
        <v>0</v>
      </c>
      <c r="AT18" s="78" t="s">
        <v>1276</v>
      </c>
      <c r="AU18" s="78">
        <v>453</v>
      </c>
      <c r="AV18" s="82" t="s">
        <v>2250</v>
      </c>
      <c r="AW18" s="78" t="b">
        <v>0</v>
      </c>
      <c r="AX18" s="78" t="s">
        <v>2391</v>
      </c>
      <c r="AY18" s="82" t="s">
        <v>2407</v>
      </c>
      <c r="AZ18" s="78" t="s">
        <v>65</v>
      </c>
      <c r="BA18" s="78" t="str">
        <f>REPLACE(INDEX(GroupVertices[Group],MATCH(Vertices[[#This Row],[Vertex]],GroupVertices[Vertex],0)),1,1,"")</f>
        <v>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345</v>
      </c>
      <c r="C19" s="65"/>
      <c r="D19" s="65" t="s">
        <v>64</v>
      </c>
      <c r="E19" s="66">
        <v>174.2486505172629</v>
      </c>
      <c r="F19" s="68">
        <v>99.9795047829409</v>
      </c>
      <c r="G19" s="100" t="s">
        <v>2279</v>
      </c>
      <c r="H19" s="65"/>
      <c r="I19" s="69" t="s">
        <v>345</v>
      </c>
      <c r="J19" s="70"/>
      <c r="K19" s="70"/>
      <c r="L19" s="69" t="s">
        <v>2627</v>
      </c>
      <c r="M19" s="73">
        <v>7.83037267189743</v>
      </c>
      <c r="N19" s="74">
        <v>4233.05419921875</v>
      </c>
      <c r="O19" s="74">
        <v>9043.5185546875</v>
      </c>
      <c r="P19" s="75"/>
      <c r="Q19" s="76"/>
      <c r="R19" s="76"/>
      <c r="S19" s="86"/>
      <c r="T19" s="48">
        <v>1</v>
      </c>
      <c r="U19" s="48">
        <v>0</v>
      </c>
      <c r="V19" s="49">
        <v>0</v>
      </c>
      <c r="W19" s="49">
        <v>0.002257</v>
      </c>
      <c r="X19" s="49">
        <v>0.006744</v>
      </c>
      <c r="Y19" s="49">
        <v>0.418567</v>
      </c>
      <c r="Z19" s="49">
        <v>0</v>
      </c>
      <c r="AA19" s="49">
        <v>0</v>
      </c>
      <c r="AB19" s="71">
        <v>19</v>
      </c>
      <c r="AC19" s="71"/>
      <c r="AD19" s="72"/>
      <c r="AE19" s="78" t="s">
        <v>1362</v>
      </c>
      <c r="AF19" s="78">
        <v>905</v>
      </c>
      <c r="AG19" s="78">
        <v>48628</v>
      </c>
      <c r="AH19" s="78">
        <v>15723</v>
      </c>
      <c r="AI19" s="78">
        <v>6711</v>
      </c>
      <c r="AJ19" s="78"/>
      <c r="AK19" s="78" t="s">
        <v>1576</v>
      </c>
      <c r="AL19" s="78" t="s">
        <v>1778</v>
      </c>
      <c r="AM19" s="82" t="s">
        <v>1907</v>
      </c>
      <c r="AN19" s="78"/>
      <c r="AO19" s="80">
        <v>39765.96344907407</v>
      </c>
      <c r="AP19" s="82" t="s">
        <v>2069</v>
      </c>
      <c r="AQ19" s="78" t="b">
        <v>0</v>
      </c>
      <c r="AR19" s="78" t="b">
        <v>0</v>
      </c>
      <c r="AS19" s="78" t="b">
        <v>0</v>
      </c>
      <c r="AT19" s="78" t="s">
        <v>1276</v>
      </c>
      <c r="AU19" s="78">
        <v>1997</v>
      </c>
      <c r="AV19" s="82" t="s">
        <v>2250</v>
      </c>
      <c r="AW19" s="78" t="b">
        <v>1</v>
      </c>
      <c r="AX19" s="78" t="s">
        <v>2391</v>
      </c>
      <c r="AY19" s="82" t="s">
        <v>2408</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219</v>
      </c>
      <c r="C20" s="65"/>
      <c r="D20" s="65" t="s">
        <v>64</v>
      </c>
      <c r="E20" s="66">
        <v>204.3223824604068</v>
      </c>
      <c r="F20" s="68">
        <v>99.9291835117867</v>
      </c>
      <c r="G20" s="100" t="s">
        <v>2280</v>
      </c>
      <c r="H20" s="65"/>
      <c r="I20" s="69" t="s">
        <v>219</v>
      </c>
      <c r="J20" s="70"/>
      <c r="K20" s="70"/>
      <c r="L20" s="69" t="s">
        <v>2628</v>
      </c>
      <c r="M20" s="73">
        <v>24.60077497188251</v>
      </c>
      <c r="N20" s="74">
        <v>5240.26953125</v>
      </c>
      <c r="O20" s="74">
        <v>4245.32958984375</v>
      </c>
      <c r="P20" s="75"/>
      <c r="Q20" s="76"/>
      <c r="R20" s="76"/>
      <c r="S20" s="86"/>
      <c r="T20" s="48">
        <v>4</v>
      </c>
      <c r="U20" s="48">
        <v>8</v>
      </c>
      <c r="V20" s="49">
        <v>2327.695238</v>
      </c>
      <c r="W20" s="49">
        <v>0.002833</v>
      </c>
      <c r="X20" s="49">
        <v>0.025782</v>
      </c>
      <c r="Y20" s="49">
        <v>3.194044</v>
      </c>
      <c r="Z20" s="49">
        <v>0.045454545454545456</v>
      </c>
      <c r="AA20" s="49">
        <v>0.09090909090909091</v>
      </c>
      <c r="AB20" s="71">
        <v>20</v>
      </c>
      <c r="AC20" s="71"/>
      <c r="AD20" s="72"/>
      <c r="AE20" s="78" t="s">
        <v>1363</v>
      </c>
      <c r="AF20" s="78">
        <v>167531</v>
      </c>
      <c r="AG20" s="78">
        <v>168013</v>
      </c>
      <c r="AH20" s="78">
        <v>60135</v>
      </c>
      <c r="AI20" s="78">
        <v>133682</v>
      </c>
      <c r="AJ20" s="78"/>
      <c r="AK20" s="78" t="s">
        <v>1577</v>
      </c>
      <c r="AL20" s="78" t="s">
        <v>1779</v>
      </c>
      <c r="AM20" s="82" t="s">
        <v>1908</v>
      </c>
      <c r="AN20" s="78"/>
      <c r="AO20" s="80">
        <v>41015.33021990741</v>
      </c>
      <c r="AP20" s="82" t="s">
        <v>2070</v>
      </c>
      <c r="AQ20" s="78" t="b">
        <v>1</v>
      </c>
      <c r="AR20" s="78" t="b">
        <v>0</v>
      </c>
      <c r="AS20" s="78" t="b">
        <v>1</v>
      </c>
      <c r="AT20" s="78" t="s">
        <v>1276</v>
      </c>
      <c r="AU20" s="78">
        <v>5000</v>
      </c>
      <c r="AV20" s="82" t="s">
        <v>2250</v>
      </c>
      <c r="AW20" s="78" t="b">
        <v>0</v>
      </c>
      <c r="AX20" s="78" t="s">
        <v>2391</v>
      </c>
      <c r="AY20" s="82" t="s">
        <v>2409</v>
      </c>
      <c r="AZ20" s="78" t="s">
        <v>66</v>
      </c>
      <c r="BA20" s="78" t="str">
        <f>REPLACE(INDEX(GroupVertices[Group],MATCH(Vertices[[#This Row],[Vertex]],GroupVertices[Vertex],0)),1,1,"")</f>
        <v>8</v>
      </c>
      <c r="BB20" s="48" t="s">
        <v>3364</v>
      </c>
      <c r="BC20" s="48" t="s">
        <v>3364</v>
      </c>
      <c r="BD20" s="48" t="s">
        <v>3373</v>
      </c>
      <c r="BE20" s="48" t="s">
        <v>3373</v>
      </c>
      <c r="BF20" s="48" t="s">
        <v>3381</v>
      </c>
      <c r="BG20" s="48" t="s">
        <v>3411</v>
      </c>
      <c r="BH20" s="121" t="s">
        <v>3430</v>
      </c>
      <c r="BI20" s="121" t="s">
        <v>3533</v>
      </c>
      <c r="BJ20" s="121" t="s">
        <v>3556</v>
      </c>
      <c r="BK20" s="121" t="s">
        <v>3656</v>
      </c>
      <c r="BL20" s="121">
        <v>2</v>
      </c>
      <c r="BM20" s="124">
        <v>2.816901408450704</v>
      </c>
      <c r="BN20" s="121">
        <v>1</v>
      </c>
      <c r="BO20" s="124">
        <v>1.408450704225352</v>
      </c>
      <c r="BP20" s="121">
        <v>0</v>
      </c>
      <c r="BQ20" s="124">
        <v>0</v>
      </c>
      <c r="BR20" s="121">
        <v>68</v>
      </c>
      <c r="BS20" s="124">
        <v>95.77464788732394</v>
      </c>
      <c r="BT20" s="121">
        <v>71</v>
      </c>
      <c r="BU20" s="2"/>
      <c r="BV20" s="3"/>
      <c r="BW20" s="3"/>
      <c r="BX20" s="3"/>
      <c r="BY20" s="3"/>
    </row>
    <row r="21" spans="1:77" ht="41.45" customHeight="1">
      <c r="A21" s="64" t="s">
        <v>346</v>
      </c>
      <c r="C21" s="65"/>
      <c r="D21" s="65" t="s">
        <v>64</v>
      </c>
      <c r="E21" s="66">
        <v>211.2611180333339</v>
      </c>
      <c r="F21" s="68">
        <v>99.91757318038877</v>
      </c>
      <c r="G21" s="100" t="s">
        <v>2281</v>
      </c>
      <c r="H21" s="65"/>
      <c r="I21" s="69" t="s">
        <v>346</v>
      </c>
      <c r="J21" s="70"/>
      <c r="K21" s="70"/>
      <c r="L21" s="69" t="s">
        <v>2629</v>
      </c>
      <c r="M21" s="73">
        <v>28.470111415766493</v>
      </c>
      <c r="N21" s="74">
        <v>5253.11962890625</v>
      </c>
      <c r="O21" s="74">
        <v>3270.26123046875</v>
      </c>
      <c r="P21" s="75"/>
      <c r="Q21" s="76"/>
      <c r="R21" s="76"/>
      <c r="S21" s="86"/>
      <c r="T21" s="48">
        <v>1</v>
      </c>
      <c r="U21" s="48">
        <v>0</v>
      </c>
      <c r="V21" s="49">
        <v>0</v>
      </c>
      <c r="W21" s="49">
        <v>0.002083</v>
      </c>
      <c r="X21" s="49">
        <v>0.003741</v>
      </c>
      <c r="Y21" s="49">
        <v>0.396812</v>
      </c>
      <c r="Z21" s="49">
        <v>0</v>
      </c>
      <c r="AA21" s="49">
        <v>0</v>
      </c>
      <c r="AB21" s="71">
        <v>21</v>
      </c>
      <c r="AC21" s="71"/>
      <c r="AD21" s="72"/>
      <c r="AE21" s="78" t="s">
        <v>1364</v>
      </c>
      <c r="AF21" s="78">
        <v>4310</v>
      </c>
      <c r="AG21" s="78">
        <v>195558</v>
      </c>
      <c r="AH21" s="78">
        <v>122724</v>
      </c>
      <c r="AI21" s="78">
        <v>7890</v>
      </c>
      <c r="AJ21" s="78"/>
      <c r="AK21" s="78" t="s">
        <v>1578</v>
      </c>
      <c r="AL21" s="78" t="s">
        <v>1780</v>
      </c>
      <c r="AM21" s="82" t="s">
        <v>1909</v>
      </c>
      <c r="AN21" s="78"/>
      <c r="AO21" s="80">
        <v>39526.22672453704</v>
      </c>
      <c r="AP21" s="82" t="s">
        <v>2071</v>
      </c>
      <c r="AQ21" s="78" t="b">
        <v>0</v>
      </c>
      <c r="AR21" s="78" t="b">
        <v>0</v>
      </c>
      <c r="AS21" s="78" t="b">
        <v>0</v>
      </c>
      <c r="AT21" s="78" t="s">
        <v>1276</v>
      </c>
      <c r="AU21" s="78">
        <v>6270</v>
      </c>
      <c r="AV21" s="82" t="s">
        <v>2258</v>
      </c>
      <c r="AW21" s="78" t="b">
        <v>0</v>
      </c>
      <c r="AX21" s="78" t="s">
        <v>2391</v>
      </c>
      <c r="AY21" s="82" t="s">
        <v>2410</v>
      </c>
      <c r="AZ21" s="78" t="s">
        <v>65</v>
      </c>
      <c r="BA21" s="78" t="str">
        <f>REPLACE(INDEX(GroupVertices[Group],MATCH(Vertices[[#This Row],[Vertex]],GroupVertices[Vertex],0)),1,1,"")</f>
        <v>8</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220</v>
      </c>
      <c r="C22" s="65"/>
      <c r="D22" s="65" t="s">
        <v>64</v>
      </c>
      <c r="E22" s="66">
        <v>162.00806097434503</v>
      </c>
      <c r="F22" s="68">
        <v>99.99998651186768</v>
      </c>
      <c r="G22" s="100" t="s">
        <v>2282</v>
      </c>
      <c r="H22" s="65"/>
      <c r="I22" s="69" t="s">
        <v>220</v>
      </c>
      <c r="J22" s="70"/>
      <c r="K22" s="70"/>
      <c r="L22" s="69" t="s">
        <v>2630</v>
      </c>
      <c r="M22" s="73">
        <v>1.0044951448975963</v>
      </c>
      <c r="N22" s="74">
        <v>2934.4755859375</v>
      </c>
      <c r="O22" s="74">
        <v>5198.99951171875</v>
      </c>
      <c r="P22" s="75"/>
      <c r="Q22" s="76"/>
      <c r="R22" s="76"/>
      <c r="S22" s="86"/>
      <c r="T22" s="48">
        <v>1</v>
      </c>
      <c r="U22" s="48">
        <v>12</v>
      </c>
      <c r="V22" s="49">
        <v>1860.366667</v>
      </c>
      <c r="W22" s="49">
        <v>0.002653</v>
      </c>
      <c r="X22" s="49">
        <v>0.017325</v>
      </c>
      <c r="Y22" s="49">
        <v>4.147895</v>
      </c>
      <c r="Z22" s="49">
        <v>0.015151515151515152</v>
      </c>
      <c r="AA22" s="49">
        <v>0.08333333333333333</v>
      </c>
      <c r="AB22" s="71">
        <v>22</v>
      </c>
      <c r="AC22" s="71"/>
      <c r="AD22" s="72"/>
      <c r="AE22" s="78" t="s">
        <v>220</v>
      </c>
      <c r="AF22" s="78">
        <v>4</v>
      </c>
      <c r="AG22" s="78">
        <v>36</v>
      </c>
      <c r="AH22" s="78">
        <v>95</v>
      </c>
      <c r="AI22" s="78">
        <v>75</v>
      </c>
      <c r="AJ22" s="78"/>
      <c r="AK22" s="78" t="s">
        <v>1579</v>
      </c>
      <c r="AL22" s="78" t="s">
        <v>1781</v>
      </c>
      <c r="AM22" s="82" t="s">
        <v>1910</v>
      </c>
      <c r="AN22" s="78"/>
      <c r="AO22" s="80">
        <v>43081.55923611111</v>
      </c>
      <c r="AP22" s="82" t="s">
        <v>2072</v>
      </c>
      <c r="AQ22" s="78" t="b">
        <v>0</v>
      </c>
      <c r="AR22" s="78" t="b">
        <v>0</v>
      </c>
      <c r="AS22" s="78" t="b">
        <v>1</v>
      </c>
      <c r="AT22" s="78" t="s">
        <v>1276</v>
      </c>
      <c r="AU22" s="78">
        <v>2</v>
      </c>
      <c r="AV22" s="82" t="s">
        <v>2250</v>
      </c>
      <c r="AW22" s="78" t="b">
        <v>0</v>
      </c>
      <c r="AX22" s="78" t="s">
        <v>2391</v>
      </c>
      <c r="AY22" s="82" t="s">
        <v>2411</v>
      </c>
      <c r="AZ22" s="78" t="s">
        <v>66</v>
      </c>
      <c r="BA22" s="78" t="str">
        <f>REPLACE(INDEX(GroupVertices[Group],MATCH(Vertices[[#This Row],[Vertex]],GroupVertices[Vertex],0)),1,1,"")</f>
        <v>3</v>
      </c>
      <c r="BB22" s="48"/>
      <c r="BC22" s="48"/>
      <c r="BD22" s="48"/>
      <c r="BE22" s="48"/>
      <c r="BF22" s="48" t="s">
        <v>698</v>
      </c>
      <c r="BG22" s="48" t="s">
        <v>698</v>
      </c>
      <c r="BH22" s="121" t="s">
        <v>3431</v>
      </c>
      <c r="BI22" s="121" t="s">
        <v>3431</v>
      </c>
      <c r="BJ22" s="121" t="s">
        <v>3557</v>
      </c>
      <c r="BK22" s="121" t="s">
        <v>3557</v>
      </c>
      <c r="BL22" s="121">
        <v>0</v>
      </c>
      <c r="BM22" s="124">
        <v>0</v>
      </c>
      <c r="BN22" s="121">
        <v>0</v>
      </c>
      <c r="BO22" s="124">
        <v>0</v>
      </c>
      <c r="BP22" s="121">
        <v>0</v>
      </c>
      <c r="BQ22" s="124">
        <v>0</v>
      </c>
      <c r="BR22" s="121">
        <v>21</v>
      </c>
      <c r="BS22" s="124">
        <v>100</v>
      </c>
      <c r="BT22" s="121">
        <v>21</v>
      </c>
      <c r="BU22" s="2"/>
      <c r="BV22" s="3"/>
      <c r="BW22" s="3"/>
      <c r="BX22" s="3"/>
      <c r="BY22" s="3"/>
    </row>
    <row r="23" spans="1:77" ht="41.45" customHeight="1">
      <c r="A23" s="64" t="s">
        <v>347</v>
      </c>
      <c r="C23" s="65"/>
      <c r="D23" s="65" t="s">
        <v>64</v>
      </c>
      <c r="E23" s="66">
        <v>208.6710262140986</v>
      </c>
      <c r="F23" s="68">
        <v>99.9219070859046</v>
      </c>
      <c r="G23" s="100" t="s">
        <v>2283</v>
      </c>
      <c r="H23" s="65"/>
      <c r="I23" s="69" t="s">
        <v>347</v>
      </c>
      <c r="J23" s="70"/>
      <c r="K23" s="70"/>
      <c r="L23" s="69" t="s">
        <v>2631</v>
      </c>
      <c r="M23" s="73">
        <v>27.025765170857614</v>
      </c>
      <c r="N23" s="74">
        <v>2482.734130859375</v>
      </c>
      <c r="O23" s="74">
        <v>5648.453125</v>
      </c>
      <c r="P23" s="75"/>
      <c r="Q23" s="76"/>
      <c r="R23" s="76"/>
      <c r="S23" s="86"/>
      <c r="T23" s="48">
        <v>1</v>
      </c>
      <c r="U23" s="48">
        <v>0</v>
      </c>
      <c r="V23" s="49">
        <v>0</v>
      </c>
      <c r="W23" s="49">
        <v>0.001984</v>
      </c>
      <c r="X23" s="49">
        <v>0.002514</v>
      </c>
      <c r="Y23" s="49">
        <v>0.443809</v>
      </c>
      <c r="Z23" s="49">
        <v>0</v>
      </c>
      <c r="AA23" s="49">
        <v>0</v>
      </c>
      <c r="AB23" s="71">
        <v>23</v>
      </c>
      <c r="AC23" s="71"/>
      <c r="AD23" s="72"/>
      <c r="AE23" s="78" t="s">
        <v>1365</v>
      </c>
      <c r="AF23" s="78">
        <v>485</v>
      </c>
      <c r="AG23" s="78">
        <v>185276</v>
      </c>
      <c r="AH23" s="78">
        <v>6061</v>
      </c>
      <c r="AI23" s="78">
        <v>2666</v>
      </c>
      <c r="AJ23" s="78"/>
      <c r="AK23" s="78" t="s">
        <v>1580</v>
      </c>
      <c r="AL23" s="78" t="s">
        <v>1782</v>
      </c>
      <c r="AM23" s="82" t="s">
        <v>1911</v>
      </c>
      <c r="AN23" s="78"/>
      <c r="AO23" s="80">
        <v>39924.28420138889</v>
      </c>
      <c r="AP23" s="82" t="s">
        <v>2073</v>
      </c>
      <c r="AQ23" s="78" t="b">
        <v>0</v>
      </c>
      <c r="AR23" s="78" t="b">
        <v>0</v>
      </c>
      <c r="AS23" s="78" t="b">
        <v>0</v>
      </c>
      <c r="AT23" s="78" t="s">
        <v>1276</v>
      </c>
      <c r="AU23" s="78">
        <v>3159</v>
      </c>
      <c r="AV23" s="82" t="s">
        <v>2251</v>
      </c>
      <c r="AW23" s="78" t="b">
        <v>1</v>
      </c>
      <c r="AX23" s="78" t="s">
        <v>2391</v>
      </c>
      <c r="AY23" s="82" t="s">
        <v>2412</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348</v>
      </c>
      <c r="C24" s="65"/>
      <c r="D24" s="65" t="s">
        <v>64</v>
      </c>
      <c r="E24" s="66">
        <v>177.97332447556022</v>
      </c>
      <c r="F24" s="68">
        <v>99.97327242280113</v>
      </c>
      <c r="G24" s="100" t="s">
        <v>2284</v>
      </c>
      <c r="H24" s="65"/>
      <c r="I24" s="69" t="s">
        <v>348</v>
      </c>
      <c r="J24" s="70"/>
      <c r="K24" s="70"/>
      <c r="L24" s="69" t="s">
        <v>2632</v>
      </c>
      <c r="M24" s="73">
        <v>9.907410561142976</v>
      </c>
      <c r="N24" s="74">
        <v>2687.775634765625</v>
      </c>
      <c r="O24" s="74">
        <v>6142.41064453125</v>
      </c>
      <c r="P24" s="75"/>
      <c r="Q24" s="76"/>
      <c r="R24" s="76"/>
      <c r="S24" s="86"/>
      <c r="T24" s="48">
        <v>1</v>
      </c>
      <c r="U24" s="48">
        <v>0</v>
      </c>
      <c r="V24" s="49">
        <v>0</v>
      </c>
      <c r="W24" s="49">
        <v>0.001984</v>
      </c>
      <c r="X24" s="49">
        <v>0.002514</v>
      </c>
      <c r="Y24" s="49">
        <v>0.443809</v>
      </c>
      <c r="Z24" s="49">
        <v>0</v>
      </c>
      <c r="AA24" s="49">
        <v>0</v>
      </c>
      <c r="AB24" s="71">
        <v>24</v>
      </c>
      <c r="AC24" s="71"/>
      <c r="AD24" s="72"/>
      <c r="AE24" s="78" t="s">
        <v>1366</v>
      </c>
      <c r="AF24" s="78">
        <v>43575</v>
      </c>
      <c r="AG24" s="78">
        <v>63414</v>
      </c>
      <c r="AH24" s="78">
        <v>411376</v>
      </c>
      <c r="AI24" s="78">
        <v>43990</v>
      </c>
      <c r="AJ24" s="78"/>
      <c r="AK24" s="78" t="s">
        <v>1581</v>
      </c>
      <c r="AL24" s="78" t="s">
        <v>1783</v>
      </c>
      <c r="AM24" s="82" t="s">
        <v>1912</v>
      </c>
      <c r="AN24" s="78"/>
      <c r="AO24" s="80">
        <v>40970.45263888889</v>
      </c>
      <c r="AP24" s="78"/>
      <c r="AQ24" s="78" t="b">
        <v>0</v>
      </c>
      <c r="AR24" s="78" t="b">
        <v>0</v>
      </c>
      <c r="AS24" s="78" t="b">
        <v>1</v>
      </c>
      <c r="AT24" s="78" t="s">
        <v>1276</v>
      </c>
      <c r="AU24" s="78">
        <v>13061</v>
      </c>
      <c r="AV24" s="82" t="s">
        <v>2250</v>
      </c>
      <c r="AW24" s="78" t="b">
        <v>0</v>
      </c>
      <c r="AX24" s="78" t="s">
        <v>2391</v>
      </c>
      <c r="AY24" s="82" t="s">
        <v>2413</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349</v>
      </c>
      <c r="C25" s="65"/>
      <c r="D25" s="65" t="s">
        <v>64</v>
      </c>
      <c r="E25" s="66">
        <v>162.89376053050447</v>
      </c>
      <c r="F25" s="68">
        <v>99.9985045033291</v>
      </c>
      <c r="G25" s="100" t="s">
        <v>2285</v>
      </c>
      <c r="H25" s="65"/>
      <c r="I25" s="69" t="s">
        <v>349</v>
      </c>
      <c r="J25" s="70"/>
      <c r="K25" s="70"/>
      <c r="L25" s="69" t="s">
        <v>2633</v>
      </c>
      <c r="M25" s="73">
        <v>1.498399190520979</v>
      </c>
      <c r="N25" s="74">
        <v>2429.854248046875</v>
      </c>
      <c r="O25" s="74">
        <v>4612.595703125</v>
      </c>
      <c r="P25" s="75"/>
      <c r="Q25" s="76"/>
      <c r="R25" s="76"/>
      <c r="S25" s="86"/>
      <c r="T25" s="48">
        <v>1</v>
      </c>
      <c r="U25" s="48">
        <v>0</v>
      </c>
      <c r="V25" s="49">
        <v>0</v>
      </c>
      <c r="W25" s="49">
        <v>0.001984</v>
      </c>
      <c r="X25" s="49">
        <v>0.002514</v>
      </c>
      <c r="Y25" s="49">
        <v>0.443809</v>
      </c>
      <c r="Z25" s="49">
        <v>0</v>
      </c>
      <c r="AA25" s="49">
        <v>0</v>
      </c>
      <c r="AB25" s="71">
        <v>25</v>
      </c>
      <c r="AC25" s="71"/>
      <c r="AD25" s="72"/>
      <c r="AE25" s="78" t="s">
        <v>1367</v>
      </c>
      <c r="AF25" s="78">
        <v>1489</v>
      </c>
      <c r="AG25" s="78">
        <v>3552</v>
      </c>
      <c r="AH25" s="78">
        <v>4671</v>
      </c>
      <c r="AI25" s="78">
        <v>4508</v>
      </c>
      <c r="AJ25" s="78"/>
      <c r="AK25" s="78" t="s">
        <v>1582</v>
      </c>
      <c r="AL25" s="78" t="s">
        <v>1784</v>
      </c>
      <c r="AM25" s="82" t="s">
        <v>1913</v>
      </c>
      <c r="AN25" s="78"/>
      <c r="AO25" s="80">
        <v>40949.93894675926</v>
      </c>
      <c r="AP25" s="82" t="s">
        <v>2074</v>
      </c>
      <c r="AQ25" s="78" t="b">
        <v>1</v>
      </c>
      <c r="AR25" s="78" t="b">
        <v>0</v>
      </c>
      <c r="AS25" s="78" t="b">
        <v>1</v>
      </c>
      <c r="AT25" s="78" t="s">
        <v>1279</v>
      </c>
      <c r="AU25" s="78">
        <v>227</v>
      </c>
      <c r="AV25" s="82" t="s">
        <v>2250</v>
      </c>
      <c r="AW25" s="78" t="b">
        <v>0</v>
      </c>
      <c r="AX25" s="78" t="s">
        <v>2391</v>
      </c>
      <c r="AY25" s="82" t="s">
        <v>2414</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350</v>
      </c>
      <c r="C26" s="65"/>
      <c r="D26" s="65" t="s">
        <v>64</v>
      </c>
      <c r="E26" s="66">
        <v>165.87833628174934</v>
      </c>
      <c r="F26" s="68">
        <v>99.9935105223379</v>
      </c>
      <c r="G26" s="100" t="s">
        <v>2286</v>
      </c>
      <c r="H26" s="65"/>
      <c r="I26" s="69" t="s">
        <v>350</v>
      </c>
      <c r="J26" s="70"/>
      <c r="K26" s="70"/>
      <c r="L26" s="69" t="s">
        <v>2634</v>
      </c>
      <c r="M26" s="73">
        <v>3.162726588855973</v>
      </c>
      <c r="N26" s="74">
        <v>2973.04833984375</v>
      </c>
      <c r="O26" s="74">
        <v>5904.8583984375</v>
      </c>
      <c r="P26" s="75"/>
      <c r="Q26" s="76"/>
      <c r="R26" s="76"/>
      <c r="S26" s="86"/>
      <c r="T26" s="48">
        <v>1</v>
      </c>
      <c r="U26" s="48">
        <v>0</v>
      </c>
      <c r="V26" s="49">
        <v>0</v>
      </c>
      <c r="W26" s="49">
        <v>0.001984</v>
      </c>
      <c r="X26" s="49">
        <v>0.002514</v>
      </c>
      <c r="Y26" s="49">
        <v>0.443809</v>
      </c>
      <c r="Z26" s="49">
        <v>0</v>
      </c>
      <c r="AA26" s="49">
        <v>0</v>
      </c>
      <c r="AB26" s="71">
        <v>26</v>
      </c>
      <c r="AC26" s="71"/>
      <c r="AD26" s="72"/>
      <c r="AE26" s="78" t="s">
        <v>1368</v>
      </c>
      <c r="AF26" s="78">
        <v>13057</v>
      </c>
      <c r="AG26" s="78">
        <v>15400</v>
      </c>
      <c r="AH26" s="78">
        <v>42443</v>
      </c>
      <c r="AI26" s="78">
        <v>38244</v>
      </c>
      <c r="AJ26" s="78"/>
      <c r="AK26" s="78" t="s">
        <v>1583</v>
      </c>
      <c r="AL26" s="78" t="s">
        <v>1785</v>
      </c>
      <c r="AM26" s="82" t="s">
        <v>1914</v>
      </c>
      <c r="AN26" s="78"/>
      <c r="AO26" s="80">
        <v>39928.6977662037</v>
      </c>
      <c r="AP26" s="82" t="s">
        <v>2075</v>
      </c>
      <c r="AQ26" s="78" t="b">
        <v>0</v>
      </c>
      <c r="AR26" s="78" t="b">
        <v>0</v>
      </c>
      <c r="AS26" s="78" t="b">
        <v>0</v>
      </c>
      <c r="AT26" s="78" t="s">
        <v>1276</v>
      </c>
      <c r="AU26" s="78">
        <v>192</v>
      </c>
      <c r="AV26" s="82" t="s">
        <v>2250</v>
      </c>
      <c r="AW26" s="78" t="b">
        <v>0</v>
      </c>
      <c r="AX26" s="78" t="s">
        <v>2391</v>
      </c>
      <c r="AY26" s="82" t="s">
        <v>2415</v>
      </c>
      <c r="AZ26" s="78" t="s">
        <v>65</v>
      </c>
      <c r="BA26" s="78"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351</v>
      </c>
      <c r="C27" s="65"/>
      <c r="D27" s="65" t="s">
        <v>64</v>
      </c>
      <c r="E27" s="66">
        <v>164.88179832834584</v>
      </c>
      <c r="F27" s="68">
        <v>99.99517799269587</v>
      </c>
      <c r="G27" s="100" t="s">
        <v>2287</v>
      </c>
      <c r="H27" s="65"/>
      <c r="I27" s="69" t="s">
        <v>351</v>
      </c>
      <c r="J27" s="70"/>
      <c r="K27" s="70"/>
      <c r="L27" s="69" t="s">
        <v>2635</v>
      </c>
      <c r="M27" s="73">
        <v>2.6070143008906426</v>
      </c>
      <c r="N27" s="74">
        <v>2652.93994140625</v>
      </c>
      <c r="O27" s="74">
        <v>4354.64599609375</v>
      </c>
      <c r="P27" s="75"/>
      <c r="Q27" s="76"/>
      <c r="R27" s="76"/>
      <c r="S27" s="86"/>
      <c r="T27" s="48">
        <v>1</v>
      </c>
      <c r="U27" s="48">
        <v>0</v>
      </c>
      <c r="V27" s="49">
        <v>0</v>
      </c>
      <c r="W27" s="49">
        <v>0.001984</v>
      </c>
      <c r="X27" s="49">
        <v>0.002514</v>
      </c>
      <c r="Y27" s="49">
        <v>0.443809</v>
      </c>
      <c r="Z27" s="49">
        <v>0</v>
      </c>
      <c r="AA27" s="49">
        <v>0</v>
      </c>
      <c r="AB27" s="71">
        <v>27</v>
      </c>
      <c r="AC27" s="71"/>
      <c r="AD27" s="72"/>
      <c r="AE27" s="78" t="s">
        <v>1369</v>
      </c>
      <c r="AF27" s="78">
        <v>9418</v>
      </c>
      <c r="AG27" s="78">
        <v>11444</v>
      </c>
      <c r="AH27" s="78">
        <v>9959</v>
      </c>
      <c r="AI27" s="78">
        <v>174</v>
      </c>
      <c r="AJ27" s="78"/>
      <c r="AK27" s="78" t="s">
        <v>1584</v>
      </c>
      <c r="AL27" s="78" t="s">
        <v>1786</v>
      </c>
      <c r="AM27" s="82" t="s">
        <v>1915</v>
      </c>
      <c r="AN27" s="78"/>
      <c r="AO27" s="80">
        <v>40940.5387962963</v>
      </c>
      <c r="AP27" s="82" t="s">
        <v>2076</v>
      </c>
      <c r="AQ27" s="78" t="b">
        <v>0</v>
      </c>
      <c r="AR27" s="78" t="b">
        <v>0</v>
      </c>
      <c r="AS27" s="78" t="b">
        <v>0</v>
      </c>
      <c r="AT27" s="78" t="s">
        <v>1276</v>
      </c>
      <c r="AU27" s="78">
        <v>1448</v>
      </c>
      <c r="AV27" s="82" t="s">
        <v>2255</v>
      </c>
      <c r="AW27" s="78" t="b">
        <v>0</v>
      </c>
      <c r="AX27" s="78" t="s">
        <v>2391</v>
      </c>
      <c r="AY27" s="82" t="s">
        <v>2416</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352</v>
      </c>
      <c r="C28" s="65"/>
      <c r="D28" s="65" t="s">
        <v>64</v>
      </c>
      <c r="E28" s="66">
        <v>164.55961125999318</v>
      </c>
      <c r="F28" s="68">
        <v>99.9957170964845</v>
      </c>
      <c r="G28" s="100" t="s">
        <v>2288</v>
      </c>
      <c r="H28" s="65"/>
      <c r="I28" s="69" t="s">
        <v>352</v>
      </c>
      <c r="J28" s="70"/>
      <c r="K28" s="70"/>
      <c r="L28" s="69" t="s">
        <v>2636</v>
      </c>
      <c r="M28" s="73">
        <v>2.4273489782648445</v>
      </c>
      <c r="N28" s="74">
        <v>3131.23779296875</v>
      </c>
      <c r="O28" s="74">
        <v>6305.251953125</v>
      </c>
      <c r="P28" s="75"/>
      <c r="Q28" s="76"/>
      <c r="R28" s="76"/>
      <c r="S28" s="86"/>
      <c r="T28" s="48">
        <v>1</v>
      </c>
      <c r="U28" s="48">
        <v>0</v>
      </c>
      <c r="V28" s="49">
        <v>0</v>
      </c>
      <c r="W28" s="49">
        <v>0.001984</v>
      </c>
      <c r="X28" s="49">
        <v>0.002514</v>
      </c>
      <c r="Y28" s="49">
        <v>0.443809</v>
      </c>
      <c r="Z28" s="49">
        <v>0</v>
      </c>
      <c r="AA28" s="49">
        <v>0</v>
      </c>
      <c r="AB28" s="71">
        <v>28</v>
      </c>
      <c r="AC28" s="71"/>
      <c r="AD28" s="72"/>
      <c r="AE28" s="78" t="s">
        <v>1370</v>
      </c>
      <c r="AF28" s="78">
        <v>10779</v>
      </c>
      <c r="AG28" s="78">
        <v>10165</v>
      </c>
      <c r="AH28" s="78">
        <v>1197</v>
      </c>
      <c r="AI28" s="78">
        <v>177191</v>
      </c>
      <c r="AJ28" s="78"/>
      <c r="AK28" s="78" t="s">
        <v>1585</v>
      </c>
      <c r="AL28" s="78" t="s">
        <v>1787</v>
      </c>
      <c r="AM28" s="82" t="s">
        <v>1916</v>
      </c>
      <c r="AN28" s="78"/>
      <c r="AO28" s="80">
        <v>42923.71025462963</v>
      </c>
      <c r="AP28" s="82" t="s">
        <v>2077</v>
      </c>
      <c r="AQ28" s="78" t="b">
        <v>0</v>
      </c>
      <c r="AR28" s="78" t="b">
        <v>0</v>
      </c>
      <c r="AS28" s="78" t="b">
        <v>0</v>
      </c>
      <c r="AT28" s="78" t="s">
        <v>1276</v>
      </c>
      <c r="AU28" s="78">
        <v>158</v>
      </c>
      <c r="AV28" s="82" t="s">
        <v>2250</v>
      </c>
      <c r="AW28" s="78" t="b">
        <v>0</v>
      </c>
      <c r="AX28" s="78" t="s">
        <v>2391</v>
      </c>
      <c r="AY28" s="82" t="s">
        <v>2417</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221</v>
      </c>
      <c r="C29" s="65"/>
      <c r="D29" s="65" t="s">
        <v>64</v>
      </c>
      <c r="E29" s="66">
        <v>173.15386943902942</v>
      </c>
      <c r="F29" s="68">
        <v>99.9813366399115</v>
      </c>
      <c r="G29" s="100" t="s">
        <v>2289</v>
      </c>
      <c r="H29" s="65"/>
      <c r="I29" s="69" t="s">
        <v>221</v>
      </c>
      <c r="J29" s="70"/>
      <c r="K29" s="70"/>
      <c r="L29" s="69" t="s">
        <v>2637</v>
      </c>
      <c r="M29" s="73">
        <v>7.219875805492646</v>
      </c>
      <c r="N29" s="74">
        <v>5230.6533203125</v>
      </c>
      <c r="O29" s="74">
        <v>1649.6038818359375</v>
      </c>
      <c r="P29" s="75"/>
      <c r="Q29" s="76"/>
      <c r="R29" s="76"/>
      <c r="S29" s="86"/>
      <c r="T29" s="48">
        <v>4</v>
      </c>
      <c r="U29" s="48">
        <v>10</v>
      </c>
      <c r="V29" s="49">
        <v>1782.066667</v>
      </c>
      <c r="W29" s="49">
        <v>0.002439</v>
      </c>
      <c r="X29" s="49">
        <v>0.009811</v>
      </c>
      <c r="Y29" s="49">
        <v>4.090857</v>
      </c>
      <c r="Z29" s="49">
        <v>0</v>
      </c>
      <c r="AA29" s="49">
        <v>0.2</v>
      </c>
      <c r="AB29" s="71">
        <v>29</v>
      </c>
      <c r="AC29" s="71"/>
      <c r="AD29" s="72"/>
      <c r="AE29" s="78" t="s">
        <v>1371</v>
      </c>
      <c r="AF29" s="78">
        <v>7485</v>
      </c>
      <c r="AG29" s="78">
        <v>44282</v>
      </c>
      <c r="AH29" s="78">
        <v>43828</v>
      </c>
      <c r="AI29" s="78">
        <v>30797</v>
      </c>
      <c r="AJ29" s="78"/>
      <c r="AK29" s="78" t="s">
        <v>1586</v>
      </c>
      <c r="AL29" s="78"/>
      <c r="AM29" s="82" t="s">
        <v>1917</v>
      </c>
      <c r="AN29" s="78"/>
      <c r="AO29" s="80">
        <v>40677.82703703704</v>
      </c>
      <c r="AP29" s="78"/>
      <c r="AQ29" s="78" t="b">
        <v>1</v>
      </c>
      <c r="AR29" s="78" t="b">
        <v>0</v>
      </c>
      <c r="AS29" s="78" t="b">
        <v>0</v>
      </c>
      <c r="AT29" s="78" t="s">
        <v>2244</v>
      </c>
      <c r="AU29" s="78">
        <v>4309</v>
      </c>
      <c r="AV29" s="82" t="s">
        <v>2250</v>
      </c>
      <c r="AW29" s="78" t="b">
        <v>0</v>
      </c>
      <c r="AX29" s="78" t="s">
        <v>2391</v>
      </c>
      <c r="AY29" s="82" t="s">
        <v>2418</v>
      </c>
      <c r="AZ29" s="78" t="s">
        <v>66</v>
      </c>
      <c r="BA29" s="78" t="str">
        <f>REPLACE(INDEX(GroupVertices[Group],MATCH(Vertices[[#This Row],[Vertex]],GroupVertices[Vertex],0)),1,1,"")</f>
        <v>7</v>
      </c>
      <c r="BB29" s="48" t="s">
        <v>3365</v>
      </c>
      <c r="BC29" s="48" t="s">
        <v>3365</v>
      </c>
      <c r="BD29" s="48" t="s">
        <v>644</v>
      </c>
      <c r="BE29" s="48" t="s">
        <v>644</v>
      </c>
      <c r="BF29" s="48" t="s">
        <v>3382</v>
      </c>
      <c r="BG29" s="48" t="s">
        <v>3412</v>
      </c>
      <c r="BH29" s="121" t="s">
        <v>3432</v>
      </c>
      <c r="BI29" s="121" t="s">
        <v>3534</v>
      </c>
      <c r="BJ29" s="121" t="s">
        <v>3558</v>
      </c>
      <c r="BK29" s="121" t="s">
        <v>3558</v>
      </c>
      <c r="BL29" s="121">
        <v>1</v>
      </c>
      <c r="BM29" s="124">
        <v>2.380952380952381</v>
      </c>
      <c r="BN29" s="121">
        <v>0</v>
      </c>
      <c r="BO29" s="124">
        <v>0</v>
      </c>
      <c r="BP29" s="121">
        <v>0</v>
      </c>
      <c r="BQ29" s="124">
        <v>0</v>
      </c>
      <c r="BR29" s="121">
        <v>41</v>
      </c>
      <c r="BS29" s="124">
        <v>97.61904761904762</v>
      </c>
      <c r="BT29" s="121">
        <v>42</v>
      </c>
      <c r="BU29" s="2"/>
      <c r="BV29" s="3"/>
      <c r="BW29" s="3"/>
      <c r="BX29" s="3"/>
      <c r="BY29" s="3"/>
    </row>
    <row r="30" spans="1:77" ht="41.45" customHeight="1">
      <c r="A30" s="64" t="s">
        <v>353</v>
      </c>
      <c r="C30" s="65"/>
      <c r="D30" s="65" t="s">
        <v>64</v>
      </c>
      <c r="E30" s="66">
        <v>163.48473071217398</v>
      </c>
      <c r="F30" s="68">
        <v>99.99751565462844</v>
      </c>
      <c r="G30" s="100" t="s">
        <v>2290</v>
      </c>
      <c r="H30" s="65"/>
      <c r="I30" s="69" t="s">
        <v>353</v>
      </c>
      <c r="J30" s="70"/>
      <c r="K30" s="70"/>
      <c r="L30" s="69" t="s">
        <v>2638</v>
      </c>
      <c r="M30" s="73">
        <v>1.8279495008260005</v>
      </c>
      <c r="N30" s="74">
        <v>5754.68603515625</v>
      </c>
      <c r="O30" s="74">
        <v>2422.330810546875</v>
      </c>
      <c r="P30" s="75"/>
      <c r="Q30" s="76"/>
      <c r="R30" s="76"/>
      <c r="S30" s="86"/>
      <c r="T30" s="48">
        <v>1</v>
      </c>
      <c r="U30" s="48">
        <v>0</v>
      </c>
      <c r="V30" s="49">
        <v>0</v>
      </c>
      <c r="W30" s="49">
        <v>0.001862</v>
      </c>
      <c r="X30" s="49">
        <v>0.001423</v>
      </c>
      <c r="Y30" s="49">
        <v>0.466112</v>
      </c>
      <c r="Z30" s="49">
        <v>0</v>
      </c>
      <c r="AA30" s="49">
        <v>0</v>
      </c>
      <c r="AB30" s="71">
        <v>30</v>
      </c>
      <c r="AC30" s="71"/>
      <c r="AD30" s="72"/>
      <c r="AE30" s="78" t="s">
        <v>1372</v>
      </c>
      <c r="AF30" s="78">
        <v>1952</v>
      </c>
      <c r="AG30" s="78">
        <v>5898</v>
      </c>
      <c r="AH30" s="78">
        <v>7721</v>
      </c>
      <c r="AI30" s="78">
        <v>15942</v>
      </c>
      <c r="AJ30" s="78"/>
      <c r="AK30" s="78" t="s">
        <v>1587</v>
      </c>
      <c r="AL30" s="78" t="s">
        <v>1788</v>
      </c>
      <c r="AM30" s="82" t="s">
        <v>1918</v>
      </c>
      <c r="AN30" s="78"/>
      <c r="AO30" s="80">
        <v>42659.24637731481</v>
      </c>
      <c r="AP30" s="82" t="s">
        <v>2078</v>
      </c>
      <c r="AQ30" s="78" t="b">
        <v>0</v>
      </c>
      <c r="AR30" s="78" t="b">
        <v>0</v>
      </c>
      <c r="AS30" s="78" t="b">
        <v>1</v>
      </c>
      <c r="AT30" s="78" t="s">
        <v>1276</v>
      </c>
      <c r="AU30" s="78">
        <v>2</v>
      </c>
      <c r="AV30" s="82" t="s">
        <v>2250</v>
      </c>
      <c r="AW30" s="78" t="b">
        <v>0</v>
      </c>
      <c r="AX30" s="78" t="s">
        <v>2391</v>
      </c>
      <c r="AY30" s="82" t="s">
        <v>2419</v>
      </c>
      <c r="AZ30" s="78" t="s">
        <v>65</v>
      </c>
      <c r="BA30" s="78" t="str">
        <f>REPLACE(INDEX(GroupVertices[Group],MATCH(Vertices[[#This Row],[Vertex]],GroupVertices[Vertex],0)),1,1,"")</f>
        <v>7</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354</v>
      </c>
      <c r="C31" s="65"/>
      <c r="D31" s="65" t="s">
        <v>64</v>
      </c>
      <c r="E31" s="66">
        <v>173.67606943331796</v>
      </c>
      <c r="F31" s="68">
        <v>99.9804628618397</v>
      </c>
      <c r="G31" s="100" t="s">
        <v>2291</v>
      </c>
      <c r="H31" s="65"/>
      <c r="I31" s="69" t="s">
        <v>354</v>
      </c>
      <c r="J31" s="70"/>
      <c r="K31" s="70"/>
      <c r="L31" s="69" t="s">
        <v>2639</v>
      </c>
      <c r="M31" s="73">
        <v>7.51107691089005</v>
      </c>
      <c r="N31" s="74">
        <v>4942.23046875</v>
      </c>
      <c r="O31" s="74">
        <v>2818.88232421875</v>
      </c>
      <c r="P31" s="75"/>
      <c r="Q31" s="76"/>
      <c r="R31" s="76"/>
      <c r="S31" s="86"/>
      <c r="T31" s="48">
        <v>1</v>
      </c>
      <c r="U31" s="48">
        <v>0</v>
      </c>
      <c r="V31" s="49">
        <v>0</v>
      </c>
      <c r="W31" s="49">
        <v>0.001862</v>
      </c>
      <c r="X31" s="49">
        <v>0.001423</v>
      </c>
      <c r="Y31" s="49">
        <v>0.466112</v>
      </c>
      <c r="Z31" s="49">
        <v>0</v>
      </c>
      <c r="AA31" s="49">
        <v>0</v>
      </c>
      <c r="AB31" s="71">
        <v>31</v>
      </c>
      <c r="AC31" s="71"/>
      <c r="AD31" s="72"/>
      <c r="AE31" s="78" t="s">
        <v>1373</v>
      </c>
      <c r="AF31" s="78">
        <v>6767</v>
      </c>
      <c r="AG31" s="78">
        <v>46355</v>
      </c>
      <c r="AH31" s="78">
        <v>48800</v>
      </c>
      <c r="AI31" s="78">
        <v>35600</v>
      </c>
      <c r="AJ31" s="78"/>
      <c r="AK31" s="78" t="s">
        <v>1588</v>
      </c>
      <c r="AL31" s="78" t="s">
        <v>1789</v>
      </c>
      <c r="AM31" s="82" t="s">
        <v>1919</v>
      </c>
      <c r="AN31" s="78"/>
      <c r="AO31" s="80">
        <v>42109.53387731482</v>
      </c>
      <c r="AP31" s="82" t="s">
        <v>2079</v>
      </c>
      <c r="AQ31" s="78" t="b">
        <v>1</v>
      </c>
      <c r="AR31" s="78" t="b">
        <v>0</v>
      </c>
      <c r="AS31" s="78" t="b">
        <v>0</v>
      </c>
      <c r="AT31" s="78" t="s">
        <v>1277</v>
      </c>
      <c r="AU31" s="78">
        <v>3265</v>
      </c>
      <c r="AV31" s="82" t="s">
        <v>2250</v>
      </c>
      <c r="AW31" s="78" t="b">
        <v>0</v>
      </c>
      <c r="AX31" s="78" t="s">
        <v>2391</v>
      </c>
      <c r="AY31" s="82" t="s">
        <v>2420</v>
      </c>
      <c r="AZ31" s="78" t="s">
        <v>65</v>
      </c>
      <c r="BA31" s="78" t="str">
        <f>REPLACE(INDEX(GroupVertices[Group],MATCH(Vertices[[#This Row],[Vertex]],GroupVertices[Vertex],0)),1,1,"")</f>
        <v>7</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355</v>
      </c>
      <c r="C32" s="65"/>
      <c r="D32" s="65" t="s">
        <v>64</v>
      </c>
      <c r="E32" s="66">
        <v>169.4780651376988</v>
      </c>
      <c r="F32" s="68">
        <v>99.98748722824908</v>
      </c>
      <c r="G32" s="100" t="s">
        <v>2292</v>
      </c>
      <c r="H32" s="65"/>
      <c r="I32" s="69" t="s">
        <v>355</v>
      </c>
      <c r="J32" s="70"/>
      <c r="K32" s="70"/>
      <c r="L32" s="69" t="s">
        <v>2640</v>
      </c>
      <c r="M32" s="73">
        <v>5.170089732188777</v>
      </c>
      <c r="N32" s="74">
        <v>5879.85400390625</v>
      </c>
      <c r="O32" s="74">
        <v>1565.978271484375</v>
      </c>
      <c r="P32" s="75"/>
      <c r="Q32" s="76"/>
      <c r="R32" s="76"/>
      <c r="S32" s="86"/>
      <c r="T32" s="48">
        <v>1</v>
      </c>
      <c r="U32" s="48">
        <v>0</v>
      </c>
      <c r="V32" s="49">
        <v>0</v>
      </c>
      <c r="W32" s="49">
        <v>0.001862</v>
      </c>
      <c r="X32" s="49">
        <v>0.001423</v>
      </c>
      <c r="Y32" s="49">
        <v>0.466112</v>
      </c>
      <c r="Z32" s="49">
        <v>0</v>
      </c>
      <c r="AA32" s="49">
        <v>0</v>
      </c>
      <c r="AB32" s="71">
        <v>32</v>
      </c>
      <c r="AC32" s="71"/>
      <c r="AD32" s="72"/>
      <c r="AE32" s="78" t="s">
        <v>1374</v>
      </c>
      <c r="AF32" s="78">
        <v>20524</v>
      </c>
      <c r="AG32" s="78">
        <v>29690</v>
      </c>
      <c r="AH32" s="78">
        <v>8146</v>
      </c>
      <c r="AI32" s="78">
        <v>7301</v>
      </c>
      <c r="AJ32" s="78"/>
      <c r="AK32" s="78" t="s">
        <v>1589</v>
      </c>
      <c r="AL32" s="78" t="s">
        <v>1790</v>
      </c>
      <c r="AM32" s="82" t="s">
        <v>1920</v>
      </c>
      <c r="AN32" s="78"/>
      <c r="AO32" s="80">
        <v>42616.910266203704</v>
      </c>
      <c r="AP32" s="82" t="s">
        <v>2080</v>
      </c>
      <c r="AQ32" s="78" t="b">
        <v>1</v>
      </c>
      <c r="AR32" s="78" t="b">
        <v>0</v>
      </c>
      <c r="AS32" s="78" t="b">
        <v>1</v>
      </c>
      <c r="AT32" s="78" t="s">
        <v>1276</v>
      </c>
      <c r="AU32" s="78">
        <v>403</v>
      </c>
      <c r="AV32" s="78"/>
      <c r="AW32" s="78" t="b">
        <v>0</v>
      </c>
      <c r="AX32" s="78" t="s">
        <v>2391</v>
      </c>
      <c r="AY32" s="82" t="s">
        <v>2421</v>
      </c>
      <c r="AZ32" s="78" t="s">
        <v>65</v>
      </c>
      <c r="BA32" s="78" t="str">
        <f>REPLACE(INDEX(GroupVertices[Group],MATCH(Vertices[[#This Row],[Vertex]],GroupVertices[Vertex],0)),1,1,"")</f>
        <v>7</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356</v>
      </c>
      <c r="C33" s="65"/>
      <c r="D33" s="65" t="s">
        <v>64</v>
      </c>
      <c r="E33" s="66">
        <v>166.36577332417497</v>
      </c>
      <c r="F33" s="68">
        <v>99.99269491183672</v>
      </c>
      <c r="G33" s="100" t="s">
        <v>2293</v>
      </c>
      <c r="H33" s="65"/>
      <c r="I33" s="69" t="s">
        <v>356</v>
      </c>
      <c r="J33" s="70"/>
      <c r="K33" s="70"/>
      <c r="L33" s="69" t="s">
        <v>2641</v>
      </c>
      <c r="M33" s="73">
        <v>3.434542381882493</v>
      </c>
      <c r="N33" s="74">
        <v>4869.93310546875</v>
      </c>
      <c r="O33" s="74">
        <v>563.88330078125</v>
      </c>
      <c r="P33" s="75"/>
      <c r="Q33" s="76"/>
      <c r="R33" s="76"/>
      <c r="S33" s="86"/>
      <c r="T33" s="48">
        <v>1</v>
      </c>
      <c r="U33" s="48">
        <v>0</v>
      </c>
      <c r="V33" s="49">
        <v>0</v>
      </c>
      <c r="W33" s="49">
        <v>0.001862</v>
      </c>
      <c r="X33" s="49">
        <v>0.001423</v>
      </c>
      <c r="Y33" s="49">
        <v>0.466112</v>
      </c>
      <c r="Z33" s="49">
        <v>0</v>
      </c>
      <c r="AA33" s="49">
        <v>0</v>
      </c>
      <c r="AB33" s="71">
        <v>33</v>
      </c>
      <c r="AC33" s="71"/>
      <c r="AD33" s="72"/>
      <c r="AE33" s="78" t="s">
        <v>1375</v>
      </c>
      <c r="AF33" s="78">
        <v>2941</v>
      </c>
      <c r="AG33" s="78">
        <v>17335</v>
      </c>
      <c r="AH33" s="78">
        <v>9211</v>
      </c>
      <c r="AI33" s="78">
        <v>15919</v>
      </c>
      <c r="AJ33" s="78"/>
      <c r="AK33" s="78" t="s">
        <v>1590</v>
      </c>
      <c r="AL33" s="78" t="s">
        <v>1791</v>
      </c>
      <c r="AM33" s="82" t="s">
        <v>1921</v>
      </c>
      <c r="AN33" s="78"/>
      <c r="AO33" s="80">
        <v>40751.35658564815</v>
      </c>
      <c r="AP33" s="82" t="s">
        <v>2081</v>
      </c>
      <c r="AQ33" s="78" t="b">
        <v>1</v>
      </c>
      <c r="AR33" s="78" t="b">
        <v>0</v>
      </c>
      <c r="AS33" s="78" t="b">
        <v>0</v>
      </c>
      <c r="AT33" s="78" t="s">
        <v>1279</v>
      </c>
      <c r="AU33" s="78">
        <v>774</v>
      </c>
      <c r="AV33" s="82" t="s">
        <v>2250</v>
      </c>
      <c r="AW33" s="78" t="b">
        <v>0</v>
      </c>
      <c r="AX33" s="78" t="s">
        <v>2391</v>
      </c>
      <c r="AY33" s="82" t="s">
        <v>2422</v>
      </c>
      <c r="AZ33" s="78" t="s">
        <v>65</v>
      </c>
      <c r="BA33" s="78" t="str">
        <f>REPLACE(INDEX(GroupVertices[Group],MATCH(Vertices[[#This Row],[Vertex]],GroupVertices[Vertex],0)),1,1,"")</f>
        <v>7</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357</v>
      </c>
      <c r="C34" s="65"/>
      <c r="D34" s="65" t="s">
        <v>64</v>
      </c>
      <c r="E34" s="66">
        <v>174.78974342017258</v>
      </c>
      <c r="F34" s="68">
        <v>99.97859939205897</v>
      </c>
      <c r="G34" s="100" t="s">
        <v>2294</v>
      </c>
      <c r="H34" s="65"/>
      <c r="I34" s="69" t="s">
        <v>357</v>
      </c>
      <c r="J34" s="70"/>
      <c r="K34" s="70"/>
      <c r="L34" s="69" t="s">
        <v>2642</v>
      </c>
      <c r="M34" s="73">
        <v>8.132109273148576</v>
      </c>
      <c r="N34" s="74">
        <v>5701.0869140625</v>
      </c>
      <c r="O34" s="74">
        <v>748.7008056640625</v>
      </c>
      <c r="P34" s="75"/>
      <c r="Q34" s="76"/>
      <c r="R34" s="76"/>
      <c r="S34" s="86"/>
      <c r="T34" s="48">
        <v>3</v>
      </c>
      <c r="U34" s="48">
        <v>0</v>
      </c>
      <c r="V34" s="49">
        <v>195.152381</v>
      </c>
      <c r="W34" s="49">
        <v>0.002381</v>
      </c>
      <c r="X34" s="49">
        <v>0.009125</v>
      </c>
      <c r="Y34" s="49">
        <v>0.975707</v>
      </c>
      <c r="Z34" s="49">
        <v>0</v>
      </c>
      <c r="AA34" s="49">
        <v>0</v>
      </c>
      <c r="AB34" s="71">
        <v>34</v>
      </c>
      <c r="AC34" s="71"/>
      <c r="AD34" s="72"/>
      <c r="AE34" s="78" t="s">
        <v>1376</v>
      </c>
      <c r="AF34" s="78">
        <v>35210</v>
      </c>
      <c r="AG34" s="78">
        <v>50776</v>
      </c>
      <c r="AH34" s="78">
        <v>56024</v>
      </c>
      <c r="AI34" s="78">
        <v>153610</v>
      </c>
      <c r="AJ34" s="78"/>
      <c r="AK34" s="78" t="s">
        <v>1591</v>
      </c>
      <c r="AL34" s="78" t="s">
        <v>1792</v>
      </c>
      <c r="AM34" s="82" t="s">
        <v>1922</v>
      </c>
      <c r="AN34" s="78"/>
      <c r="AO34" s="80">
        <v>40465.48521990741</v>
      </c>
      <c r="AP34" s="82" t="s">
        <v>2082</v>
      </c>
      <c r="AQ34" s="78" t="b">
        <v>0</v>
      </c>
      <c r="AR34" s="78" t="b">
        <v>0</v>
      </c>
      <c r="AS34" s="78" t="b">
        <v>1</v>
      </c>
      <c r="AT34" s="78" t="s">
        <v>1276</v>
      </c>
      <c r="AU34" s="78">
        <v>2303</v>
      </c>
      <c r="AV34" s="82" t="s">
        <v>2253</v>
      </c>
      <c r="AW34" s="78" t="b">
        <v>0</v>
      </c>
      <c r="AX34" s="78" t="s">
        <v>2391</v>
      </c>
      <c r="AY34" s="82" t="s">
        <v>2423</v>
      </c>
      <c r="AZ34" s="78" t="s">
        <v>65</v>
      </c>
      <c r="BA34" s="78" t="str">
        <f>REPLACE(INDEX(GroupVertices[Group],MATCH(Vertices[[#This Row],[Vertex]],GroupVertices[Vertex],0)),1,1,"")</f>
        <v>7</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358</v>
      </c>
      <c r="C35" s="65"/>
      <c r="D35" s="65" t="s">
        <v>64</v>
      </c>
      <c r="E35" s="66">
        <v>166.0831354112026</v>
      </c>
      <c r="F35" s="68">
        <v>99.99316783947616</v>
      </c>
      <c r="G35" s="100" t="s">
        <v>2295</v>
      </c>
      <c r="H35" s="65"/>
      <c r="I35" s="69" t="s">
        <v>358</v>
      </c>
      <c r="J35" s="70"/>
      <c r="K35" s="70"/>
      <c r="L35" s="69" t="s">
        <v>2643</v>
      </c>
      <c r="M35" s="73">
        <v>3.2769313639105264</v>
      </c>
      <c r="N35" s="74">
        <v>4634.90673828125</v>
      </c>
      <c r="O35" s="74">
        <v>2173.5498046875</v>
      </c>
      <c r="P35" s="75"/>
      <c r="Q35" s="76"/>
      <c r="R35" s="76"/>
      <c r="S35" s="86"/>
      <c r="T35" s="48">
        <v>1</v>
      </c>
      <c r="U35" s="48">
        <v>0</v>
      </c>
      <c r="V35" s="49">
        <v>0</v>
      </c>
      <c r="W35" s="49">
        <v>0.001862</v>
      </c>
      <c r="X35" s="49">
        <v>0.001423</v>
      </c>
      <c r="Y35" s="49">
        <v>0.466112</v>
      </c>
      <c r="Z35" s="49">
        <v>0</v>
      </c>
      <c r="AA35" s="49">
        <v>0</v>
      </c>
      <c r="AB35" s="71">
        <v>35</v>
      </c>
      <c r="AC35" s="71"/>
      <c r="AD35" s="72"/>
      <c r="AE35" s="78" t="s">
        <v>1377</v>
      </c>
      <c r="AF35" s="78">
        <v>13434</v>
      </c>
      <c r="AG35" s="78">
        <v>16213</v>
      </c>
      <c r="AH35" s="78">
        <v>77345</v>
      </c>
      <c r="AI35" s="78">
        <v>42311</v>
      </c>
      <c r="AJ35" s="78"/>
      <c r="AK35" s="78" t="s">
        <v>1592</v>
      </c>
      <c r="AL35" s="78" t="s">
        <v>1793</v>
      </c>
      <c r="AM35" s="78"/>
      <c r="AN35" s="78"/>
      <c r="AO35" s="80">
        <v>40396.66840277778</v>
      </c>
      <c r="AP35" s="82" t="s">
        <v>2083</v>
      </c>
      <c r="AQ35" s="78" t="b">
        <v>0</v>
      </c>
      <c r="AR35" s="78" t="b">
        <v>0</v>
      </c>
      <c r="AS35" s="78" t="b">
        <v>1</v>
      </c>
      <c r="AT35" s="78" t="s">
        <v>1276</v>
      </c>
      <c r="AU35" s="78">
        <v>1511</v>
      </c>
      <c r="AV35" s="82" t="s">
        <v>2250</v>
      </c>
      <c r="AW35" s="78" t="b">
        <v>0</v>
      </c>
      <c r="AX35" s="78" t="s">
        <v>2391</v>
      </c>
      <c r="AY35" s="82" t="s">
        <v>2424</v>
      </c>
      <c r="AZ35" s="78" t="s">
        <v>65</v>
      </c>
      <c r="BA35" s="78" t="str">
        <f>REPLACE(INDEX(GroupVertices[Group],MATCH(Vertices[[#This Row],[Vertex]],GroupVertices[Vertex],0)),1,1,"")</f>
        <v>7</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359</v>
      </c>
      <c r="C36" s="65"/>
      <c r="D36" s="65" t="s">
        <v>64</v>
      </c>
      <c r="E36" s="66">
        <v>172.47977045942685</v>
      </c>
      <c r="F36" s="68">
        <v>99.9824645849767</v>
      </c>
      <c r="G36" s="100" t="s">
        <v>2296</v>
      </c>
      <c r="H36" s="65"/>
      <c r="I36" s="69" t="s">
        <v>359</v>
      </c>
      <c r="J36" s="70"/>
      <c r="K36" s="70"/>
      <c r="L36" s="69" t="s">
        <v>2644</v>
      </c>
      <c r="M36" s="73">
        <v>6.843969313431163</v>
      </c>
      <c r="N36" s="74">
        <v>4606.4267578125</v>
      </c>
      <c r="O36" s="74">
        <v>1282.957763671875</v>
      </c>
      <c r="P36" s="75"/>
      <c r="Q36" s="76"/>
      <c r="R36" s="76"/>
      <c r="S36" s="86"/>
      <c r="T36" s="48">
        <v>1</v>
      </c>
      <c r="U36" s="48">
        <v>0</v>
      </c>
      <c r="V36" s="49">
        <v>0</v>
      </c>
      <c r="W36" s="49">
        <v>0.001862</v>
      </c>
      <c r="X36" s="49">
        <v>0.001423</v>
      </c>
      <c r="Y36" s="49">
        <v>0.466112</v>
      </c>
      <c r="Z36" s="49">
        <v>0</v>
      </c>
      <c r="AA36" s="49">
        <v>0</v>
      </c>
      <c r="AB36" s="71">
        <v>36</v>
      </c>
      <c r="AC36" s="71"/>
      <c r="AD36" s="72"/>
      <c r="AE36" s="78" t="s">
        <v>1378</v>
      </c>
      <c r="AF36" s="78">
        <v>6693</v>
      </c>
      <c r="AG36" s="78">
        <v>41606</v>
      </c>
      <c r="AH36" s="78">
        <v>114034</v>
      </c>
      <c r="AI36" s="78">
        <v>22342</v>
      </c>
      <c r="AJ36" s="78"/>
      <c r="AK36" s="78" t="s">
        <v>1593</v>
      </c>
      <c r="AL36" s="78" t="s">
        <v>1794</v>
      </c>
      <c r="AM36" s="82" t="s">
        <v>1923</v>
      </c>
      <c r="AN36" s="78"/>
      <c r="AO36" s="80">
        <v>39850.34185185185</v>
      </c>
      <c r="AP36" s="82" t="s">
        <v>2084</v>
      </c>
      <c r="AQ36" s="78" t="b">
        <v>0</v>
      </c>
      <c r="AR36" s="78" t="b">
        <v>0</v>
      </c>
      <c r="AS36" s="78" t="b">
        <v>1</v>
      </c>
      <c r="AT36" s="78" t="s">
        <v>1276</v>
      </c>
      <c r="AU36" s="78">
        <v>4120</v>
      </c>
      <c r="AV36" s="82" t="s">
        <v>2259</v>
      </c>
      <c r="AW36" s="78" t="b">
        <v>0</v>
      </c>
      <c r="AX36" s="78" t="s">
        <v>2391</v>
      </c>
      <c r="AY36" s="82" t="s">
        <v>2425</v>
      </c>
      <c r="AZ36" s="78" t="s">
        <v>65</v>
      </c>
      <c r="BA36" s="78" t="str">
        <f>REPLACE(INDEX(GroupVertices[Group],MATCH(Vertices[[#This Row],[Vertex]],GroupVertices[Vertex],0)),1,1,"")</f>
        <v>7</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222</v>
      </c>
      <c r="C37" s="65"/>
      <c r="D37" s="65" t="s">
        <v>64</v>
      </c>
      <c r="E37" s="66">
        <v>162.01410670510379</v>
      </c>
      <c r="F37" s="68">
        <v>99.99997639576844</v>
      </c>
      <c r="G37" s="100" t="s">
        <v>2297</v>
      </c>
      <c r="H37" s="65"/>
      <c r="I37" s="69" t="s">
        <v>222</v>
      </c>
      <c r="J37" s="70"/>
      <c r="K37" s="70"/>
      <c r="L37" s="69" t="s">
        <v>2645</v>
      </c>
      <c r="M37" s="73">
        <v>1.0078665035707934</v>
      </c>
      <c r="N37" s="74">
        <v>5453.8388671875</v>
      </c>
      <c r="O37" s="74">
        <v>7903.33642578125</v>
      </c>
      <c r="P37" s="75"/>
      <c r="Q37" s="76"/>
      <c r="R37" s="76"/>
      <c r="S37" s="86"/>
      <c r="T37" s="48">
        <v>1</v>
      </c>
      <c r="U37" s="48">
        <v>11</v>
      </c>
      <c r="V37" s="49">
        <v>2905</v>
      </c>
      <c r="W37" s="49">
        <v>0.002387</v>
      </c>
      <c r="X37" s="49">
        <v>0.008967</v>
      </c>
      <c r="Y37" s="49">
        <v>4.809137</v>
      </c>
      <c r="Z37" s="49">
        <v>0.015151515151515152</v>
      </c>
      <c r="AA37" s="49">
        <v>0</v>
      </c>
      <c r="AB37" s="71">
        <v>37</v>
      </c>
      <c r="AC37" s="71"/>
      <c r="AD37" s="72"/>
      <c r="AE37" s="78" t="s">
        <v>1379</v>
      </c>
      <c r="AF37" s="78">
        <v>326</v>
      </c>
      <c r="AG37" s="78">
        <v>60</v>
      </c>
      <c r="AH37" s="78">
        <v>199</v>
      </c>
      <c r="AI37" s="78">
        <v>295</v>
      </c>
      <c r="AJ37" s="78"/>
      <c r="AK37" s="78" t="s">
        <v>1594</v>
      </c>
      <c r="AL37" s="78" t="s">
        <v>1795</v>
      </c>
      <c r="AM37" s="82" t="s">
        <v>1924</v>
      </c>
      <c r="AN37" s="78"/>
      <c r="AO37" s="80">
        <v>43438.04651620371</v>
      </c>
      <c r="AP37" s="82" t="s">
        <v>2085</v>
      </c>
      <c r="AQ37" s="78" t="b">
        <v>1</v>
      </c>
      <c r="AR37" s="78" t="b">
        <v>0</v>
      </c>
      <c r="AS37" s="78" t="b">
        <v>0</v>
      </c>
      <c r="AT37" s="78" t="s">
        <v>1276</v>
      </c>
      <c r="AU37" s="78">
        <v>0</v>
      </c>
      <c r="AV37" s="78"/>
      <c r="AW37" s="78" t="b">
        <v>0</v>
      </c>
      <c r="AX37" s="78" t="s">
        <v>2391</v>
      </c>
      <c r="AY37" s="82" t="s">
        <v>2426</v>
      </c>
      <c r="AZ37" s="78" t="s">
        <v>66</v>
      </c>
      <c r="BA37" s="78" t="str">
        <f>REPLACE(INDEX(GroupVertices[Group],MATCH(Vertices[[#This Row],[Vertex]],GroupVertices[Vertex],0)),1,1,"")</f>
        <v>6</v>
      </c>
      <c r="BB37" s="48" t="s">
        <v>585</v>
      </c>
      <c r="BC37" s="48" t="s">
        <v>585</v>
      </c>
      <c r="BD37" s="48" t="s">
        <v>644</v>
      </c>
      <c r="BE37" s="48" t="s">
        <v>644</v>
      </c>
      <c r="BF37" s="48" t="s">
        <v>701</v>
      </c>
      <c r="BG37" s="48" t="s">
        <v>701</v>
      </c>
      <c r="BH37" s="121" t="s">
        <v>3433</v>
      </c>
      <c r="BI37" s="121" t="s">
        <v>3433</v>
      </c>
      <c r="BJ37" s="121" t="s">
        <v>3242</v>
      </c>
      <c r="BK37" s="121" t="s">
        <v>3242</v>
      </c>
      <c r="BL37" s="121">
        <v>0</v>
      </c>
      <c r="BM37" s="124">
        <v>0</v>
      </c>
      <c r="BN37" s="121">
        <v>0</v>
      </c>
      <c r="BO37" s="124">
        <v>0</v>
      </c>
      <c r="BP37" s="121">
        <v>0</v>
      </c>
      <c r="BQ37" s="124">
        <v>0</v>
      </c>
      <c r="BR37" s="121">
        <v>28</v>
      </c>
      <c r="BS37" s="124">
        <v>100</v>
      </c>
      <c r="BT37" s="121">
        <v>28</v>
      </c>
      <c r="BU37" s="2"/>
      <c r="BV37" s="3"/>
      <c r="BW37" s="3"/>
      <c r="BX37" s="3"/>
      <c r="BY37" s="3"/>
    </row>
    <row r="38" spans="1:77" ht="41.45" customHeight="1">
      <c r="A38" s="64" t="s">
        <v>360</v>
      </c>
      <c r="C38" s="65"/>
      <c r="D38" s="65" t="s">
        <v>64</v>
      </c>
      <c r="E38" s="66">
        <v>162.39347631021644</v>
      </c>
      <c r="F38" s="68">
        <v>99.99934161054117</v>
      </c>
      <c r="G38" s="100" t="s">
        <v>2298</v>
      </c>
      <c r="H38" s="65"/>
      <c r="I38" s="69" t="s">
        <v>360</v>
      </c>
      <c r="J38" s="70"/>
      <c r="K38" s="70"/>
      <c r="L38" s="69" t="s">
        <v>2646</v>
      </c>
      <c r="M38" s="73">
        <v>1.2194192603139147</v>
      </c>
      <c r="N38" s="74">
        <v>5485.89208984375</v>
      </c>
      <c r="O38" s="74">
        <v>6199.3798828125</v>
      </c>
      <c r="P38" s="75"/>
      <c r="Q38" s="76"/>
      <c r="R38" s="76"/>
      <c r="S38" s="86"/>
      <c r="T38" s="48">
        <v>1</v>
      </c>
      <c r="U38" s="48">
        <v>0</v>
      </c>
      <c r="V38" s="49">
        <v>0</v>
      </c>
      <c r="W38" s="49">
        <v>0.001832</v>
      </c>
      <c r="X38" s="49">
        <v>0.001301</v>
      </c>
      <c r="Y38" s="49">
        <v>0.490647</v>
      </c>
      <c r="Z38" s="49">
        <v>0</v>
      </c>
      <c r="AA38" s="49">
        <v>0</v>
      </c>
      <c r="AB38" s="71">
        <v>38</v>
      </c>
      <c r="AC38" s="71"/>
      <c r="AD38" s="72"/>
      <c r="AE38" s="78" t="s">
        <v>1380</v>
      </c>
      <c r="AF38" s="78">
        <v>336</v>
      </c>
      <c r="AG38" s="78">
        <v>1566</v>
      </c>
      <c r="AH38" s="78">
        <v>8083</v>
      </c>
      <c r="AI38" s="78">
        <v>926</v>
      </c>
      <c r="AJ38" s="78"/>
      <c r="AK38" s="78" t="s">
        <v>1595</v>
      </c>
      <c r="AL38" s="78" t="s">
        <v>1796</v>
      </c>
      <c r="AM38" s="82" t="s">
        <v>1925</v>
      </c>
      <c r="AN38" s="78"/>
      <c r="AO38" s="80">
        <v>40448.19988425926</v>
      </c>
      <c r="AP38" s="82" t="s">
        <v>2086</v>
      </c>
      <c r="AQ38" s="78" t="b">
        <v>0</v>
      </c>
      <c r="AR38" s="78" t="b">
        <v>0</v>
      </c>
      <c r="AS38" s="78" t="b">
        <v>0</v>
      </c>
      <c r="AT38" s="78" t="s">
        <v>1279</v>
      </c>
      <c r="AU38" s="78">
        <v>38</v>
      </c>
      <c r="AV38" s="82" t="s">
        <v>2250</v>
      </c>
      <c r="AW38" s="78" t="b">
        <v>0</v>
      </c>
      <c r="AX38" s="78" t="s">
        <v>2391</v>
      </c>
      <c r="AY38" s="82" t="s">
        <v>2427</v>
      </c>
      <c r="AZ38" s="78" t="s">
        <v>65</v>
      </c>
      <c r="BA38" s="78" t="str">
        <f>REPLACE(INDEX(GroupVertices[Group],MATCH(Vertices[[#This Row],[Vertex]],GroupVertices[Vertex],0)),1,1,"")</f>
        <v>6</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361</v>
      </c>
      <c r="C39" s="65"/>
      <c r="D39" s="65" t="s">
        <v>64</v>
      </c>
      <c r="E39" s="66">
        <v>162.02166386855225</v>
      </c>
      <c r="F39" s="68">
        <v>99.9999637506444</v>
      </c>
      <c r="G39" s="100" t="s">
        <v>2299</v>
      </c>
      <c r="H39" s="65"/>
      <c r="I39" s="69" t="s">
        <v>361</v>
      </c>
      <c r="J39" s="70"/>
      <c r="K39" s="70"/>
      <c r="L39" s="69" t="s">
        <v>2647</v>
      </c>
      <c r="M39" s="73">
        <v>1.0120807019122897</v>
      </c>
      <c r="N39" s="74">
        <v>5879.85400390625</v>
      </c>
      <c r="O39" s="74">
        <v>8171.53271484375</v>
      </c>
      <c r="P39" s="75"/>
      <c r="Q39" s="76"/>
      <c r="R39" s="76"/>
      <c r="S39" s="86"/>
      <c r="T39" s="48">
        <v>1</v>
      </c>
      <c r="U39" s="48">
        <v>0</v>
      </c>
      <c r="V39" s="49">
        <v>0</v>
      </c>
      <c r="W39" s="49">
        <v>0.001832</v>
      </c>
      <c r="X39" s="49">
        <v>0.001301</v>
      </c>
      <c r="Y39" s="49">
        <v>0.490647</v>
      </c>
      <c r="Z39" s="49">
        <v>0</v>
      </c>
      <c r="AA39" s="49">
        <v>0</v>
      </c>
      <c r="AB39" s="71">
        <v>39</v>
      </c>
      <c r="AC39" s="71"/>
      <c r="AD39" s="72"/>
      <c r="AE39" s="78" t="s">
        <v>1381</v>
      </c>
      <c r="AF39" s="78">
        <v>844</v>
      </c>
      <c r="AG39" s="78">
        <v>90</v>
      </c>
      <c r="AH39" s="78">
        <v>1206</v>
      </c>
      <c r="AI39" s="78">
        <v>1481</v>
      </c>
      <c r="AJ39" s="78"/>
      <c r="AK39" s="78" t="s">
        <v>1596</v>
      </c>
      <c r="AL39" s="78" t="s">
        <v>1797</v>
      </c>
      <c r="AM39" s="82" t="s">
        <v>1926</v>
      </c>
      <c r="AN39" s="78"/>
      <c r="AO39" s="80">
        <v>42896.58452546296</v>
      </c>
      <c r="AP39" s="82" t="s">
        <v>2087</v>
      </c>
      <c r="AQ39" s="78" t="b">
        <v>1</v>
      </c>
      <c r="AR39" s="78" t="b">
        <v>0</v>
      </c>
      <c r="AS39" s="78" t="b">
        <v>0</v>
      </c>
      <c r="AT39" s="78" t="s">
        <v>1276</v>
      </c>
      <c r="AU39" s="78">
        <v>5</v>
      </c>
      <c r="AV39" s="78"/>
      <c r="AW39" s="78" t="b">
        <v>0</v>
      </c>
      <c r="AX39" s="78" t="s">
        <v>2391</v>
      </c>
      <c r="AY39" s="82" t="s">
        <v>2428</v>
      </c>
      <c r="AZ39" s="78" t="s">
        <v>65</v>
      </c>
      <c r="BA39" s="78" t="str">
        <f>REPLACE(INDEX(GroupVertices[Group],MATCH(Vertices[[#This Row],[Vertex]],GroupVertices[Vertex],0)),1,1,"")</f>
        <v>6</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362</v>
      </c>
      <c r="C40" s="65"/>
      <c r="D40" s="65" t="s">
        <v>64</v>
      </c>
      <c r="E40" s="66">
        <v>162.02065624675913</v>
      </c>
      <c r="F40" s="68">
        <v>99.99996543666093</v>
      </c>
      <c r="G40" s="100" t="s">
        <v>2300</v>
      </c>
      <c r="H40" s="65"/>
      <c r="I40" s="69" t="s">
        <v>362</v>
      </c>
      <c r="J40" s="70"/>
      <c r="K40" s="70"/>
      <c r="L40" s="69" t="s">
        <v>2648</v>
      </c>
      <c r="M40" s="73">
        <v>1.0115188088000904</v>
      </c>
      <c r="N40" s="74">
        <v>5709.03271484375</v>
      </c>
      <c r="O40" s="74">
        <v>6511.005859375</v>
      </c>
      <c r="P40" s="75"/>
      <c r="Q40" s="76"/>
      <c r="R40" s="76"/>
      <c r="S40" s="86"/>
      <c r="T40" s="48">
        <v>1</v>
      </c>
      <c r="U40" s="48">
        <v>0</v>
      </c>
      <c r="V40" s="49">
        <v>0</v>
      </c>
      <c r="W40" s="49">
        <v>0.001832</v>
      </c>
      <c r="X40" s="49">
        <v>0.001301</v>
      </c>
      <c r="Y40" s="49">
        <v>0.490647</v>
      </c>
      <c r="Z40" s="49">
        <v>0</v>
      </c>
      <c r="AA40" s="49">
        <v>0</v>
      </c>
      <c r="AB40" s="71">
        <v>40</v>
      </c>
      <c r="AC40" s="71"/>
      <c r="AD40" s="72"/>
      <c r="AE40" s="78" t="s">
        <v>1382</v>
      </c>
      <c r="AF40" s="78">
        <v>706</v>
      </c>
      <c r="AG40" s="78">
        <v>86</v>
      </c>
      <c r="AH40" s="78">
        <v>890</v>
      </c>
      <c r="AI40" s="78">
        <v>1244</v>
      </c>
      <c r="AJ40" s="78"/>
      <c r="AK40" s="78" t="s">
        <v>1597</v>
      </c>
      <c r="AL40" s="78" t="s">
        <v>1797</v>
      </c>
      <c r="AM40" s="82" t="s">
        <v>1927</v>
      </c>
      <c r="AN40" s="78"/>
      <c r="AO40" s="80">
        <v>42896.15663194445</v>
      </c>
      <c r="AP40" s="82" t="s">
        <v>2088</v>
      </c>
      <c r="AQ40" s="78" t="b">
        <v>0</v>
      </c>
      <c r="AR40" s="78" t="b">
        <v>0</v>
      </c>
      <c r="AS40" s="78" t="b">
        <v>0</v>
      </c>
      <c r="AT40" s="78" t="s">
        <v>1276</v>
      </c>
      <c r="AU40" s="78">
        <v>4</v>
      </c>
      <c r="AV40" s="82" t="s">
        <v>2250</v>
      </c>
      <c r="AW40" s="78" t="b">
        <v>0</v>
      </c>
      <c r="AX40" s="78" t="s">
        <v>2391</v>
      </c>
      <c r="AY40" s="82" t="s">
        <v>2429</v>
      </c>
      <c r="AZ40" s="78" t="s">
        <v>65</v>
      </c>
      <c r="BA40" s="78" t="str">
        <f>REPLACE(INDEX(GroupVertices[Group],MATCH(Vertices[[#This Row],[Vertex]],GroupVertices[Vertex],0)),1,1,"")</f>
        <v>6</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363</v>
      </c>
      <c r="C41" s="65"/>
      <c r="D41" s="65" t="s">
        <v>64</v>
      </c>
      <c r="E41" s="66">
        <v>162.01637385413832</v>
      </c>
      <c r="F41" s="68">
        <v>99.99997260223122</v>
      </c>
      <c r="G41" s="100" t="s">
        <v>2301</v>
      </c>
      <c r="H41" s="65"/>
      <c r="I41" s="69" t="s">
        <v>363</v>
      </c>
      <c r="J41" s="70"/>
      <c r="K41" s="70"/>
      <c r="L41" s="69" t="s">
        <v>2649</v>
      </c>
      <c r="M41" s="73">
        <v>1.0091307630732422</v>
      </c>
      <c r="N41" s="74">
        <v>5247.39453125</v>
      </c>
      <c r="O41" s="74">
        <v>6293.0576171875</v>
      </c>
      <c r="P41" s="75"/>
      <c r="Q41" s="76"/>
      <c r="R41" s="76"/>
      <c r="S41" s="86"/>
      <c r="T41" s="48">
        <v>1</v>
      </c>
      <c r="U41" s="48">
        <v>0</v>
      </c>
      <c r="V41" s="49">
        <v>0</v>
      </c>
      <c r="W41" s="49">
        <v>0.001832</v>
      </c>
      <c r="X41" s="49">
        <v>0.001301</v>
      </c>
      <c r="Y41" s="49">
        <v>0.490647</v>
      </c>
      <c r="Z41" s="49">
        <v>0</v>
      </c>
      <c r="AA41" s="49">
        <v>0</v>
      </c>
      <c r="AB41" s="71">
        <v>41</v>
      </c>
      <c r="AC41" s="71"/>
      <c r="AD41" s="72"/>
      <c r="AE41" s="78" t="s">
        <v>1383</v>
      </c>
      <c r="AF41" s="78">
        <v>368</v>
      </c>
      <c r="AG41" s="78">
        <v>69</v>
      </c>
      <c r="AH41" s="78">
        <v>122</v>
      </c>
      <c r="AI41" s="78">
        <v>175</v>
      </c>
      <c r="AJ41" s="78"/>
      <c r="AK41" s="78" t="s">
        <v>1598</v>
      </c>
      <c r="AL41" s="78" t="s">
        <v>1795</v>
      </c>
      <c r="AM41" s="82" t="s">
        <v>1928</v>
      </c>
      <c r="AN41" s="78"/>
      <c r="AO41" s="80">
        <v>43477.236608796295</v>
      </c>
      <c r="AP41" s="82" t="s">
        <v>2089</v>
      </c>
      <c r="AQ41" s="78" t="b">
        <v>1</v>
      </c>
      <c r="AR41" s="78" t="b">
        <v>0</v>
      </c>
      <c r="AS41" s="78" t="b">
        <v>0</v>
      </c>
      <c r="AT41" s="78" t="s">
        <v>1276</v>
      </c>
      <c r="AU41" s="78">
        <v>0</v>
      </c>
      <c r="AV41" s="78"/>
      <c r="AW41" s="78" t="b">
        <v>0</v>
      </c>
      <c r="AX41" s="78" t="s">
        <v>2391</v>
      </c>
      <c r="AY41" s="82" t="s">
        <v>2430</v>
      </c>
      <c r="AZ41" s="78" t="s">
        <v>65</v>
      </c>
      <c r="BA41" s="78" t="str">
        <f>REPLACE(INDEX(GroupVertices[Group],MATCH(Vertices[[#This Row],[Vertex]],GroupVertices[Vertex],0)),1,1,"")</f>
        <v>6</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364</v>
      </c>
      <c r="C42" s="65"/>
      <c r="D42" s="65" t="s">
        <v>64</v>
      </c>
      <c r="E42" s="66">
        <v>162.0221676794488</v>
      </c>
      <c r="F42" s="68">
        <v>99.99996290763612</v>
      </c>
      <c r="G42" s="100" t="s">
        <v>2302</v>
      </c>
      <c r="H42" s="65"/>
      <c r="I42" s="69" t="s">
        <v>364</v>
      </c>
      <c r="J42" s="70"/>
      <c r="K42" s="70"/>
      <c r="L42" s="69" t="s">
        <v>2650</v>
      </c>
      <c r="M42" s="73">
        <v>1.0123616484683895</v>
      </c>
      <c r="N42" s="74">
        <v>5350.96923828125</v>
      </c>
      <c r="O42" s="74">
        <v>9646.09375</v>
      </c>
      <c r="P42" s="75"/>
      <c r="Q42" s="76"/>
      <c r="R42" s="76"/>
      <c r="S42" s="86"/>
      <c r="T42" s="48">
        <v>1</v>
      </c>
      <c r="U42" s="48">
        <v>0</v>
      </c>
      <c r="V42" s="49">
        <v>0</v>
      </c>
      <c r="W42" s="49">
        <v>0.001832</v>
      </c>
      <c r="X42" s="49">
        <v>0.001301</v>
      </c>
      <c r="Y42" s="49">
        <v>0.490647</v>
      </c>
      <c r="Z42" s="49">
        <v>0</v>
      </c>
      <c r="AA42" s="49">
        <v>0</v>
      </c>
      <c r="AB42" s="71">
        <v>42</v>
      </c>
      <c r="AC42" s="71"/>
      <c r="AD42" s="72"/>
      <c r="AE42" s="78" t="s">
        <v>1384</v>
      </c>
      <c r="AF42" s="78">
        <v>519</v>
      </c>
      <c r="AG42" s="78">
        <v>92</v>
      </c>
      <c r="AH42" s="78">
        <v>615</v>
      </c>
      <c r="AI42" s="78">
        <v>849</v>
      </c>
      <c r="AJ42" s="78"/>
      <c r="AK42" s="78" t="s">
        <v>1599</v>
      </c>
      <c r="AL42" s="78" t="s">
        <v>1795</v>
      </c>
      <c r="AM42" s="82" t="s">
        <v>1929</v>
      </c>
      <c r="AN42" s="78"/>
      <c r="AO42" s="80">
        <v>43414.52717592593</v>
      </c>
      <c r="AP42" s="82" t="s">
        <v>2090</v>
      </c>
      <c r="AQ42" s="78" t="b">
        <v>1</v>
      </c>
      <c r="AR42" s="78" t="b">
        <v>0</v>
      </c>
      <c r="AS42" s="78" t="b">
        <v>0</v>
      </c>
      <c r="AT42" s="78" t="s">
        <v>1276</v>
      </c>
      <c r="AU42" s="78">
        <v>0</v>
      </c>
      <c r="AV42" s="78"/>
      <c r="AW42" s="78" t="b">
        <v>0</v>
      </c>
      <c r="AX42" s="78" t="s">
        <v>2391</v>
      </c>
      <c r="AY42" s="82" t="s">
        <v>2431</v>
      </c>
      <c r="AZ42" s="78" t="s">
        <v>65</v>
      </c>
      <c r="BA42" s="78" t="str">
        <f>REPLACE(INDEX(GroupVertices[Group],MATCH(Vertices[[#This Row],[Vertex]],GroupVertices[Vertex],0)),1,1,"")</f>
        <v>6</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365</v>
      </c>
      <c r="C43" s="65"/>
      <c r="D43" s="65" t="s">
        <v>64</v>
      </c>
      <c r="E43" s="66">
        <v>162.01864100317286</v>
      </c>
      <c r="F43" s="68">
        <v>99.999968808694</v>
      </c>
      <c r="G43" s="100" t="s">
        <v>2303</v>
      </c>
      <c r="H43" s="65"/>
      <c r="I43" s="69" t="s">
        <v>365</v>
      </c>
      <c r="J43" s="70"/>
      <c r="K43" s="70"/>
      <c r="L43" s="69" t="s">
        <v>2651</v>
      </c>
      <c r="M43" s="73">
        <v>1.0103950225756912</v>
      </c>
      <c r="N43" s="74">
        <v>5589.75</v>
      </c>
      <c r="O43" s="74">
        <v>9542.7333984375</v>
      </c>
      <c r="P43" s="75"/>
      <c r="Q43" s="76"/>
      <c r="R43" s="76"/>
      <c r="S43" s="86"/>
      <c r="T43" s="48">
        <v>1</v>
      </c>
      <c r="U43" s="48">
        <v>0</v>
      </c>
      <c r="V43" s="49">
        <v>0</v>
      </c>
      <c r="W43" s="49">
        <v>0.001832</v>
      </c>
      <c r="X43" s="49">
        <v>0.001301</v>
      </c>
      <c r="Y43" s="49">
        <v>0.490647</v>
      </c>
      <c r="Z43" s="49">
        <v>0</v>
      </c>
      <c r="AA43" s="49">
        <v>0</v>
      </c>
      <c r="AB43" s="71">
        <v>43</v>
      </c>
      <c r="AC43" s="71"/>
      <c r="AD43" s="72"/>
      <c r="AE43" s="78" t="s">
        <v>1385</v>
      </c>
      <c r="AF43" s="78">
        <v>369</v>
      </c>
      <c r="AG43" s="78">
        <v>78</v>
      </c>
      <c r="AH43" s="78">
        <v>152</v>
      </c>
      <c r="AI43" s="78">
        <v>196</v>
      </c>
      <c r="AJ43" s="78"/>
      <c r="AK43" s="78" t="s">
        <v>1600</v>
      </c>
      <c r="AL43" s="78" t="s">
        <v>1795</v>
      </c>
      <c r="AM43" s="82" t="s">
        <v>1930</v>
      </c>
      <c r="AN43" s="78"/>
      <c r="AO43" s="80">
        <v>43251.37232638889</v>
      </c>
      <c r="AP43" s="82" t="s">
        <v>2091</v>
      </c>
      <c r="AQ43" s="78" t="b">
        <v>1</v>
      </c>
      <c r="AR43" s="78" t="b">
        <v>0</v>
      </c>
      <c r="AS43" s="78" t="b">
        <v>0</v>
      </c>
      <c r="AT43" s="78" t="s">
        <v>1276</v>
      </c>
      <c r="AU43" s="78">
        <v>1</v>
      </c>
      <c r="AV43" s="78"/>
      <c r="AW43" s="78" t="b">
        <v>0</v>
      </c>
      <c r="AX43" s="78" t="s">
        <v>2391</v>
      </c>
      <c r="AY43" s="82" t="s">
        <v>2432</v>
      </c>
      <c r="AZ43" s="78" t="s">
        <v>65</v>
      </c>
      <c r="BA43" s="78" t="str">
        <f>REPLACE(INDEX(GroupVertices[Group],MATCH(Vertices[[#This Row],[Vertex]],GroupVertices[Vertex],0)),1,1,"")</f>
        <v>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366</v>
      </c>
      <c r="C44" s="65"/>
      <c r="D44" s="65" t="s">
        <v>64</v>
      </c>
      <c r="E44" s="66">
        <v>162.0559230095186</v>
      </c>
      <c r="F44" s="68">
        <v>99.99990642608203</v>
      </c>
      <c r="G44" s="100" t="s">
        <v>2304</v>
      </c>
      <c r="H44" s="65"/>
      <c r="I44" s="69" t="s">
        <v>366</v>
      </c>
      <c r="J44" s="70"/>
      <c r="K44" s="70"/>
      <c r="L44" s="69" t="s">
        <v>2652</v>
      </c>
      <c r="M44" s="73">
        <v>1.0311850677270737</v>
      </c>
      <c r="N44" s="74">
        <v>5848.96533203125</v>
      </c>
      <c r="O44" s="74">
        <v>7260.02197265625</v>
      </c>
      <c r="P44" s="75"/>
      <c r="Q44" s="76"/>
      <c r="R44" s="76"/>
      <c r="S44" s="86"/>
      <c r="T44" s="48">
        <v>1</v>
      </c>
      <c r="U44" s="48">
        <v>0</v>
      </c>
      <c r="V44" s="49">
        <v>0</v>
      </c>
      <c r="W44" s="49">
        <v>0.001832</v>
      </c>
      <c r="X44" s="49">
        <v>0.001301</v>
      </c>
      <c r="Y44" s="49">
        <v>0.490647</v>
      </c>
      <c r="Z44" s="49">
        <v>0</v>
      </c>
      <c r="AA44" s="49">
        <v>0</v>
      </c>
      <c r="AB44" s="71">
        <v>44</v>
      </c>
      <c r="AC44" s="71"/>
      <c r="AD44" s="72"/>
      <c r="AE44" s="78" t="s">
        <v>1386</v>
      </c>
      <c r="AF44" s="78">
        <v>680</v>
      </c>
      <c r="AG44" s="78">
        <v>226</v>
      </c>
      <c r="AH44" s="78">
        <v>3634</v>
      </c>
      <c r="AI44" s="78">
        <v>4526</v>
      </c>
      <c r="AJ44" s="78"/>
      <c r="AK44" s="78" t="s">
        <v>1601</v>
      </c>
      <c r="AL44" s="78" t="s">
        <v>1795</v>
      </c>
      <c r="AM44" s="82" t="s">
        <v>1931</v>
      </c>
      <c r="AN44" s="78"/>
      <c r="AO44" s="80">
        <v>42886.34559027778</v>
      </c>
      <c r="AP44" s="82" t="s">
        <v>2092</v>
      </c>
      <c r="AQ44" s="78" t="b">
        <v>1</v>
      </c>
      <c r="AR44" s="78" t="b">
        <v>0</v>
      </c>
      <c r="AS44" s="78" t="b">
        <v>0</v>
      </c>
      <c r="AT44" s="78" t="s">
        <v>1276</v>
      </c>
      <c r="AU44" s="78">
        <v>16</v>
      </c>
      <c r="AV44" s="78"/>
      <c r="AW44" s="78" t="b">
        <v>0</v>
      </c>
      <c r="AX44" s="78" t="s">
        <v>2391</v>
      </c>
      <c r="AY44" s="82" t="s">
        <v>2433</v>
      </c>
      <c r="AZ44" s="78" t="s">
        <v>65</v>
      </c>
      <c r="BA44" s="78" t="str">
        <f>REPLACE(INDEX(GroupVertices[Group],MATCH(Vertices[[#This Row],[Vertex]],GroupVertices[Vertex],0)),1,1,"")</f>
        <v>6</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367</v>
      </c>
      <c r="C45" s="65"/>
      <c r="D45" s="65" t="s">
        <v>64</v>
      </c>
      <c r="E45" s="66">
        <v>162.06045730758768</v>
      </c>
      <c r="F45" s="68">
        <v>99.9998988390076</v>
      </c>
      <c r="G45" s="100" t="s">
        <v>2305</v>
      </c>
      <c r="H45" s="65"/>
      <c r="I45" s="69" t="s">
        <v>367</v>
      </c>
      <c r="J45" s="70"/>
      <c r="K45" s="70"/>
      <c r="L45" s="69" t="s">
        <v>2653</v>
      </c>
      <c r="M45" s="73">
        <v>1.0337135867319716</v>
      </c>
      <c r="N45" s="74">
        <v>5784.60107421875</v>
      </c>
      <c r="O45" s="74">
        <v>9016.9794921875</v>
      </c>
      <c r="P45" s="75"/>
      <c r="Q45" s="76"/>
      <c r="R45" s="76"/>
      <c r="S45" s="86"/>
      <c r="T45" s="48">
        <v>1</v>
      </c>
      <c r="U45" s="48">
        <v>0</v>
      </c>
      <c r="V45" s="49">
        <v>0</v>
      </c>
      <c r="W45" s="49">
        <v>0.001832</v>
      </c>
      <c r="X45" s="49">
        <v>0.001301</v>
      </c>
      <c r="Y45" s="49">
        <v>0.490647</v>
      </c>
      <c r="Z45" s="49">
        <v>0</v>
      </c>
      <c r="AA45" s="49">
        <v>0</v>
      </c>
      <c r="AB45" s="71">
        <v>45</v>
      </c>
      <c r="AC45" s="71"/>
      <c r="AD45" s="72"/>
      <c r="AE45" s="78" t="s">
        <v>1387</v>
      </c>
      <c r="AF45" s="78">
        <v>1016</v>
      </c>
      <c r="AG45" s="78">
        <v>244</v>
      </c>
      <c r="AH45" s="78">
        <v>3050</v>
      </c>
      <c r="AI45" s="78">
        <v>3554</v>
      </c>
      <c r="AJ45" s="78"/>
      <c r="AK45" s="78" t="s">
        <v>1602</v>
      </c>
      <c r="AL45" s="78" t="s">
        <v>1795</v>
      </c>
      <c r="AM45" s="82" t="s">
        <v>1932</v>
      </c>
      <c r="AN45" s="78"/>
      <c r="AO45" s="80">
        <v>42623.61399305556</v>
      </c>
      <c r="AP45" s="82" t="s">
        <v>2093</v>
      </c>
      <c r="AQ45" s="78" t="b">
        <v>0</v>
      </c>
      <c r="AR45" s="78" t="b">
        <v>0</v>
      </c>
      <c r="AS45" s="78" t="b">
        <v>0</v>
      </c>
      <c r="AT45" s="78" t="s">
        <v>1276</v>
      </c>
      <c r="AU45" s="78">
        <v>33</v>
      </c>
      <c r="AV45" s="82" t="s">
        <v>2250</v>
      </c>
      <c r="AW45" s="78" t="b">
        <v>0</v>
      </c>
      <c r="AX45" s="78" t="s">
        <v>2391</v>
      </c>
      <c r="AY45" s="82" t="s">
        <v>2434</v>
      </c>
      <c r="AZ45" s="78" t="s">
        <v>65</v>
      </c>
      <c r="BA45" s="78" t="str">
        <f>REPLACE(INDEX(GroupVertices[Group],MATCH(Vertices[[#This Row],[Vertex]],GroupVertices[Vertex],0)),1,1,"")</f>
        <v>6</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223</v>
      </c>
      <c r="C46" s="65"/>
      <c r="D46" s="65" t="s">
        <v>64</v>
      </c>
      <c r="E46" s="66">
        <v>179.3290795982138</v>
      </c>
      <c r="F46" s="68">
        <v>99.97100388754669</v>
      </c>
      <c r="G46" s="100" t="s">
        <v>2306</v>
      </c>
      <c r="H46" s="65"/>
      <c r="I46" s="69" t="s">
        <v>223</v>
      </c>
      <c r="J46" s="70"/>
      <c r="K46" s="70"/>
      <c r="L46" s="69" t="s">
        <v>2654</v>
      </c>
      <c r="M46" s="73">
        <v>10.663437743607437</v>
      </c>
      <c r="N46" s="74">
        <v>1203.5185546875</v>
      </c>
      <c r="O46" s="74">
        <v>7314.05810546875</v>
      </c>
      <c r="P46" s="75"/>
      <c r="Q46" s="76"/>
      <c r="R46" s="76"/>
      <c r="S46" s="86"/>
      <c r="T46" s="48">
        <v>9</v>
      </c>
      <c r="U46" s="48">
        <v>30</v>
      </c>
      <c r="V46" s="49">
        <v>7246.238095</v>
      </c>
      <c r="W46" s="49">
        <v>0.003155</v>
      </c>
      <c r="X46" s="49">
        <v>0.0904</v>
      </c>
      <c r="Y46" s="49">
        <v>12.534362</v>
      </c>
      <c r="Z46" s="49">
        <v>0.00267379679144385</v>
      </c>
      <c r="AA46" s="49">
        <v>0.08823529411764706</v>
      </c>
      <c r="AB46" s="71">
        <v>46</v>
      </c>
      <c r="AC46" s="71"/>
      <c r="AD46" s="72"/>
      <c r="AE46" s="78" t="s">
        <v>1388</v>
      </c>
      <c r="AF46" s="78">
        <v>10445</v>
      </c>
      <c r="AG46" s="78">
        <v>68796</v>
      </c>
      <c r="AH46" s="78">
        <v>135618</v>
      </c>
      <c r="AI46" s="78">
        <v>118838</v>
      </c>
      <c r="AJ46" s="78"/>
      <c r="AK46" s="78" t="s">
        <v>1603</v>
      </c>
      <c r="AL46" s="78" t="s">
        <v>1798</v>
      </c>
      <c r="AM46" s="82" t="s">
        <v>1933</v>
      </c>
      <c r="AN46" s="78"/>
      <c r="AO46" s="80">
        <v>41857.222407407404</v>
      </c>
      <c r="AP46" s="82" t="s">
        <v>2094</v>
      </c>
      <c r="AQ46" s="78" t="b">
        <v>0</v>
      </c>
      <c r="AR46" s="78" t="b">
        <v>0</v>
      </c>
      <c r="AS46" s="78" t="b">
        <v>0</v>
      </c>
      <c r="AT46" s="78" t="s">
        <v>1276</v>
      </c>
      <c r="AU46" s="78">
        <v>5267</v>
      </c>
      <c r="AV46" s="82" t="s">
        <v>2250</v>
      </c>
      <c r="AW46" s="78" t="b">
        <v>1</v>
      </c>
      <c r="AX46" s="78" t="s">
        <v>2391</v>
      </c>
      <c r="AY46" s="82" t="s">
        <v>2435</v>
      </c>
      <c r="AZ46" s="78" t="s">
        <v>66</v>
      </c>
      <c r="BA46" s="78" t="str">
        <f>REPLACE(INDEX(GroupVertices[Group],MATCH(Vertices[[#This Row],[Vertex]],GroupVertices[Vertex],0)),1,1,"")</f>
        <v>1</v>
      </c>
      <c r="BB46" s="48" t="s">
        <v>3366</v>
      </c>
      <c r="BC46" s="48" t="s">
        <v>3366</v>
      </c>
      <c r="BD46" s="48" t="s">
        <v>3374</v>
      </c>
      <c r="BE46" s="48" t="s">
        <v>3374</v>
      </c>
      <c r="BF46" s="48" t="s">
        <v>3383</v>
      </c>
      <c r="BG46" s="48" t="s">
        <v>3413</v>
      </c>
      <c r="BH46" s="121" t="s">
        <v>3434</v>
      </c>
      <c r="BI46" s="121" t="s">
        <v>3535</v>
      </c>
      <c r="BJ46" s="121" t="s">
        <v>3559</v>
      </c>
      <c r="BK46" s="121" t="s">
        <v>3657</v>
      </c>
      <c r="BL46" s="121">
        <v>2</v>
      </c>
      <c r="BM46" s="124">
        <v>1.4705882352941178</v>
      </c>
      <c r="BN46" s="121">
        <v>4</v>
      </c>
      <c r="BO46" s="124">
        <v>2.9411764705882355</v>
      </c>
      <c r="BP46" s="121">
        <v>0</v>
      </c>
      <c r="BQ46" s="124">
        <v>0</v>
      </c>
      <c r="BR46" s="121">
        <v>130</v>
      </c>
      <c r="BS46" s="124">
        <v>95.58823529411765</v>
      </c>
      <c r="BT46" s="121">
        <v>136</v>
      </c>
      <c r="BU46" s="2"/>
      <c r="BV46" s="3"/>
      <c r="BW46" s="3"/>
      <c r="BX46" s="3"/>
      <c r="BY46" s="3"/>
    </row>
    <row r="47" spans="1:77" ht="41.45" customHeight="1">
      <c r="A47" s="64" t="s">
        <v>368</v>
      </c>
      <c r="C47" s="65"/>
      <c r="D47" s="65" t="s">
        <v>64</v>
      </c>
      <c r="E47" s="66">
        <v>166.56301529017975</v>
      </c>
      <c r="F47" s="68">
        <v>99.99236487409904</v>
      </c>
      <c r="G47" s="100" t="s">
        <v>2307</v>
      </c>
      <c r="H47" s="65"/>
      <c r="I47" s="69" t="s">
        <v>368</v>
      </c>
      <c r="J47" s="70"/>
      <c r="K47" s="70"/>
      <c r="L47" s="69" t="s">
        <v>2655</v>
      </c>
      <c r="M47" s="73">
        <v>3.5445329585955503</v>
      </c>
      <c r="N47" s="74">
        <v>2030.285888671875</v>
      </c>
      <c r="O47" s="74">
        <v>8653.5185546875</v>
      </c>
      <c r="P47" s="75"/>
      <c r="Q47" s="76"/>
      <c r="R47" s="76"/>
      <c r="S47" s="86"/>
      <c r="T47" s="48">
        <v>1</v>
      </c>
      <c r="U47" s="48">
        <v>0</v>
      </c>
      <c r="V47" s="49">
        <v>0</v>
      </c>
      <c r="W47" s="49">
        <v>0.002252</v>
      </c>
      <c r="X47" s="49">
        <v>0.013115</v>
      </c>
      <c r="Y47" s="49">
        <v>0.454406</v>
      </c>
      <c r="Z47" s="49">
        <v>0</v>
      </c>
      <c r="AA47" s="49">
        <v>0</v>
      </c>
      <c r="AB47" s="71">
        <v>47</v>
      </c>
      <c r="AC47" s="71"/>
      <c r="AD47" s="72"/>
      <c r="AE47" s="78" t="s">
        <v>1389</v>
      </c>
      <c r="AF47" s="78">
        <v>3598</v>
      </c>
      <c r="AG47" s="78">
        <v>18118</v>
      </c>
      <c r="AH47" s="78">
        <v>71141</v>
      </c>
      <c r="AI47" s="78">
        <v>74254</v>
      </c>
      <c r="AJ47" s="78"/>
      <c r="AK47" s="78" t="s">
        <v>1604</v>
      </c>
      <c r="AL47" s="78" t="s">
        <v>1793</v>
      </c>
      <c r="AM47" s="82" t="s">
        <v>1934</v>
      </c>
      <c r="AN47" s="78"/>
      <c r="AO47" s="80">
        <v>39794.54944444444</v>
      </c>
      <c r="AP47" s="82" t="s">
        <v>2095</v>
      </c>
      <c r="AQ47" s="78" t="b">
        <v>0</v>
      </c>
      <c r="AR47" s="78" t="b">
        <v>0</v>
      </c>
      <c r="AS47" s="78" t="b">
        <v>1</v>
      </c>
      <c r="AT47" s="78" t="s">
        <v>1276</v>
      </c>
      <c r="AU47" s="78">
        <v>2136</v>
      </c>
      <c r="AV47" s="82" t="s">
        <v>2250</v>
      </c>
      <c r="AW47" s="78" t="b">
        <v>0</v>
      </c>
      <c r="AX47" s="78" t="s">
        <v>2391</v>
      </c>
      <c r="AY47" s="82" t="s">
        <v>2436</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369</v>
      </c>
      <c r="C48" s="65"/>
      <c r="D48" s="65" t="s">
        <v>64</v>
      </c>
      <c r="E48" s="66">
        <v>163.0877277256816</v>
      </c>
      <c r="F48" s="68">
        <v>99.99817994514517</v>
      </c>
      <c r="G48" s="100" t="s">
        <v>2308</v>
      </c>
      <c r="H48" s="65"/>
      <c r="I48" s="69" t="s">
        <v>369</v>
      </c>
      <c r="J48" s="70"/>
      <c r="K48" s="70"/>
      <c r="L48" s="69" t="s">
        <v>2656</v>
      </c>
      <c r="M48" s="73">
        <v>1.6065636146193876</v>
      </c>
      <c r="N48" s="74">
        <v>621.7778930664062</v>
      </c>
      <c r="O48" s="74">
        <v>7549.05810546875</v>
      </c>
      <c r="P48" s="75"/>
      <c r="Q48" s="76"/>
      <c r="R48" s="76"/>
      <c r="S48" s="86"/>
      <c r="T48" s="48">
        <v>1</v>
      </c>
      <c r="U48" s="48">
        <v>0</v>
      </c>
      <c r="V48" s="49">
        <v>0</v>
      </c>
      <c r="W48" s="49">
        <v>0.002252</v>
      </c>
      <c r="X48" s="49">
        <v>0.013115</v>
      </c>
      <c r="Y48" s="49">
        <v>0.454406</v>
      </c>
      <c r="Z48" s="49">
        <v>0</v>
      </c>
      <c r="AA48" s="49">
        <v>0</v>
      </c>
      <c r="AB48" s="71">
        <v>48</v>
      </c>
      <c r="AC48" s="71"/>
      <c r="AD48" s="72"/>
      <c r="AE48" s="78" t="s">
        <v>1390</v>
      </c>
      <c r="AF48" s="78">
        <v>1898</v>
      </c>
      <c r="AG48" s="78">
        <v>4322</v>
      </c>
      <c r="AH48" s="78">
        <v>25729</v>
      </c>
      <c r="AI48" s="78">
        <v>14308</v>
      </c>
      <c r="AJ48" s="78"/>
      <c r="AK48" s="78" t="s">
        <v>1605</v>
      </c>
      <c r="AL48" s="78" t="s">
        <v>1799</v>
      </c>
      <c r="AM48" s="82" t="s">
        <v>1935</v>
      </c>
      <c r="AN48" s="78"/>
      <c r="AO48" s="80">
        <v>40380.606087962966</v>
      </c>
      <c r="AP48" s="82" t="s">
        <v>2096</v>
      </c>
      <c r="AQ48" s="78" t="b">
        <v>0</v>
      </c>
      <c r="AR48" s="78" t="b">
        <v>0</v>
      </c>
      <c r="AS48" s="78" t="b">
        <v>1</v>
      </c>
      <c r="AT48" s="78" t="s">
        <v>2245</v>
      </c>
      <c r="AU48" s="78">
        <v>731</v>
      </c>
      <c r="AV48" s="82" t="s">
        <v>2250</v>
      </c>
      <c r="AW48" s="78" t="b">
        <v>0</v>
      </c>
      <c r="AX48" s="78" t="s">
        <v>2391</v>
      </c>
      <c r="AY48" s="82" t="s">
        <v>2437</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370</v>
      </c>
      <c r="C49" s="65"/>
      <c r="D49" s="65" t="s">
        <v>64</v>
      </c>
      <c r="E49" s="66">
        <v>519.4223429310912</v>
      </c>
      <c r="F49" s="68">
        <v>99.40193832048502</v>
      </c>
      <c r="G49" s="100" t="s">
        <v>2309</v>
      </c>
      <c r="H49" s="65"/>
      <c r="I49" s="69" t="s">
        <v>370</v>
      </c>
      <c r="J49" s="70"/>
      <c r="K49" s="70"/>
      <c r="L49" s="69" t="s">
        <v>2657</v>
      </c>
      <c r="M49" s="73">
        <v>200.31402239302537</v>
      </c>
      <c r="N49" s="74">
        <v>280.7504577636719</v>
      </c>
      <c r="O49" s="74">
        <v>6471.16845703125</v>
      </c>
      <c r="P49" s="75"/>
      <c r="Q49" s="76"/>
      <c r="R49" s="76"/>
      <c r="S49" s="86"/>
      <c r="T49" s="48">
        <v>1</v>
      </c>
      <c r="U49" s="48">
        <v>0</v>
      </c>
      <c r="V49" s="49">
        <v>0</v>
      </c>
      <c r="W49" s="49">
        <v>0.002252</v>
      </c>
      <c r="X49" s="49">
        <v>0.013115</v>
      </c>
      <c r="Y49" s="49">
        <v>0.454406</v>
      </c>
      <c r="Z49" s="49">
        <v>0</v>
      </c>
      <c r="AA49" s="49">
        <v>0</v>
      </c>
      <c r="AB49" s="71">
        <v>49</v>
      </c>
      <c r="AC49" s="71"/>
      <c r="AD49" s="72"/>
      <c r="AE49" s="78" t="s">
        <v>1391</v>
      </c>
      <c r="AF49" s="78">
        <v>1683</v>
      </c>
      <c r="AG49" s="78">
        <v>1418879</v>
      </c>
      <c r="AH49" s="78">
        <v>10873</v>
      </c>
      <c r="AI49" s="78">
        <v>3627</v>
      </c>
      <c r="AJ49" s="78"/>
      <c r="AK49" s="78" t="s">
        <v>1606</v>
      </c>
      <c r="AL49" s="78" t="s">
        <v>1800</v>
      </c>
      <c r="AM49" s="82" t="s">
        <v>1936</v>
      </c>
      <c r="AN49" s="78"/>
      <c r="AO49" s="80">
        <v>40024.76752314815</v>
      </c>
      <c r="AP49" s="82" t="s">
        <v>2097</v>
      </c>
      <c r="AQ49" s="78" t="b">
        <v>0</v>
      </c>
      <c r="AR49" s="78" t="b">
        <v>0</v>
      </c>
      <c r="AS49" s="78" t="b">
        <v>1</v>
      </c>
      <c r="AT49" s="78" t="s">
        <v>1276</v>
      </c>
      <c r="AU49" s="78">
        <v>5943</v>
      </c>
      <c r="AV49" s="82" t="s">
        <v>2250</v>
      </c>
      <c r="AW49" s="78" t="b">
        <v>1</v>
      </c>
      <c r="AX49" s="78" t="s">
        <v>2391</v>
      </c>
      <c r="AY49" s="82" t="s">
        <v>2438</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371</v>
      </c>
      <c r="C50" s="65"/>
      <c r="D50" s="65" t="s">
        <v>64</v>
      </c>
      <c r="E50" s="66">
        <v>200.4896410647965</v>
      </c>
      <c r="F50" s="68">
        <v>99.93559669720038</v>
      </c>
      <c r="G50" s="100" t="s">
        <v>2310</v>
      </c>
      <c r="H50" s="65"/>
      <c r="I50" s="69" t="s">
        <v>371</v>
      </c>
      <c r="J50" s="70"/>
      <c r="K50" s="70"/>
      <c r="L50" s="69" t="s">
        <v>2658</v>
      </c>
      <c r="M50" s="73">
        <v>22.463474046353568</v>
      </c>
      <c r="N50" s="74">
        <v>1408.15673828125</v>
      </c>
      <c r="O50" s="74">
        <v>8833.9345703125</v>
      </c>
      <c r="P50" s="75"/>
      <c r="Q50" s="76"/>
      <c r="R50" s="76"/>
      <c r="S50" s="86"/>
      <c r="T50" s="48">
        <v>1</v>
      </c>
      <c r="U50" s="48">
        <v>0</v>
      </c>
      <c r="V50" s="49">
        <v>0</v>
      </c>
      <c r="W50" s="49">
        <v>0.002252</v>
      </c>
      <c r="X50" s="49">
        <v>0.013115</v>
      </c>
      <c r="Y50" s="49">
        <v>0.454406</v>
      </c>
      <c r="Z50" s="49">
        <v>0</v>
      </c>
      <c r="AA50" s="49">
        <v>0</v>
      </c>
      <c r="AB50" s="71">
        <v>50</v>
      </c>
      <c r="AC50" s="71"/>
      <c r="AD50" s="72"/>
      <c r="AE50" s="78" t="s">
        <v>1392</v>
      </c>
      <c r="AF50" s="78">
        <v>120307</v>
      </c>
      <c r="AG50" s="78">
        <v>152798</v>
      </c>
      <c r="AH50" s="78">
        <v>317986</v>
      </c>
      <c r="AI50" s="78">
        <v>40389</v>
      </c>
      <c r="AJ50" s="78"/>
      <c r="AK50" s="78" t="s">
        <v>1607</v>
      </c>
      <c r="AL50" s="78" t="s">
        <v>1793</v>
      </c>
      <c r="AM50" s="82" t="s">
        <v>1937</v>
      </c>
      <c r="AN50" s="78"/>
      <c r="AO50" s="80">
        <v>40528.847395833334</v>
      </c>
      <c r="AP50" s="82" t="s">
        <v>2098</v>
      </c>
      <c r="AQ50" s="78" t="b">
        <v>0</v>
      </c>
      <c r="AR50" s="78" t="b">
        <v>0</v>
      </c>
      <c r="AS50" s="78" t="b">
        <v>1</v>
      </c>
      <c r="AT50" s="78" t="s">
        <v>1276</v>
      </c>
      <c r="AU50" s="78">
        <v>5760</v>
      </c>
      <c r="AV50" s="82" t="s">
        <v>2254</v>
      </c>
      <c r="AW50" s="78" t="b">
        <v>0</v>
      </c>
      <c r="AX50" s="78" t="s">
        <v>2391</v>
      </c>
      <c r="AY50" s="82" t="s">
        <v>2439</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372</v>
      </c>
      <c r="C51" s="65"/>
      <c r="D51" s="65" t="s">
        <v>64</v>
      </c>
      <c r="E51" s="66">
        <v>236.5602341097412</v>
      </c>
      <c r="F51" s="68">
        <v>99.87524109860894</v>
      </c>
      <c r="G51" s="100" t="s">
        <v>2311</v>
      </c>
      <c r="H51" s="65"/>
      <c r="I51" s="69" t="s">
        <v>372</v>
      </c>
      <c r="J51" s="70"/>
      <c r="K51" s="70"/>
      <c r="L51" s="69" t="s">
        <v>2659</v>
      </c>
      <c r="M51" s="73">
        <v>42.57798320359413</v>
      </c>
      <c r="N51" s="74">
        <v>1285.737060546875</v>
      </c>
      <c r="O51" s="74">
        <v>4987.736328125</v>
      </c>
      <c r="P51" s="75"/>
      <c r="Q51" s="76"/>
      <c r="R51" s="76"/>
      <c r="S51" s="86"/>
      <c r="T51" s="48">
        <v>2</v>
      </c>
      <c r="U51" s="48">
        <v>0</v>
      </c>
      <c r="V51" s="49">
        <v>259.066667</v>
      </c>
      <c r="W51" s="49">
        <v>0.002364</v>
      </c>
      <c r="X51" s="49">
        <v>0.015629</v>
      </c>
      <c r="Y51" s="49">
        <v>0.748215</v>
      </c>
      <c r="Z51" s="49">
        <v>0</v>
      </c>
      <c r="AA51" s="49">
        <v>0</v>
      </c>
      <c r="AB51" s="71">
        <v>51</v>
      </c>
      <c r="AC51" s="71"/>
      <c r="AD51" s="72"/>
      <c r="AE51" s="78" t="s">
        <v>1393</v>
      </c>
      <c r="AF51" s="78">
        <v>214891</v>
      </c>
      <c r="AG51" s="78">
        <v>295989</v>
      </c>
      <c r="AH51" s="78">
        <v>92721</v>
      </c>
      <c r="AI51" s="78">
        <v>118274</v>
      </c>
      <c r="AJ51" s="78"/>
      <c r="AK51" s="78" t="s">
        <v>1608</v>
      </c>
      <c r="AL51" s="78" t="s">
        <v>1801</v>
      </c>
      <c r="AM51" s="82" t="s">
        <v>1938</v>
      </c>
      <c r="AN51" s="78"/>
      <c r="AO51" s="80">
        <v>41663.16018518519</v>
      </c>
      <c r="AP51" s="82" t="s">
        <v>2099</v>
      </c>
      <c r="AQ51" s="78" t="b">
        <v>0</v>
      </c>
      <c r="AR51" s="78" t="b">
        <v>0</v>
      </c>
      <c r="AS51" s="78" t="b">
        <v>1</v>
      </c>
      <c r="AT51" s="78" t="s">
        <v>1276</v>
      </c>
      <c r="AU51" s="78">
        <v>8405</v>
      </c>
      <c r="AV51" s="82" t="s">
        <v>2250</v>
      </c>
      <c r="AW51" s="78" t="b">
        <v>1</v>
      </c>
      <c r="AX51" s="78" t="s">
        <v>2391</v>
      </c>
      <c r="AY51" s="82" t="s">
        <v>2440</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373</v>
      </c>
      <c r="C52" s="65"/>
      <c r="D52" s="65" t="s">
        <v>64</v>
      </c>
      <c r="E52" s="66">
        <v>166.10404356341</v>
      </c>
      <c r="F52" s="68">
        <v>99.99313285463296</v>
      </c>
      <c r="G52" s="100" t="s">
        <v>2312</v>
      </c>
      <c r="H52" s="65"/>
      <c r="I52" s="69" t="s">
        <v>373</v>
      </c>
      <c r="J52" s="70"/>
      <c r="K52" s="70"/>
      <c r="L52" s="69" t="s">
        <v>2660</v>
      </c>
      <c r="M52" s="73">
        <v>3.2885906459886667</v>
      </c>
      <c r="N52" s="74">
        <v>1355.6571044921875</v>
      </c>
      <c r="O52" s="74">
        <v>9646.09375</v>
      </c>
      <c r="P52" s="75"/>
      <c r="Q52" s="76"/>
      <c r="R52" s="76"/>
      <c r="S52" s="86"/>
      <c r="T52" s="48">
        <v>1</v>
      </c>
      <c r="U52" s="48">
        <v>0</v>
      </c>
      <c r="V52" s="49">
        <v>0</v>
      </c>
      <c r="W52" s="49">
        <v>0.002252</v>
      </c>
      <c r="X52" s="49">
        <v>0.013115</v>
      </c>
      <c r="Y52" s="49">
        <v>0.454406</v>
      </c>
      <c r="Z52" s="49">
        <v>0</v>
      </c>
      <c r="AA52" s="49">
        <v>0</v>
      </c>
      <c r="AB52" s="71">
        <v>52</v>
      </c>
      <c r="AC52" s="71"/>
      <c r="AD52" s="72"/>
      <c r="AE52" s="78" t="s">
        <v>1394</v>
      </c>
      <c r="AF52" s="78">
        <v>317</v>
      </c>
      <c r="AG52" s="78">
        <v>16296</v>
      </c>
      <c r="AH52" s="78">
        <v>15106</v>
      </c>
      <c r="AI52" s="78">
        <v>527</v>
      </c>
      <c r="AJ52" s="78"/>
      <c r="AK52" s="78" t="s">
        <v>1609</v>
      </c>
      <c r="AL52" s="78" t="s">
        <v>1802</v>
      </c>
      <c r="AM52" s="82" t="s">
        <v>1939</v>
      </c>
      <c r="AN52" s="78"/>
      <c r="AO52" s="80">
        <v>39925.73997685185</v>
      </c>
      <c r="AP52" s="82" t="s">
        <v>2100</v>
      </c>
      <c r="AQ52" s="78" t="b">
        <v>0</v>
      </c>
      <c r="AR52" s="78" t="b">
        <v>0</v>
      </c>
      <c r="AS52" s="78" t="b">
        <v>1</v>
      </c>
      <c r="AT52" s="78" t="s">
        <v>1276</v>
      </c>
      <c r="AU52" s="78">
        <v>1008</v>
      </c>
      <c r="AV52" s="82" t="s">
        <v>2260</v>
      </c>
      <c r="AW52" s="78" t="b">
        <v>1</v>
      </c>
      <c r="AX52" s="78" t="s">
        <v>2391</v>
      </c>
      <c r="AY52" s="82" t="s">
        <v>2441</v>
      </c>
      <c r="AZ52" s="78" t="s">
        <v>65</v>
      </c>
      <c r="BA52" s="78" t="str">
        <f>REPLACE(INDEX(GroupVertices[Group],MATCH(Vertices[[#This Row],[Vertex]],GroupVertices[Vertex],0)),1,1,"")</f>
        <v>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374</v>
      </c>
      <c r="C53" s="65"/>
      <c r="D53" s="65" t="s">
        <v>64</v>
      </c>
      <c r="E53" s="66">
        <v>603.4262603914756</v>
      </c>
      <c r="F53" s="68">
        <v>99.26137765057783</v>
      </c>
      <c r="G53" s="100" t="s">
        <v>2313</v>
      </c>
      <c r="H53" s="65"/>
      <c r="I53" s="69" t="s">
        <v>374</v>
      </c>
      <c r="J53" s="70"/>
      <c r="K53" s="70"/>
      <c r="L53" s="69" t="s">
        <v>2661</v>
      </c>
      <c r="M53" s="73">
        <v>247.1582083174315</v>
      </c>
      <c r="N53" s="74">
        <v>2177.7158203125</v>
      </c>
      <c r="O53" s="74">
        <v>7904.615234375</v>
      </c>
      <c r="P53" s="75"/>
      <c r="Q53" s="76"/>
      <c r="R53" s="76"/>
      <c r="S53" s="86"/>
      <c r="T53" s="48">
        <v>1</v>
      </c>
      <c r="U53" s="48">
        <v>0</v>
      </c>
      <c r="V53" s="49">
        <v>0</v>
      </c>
      <c r="W53" s="49">
        <v>0.002252</v>
      </c>
      <c r="X53" s="49">
        <v>0.013115</v>
      </c>
      <c r="Y53" s="49">
        <v>0.454406</v>
      </c>
      <c r="Z53" s="49">
        <v>0</v>
      </c>
      <c r="AA53" s="49">
        <v>0</v>
      </c>
      <c r="AB53" s="71">
        <v>53</v>
      </c>
      <c r="AC53" s="71"/>
      <c r="AD53" s="72"/>
      <c r="AE53" s="78" t="s">
        <v>1395</v>
      </c>
      <c r="AF53" s="78">
        <v>238</v>
      </c>
      <c r="AG53" s="78">
        <v>1752353</v>
      </c>
      <c r="AH53" s="78">
        <v>171116</v>
      </c>
      <c r="AI53" s="78">
        <v>7083</v>
      </c>
      <c r="AJ53" s="78"/>
      <c r="AK53" s="78" t="s">
        <v>1610</v>
      </c>
      <c r="AL53" s="78" t="s">
        <v>1803</v>
      </c>
      <c r="AM53" s="82" t="s">
        <v>1940</v>
      </c>
      <c r="AN53" s="78"/>
      <c r="AO53" s="80">
        <v>39421.7265625</v>
      </c>
      <c r="AP53" s="82" t="s">
        <v>2101</v>
      </c>
      <c r="AQ53" s="78" t="b">
        <v>0</v>
      </c>
      <c r="AR53" s="78" t="b">
        <v>0</v>
      </c>
      <c r="AS53" s="78" t="b">
        <v>1</v>
      </c>
      <c r="AT53" s="78" t="s">
        <v>1276</v>
      </c>
      <c r="AU53" s="78">
        <v>33108</v>
      </c>
      <c r="AV53" s="82" t="s">
        <v>2250</v>
      </c>
      <c r="AW53" s="78" t="b">
        <v>1</v>
      </c>
      <c r="AX53" s="78" t="s">
        <v>2391</v>
      </c>
      <c r="AY53" s="82" t="s">
        <v>2442</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375</v>
      </c>
      <c r="C54" s="65"/>
      <c r="D54" s="65" t="s">
        <v>64</v>
      </c>
      <c r="E54" s="66">
        <v>169.34052476293684</v>
      </c>
      <c r="F54" s="68">
        <v>99.98771736950678</v>
      </c>
      <c r="G54" s="100" t="s">
        <v>2314</v>
      </c>
      <c r="H54" s="65"/>
      <c r="I54" s="69" t="s">
        <v>375</v>
      </c>
      <c r="J54" s="70"/>
      <c r="K54" s="70"/>
      <c r="L54" s="69" t="s">
        <v>2662</v>
      </c>
      <c r="M54" s="73">
        <v>5.093391322373542</v>
      </c>
      <c r="N54" s="74">
        <v>840.3700561523438</v>
      </c>
      <c r="O54" s="74">
        <v>6463.443359375</v>
      </c>
      <c r="P54" s="75"/>
      <c r="Q54" s="76"/>
      <c r="R54" s="76"/>
      <c r="S54" s="86"/>
      <c r="T54" s="48">
        <v>1</v>
      </c>
      <c r="U54" s="48">
        <v>0</v>
      </c>
      <c r="V54" s="49">
        <v>0</v>
      </c>
      <c r="W54" s="49">
        <v>0.002252</v>
      </c>
      <c r="X54" s="49">
        <v>0.013115</v>
      </c>
      <c r="Y54" s="49">
        <v>0.454406</v>
      </c>
      <c r="Z54" s="49">
        <v>0</v>
      </c>
      <c r="AA54" s="49">
        <v>0</v>
      </c>
      <c r="AB54" s="71">
        <v>54</v>
      </c>
      <c r="AC54" s="71"/>
      <c r="AD54" s="72"/>
      <c r="AE54" s="78" t="s">
        <v>1396</v>
      </c>
      <c r="AF54" s="78">
        <v>2019</v>
      </c>
      <c r="AG54" s="78">
        <v>29144</v>
      </c>
      <c r="AH54" s="78">
        <v>18959</v>
      </c>
      <c r="AI54" s="78">
        <v>1491</v>
      </c>
      <c r="AJ54" s="78"/>
      <c r="AK54" s="78" t="s">
        <v>1611</v>
      </c>
      <c r="AL54" s="78" t="s">
        <v>1318</v>
      </c>
      <c r="AM54" s="82" t="s">
        <v>1941</v>
      </c>
      <c r="AN54" s="78"/>
      <c r="AO54" s="80">
        <v>40571.79392361111</v>
      </c>
      <c r="AP54" s="82" t="s">
        <v>2102</v>
      </c>
      <c r="AQ54" s="78" t="b">
        <v>0</v>
      </c>
      <c r="AR54" s="78" t="b">
        <v>0</v>
      </c>
      <c r="AS54" s="78" t="b">
        <v>0</v>
      </c>
      <c r="AT54" s="78" t="s">
        <v>1276</v>
      </c>
      <c r="AU54" s="78">
        <v>1095</v>
      </c>
      <c r="AV54" s="82" t="s">
        <v>2250</v>
      </c>
      <c r="AW54" s="78" t="b">
        <v>1</v>
      </c>
      <c r="AX54" s="78" t="s">
        <v>2391</v>
      </c>
      <c r="AY54" s="82" t="s">
        <v>2443</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376</v>
      </c>
      <c r="C55" s="65"/>
      <c r="D55" s="65" t="s">
        <v>64</v>
      </c>
      <c r="E55" s="66">
        <v>167.41470761082113</v>
      </c>
      <c r="F55" s="68">
        <v>99.99093976861867</v>
      </c>
      <c r="G55" s="100" t="s">
        <v>2315</v>
      </c>
      <c r="H55" s="65"/>
      <c r="I55" s="69" t="s">
        <v>376</v>
      </c>
      <c r="J55" s="70"/>
      <c r="K55" s="70"/>
      <c r="L55" s="69" t="s">
        <v>2663</v>
      </c>
      <c r="M55" s="73">
        <v>4.019473111682199</v>
      </c>
      <c r="N55" s="74">
        <v>979.6522827148438</v>
      </c>
      <c r="O55" s="74">
        <v>9528.416015625</v>
      </c>
      <c r="P55" s="75"/>
      <c r="Q55" s="76"/>
      <c r="R55" s="76"/>
      <c r="S55" s="86"/>
      <c r="T55" s="48">
        <v>1</v>
      </c>
      <c r="U55" s="48">
        <v>0</v>
      </c>
      <c r="V55" s="49">
        <v>0</v>
      </c>
      <c r="W55" s="49">
        <v>0.002252</v>
      </c>
      <c r="X55" s="49">
        <v>0.013115</v>
      </c>
      <c r="Y55" s="49">
        <v>0.454406</v>
      </c>
      <c r="Z55" s="49">
        <v>0</v>
      </c>
      <c r="AA55" s="49">
        <v>0</v>
      </c>
      <c r="AB55" s="71">
        <v>55</v>
      </c>
      <c r="AC55" s="71"/>
      <c r="AD55" s="72"/>
      <c r="AE55" s="78" t="s">
        <v>1397</v>
      </c>
      <c r="AF55" s="78">
        <v>1798</v>
      </c>
      <c r="AG55" s="78">
        <v>21499</v>
      </c>
      <c r="AH55" s="78">
        <v>18974</v>
      </c>
      <c r="AI55" s="78">
        <v>49721</v>
      </c>
      <c r="AJ55" s="78"/>
      <c r="AK55" s="78" t="s">
        <v>1612</v>
      </c>
      <c r="AL55" s="78" t="s">
        <v>1804</v>
      </c>
      <c r="AM55" s="82" t="s">
        <v>1942</v>
      </c>
      <c r="AN55" s="78"/>
      <c r="AO55" s="80">
        <v>42517.55504629629</v>
      </c>
      <c r="AP55" s="82" t="s">
        <v>2103</v>
      </c>
      <c r="AQ55" s="78" t="b">
        <v>1</v>
      </c>
      <c r="AR55" s="78" t="b">
        <v>0</v>
      </c>
      <c r="AS55" s="78" t="b">
        <v>1</v>
      </c>
      <c r="AT55" s="78" t="s">
        <v>1276</v>
      </c>
      <c r="AU55" s="78">
        <v>549</v>
      </c>
      <c r="AV55" s="78"/>
      <c r="AW55" s="78" t="b">
        <v>0</v>
      </c>
      <c r="AX55" s="78" t="s">
        <v>2391</v>
      </c>
      <c r="AY55" s="82" t="s">
        <v>2444</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377</v>
      </c>
      <c r="C56" s="65"/>
      <c r="D56" s="65" t="s">
        <v>64</v>
      </c>
      <c r="E56" s="66">
        <v>1000</v>
      </c>
      <c r="F56" s="68">
        <v>94.40243141007225</v>
      </c>
      <c r="G56" s="100" t="s">
        <v>2316</v>
      </c>
      <c r="H56" s="65"/>
      <c r="I56" s="69" t="s">
        <v>377</v>
      </c>
      <c r="J56" s="70"/>
      <c r="K56" s="70"/>
      <c r="L56" s="69" t="s">
        <v>2664</v>
      </c>
      <c r="M56" s="73">
        <v>1866.4830254032534</v>
      </c>
      <c r="N56" s="74">
        <v>1894.7982177734375</v>
      </c>
      <c r="O56" s="74">
        <v>5672.92236328125</v>
      </c>
      <c r="P56" s="75"/>
      <c r="Q56" s="76"/>
      <c r="R56" s="76"/>
      <c r="S56" s="86"/>
      <c r="T56" s="48">
        <v>1</v>
      </c>
      <c r="U56" s="48">
        <v>0</v>
      </c>
      <c r="V56" s="49">
        <v>0</v>
      </c>
      <c r="W56" s="49">
        <v>0.002252</v>
      </c>
      <c r="X56" s="49">
        <v>0.013115</v>
      </c>
      <c r="Y56" s="49">
        <v>0.454406</v>
      </c>
      <c r="Z56" s="49">
        <v>0</v>
      </c>
      <c r="AA56" s="49">
        <v>0</v>
      </c>
      <c r="AB56" s="71">
        <v>56</v>
      </c>
      <c r="AC56" s="71"/>
      <c r="AD56" s="72"/>
      <c r="AE56" s="78" t="s">
        <v>1398</v>
      </c>
      <c r="AF56" s="78">
        <v>1503</v>
      </c>
      <c r="AG56" s="78">
        <v>13279989</v>
      </c>
      <c r="AH56" s="78">
        <v>299826</v>
      </c>
      <c r="AI56" s="78">
        <v>4518</v>
      </c>
      <c r="AJ56" s="78"/>
      <c r="AK56" s="78" t="s">
        <v>1613</v>
      </c>
      <c r="AL56" s="78" t="s">
        <v>1805</v>
      </c>
      <c r="AM56" s="82" t="s">
        <v>1943</v>
      </c>
      <c r="AN56" s="78"/>
      <c r="AO56" s="80">
        <v>39168.471979166665</v>
      </c>
      <c r="AP56" s="82" t="s">
        <v>2104</v>
      </c>
      <c r="AQ56" s="78" t="b">
        <v>0</v>
      </c>
      <c r="AR56" s="78" t="b">
        <v>0</v>
      </c>
      <c r="AS56" s="78" t="b">
        <v>1</v>
      </c>
      <c r="AT56" s="78" t="s">
        <v>1276</v>
      </c>
      <c r="AU56" s="78">
        <v>88626</v>
      </c>
      <c r="AV56" s="82" t="s">
        <v>2250</v>
      </c>
      <c r="AW56" s="78" t="b">
        <v>1</v>
      </c>
      <c r="AX56" s="78" t="s">
        <v>2391</v>
      </c>
      <c r="AY56" s="82" t="s">
        <v>2445</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378</v>
      </c>
      <c r="C57" s="65"/>
      <c r="D57" s="65" t="s">
        <v>64</v>
      </c>
      <c r="E57" s="66">
        <v>163.70363654673102</v>
      </c>
      <c r="F57" s="68">
        <v>99.99714936753516</v>
      </c>
      <c r="G57" s="100" t="s">
        <v>2317</v>
      </c>
      <c r="H57" s="65"/>
      <c r="I57" s="69" t="s">
        <v>378</v>
      </c>
      <c r="J57" s="70"/>
      <c r="K57" s="70"/>
      <c r="L57" s="69" t="s">
        <v>2665</v>
      </c>
      <c r="M57" s="73">
        <v>1.9500207794513473</v>
      </c>
      <c r="N57" s="74">
        <v>194.9122772216797</v>
      </c>
      <c r="O57" s="74">
        <v>7199.9404296875</v>
      </c>
      <c r="P57" s="75"/>
      <c r="Q57" s="76"/>
      <c r="R57" s="76"/>
      <c r="S57" s="86"/>
      <c r="T57" s="48">
        <v>1</v>
      </c>
      <c r="U57" s="48">
        <v>0</v>
      </c>
      <c r="V57" s="49">
        <v>0</v>
      </c>
      <c r="W57" s="49">
        <v>0.002252</v>
      </c>
      <c r="X57" s="49">
        <v>0.013115</v>
      </c>
      <c r="Y57" s="49">
        <v>0.454406</v>
      </c>
      <c r="Z57" s="49">
        <v>0</v>
      </c>
      <c r="AA57" s="49">
        <v>0</v>
      </c>
      <c r="AB57" s="71">
        <v>57</v>
      </c>
      <c r="AC57" s="71"/>
      <c r="AD57" s="72"/>
      <c r="AE57" s="78" t="s">
        <v>1399</v>
      </c>
      <c r="AF57" s="78">
        <v>2070</v>
      </c>
      <c r="AG57" s="78">
        <v>6767</v>
      </c>
      <c r="AH57" s="78">
        <v>698</v>
      </c>
      <c r="AI57" s="78">
        <v>2542</v>
      </c>
      <c r="AJ57" s="78"/>
      <c r="AK57" s="78" t="s">
        <v>1614</v>
      </c>
      <c r="AL57" s="78" t="s">
        <v>1805</v>
      </c>
      <c r="AM57" s="82" t="s">
        <v>1944</v>
      </c>
      <c r="AN57" s="78"/>
      <c r="AO57" s="80">
        <v>41153.5925</v>
      </c>
      <c r="AP57" s="82" t="s">
        <v>2105</v>
      </c>
      <c r="AQ57" s="78" t="b">
        <v>0</v>
      </c>
      <c r="AR57" s="78" t="b">
        <v>0</v>
      </c>
      <c r="AS57" s="78" t="b">
        <v>1</v>
      </c>
      <c r="AT57" s="78" t="s">
        <v>1276</v>
      </c>
      <c r="AU57" s="78">
        <v>297</v>
      </c>
      <c r="AV57" s="82" t="s">
        <v>2250</v>
      </c>
      <c r="AW57" s="78" t="b">
        <v>1</v>
      </c>
      <c r="AX57" s="78" t="s">
        <v>2391</v>
      </c>
      <c r="AY57" s="82" t="s">
        <v>2446</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379</v>
      </c>
      <c r="C58" s="65"/>
      <c r="D58" s="65" t="s">
        <v>64</v>
      </c>
      <c r="E58" s="66">
        <v>180.49212705293172</v>
      </c>
      <c r="F58" s="68">
        <v>99.9690578029555</v>
      </c>
      <c r="G58" s="100" t="s">
        <v>2318</v>
      </c>
      <c r="H58" s="65"/>
      <c r="I58" s="69" t="s">
        <v>379</v>
      </c>
      <c r="J58" s="70"/>
      <c r="K58" s="70"/>
      <c r="L58" s="69" t="s">
        <v>2666</v>
      </c>
      <c r="M58" s="73">
        <v>11.312002868363738</v>
      </c>
      <c r="N58" s="74">
        <v>944.6417236328125</v>
      </c>
      <c r="O58" s="74">
        <v>8418.0966796875</v>
      </c>
      <c r="P58" s="75"/>
      <c r="Q58" s="76"/>
      <c r="R58" s="76"/>
      <c r="S58" s="86"/>
      <c r="T58" s="48">
        <v>1</v>
      </c>
      <c r="U58" s="48">
        <v>0</v>
      </c>
      <c r="V58" s="49">
        <v>0</v>
      </c>
      <c r="W58" s="49">
        <v>0.002252</v>
      </c>
      <c r="X58" s="49">
        <v>0.013115</v>
      </c>
      <c r="Y58" s="49">
        <v>0.454406</v>
      </c>
      <c r="Z58" s="49">
        <v>0</v>
      </c>
      <c r="AA58" s="49">
        <v>0</v>
      </c>
      <c r="AB58" s="71">
        <v>58</v>
      </c>
      <c r="AC58" s="71"/>
      <c r="AD58" s="72"/>
      <c r="AE58" s="78" t="s">
        <v>1400</v>
      </c>
      <c r="AF58" s="78">
        <v>8729</v>
      </c>
      <c r="AG58" s="78">
        <v>73413</v>
      </c>
      <c r="AH58" s="78">
        <v>58921</v>
      </c>
      <c r="AI58" s="78">
        <v>25499</v>
      </c>
      <c r="AJ58" s="78"/>
      <c r="AK58" s="78" t="s">
        <v>1615</v>
      </c>
      <c r="AL58" s="78" t="s">
        <v>1806</v>
      </c>
      <c r="AM58" s="82" t="s">
        <v>1945</v>
      </c>
      <c r="AN58" s="78"/>
      <c r="AO58" s="80">
        <v>39696.00336805556</v>
      </c>
      <c r="AP58" s="82" t="s">
        <v>2106</v>
      </c>
      <c r="AQ58" s="78" t="b">
        <v>0</v>
      </c>
      <c r="AR58" s="78" t="b">
        <v>0</v>
      </c>
      <c r="AS58" s="78" t="b">
        <v>1</v>
      </c>
      <c r="AT58" s="78" t="s">
        <v>1276</v>
      </c>
      <c r="AU58" s="78">
        <v>3544</v>
      </c>
      <c r="AV58" s="82" t="s">
        <v>2261</v>
      </c>
      <c r="AW58" s="78" t="b">
        <v>0</v>
      </c>
      <c r="AX58" s="78" t="s">
        <v>2391</v>
      </c>
      <c r="AY58" s="82" t="s">
        <v>2447</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380</v>
      </c>
      <c r="C59" s="65"/>
      <c r="D59" s="65" t="s">
        <v>64</v>
      </c>
      <c r="E59" s="66">
        <v>163.85654315383817</v>
      </c>
      <c r="F59" s="68">
        <v>99.99689351452523</v>
      </c>
      <c r="G59" s="100" t="s">
        <v>2319</v>
      </c>
      <c r="H59" s="65"/>
      <c r="I59" s="69" t="s">
        <v>380</v>
      </c>
      <c r="J59" s="70"/>
      <c r="K59" s="70"/>
      <c r="L59" s="69" t="s">
        <v>2667</v>
      </c>
      <c r="M59" s="73">
        <v>2.0352880592276255</v>
      </c>
      <c r="N59" s="74">
        <v>443.16302490234375</v>
      </c>
      <c r="O59" s="74">
        <v>5837.73486328125</v>
      </c>
      <c r="P59" s="75"/>
      <c r="Q59" s="76"/>
      <c r="R59" s="76"/>
      <c r="S59" s="86"/>
      <c r="T59" s="48">
        <v>1</v>
      </c>
      <c r="U59" s="48">
        <v>0</v>
      </c>
      <c r="V59" s="49">
        <v>0</v>
      </c>
      <c r="W59" s="49">
        <v>0.002252</v>
      </c>
      <c r="X59" s="49">
        <v>0.013115</v>
      </c>
      <c r="Y59" s="49">
        <v>0.454406</v>
      </c>
      <c r="Z59" s="49">
        <v>0</v>
      </c>
      <c r="AA59" s="49">
        <v>0</v>
      </c>
      <c r="AB59" s="71">
        <v>59</v>
      </c>
      <c r="AC59" s="71"/>
      <c r="AD59" s="72"/>
      <c r="AE59" s="78" t="s">
        <v>1401</v>
      </c>
      <c r="AF59" s="78">
        <v>3365</v>
      </c>
      <c r="AG59" s="78">
        <v>7374</v>
      </c>
      <c r="AH59" s="78">
        <v>39718</v>
      </c>
      <c r="AI59" s="78">
        <v>110494</v>
      </c>
      <c r="AJ59" s="78"/>
      <c r="AK59" s="78" t="s">
        <v>1616</v>
      </c>
      <c r="AL59" s="78" t="s">
        <v>1807</v>
      </c>
      <c r="AM59" s="82" t="s">
        <v>1946</v>
      </c>
      <c r="AN59" s="78"/>
      <c r="AO59" s="80">
        <v>41194.30502314815</v>
      </c>
      <c r="AP59" s="82" t="s">
        <v>2107</v>
      </c>
      <c r="AQ59" s="78" t="b">
        <v>0</v>
      </c>
      <c r="AR59" s="78" t="b">
        <v>0</v>
      </c>
      <c r="AS59" s="78" t="b">
        <v>1</v>
      </c>
      <c r="AT59" s="78" t="s">
        <v>1276</v>
      </c>
      <c r="AU59" s="78">
        <v>476</v>
      </c>
      <c r="AV59" s="82" t="s">
        <v>2251</v>
      </c>
      <c r="AW59" s="78" t="b">
        <v>0</v>
      </c>
      <c r="AX59" s="78" t="s">
        <v>2391</v>
      </c>
      <c r="AY59" s="82" t="s">
        <v>2448</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381</v>
      </c>
      <c r="C60" s="65"/>
      <c r="D60" s="65" t="s">
        <v>64</v>
      </c>
      <c r="E60" s="66">
        <v>183.13713425989246</v>
      </c>
      <c r="F60" s="68">
        <v>99.96463200953825</v>
      </c>
      <c r="G60" s="100" t="s">
        <v>2320</v>
      </c>
      <c r="H60" s="65"/>
      <c r="I60" s="69" t="s">
        <v>381</v>
      </c>
      <c r="J60" s="70"/>
      <c r="K60" s="70"/>
      <c r="L60" s="69" t="s">
        <v>2668</v>
      </c>
      <c r="M60" s="73">
        <v>12.786972287887492</v>
      </c>
      <c r="N60" s="74">
        <v>230.45596313476562</v>
      </c>
      <c r="O60" s="74">
        <v>8023.732421875</v>
      </c>
      <c r="P60" s="75"/>
      <c r="Q60" s="76"/>
      <c r="R60" s="76"/>
      <c r="S60" s="86"/>
      <c r="T60" s="48">
        <v>1</v>
      </c>
      <c r="U60" s="48">
        <v>0</v>
      </c>
      <c r="V60" s="49">
        <v>0</v>
      </c>
      <c r="W60" s="49">
        <v>0.002252</v>
      </c>
      <c r="X60" s="49">
        <v>0.013115</v>
      </c>
      <c r="Y60" s="49">
        <v>0.454406</v>
      </c>
      <c r="Z60" s="49">
        <v>0</v>
      </c>
      <c r="AA60" s="49">
        <v>0</v>
      </c>
      <c r="AB60" s="71">
        <v>60</v>
      </c>
      <c r="AC60" s="71"/>
      <c r="AD60" s="72"/>
      <c r="AE60" s="78" t="s">
        <v>1402</v>
      </c>
      <c r="AF60" s="78">
        <v>73518</v>
      </c>
      <c r="AG60" s="78">
        <v>83913</v>
      </c>
      <c r="AH60" s="78">
        <v>34858</v>
      </c>
      <c r="AI60" s="78">
        <v>78682</v>
      </c>
      <c r="AJ60" s="78"/>
      <c r="AK60" s="78" t="s">
        <v>1617</v>
      </c>
      <c r="AL60" s="78" t="s">
        <v>1808</v>
      </c>
      <c r="AM60" s="78"/>
      <c r="AN60" s="78"/>
      <c r="AO60" s="80">
        <v>42096.317708333336</v>
      </c>
      <c r="AP60" s="82" t="s">
        <v>2108</v>
      </c>
      <c r="AQ60" s="78" t="b">
        <v>1</v>
      </c>
      <c r="AR60" s="78" t="b">
        <v>0</v>
      </c>
      <c r="AS60" s="78" t="b">
        <v>1</v>
      </c>
      <c r="AT60" s="78" t="s">
        <v>1276</v>
      </c>
      <c r="AU60" s="78">
        <v>2925</v>
      </c>
      <c r="AV60" s="82" t="s">
        <v>2250</v>
      </c>
      <c r="AW60" s="78" t="b">
        <v>0</v>
      </c>
      <c r="AX60" s="78" t="s">
        <v>2391</v>
      </c>
      <c r="AY60" s="82" t="s">
        <v>2449</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382</v>
      </c>
      <c r="C61" s="65"/>
      <c r="D61" s="65" t="s">
        <v>64</v>
      </c>
      <c r="E61" s="66">
        <v>175.7482436508855</v>
      </c>
      <c r="F61" s="68">
        <v>99.97699556882537</v>
      </c>
      <c r="G61" s="100" t="s">
        <v>2321</v>
      </c>
      <c r="H61" s="65"/>
      <c r="I61" s="69" t="s">
        <v>382</v>
      </c>
      <c r="J61" s="70"/>
      <c r="K61" s="70"/>
      <c r="L61" s="69" t="s">
        <v>2669</v>
      </c>
      <c r="M61" s="73">
        <v>8.666610096128373</v>
      </c>
      <c r="N61" s="74">
        <v>1612.9620361328125</v>
      </c>
      <c r="O61" s="74">
        <v>5245.36376953125</v>
      </c>
      <c r="P61" s="75"/>
      <c r="Q61" s="76"/>
      <c r="R61" s="76"/>
      <c r="S61" s="86"/>
      <c r="T61" s="48">
        <v>1</v>
      </c>
      <c r="U61" s="48">
        <v>0</v>
      </c>
      <c r="V61" s="49">
        <v>0</v>
      </c>
      <c r="W61" s="49">
        <v>0.002252</v>
      </c>
      <c r="X61" s="49">
        <v>0.013115</v>
      </c>
      <c r="Y61" s="49">
        <v>0.454406</v>
      </c>
      <c r="Z61" s="49">
        <v>0</v>
      </c>
      <c r="AA61" s="49">
        <v>0</v>
      </c>
      <c r="AB61" s="71">
        <v>61</v>
      </c>
      <c r="AC61" s="71"/>
      <c r="AD61" s="72"/>
      <c r="AE61" s="78" t="s">
        <v>1403</v>
      </c>
      <c r="AF61" s="78">
        <v>5916</v>
      </c>
      <c r="AG61" s="78">
        <v>54581</v>
      </c>
      <c r="AH61" s="78">
        <v>59727</v>
      </c>
      <c r="AI61" s="78">
        <v>53850</v>
      </c>
      <c r="AJ61" s="78"/>
      <c r="AK61" s="78" t="s">
        <v>1618</v>
      </c>
      <c r="AL61" s="78" t="s">
        <v>1809</v>
      </c>
      <c r="AM61" s="82" t="s">
        <v>1947</v>
      </c>
      <c r="AN61" s="78"/>
      <c r="AO61" s="80">
        <v>39801.66883101852</v>
      </c>
      <c r="AP61" s="82" t="s">
        <v>2109</v>
      </c>
      <c r="AQ61" s="78" t="b">
        <v>0</v>
      </c>
      <c r="AR61" s="78" t="b">
        <v>0</v>
      </c>
      <c r="AS61" s="78" t="b">
        <v>1</v>
      </c>
      <c r="AT61" s="78" t="s">
        <v>1276</v>
      </c>
      <c r="AU61" s="78">
        <v>3498</v>
      </c>
      <c r="AV61" s="82" t="s">
        <v>2250</v>
      </c>
      <c r="AW61" s="78" t="b">
        <v>0</v>
      </c>
      <c r="AX61" s="78" t="s">
        <v>2391</v>
      </c>
      <c r="AY61" s="82" t="s">
        <v>2450</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383</v>
      </c>
      <c r="C62" s="65"/>
      <c r="D62" s="65" t="s">
        <v>64</v>
      </c>
      <c r="E62" s="66">
        <v>166.77234871770207</v>
      </c>
      <c r="F62" s="68">
        <v>99.99201460416286</v>
      </c>
      <c r="G62" s="100" t="s">
        <v>2322</v>
      </c>
      <c r="H62" s="65"/>
      <c r="I62" s="69" t="s">
        <v>383</v>
      </c>
      <c r="J62" s="70"/>
      <c r="K62" s="70"/>
      <c r="L62" s="69" t="s">
        <v>2670</v>
      </c>
      <c r="M62" s="73">
        <v>3.6612662526550017</v>
      </c>
      <c r="N62" s="74">
        <v>2228.4970703125</v>
      </c>
      <c r="O62" s="74">
        <v>7101.5654296875</v>
      </c>
      <c r="P62" s="75"/>
      <c r="Q62" s="76"/>
      <c r="R62" s="76"/>
      <c r="S62" s="86"/>
      <c r="T62" s="48">
        <v>1</v>
      </c>
      <c r="U62" s="48">
        <v>0</v>
      </c>
      <c r="V62" s="49">
        <v>0</v>
      </c>
      <c r="W62" s="49">
        <v>0.002252</v>
      </c>
      <c r="X62" s="49">
        <v>0.013115</v>
      </c>
      <c r="Y62" s="49">
        <v>0.454406</v>
      </c>
      <c r="Z62" s="49">
        <v>0</v>
      </c>
      <c r="AA62" s="49">
        <v>0</v>
      </c>
      <c r="AB62" s="71">
        <v>62</v>
      </c>
      <c r="AC62" s="71"/>
      <c r="AD62" s="72"/>
      <c r="AE62" s="78" t="s">
        <v>1404</v>
      </c>
      <c r="AF62" s="78">
        <v>943</v>
      </c>
      <c r="AG62" s="78">
        <v>18949</v>
      </c>
      <c r="AH62" s="78">
        <v>2453</v>
      </c>
      <c r="AI62" s="78">
        <v>1392</v>
      </c>
      <c r="AJ62" s="78"/>
      <c r="AK62" s="78" t="s">
        <v>1619</v>
      </c>
      <c r="AL62" s="78" t="s">
        <v>1795</v>
      </c>
      <c r="AM62" s="82" t="s">
        <v>1948</v>
      </c>
      <c r="AN62" s="78"/>
      <c r="AO62" s="80">
        <v>40027.766122685185</v>
      </c>
      <c r="AP62" s="82" t="s">
        <v>2110</v>
      </c>
      <c r="AQ62" s="78" t="b">
        <v>1</v>
      </c>
      <c r="AR62" s="78" t="b">
        <v>0</v>
      </c>
      <c r="AS62" s="78" t="b">
        <v>0</v>
      </c>
      <c r="AT62" s="78" t="s">
        <v>1276</v>
      </c>
      <c r="AU62" s="78">
        <v>1330</v>
      </c>
      <c r="AV62" s="82" t="s">
        <v>2250</v>
      </c>
      <c r="AW62" s="78" t="b">
        <v>0</v>
      </c>
      <c r="AX62" s="78" t="s">
        <v>2391</v>
      </c>
      <c r="AY62" s="82" t="s">
        <v>2451</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384</v>
      </c>
      <c r="C63" s="65"/>
      <c r="D63" s="65" t="s">
        <v>64</v>
      </c>
      <c r="E63" s="66">
        <v>163.17438319989057</v>
      </c>
      <c r="F63" s="68">
        <v>99.99803494772274</v>
      </c>
      <c r="G63" s="100" t="s">
        <v>2323</v>
      </c>
      <c r="H63" s="65"/>
      <c r="I63" s="69" t="s">
        <v>384</v>
      </c>
      <c r="J63" s="70"/>
      <c r="K63" s="70"/>
      <c r="L63" s="69" t="s">
        <v>2671</v>
      </c>
      <c r="M63" s="73">
        <v>1.6548864222685467</v>
      </c>
      <c r="N63" s="74">
        <v>1806.8629150390625</v>
      </c>
      <c r="O63" s="74">
        <v>6944.4228515625</v>
      </c>
      <c r="P63" s="75"/>
      <c r="Q63" s="76"/>
      <c r="R63" s="76"/>
      <c r="S63" s="86"/>
      <c r="T63" s="48">
        <v>1</v>
      </c>
      <c r="U63" s="48">
        <v>0</v>
      </c>
      <c r="V63" s="49">
        <v>0</v>
      </c>
      <c r="W63" s="49">
        <v>0.002252</v>
      </c>
      <c r="X63" s="49">
        <v>0.013115</v>
      </c>
      <c r="Y63" s="49">
        <v>0.454406</v>
      </c>
      <c r="Z63" s="49">
        <v>0</v>
      </c>
      <c r="AA63" s="49">
        <v>0</v>
      </c>
      <c r="AB63" s="71">
        <v>63</v>
      </c>
      <c r="AC63" s="71"/>
      <c r="AD63" s="72"/>
      <c r="AE63" s="78" t="s">
        <v>1405</v>
      </c>
      <c r="AF63" s="78">
        <v>3542</v>
      </c>
      <c r="AG63" s="78">
        <v>4666</v>
      </c>
      <c r="AH63" s="78">
        <v>14792</v>
      </c>
      <c r="AI63" s="78">
        <v>17975</v>
      </c>
      <c r="AJ63" s="78"/>
      <c r="AK63" s="78" t="s">
        <v>1620</v>
      </c>
      <c r="AL63" s="78" t="s">
        <v>1810</v>
      </c>
      <c r="AM63" s="82" t="s">
        <v>1949</v>
      </c>
      <c r="AN63" s="78"/>
      <c r="AO63" s="80">
        <v>42418.82612268518</v>
      </c>
      <c r="AP63" s="82" t="s">
        <v>2111</v>
      </c>
      <c r="AQ63" s="78" t="b">
        <v>0</v>
      </c>
      <c r="AR63" s="78" t="b">
        <v>0</v>
      </c>
      <c r="AS63" s="78" t="b">
        <v>1</v>
      </c>
      <c r="AT63" s="78" t="s">
        <v>1276</v>
      </c>
      <c r="AU63" s="78">
        <v>449</v>
      </c>
      <c r="AV63" s="82" t="s">
        <v>2250</v>
      </c>
      <c r="AW63" s="78" t="b">
        <v>0</v>
      </c>
      <c r="AX63" s="78" t="s">
        <v>2391</v>
      </c>
      <c r="AY63" s="82" t="s">
        <v>2452</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385</v>
      </c>
      <c r="C64" s="65"/>
      <c r="D64" s="65" t="s">
        <v>64</v>
      </c>
      <c r="E64" s="66">
        <v>164.35859071226415</v>
      </c>
      <c r="F64" s="68">
        <v>99.99605345678421</v>
      </c>
      <c r="G64" s="100" t="s">
        <v>2324</v>
      </c>
      <c r="H64" s="65"/>
      <c r="I64" s="69" t="s">
        <v>385</v>
      </c>
      <c r="J64" s="70"/>
      <c r="K64" s="70"/>
      <c r="L64" s="69" t="s">
        <v>2672</v>
      </c>
      <c r="M64" s="73">
        <v>2.315251302381039</v>
      </c>
      <c r="N64" s="74">
        <v>1411.9259033203125</v>
      </c>
      <c r="O64" s="74">
        <v>6206.41064453125</v>
      </c>
      <c r="P64" s="75"/>
      <c r="Q64" s="76"/>
      <c r="R64" s="76"/>
      <c r="S64" s="86"/>
      <c r="T64" s="48">
        <v>1</v>
      </c>
      <c r="U64" s="48">
        <v>0</v>
      </c>
      <c r="V64" s="49">
        <v>0</v>
      </c>
      <c r="W64" s="49">
        <v>0.002252</v>
      </c>
      <c r="X64" s="49">
        <v>0.013115</v>
      </c>
      <c r="Y64" s="49">
        <v>0.454406</v>
      </c>
      <c r="Z64" s="49">
        <v>0</v>
      </c>
      <c r="AA64" s="49">
        <v>0</v>
      </c>
      <c r="AB64" s="71">
        <v>64</v>
      </c>
      <c r="AC64" s="71"/>
      <c r="AD64" s="72"/>
      <c r="AE64" s="78" t="s">
        <v>1406</v>
      </c>
      <c r="AF64" s="78">
        <v>2145</v>
      </c>
      <c r="AG64" s="78">
        <v>9367</v>
      </c>
      <c r="AH64" s="78">
        <v>20650</v>
      </c>
      <c r="AI64" s="78">
        <v>15813</v>
      </c>
      <c r="AJ64" s="78"/>
      <c r="AK64" s="78" t="s">
        <v>1621</v>
      </c>
      <c r="AL64" s="78" t="s">
        <v>1811</v>
      </c>
      <c r="AM64" s="82" t="s">
        <v>1950</v>
      </c>
      <c r="AN64" s="78"/>
      <c r="AO64" s="80">
        <v>40551.87513888889</v>
      </c>
      <c r="AP64" s="82" t="s">
        <v>2112</v>
      </c>
      <c r="AQ64" s="78" t="b">
        <v>1</v>
      </c>
      <c r="AR64" s="78" t="b">
        <v>0</v>
      </c>
      <c r="AS64" s="78" t="b">
        <v>1</v>
      </c>
      <c r="AT64" s="78" t="s">
        <v>1277</v>
      </c>
      <c r="AU64" s="78">
        <v>1141</v>
      </c>
      <c r="AV64" s="82" t="s">
        <v>2250</v>
      </c>
      <c r="AW64" s="78" t="b">
        <v>0</v>
      </c>
      <c r="AX64" s="78" t="s">
        <v>2391</v>
      </c>
      <c r="AY64" s="82" t="s">
        <v>2453</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386</v>
      </c>
      <c r="C65" s="65"/>
      <c r="D65" s="65" t="s">
        <v>64</v>
      </c>
      <c r="E65" s="66">
        <v>171.6447038983721</v>
      </c>
      <c r="F65" s="68">
        <v>99.98386187118415</v>
      </c>
      <c r="G65" s="100" t="s">
        <v>2325</v>
      </c>
      <c r="H65" s="65"/>
      <c r="I65" s="69" t="s">
        <v>386</v>
      </c>
      <c r="J65" s="70"/>
      <c r="K65" s="70"/>
      <c r="L65" s="69" t="s">
        <v>2673</v>
      </c>
      <c r="M65" s="73">
        <v>6.378300396695806</v>
      </c>
      <c r="N65" s="74">
        <v>1010.087158203125</v>
      </c>
      <c r="O65" s="74">
        <v>5315.736328125</v>
      </c>
      <c r="P65" s="75"/>
      <c r="Q65" s="76"/>
      <c r="R65" s="76"/>
      <c r="S65" s="86"/>
      <c r="T65" s="48">
        <v>1</v>
      </c>
      <c r="U65" s="48">
        <v>0</v>
      </c>
      <c r="V65" s="49">
        <v>0</v>
      </c>
      <c r="W65" s="49">
        <v>0.002252</v>
      </c>
      <c r="X65" s="49">
        <v>0.013115</v>
      </c>
      <c r="Y65" s="49">
        <v>0.454406</v>
      </c>
      <c r="Z65" s="49">
        <v>0</v>
      </c>
      <c r="AA65" s="49">
        <v>0</v>
      </c>
      <c r="AB65" s="71">
        <v>65</v>
      </c>
      <c r="AC65" s="71"/>
      <c r="AD65" s="72"/>
      <c r="AE65" s="78" t="s">
        <v>1407</v>
      </c>
      <c r="AF65" s="78">
        <v>17716</v>
      </c>
      <c r="AG65" s="78">
        <v>38291</v>
      </c>
      <c r="AH65" s="78">
        <v>78890</v>
      </c>
      <c r="AI65" s="78">
        <v>71746</v>
      </c>
      <c r="AJ65" s="78"/>
      <c r="AK65" s="78" t="s">
        <v>1622</v>
      </c>
      <c r="AL65" s="78" t="s">
        <v>1812</v>
      </c>
      <c r="AM65" s="82" t="s">
        <v>1951</v>
      </c>
      <c r="AN65" s="78"/>
      <c r="AO65" s="80">
        <v>40665.7412962963</v>
      </c>
      <c r="AP65" s="82" t="s">
        <v>2113</v>
      </c>
      <c r="AQ65" s="78" t="b">
        <v>0</v>
      </c>
      <c r="AR65" s="78" t="b">
        <v>0</v>
      </c>
      <c r="AS65" s="78" t="b">
        <v>1</v>
      </c>
      <c r="AT65" s="78" t="s">
        <v>1276</v>
      </c>
      <c r="AU65" s="78">
        <v>1129</v>
      </c>
      <c r="AV65" s="82" t="s">
        <v>2254</v>
      </c>
      <c r="AW65" s="78" t="b">
        <v>0</v>
      </c>
      <c r="AX65" s="78" t="s">
        <v>2391</v>
      </c>
      <c r="AY65" s="82" t="s">
        <v>2454</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387</v>
      </c>
      <c r="C66" s="65"/>
      <c r="D66" s="65" t="s">
        <v>64</v>
      </c>
      <c r="E66" s="66">
        <v>173.79370927766564</v>
      </c>
      <c r="F66" s="68">
        <v>99.98026601940866</v>
      </c>
      <c r="G66" s="100" t="s">
        <v>2326</v>
      </c>
      <c r="H66" s="65"/>
      <c r="I66" s="69" t="s">
        <v>387</v>
      </c>
      <c r="J66" s="70"/>
      <c r="K66" s="70"/>
      <c r="L66" s="69" t="s">
        <v>2674</v>
      </c>
      <c r="M66" s="73">
        <v>7.5766779317393445</v>
      </c>
      <c r="N66" s="74">
        <v>1693.8741455078125</v>
      </c>
      <c r="O66" s="74">
        <v>8006.2607421875</v>
      </c>
      <c r="P66" s="75"/>
      <c r="Q66" s="76"/>
      <c r="R66" s="76"/>
      <c r="S66" s="86"/>
      <c r="T66" s="48">
        <v>1</v>
      </c>
      <c r="U66" s="48">
        <v>0</v>
      </c>
      <c r="V66" s="49">
        <v>0</v>
      </c>
      <c r="W66" s="49">
        <v>0.002252</v>
      </c>
      <c r="X66" s="49">
        <v>0.013115</v>
      </c>
      <c r="Y66" s="49">
        <v>0.454406</v>
      </c>
      <c r="Z66" s="49">
        <v>0</v>
      </c>
      <c r="AA66" s="49">
        <v>0</v>
      </c>
      <c r="AB66" s="71">
        <v>66</v>
      </c>
      <c r="AC66" s="71"/>
      <c r="AD66" s="72"/>
      <c r="AE66" s="78" t="s">
        <v>1408</v>
      </c>
      <c r="AF66" s="78">
        <v>28904</v>
      </c>
      <c r="AG66" s="78">
        <v>46822</v>
      </c>
      <c r="AH66" s="78">
        <v>4460</v>
      </c>
      <c r="AI66" s="78">
        <v>29059</v>
      </c>
      <c r="AJ66" s="78"/>
      <c r="AK66" s="78" t="s">
        <v>1623</v>
      </c>
      <c r="AL66" s="78" t="s">
        <v>1795</v>
      </c>
      <c r="AM66" s="82" t="s">
        <v>1952</v>
      </c>
      <c r="AN66" s="78"/>
      <c r="AO66" s="80">
        <v>40820.63480324074</v>
      </c>
      <c r="AP66" s="82" t="s">
        <v>2114</v>
      </c>
      <c r="AQ66" s="78" t="b">
        <v>0</v>
      </c>
      <c r="AR66" s="78" t="b">
        <v>0</v>
      </c>
      <c r="AS66" s="78" t="b">
        <v>1</v>
      </c>
      <c r="AT66" s="78" t="s">
        <v>1276</v>
      </c>
      <c r="AU66" s="78">
        <v>988</v>
      </c>
      <c r="AV66" s="82" t="s">
        <v>2250</v>
      </c>
      <c r="AW66" s="78" t="b">
        <v>0</v>
      </c>
      <c r="AX66" s="78" t="s">
        <v>2391</v>
      </c>
      <c r="AY66" s="82" t="s">
        <v>2455</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388</v>
      </c>
      <c r="C67" s="65"/>
      <c r="D67" s="65" t="s">
        <v>64</v>
      </c>
      <c r="E67" s="66">
        <v>164.66919012999583</v>
      </c>
      <c r="F67" s="68">
        <v>99.99553374218578</v>
      </c>
      <c r="G67" s="100" t="s">
        <v>2327</v>
      </c>
      <c r="H67" s="65"/>
      <c r="I67" s="69" t="s">
        <v>388</v>
      </c>
      <c r="J67" s="70"/>
      <c r="K67" s="70"/>
      <c r="L67" s="69" t="s">
        <v>2675</v>
      </c>
      <c r="M67" s="73">
        <v>2.4884548542165428</v>
      </c>
      <c r="N67" s="74">
        <v>653.5294189453125</v>
      </c>
      <c r="O67" s="74">
        <v>9245.83203125</v>
      </c>
      <c r="P67" s="75"/>
      <c r="Q67" s="76"/>
      <c r="R67" s="76"/>
      <c r="S67" s="86"/>
      <c r="T67" s="48">
        <v>1</v>
      </c>
      <c r="U67" s="48">
        <v>0</v>
      </c>
      <c r="V67" s="49">
        <v>0</v>
      </c>
      <c r="W67" s="49">
        <v>0.002252</v>
      </c>
      <c r="X67" s="49">
        <v>0.013115</v>
      </c>
      <c r="Y67" s="49">
        <v>0.454406</v>
      </c>
      <c r="Z67" s="49">
        <v>0</v>
      </c>
      <c r="AA67" s="49">
        <v>0</v>
      </c>
      <c r="AB67" s="71">
        <v>67</v>
      </c>
      <c r="AC67" s="71"/>
      <c r="AD67" s="72"/>
      <c r="AE67" s="78" t="s">
        <v>1409</v>
      </c>
      <c r="AF67" s="78">
        <v>8171</v>
      </c>
      <c r="AG67" s="78">
        <v>10600</v>
      </c>
      <c r="AH67" s="78">
        <v>12427</v>
      </c>
      <c r="AI67" s="78">
        <v>11772</v>
      </c>
      <c r="AJ67" s="78"/>
      <c r="AK67" s="78" t="s">
        <v>1624</v>
      </c>
      <c r="AL67" s="78" t="s">
        <v>1813</v>
      </c>
      <c r="AM67" s="82" t="s">
        <v>1953</v>
      </c>
      <c r="AN67" s="78"/>
      <c r="AO67" s="80">
        <v>42203.160208333335</v>
      </c>
      <c r="AP67" s="82" t="s">
        <v>2115</v>
      </c>
      <c r="AQ67" s="78" t="b">
        <v>0</v>
      </c>
      <c r="AR67" s="78" t="b">
        <v>0</v>
      </c>
      <c r="AS67" s="78" t="b">
        <v>1</v>
      </c>
      <c r="AT67" s="78" t="s">
        <v>1276</v>
      </c>
      <c r="AU67" s="78">
        <v>459</v>
      </c>
      <c r="AV67" s="82" t="s">
        <v>2250</v>
      </c>
      <c r="AW67" s="78" t="b">
        <v>0</v>
      </c>
      <c r="AX67" s="78" t="s">
        <v>2391</v>
      </c>
      <c r="AY67" s="82" t="s">
        <v>2456</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389</v>
      </c>
      <c r="C68" s="65"/>
      <c r="D68" s="65" t="s">
        <v>64</v>
      </c>
      <c r="E68" s="66">
        <v>162.57384061118634</v>
      </c>
      <c r="F68" s="68">
        <v>99.99903981358052</v>
      </c>
      <c r="G68" s="100" t="s">
        <v>2328</v>
      </c>
      <c r="H68" s="65"/>
      <c r="I68" s="69" t="s">
        <v>389</v>
      </c>
      <c r="J68" s="70"/>
      <c r="K68" s="70"/>
      <c r="L68" s="69" t="s">
        <v>2676</v>
      </c>
      <c r="M68" s="73">
        <v>1.3199981273976298</v>
      </c>
      <c r="N68" s="74">
        <v>692.7418212890625</v>
      </c>
      <c r="O68" s="74">
        <v>5297.97509765625</v>
      </c>
      <c r="P68" s="75"/>
      <c r="Q68" s="76"/>
      <c r="R68" s="76"/>
      <c r="S68" s="86"/>
      <c r="T68" s="48">
        <v>1</v>
      </c>
      <c r="U68" s="48">
        <v>0</v>
      </c>
      <c r="V68" s="49">
        <v>0</v>
      </c>
      <c r="W68" s="49">
        <v>0.002252</v>
      </c>
      <c r="X68" s="49">
        <v>0.013115</v>
      </c>
      <c r="Y68" s="49">
        <v>0.454406</v>
      </c>
      <c r="Z68" s="49">
        <v>0</v>
      </c>
      <c r="AA68" s="49">
        <v>0</v>
      </c>
      <c r="AB68" s="71">
        <v>68</v>
      </c>
      <c r="AC68" s="71"/>
      <c r="AD68" s="72"/>
      <c r="AE68" s="78" t="s">
        <v>1410</v>
      </c>
      <c r="AF68" s="78">
        <v>4288</v>
      </c>
      <c r="AG68" s="78">
        <v>2282</v>
      </c>
      <c r="AH68" s="78">
        <v>1166</v>
      </c>
      <c r="AI68" s="78">
        <v>161</v>
      </c>
      <c r="AJ68" s="78"/>
      <c r="AK68" s="78" t="s">
        <v>1625</v>
      </c>
      <c r="AL68" s="78" t="s">
        <v>1814</v>
      </c>
      <c r="AM68" s="82" t="s">
        <v>1954</v>
      </c>
      <c r="AN68" s="78"/>
      <c r="AO68" s="80">
        <v>42454.474652777775</v>
      </c>
      <c r="AP68" s="82" t="s">
        <v>2116</v>
      </c>
      <c r="AQ68" s="78" t="b">
        <v>0</v>
      </c>
      <c r="AR68" s="78" t="b">
        <v>0</v>
      </c>
      <c r="AS68" s="78" t="b">
        <v>0</v>
      </c>
      <c r="AT68" s="78" t="s">
        <v>1276</v>
      </c>
      <c r="AU68" s="78">
        <v>28</v>
      </c>
      <c r="AV68" s="82" t="s">
        <v>2250</v>
      </c>
      <c r="AW68" s="78" t="b">
        <v>0</v>
      </c>
      <c r="AX68" s="78" t="s">
        <v>2391</v>
      </c>
      <c r="AY68" s="82" t="s">
        <v>2457</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224</v>
      </c>
      <c r="C69" s="65"/>
      <c r="D69" s="65" t="s">
        <v>64</v>
      </c>
      <c r="E69" s="66">
        <v>162.12796796772724</v>
      </c>
      <c r="F69" s="68">
        <v>99.99978587589943</v>
      </c>
      <c r="G69" s="100" t="s">
        <v>865</v>
      </c>
      <c r="H69" s="65"/>
      <c r="I69" s="69" t="s">
        <v>224</v>
      </c>
      <c r="J69" s="70"/>
      <c r="K69" s="70"/>
      <c r="L69" s="69" t="s">
        <v>2677</v>
      </c>
      <c r="M69" s="73">
        <v>1.0713604252493396</v>
      </c>
      <c r="N69" s="74">
        <v>1944.93212890625</v>
      </c>
      <c r="O69" s="74">
        <v>1025.3885498046875</v>
      </c>
      <c r="P69" s="75"/>
      <c r="Q69" s="76"/>
      <c r="R69" s="76"/>
      <c r="S69" s="86"/>
      <c r="T69" s="48">
        <v>0</v>
      </c>
      <c r="U69" s="48">
        <v>3</v>
      </c>
      <c r="V69" s="49">
        <v>506</v>
      </c>
      <c r="W69" s="49">
        <v>0.001395</v>
      </c>
      <c r="X69" s="49">
        <v>0.000144</v>
      </c>
      <c r="Y69" s="49">
        <v>1.370819</v>
      </c>
      <c r="Z69" s="49">
        <v>0</v>
      </c>
      <c r="AA69" s="49">
        <v>0</v>
      </c>
      <c r="AB69" s="71">
        <v>69</v>
      </c>
      <c r="AC69" s="71"/>
      <c r="AD69" s="72"/>
      <c r="AE69" s="78" t="s">
        <v>1411</v>
      </c>
      <c r="AF69" s="78">
        <v>351</v>
      </c>
      <c r="AG69" s="78">
        <v>512</v>
      </c>
      <c r="AH69" s="78">
        <v>3985</v>
      </c>
      <c r="AI69" s="78">
        <v>9437</v>
      </c>
      <c r="AJ69" s="78"/>
      <c r="AK69" s="78" t="s">
        <v>1626</v>
      </c>
      <c r="AL69" s="78"/>
      <c r="AM69" s="78"/>
      <c r="AN69" s="78"/>
      <c r="AO69" s="80">
        <v>40943.37700231482</v>
      </c>
      <c r="AP69" s="78"/>
      <c r="AQ69" s="78" t="b">
        <v>0</v>
      </c>
      <c r="AR69" s="78" t="b">
        <v>0</v>
      </c>
      <c r="AS69" s="78" t="b">
        <v>0</v>
      </c>
      <c r="AT69" s="78" t="s">
        <v>1276</v>
      </c>
      <c r="AU69" s="78">
        <v>69</v>
      </c>
      <c r="AV69" s="82" t="s">
        <v>2250</v>
      </c>
      <c r="AW69" s="78" t="b">
        <v>0</v>
      </c>
      <c r="AX69" s="78" t="s">
        <v>2391</v>
      </c>
      <c r="AY69" s="82" t="s">
        <v>2458</v>
      </c>
      <c r="AZ69" s="78" t="s">
        <v>66</v>
      </c>
      <c r="BA69" s="78" t="str">
        <f>REPLACE(INDEX(GroupVertices[Group],MATCH(Vertices[[#This Row],[Vertex]],GroupVertices[Vertex],0)),1,1,"")</f>
        <v>2</v>
      </c>
      <c r="BB69" s="48" t="s">
        <v>591</v>
      </c>
      <c r="BC69" s="48" t="s">
        <v>591</v>
      </c>
      <c r="BD69" s="48" t="s">
        <v>651</v>
      </c>
      <c r="BE69" s="48" t="s">
        <v>651</v>
      </c>
      <c r="BF69" s="48" t="s">
        <v>707</v>
      </c>
      <c r="BG69" s="48" t="s">
        <v>707</v>
      </c>
      <c r="BH69" s="121" t="s">
        <v>3435</v>
      </c>
      <c r="BI69" s="121" t="s">
        <v>3435</v>
      </c>
      <c r="BJ69" s="121" t="s">
        <v>3560</v>
      </c>
      <c r="BK69" s="121" t="s">
        <v>3560</v>
      </c>
      <c r="BL69" s="121">
        <v>3</v>
      </c>
      <c r="BM69" s="124">
        <v>8.108108108108109</v>
      </c>
      <c r="BN69" s="121">
        <v>3</v>
      </c>
      <c r="BO69" s="124">
        <v>8.108108108108109</v>
      </c>
      <c r="BP69" s="121">
        <v>0</v>
      </c>
      <c r="BQ69" s="124">
        <v>0</v>
      </c>
      <c r="BR69" s="121">
        <v>31</v>
      </c>
      <c r="BS69" s="124">
        <v>83.78378378378379</v>
      </c>
      <c r="BT69" s="121">
        <v>37</v>
      </c>
      <c r="BU69" s="2"/>
      <c r="BV69" s="3"/>
      <c r="BW69" s="3"/>
      <c r="BX69" s="3"/>
      <c r="BY69" s="3"/>
    </row>
    <row r="70" spans="1:77" ht="41.45" customHeight="1">
      <c r="A70" s="64" t="s">
        <v>390</v>
      </c>
      <c r="C70" s="65"/>
      <c r="D70" s="65" t="s">
        <v>64</v>
      </c>
      <c r="E70" s="66">
        <v>170.3347955673058</v>
      </c>
      <c r="F70" s="68">
        <v>99.98605369268603</v>
      </c>
      <c r="G70" s="100" t="s">
        <v>2329</v>
      </c>
      <c r="H70" s="65"/>
      <c r="I70" s="69" t="s">
        <v>390</v>
      </c>
      <c r="J70" s="70"/>
      <c r="K70" s="70"/>
      <c r="L70" s="69" t="s">
        <v>2678</v>
      </c>
      <c r="M70" s="73">
        <v>5.647839350836423</v>
      </c>
      <c r="N70" s="74">
        <v>2228.4970703125</v>
      </c>
      <c r="O70" s="74">
        <v>932.9647827148438</v>
      </c>
      <c r="P70" s="75"/>
      <c r="Q70" s="76"/>
      <c r="R70" s="76"/>
      <c r="S70" s="86"/>
      <c r="T70" s="48">
        <v>1</v>
      </c>
      <c r="U70" s="48">
        <v>0</v>
      </c>
      <c r="V70" s="49">
        <v>0</v>
      </c>
      <c r="W70" s="49">
        <v>0.001185</v>
      </c>
      <c r="X70" s="49">
        <v>2.1E-05</v>
      </c>
      <c r="Y70" s="49">
        <v>0.538399</v>
      </c>
      <c r="Z70" s="49">
        <v>0</v>
      </c>
      <c r="AA70" s="49">
        <v>0</v>
      </c>
      <c r="AB70" s="71">
        <v>70</v>
      </c>
      <c r="AC70" s="71"/>
      <c r="AD70" s="72"/>
      <c r="AE70" s="78" t="s">
        <v>1412</v>
      </c>
      <c r="AF70" s="78">
        <v>18680</v>
      </c>
      <c r="AG70" s="78">
        <v>33091</v>
      </c>
      <c r="AH70" s="78">
        <v>8619</v>
      </c>
      <c r="AI70" s="78">
        <v>15523</v>
      </c>
      <c r="AJ70" s="78"/>
      <c r="AK70" s="78" t="s">
        <v>1627</v>
      </c>
      <c r="AL70" s="78" t="s">
        <v>1813</v>
      </c>
      <c r="AM70" s="82" t="s">
        <v>1955</v>
      </c>
      <c r="AN70" s="78"/>
      <c r="AO70" s="80">
        <v>42109.797800925924</v>
      </c>
      <c r="AP70" s="82" t="s">
        <v>2117</v>
      </c>
      <c r="AQ70" s="78" t="b">
        <v>0</v>
      </c>
      <c r="AR70" s="78" t="b">
        <v>0</v>
      </c>
      <c r="AS70" s="78" t="b">
        <v>0</v>
      </c>
      <c r="AT70" s="78" t="s">
        <v>1276</v>
      </c>
      <c r="AU70" s="78">
        <v>493</v>
      </c>
      <c r="AV70" s="82" t="s">
        <v>2253</v>
      </c>
      <c r="AW70" s="78" t="b">
        <v>0</v>
      </c>
      <c r="AX70" s="78" t="s">
        <v>2391</v>
      </c>
      <c r="AY70" s="82" t="s">
        <v>2459</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391</v>
      </c>
      <c r="C71" s="65"/>
      <c r="D71" s="65" t="s">
        <v>64</v>
      </c>
      <c r="E71" s="66">
        <v>162.04559488613904</v>
      </c>
      <c r="F71" s="68">
        <v>99.99992370775156</v>
      </c>
      <c r="G71" s="100" t="s">
        <v>2330</v>
      </c>
      <c r="H71" s="65"/>
      <c r="I71" s="69" t="s">
        <v>391</v>
      </c>
      <c r="J71" s="70"/>
      <c r="K71" s="70"/>
      <c r="L71" s="69" t="s">
        <v>2679</v>
      </c>
      <c r="M71" s="73">
        <v>1.0254256633270284</v>
      </c>
      <c r="N71" s="74">
        <v>1958.1265869140625</v>
      </c>
      <c r="O71" s="74">
        <v>352.9058837890625</v>
      </c>
      <c r="P71" s="75"/>
      <c r="Q71" s="76"/>
      <c r="R71" s="76"/>
      <c r="S71" s="86"/>
      <c r="T71" s="48">
        <v>1</v>
      </c>
      <c r="U71" s="48">
        <v>0</v>
      </c>
      <c r="V71" s="49">
        <v>0</v>
      </c>
      <c r="W71" s="49">
        <v>0.001185</v>
      </c>
      <c r="X71" s="49">
        <v>2.1E-05</v>
      </c>
      <c r="Y71" s="49">
        <v>0.538399</v>
      </c>
      <c r="Z71" s="49">
        <v>0</v>
      </c>
      <c r="AA71" s="49">
        <v>0</v>
      </c>
      <c r="AB71" s="71">
        <v>71</v>
      </c>
      <c r="AC71" s="71"/>
      <c r="AD71" s="72"/>
      <c r="AE71" s="78" t="s">
        <v>1413</v>
      </c>
      <c r="AF71" s="78">
        <v>141</v>
      </c>
      <c r="AG71" s="78">
        <v>185</v>
      </c>
      <c r="AH71" s="78">
        <v>391</v>
      </c>
      <c r="AI71" s="78">
        <v>435</v>
      </c>
      <c r="AJ71" s="78"/>
      <c r="AK71" s="78" t="s">
        <v>1628</v>
      </c>
      <c r="AL71" s="78" t="s">
        <v>1769</v>
      </c>
      <c r="AM71" s="82" t="s">
        <v>1956</v>
      </c>
      <c r="AN71" s="78"/>
      <c r="AO71" s="80">
        <v>39969.057650462964</v>
      </c>
      <c r="AP71" s="82" t="s">
        <v>2118</v>
      </c>
      <c r="AQ71" s="78" t="b">
        <v>1</v>
      </c>
      <c r="AR71" s="78" t="b">
        <v>0</v>
      </c>
      <c r="AS71" s="78" t="b">
        <v>0</v>
      </c>
      <c r="AT71" s="78" t="s">
        <v>1276</v>
      </c>
      <c r="AU71" s="78">
        <v>28</v>
      </c>
      <c r="AV71" s="82" t="s">
        <v>2250</v>
      </c>
      <c r="AW71" s="78" t="b">
        <v>0</v>
      </c>
      <c r="AX71" s="78" t="s">
        <v>2391</v>
      </c>
      <c r="AY71" s="82" t="s">
        <v>2460</v>
      </c>
      <c r="AZ71" s="78" t="s">
        <v>65</v>
      </c>
      <c r="BA71" s="78" t="str">
        <f>REPLACE(INDEX(GroupVertices[Group],MATCH(Vertices[[#This Row],[Vertex]],GroupVertices[Vertex],0)),1,1,"")</f>
        <v>2</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392</v>
      </c>
      <c r="C72" s="65"/>
      <c r="D72" s="65" t="s">
        <v>64</v>
      </c>
      <c r="E72" s="66">
        <v>1000</v>
      </c>
      <c r="F72" s="68">
        <v>98.59780537690064</v>
      </c>
      <c r="G72" s="100" t="s">
        <v>2331</v>
      </c>
      <c r="H72" s="65"/>
      <c r="I72" s="69" t="s">
        <v>392</v>
      </c>
      <c r="J72" s="70"/>
      <c r="K72" s="70"/>
      <c r="L72" s="69" t="s">
        <v>2680</v>
      </c>
      <c r="M72" s="73">
        <v>468.30472805824746</v>
      </c>
      <c r="N72" s="74">
        <v>1755.453369140625</v>
      </c>
      <c r="O72" s="74">
        <v>1480.1678466796875</v>
      </c>
      <c r="P72" s="75"/>
      <c r="Q72" s="76"/>
      <c r="R72" s="76"/>
      <c r="S72" s="86"/>
      <c r="T72" s="48">
        <v>3</v>
      </c>
      <c r="U72" s="48">
        <v>0</v>
      </c>
      <c r="V72" s="49">
        <v>750</v>
      </c>
      <c r="W72" s="49">
        <v>0.001684</v>
      </c>
      <c r="X72" s="49">
        <v>0.000949</v>
      </c>
      <c r="Y72" s="49">
        <v>1.078383</v>
      </c>
      <c r="Z72" s="49">
        <v>0.16666666666666666</v>
      </c>
      <c r="AA72" s="49">
        <v>0</v>
      </c>
      <c r="AB72" s="71">
        <v>72</v>
      </c>
      <c r="AC72" s="71"/>
      <c r="AD72" s="72"/>
      <c r="AE72" s="78" t="s">
        <v>1414</v>
      </c>
      <c r="AF72" s="78">
        <v>374</v>
      </c>
      <c r="AG72" s="78">
        <v>3326649</v>
      </c>
      <c r="AH72" s="78">
        <v>130578</v>
      </c>
      <c r="AI72" s="78">
        <v>1772</v>
      </c>
      <c r="AJ72" s="78"/>
      <c r="AK72" s="78" t="s">
        <v>1629</v>
      </c>
      <c r="AL72" s="78" t="s">
        <v>1815</v>
      </c>
      <c r="AM72" s="82" t="s">
        <v>1957</v>
      </c>
      <c r="AN72" s="78"/>
      <c r="AO72" s="80">
        <v>39190.583553240744</v>
      </c>
      <c r="AP72" s="82" t="s">
        <v>2119</v>
      </c>
      <c r="AQ72" s="78" t="b">
        <v>0</v>
      </c>
      <c r="AR72" s="78" t="b">
        <v>0</v>
      </c>
      <c r="AS72" s="78" t="b">
        <v>1</v>
      </c>
      <c r="AT72" s="78" t="s">
        <v>1276</v>
      </c>
      <c r="AU72" s="78">
        <v>25326</v>
      </c>
      <c r="AV72" s="82" t="s">
        <v>2250</v>
      </c>
      <c r="AW72" s="78" t="b">
        <v>1</v>
      </c>
      <c r="AX72" s="78" t="s">
        <v>2391</v>
      </c>
      <c r="AY72" s="82" t="s">
        <v>2461</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225</v>
      </c>
      <c r="C73" s="65"/>
      <c r="D73" s="65" t="s">
        <v>64</v>
      </c>
      <c r="E73" s="66">
        <v>162.48844466421875</v>
      </c>
      <c r="F73" s="68">
        <v>99.99918270348228</v>
      </c>
      <c r="G73" s="100" t="s">
        <v>866</v>
      </c>
      <c r="H73" s="65"/>
      <c r="I73" s="69" t="s">
        <v>225</v>
      </c>
      <c r="J73" s="70"/>
      <c r="K73" s="70"/>
      <c r="L73" s="69" t="s">
        <v>2681</v>
      </c>
      <c r="M73" s="73">
        <v>1.27237768613872</v>
      </c>
      <c r="N73" s="74">
        <v>8939.9765625</v>
      </c>
      <c r="O73" s="74">
        <v>4626.0078125</v>
      </c>
      <c r="P73" s="75"/>
      <c r="Q73" s="76"/>
      <c r="R73" s="76"/>
      <c r="S73" s="86"/>
      <c r="T73" s="48">
        <v>2</v>
      </c>
      <c r="U73" s="48">
        <v>1</v>
      </c>
      <c r="V73" s="49">
        <v>0</v>
      </c>
      <c r="W73" s="49">
        <v>1</v>
      </c>
      <c r="X73" s="49">
        <v>0</v>
      </c>
      <c r="Y73" s="49">
        <v>1.298243</v>
      </c>
      <c r="Z73" s="49">
        <v>0</v>
      </c>
      <c r="AA73" s="49">
        <v>0</v>
      </c>
      <c r="AB73" s="71">
        <v>73</v>
      </c>
      <c r="AC73" s="71"/>
      <c r="AD73" s="72"/>
      <c r="AE73" s="78" t="s">
        <v>1415</v>
      </c>
      <c r="AF73" s="78">
        <v>1838</v>
      </c>
      <c r="AG73" s="78">
        <v>1943</v>
      </c>
      <c r="AH73" s="78">
        <v>2663</v>
      </c>
      <c r="AI73" s="78">
        <v>6468</v>
      </c>
      <c r="AJ73" s="78"/>
      <c r="AK73" s="78" t="s">
        <v>1630</v>
      </c>
      <c r="AL73" s="78" t="s">
        <v>1816</v>
      </c>
      <c r="AM73" s="82" t="s">
        <v>1958</v>
      </c>
      <c r="AN73" s="78"/>
      <c r="AO73" s="80">
        <v>39167.31230324074</v>
      </c>
      <c r="AP73" s="82" t="s">
        <v>2120</v>
      </c>
      <c r="AQ73" s="78" t="b">
        <v>0</v>
      </c>
      <c r="AR73" s="78" t="b">
        <v>0</v>
      </c>
      <c r="AS73" s="78" t="b">
        <v>1</v>
      </c>
      <c r="AT73" s="78" t="s">
        <v>1276</v>
      </c>
      <c r="AU73" s="78">
        <v>275</v>
      </c>
      <c r="AV73" s="82" t="s">
        <v>2250</v>
      </c>
      <c r="AW73" s="78" t="b">
        <v>0</v>
      </c>
      <c r="AX73" s="78" t="s">
        <v>2391</v>
      </c>
      <c r="AY73" s="82" t="s">
        <v>2462</v>
      </c>
      <c r="AZ73" s="78" t="s">
        <v>66</v>
      </c>
      <c r="BA73" s="78" t="str">
        <f>REPLACE(INDEX(GroupVertices[Group],MATCH(Vertices[[#This Row],[Vertex]],GroupVertices[Vertex],0)),1,1,"")</f>
        <v>38</v>
      </c>
      <c r="BB73" s="48" t="s">
        <v>592</v>
      </c>
      <c r="BC73" s="48" t="s">
        <v>592</v>
      </c>
      <c r="BD73" s="48" t="s">
        <v>652</v>
      </c>
      <c r="BE73" s="48" t="s">
        <v>652</v>
      </c>
      <c r="BF73" s="48" t="s">
        <v>708</v>
      </c>
      <c r="BG73" s="48" t="s">
        <v>708</v>
      </c>
      <c r="BH73" s="121" t="s">
        <v>3436</v>
      </c>
      <c r="BI73" s="121" t="s">
        <v>3436</v>
      </c>
      <c r="BJ73" s="121" t="s">
        <v>3561</v>
      </c>
      <c r="BK73" s="121" t="s">
        <v>3561</v>
      </c>
      <c r="BL73" s="121">
        <v>0</v>
      </c>
      <c r="BM73" s="124">
        <v>0</v>
      </c>
      <c r="BN73" s="121">
        <v>0</v>
      </c>
      <c r="BO73" s="124">
        <v>0</v>
      </c>
      <c r="BP73" s="121">
        <v>0</v>
      </c>
      <c r="BQ73" s="124">
        <v>0</v>
      </c>
      <c r="BR73" s="121">
        <v>8</v>
      </c>
      <c r="BS73" s="124">
        <v>100</v>
      </c>
      <c r="BT73" s="121">
        <v>8</v>
      </c>
      <c r="BU73" s="2"/>
      <c r="BV73" s="3"/>
      <c r="BW73" s="3"/>
      <c r="BX73" s="3"/>
      <c r="BY73" s="3"/>
    </row>
    <row r="74" spans="1:77" ht="41.45" customHeight="1">
      <c r="A74" s="64" t="s">
        <v>226</v>
      </c>
      <c r="C74" s="65"/>
      <c r="D74" s="65" t="s">
        <v>64</v>
      </c>
      <c r="E74" s="66">
        <v>162.20076864228074</v>
      </c>
      <c r="F74" s="68">
        <v>99.99966406120443</v>
      </c>
      <c r="G74" s="100" t="s">
        <v>867</v>
      </c>
      <c r="H74" s="65"/>
      <c r="I74" s="69" t="s">
        <v>226</v>
      </c>
      <c r="J74" s="70"/>
      <c r="K74" s="70"/>
      <c r="L74" s="69" t="s">
        <v>2682</v>
      </c>
      <c r="M74" s="73">
        <v>1.1119572026057554</v>
      </c>
      <c r="N74" s="74">
        <v>8939.9765625</v>
      </c>
      <c r="O74" s="74">
        <v>5125.95751953125</v>
      </c>
      <c r="P74" s="75"/>
      <c r="Q74" s="76"/>
      <c r="R74" s="76"/>
      <c r="S74" s="86"/>
      <c r="T74" s="48">
        <v>0</v>
      </c>
      <c r="U74" s="48">
        <v>1</v>
      </c>
      <c r="V74" s="49">
        <v>0</v>
      </c>
      <c r="W74" s="49">
        <v>1</v>
      </c>
      <c r="X74" s="49">
        <v>0</v>
      </c>
      <c r="Y74" s="49">
        <v>0.701753</v>
      </c>
      <c r="Z74" s="49">
        <v>0</v>
      </c>
      <c r="AA74" s="49">
        <v>0</v>
      </c>
      <c r="AB74" s="71">
        <v>74</v>
      </c>
      <c r="AC74" s="71"/>
      <c r="AD74" s="72"/>
      <c r="AE74" s="78" t="s">
        <v>1416</v>
      </c>
      <c r="AF74" s="78">
        <v>987</v>
      </c>
      <c r="AG74" s="78">
        <v>801</v>
      </c>
      <c r="AH74" s="78">
        <v>2134</v>
      </c>
      <c r="AI74" s="78">
        <v>5040</v>
      </c>
      <c r="AJ74" s="78"/>
      <c r="AK74" s="78" t="s">
        <v>1631</v>
      </c>
      <c r="AL74" s="78" t="s">
        <v>1817</v>
      </c>
      <c r="AM74" s="82" t="s">
        <v>1959</v>
      </c>
      <c r="AN74" s="78"/>
      <c r="AO74" s="80">
        <v>41913.60170138889</v>
      </c>
      <c r="AP74" s="82" t="s">
        <v>2121</v>
      </c>
      <c r="AQ74" s="78" t="b">
        <v>0</v>
      </c>
      <c r="AR74" s="78" t="b">
        <v>0</v>
      </c>
      <c r="AS74" s="78" t="b">
        <v>1</v>
      </c>
      <c r="AT74" s="78" t="s">
        <v>2244</v>
      </c>
      <c r="AU74" s="78">
        <v>73</v>
      </c>
      <c r="AV74" s="82" t="s">
        <v>2250</v>
      </c>
      <c r="AW74" s="78" t="b">
        <v>0</v>
      </c>
      <c r="AX74" s="78" t="s">
        <v>2391</v>
      </c>
      <c r="AY74" s="82" t="s">
        <v>2463</v>
      </c>
      <c r="AZ74" s="78" t="s">
        <v>66</v>
      </c>
      <c r="BA74" s="78" t="str">
        <f>REPLACE(INDEX(GroupVertices[Group],MATCH(Vertices[[#This Row],[Vertex]],GroupVertices[Vertex],0)),1,1,"")</f>
        <v>38</v>
      </c>
      <c r="BB74" s="48" t="s">
        <v>592</v>
      </c>
      <c r="BC74" s="48" t="s">
        <v>592</v>
      </c>
      <c r="BD74" s="48" t="s">
        <v>652</v>
      </c>
      <c r="BE74" s="48" t="s">
        <v>652</v>
      </c>
      <c r="BF74" s="48" t="s">
        <v>708</v>
      </c>
      <c r="BG74" s="48" t="s">
        <v>708</v>
      </c>
      <c r="BH74" s="121" t="s">
        <v>3437</v>
      </c>
      <c r="BI74" s="121" t="s">
        <v>3437</v>
      </c>
      <c r="BJ74" s="121" t="s">
        <v>3562</v>
      </c>
      <c r="BK74" s="121" t="s">
        <v>3562</v>
      </c>
      <c r="BL74" s="121">
        <v>0</v>
      </c>
      <c r="BM74" s="124">
        <v>0</v>
      </c>
      <c r="BN74" s="121">
        <v>0</v>
      </c>
      <c r="BO74" s="124">
        <v>0</v>
      </c>
      <c r="BP74" s="121">
        <v>0</v>
      </c>
      <c r="BQ74" s="124">
        <v>0</v>
      </c>
      <c r="BR74" s="121">
        <v>10</v>
      </c>
      <c r="BS74" s="124">
        <v>100</v>
      </c>
      <c r="BT74" s="121">
        <v>10</v>
      </c>
      <c r="BU74" s="2"/>
      <c r="BV74" s="3"/>
      <c r="BW74" s="3"/>
      <c r="BX74" s="3"/>
      <c r="BY74" s="3"/>
    </row>
    <row r="75" spans="1:77" ht="41.45" customHeight="1">
      <c r="A75" s="64" t="s">
        <v>227</v>
      </c>
      <c r="C75" s="65"/>
      <c r="D75" s="65" t="s">
        <v>64</v>
      </c>
      <c r="E75" s="66">
        <v>167.89357986800516</v>
      </c>
      <c r="F75" s="68">
        <v>99.99013848925809</v>
      </c>
      <c r="G75" s="100" t="s">
        <v>868</v>
      </c>
      <c r="H75" s="65"/>
      <c r="I75" s="69" t="s">
        <v>227</v>
      </c>
      <c r="J75" s="70"/>
      <c r="K75" s="70"/>
      <c r="L75" s="69" t="s">
        <v>2683</v>
      </c>
      <c r="M75" s="73">
        <v>4.286512813255024</v>
      </c>
      <c r="N75" s="74">
        <v>8913.98828125</v>
      </c>
      <c r="O75" s="74">
        <v>8918.8544921875</v>
      </c>
      <c r="P75" s="75"/>
      <c r="Q75" s="76"/>
      <c r="R75" s="76"/>
      <c r="S75" s="86"/>
      <c r="T75" s="48">
        <v>0</v>
      </c>
      <c r="U75" s="48">
        <v>2</v>
      </c>
      <c r="V75" s="49">
        <v>0</v>
      </c>
      <c r="W75" s="49">
        <v>0.001757</v>
      </c>
      <c r="X75" s="49">
        <v>0.001788</v>
      </c>
      <c r="Y75" s="49">
        <v>0.633467</v>
      </c>
      <c r="Z75" s="49">
        <v>0.5</v>
      </c>
      <c r="AA75" s="49">
        <v>0</v>
      </c>
      <c r="AB75" s="71">
        <v>75</v>
      </c>
      <c r="AC75" s="71"/>
      <c r="AD75" s="72"/>
      <c r="AE75" s="78" t="s">
        <v>1417</v>
      </c>
      <c r="AF75" s="78">
        <v>2519</v>
      </c>
      <c r="AG75" s="78">
        <v>23400</v>
      </c>
      <c r="AH75" s="78">
        <v>488018</v>
      </c>
      <c r="AI75" s="78">
        <v>418732</v>
      </c>
      <c r="AJ75" s="78"/>
      <c r="AK75" s="78" t="s">
        <v>1632</v>
      </c>
      <c r="AL75" s="78" t="s">
        <v>1818</v>
      </c>
      <c r="AM75" s="82" t="s">
        <v>1960</v>
      </c>
      <c r="AN75" s="78"/>
      <c r="AO75" s="80">
        <v>41993.4600462963</v>
      </c>
      <c r="AP75" s="78"/>
      <c r="AQ75" s="78" t="b">
        <v>0</v>
      </c>
      <c r="AR75" s="78" t="b">
        <v>0</v>
      </c>
      <c r="AS75" s="78" t="b">
        <v>1</v>
      </c>
      <c r="AT75" s="78" t="s">
        <v>2243</v>
      </c>
      <c r="AU75" s="78">
        <v>4390</v>
      </c>
      <c r="AV75" s="82" t="s">
        <v>2250</v>
      </c>
      <c r="AW75" s="78" t="b">
        <v>0</v>
      </c>
      <c r="AX75" s="78" t="s">
        <v>2391</v>
      </c>
      <c r="AY75" s="82" t="s">
        <v>2464</v>
      </c>
      <c r="AZ75" s="78" t="s">
        <v>66</v>
      </c>
      <c r="BA75" s="78" t="str">
        <f>REPLACE(INDEX(GroupVertices[Group],MATCH(Vertices[[#This Row],[Vertex]],GroupVertices[Vertex],0)),1,1,"")</f>
        <v>10</v>
      </c>
      <c r="BB75" s="48"/>
      <c r="BC75" s="48"/>
      <c r="BD75" s="48"/>
      <c r="BE75" s="48"/>
      <c r="BF75" s="48" t="s">
        <v>3384</v>
      </c>
      <c r="BG75" s="48" t="s">
        <v>3384</v>
      </c>
      <c r="BH75" s="121" t="s">
        <v>3438</v>
      </c>
      <c r="BI75" s="121" t="s">
        <v>3438</v>
      </c>
      <c r="BJ75" s="121" t="s">
        <v>3563</v>
      </c>
      <c r="BK75" s="121" t="s">
        <v>3563</v>
      </c>
      <c r="BL75" s="121">
        <v>1</v>
      </c>
      <c r="BM75" s="124">
        <v>5.2631578947368425</v>
      </c>
      <c r="BN75" s="121">
        <v>0</v>
      </c>
      <c r="BO75" s="124">
        <v>0</v>
      </c>
      <c r="BP75" s="121">
        <v>0</v>
      </c>
      <c r="BQ75" s="124">
        <v>0</v>
      </c>
      <c r="BR75" s="121">
        <v>18</v>
      </c>
      <c r="BS75" s="124">
        <v>94.73684210526316</v>
      </c>
      <c r="BT75" s="121">
        <v>19</v>
      </c>
      <c r="BU75" s="2"/>
      <c r="BV75" s="3"/>
      <c r="BW75" s="3"/>
      <c r="BX75" s="3"/>
      <c r="BY75" s="3"/>
    </row>
    <row r="76" spans="1:77" ht="41.45" customHeight="1">
      <c r="A76" s="64" t="s">
        <v>393</v>
      </c>
      <c r="C76" s="65"/>
      <c r="D76" s="65" t="s">
        <v>64</v>
      </c>
      <c r="E76" s="66">
        <v>192.92340902019902</v>
      </c>
      <c r="F76" s="68">
        <v>99.94825699539854</v>
      </c>
      <c r="G76" s="100" t="s">
        <v>2332</v>
      </c>
      <c r="H76" s="65"/>
      <c r="I76" s="69" t="s">
        <v>393</v>
      </c>
      <c r="J76" s="70"/>
      <c r="K76" s="70"/>
      <c r="L76" s="69" t="s">
        <v>2684</v>
      </c>
      <c r="M76" s="73">
        <v>18.24421866684733</v>
      </c>
      <c r="N76" s="74">
        <v>8550.845703125</v>
      </c>
      <c r="O76" s="74">
        <v>8262.400390625</v>
      </c>
      <c r="P76" s="75"/>
      <c r="Q76" s="76"/>
      <c r="R76" s="76"/>
      <c r="S76" s="86"/>
      <c r="T76" s="48">
        <v>4</v>
      </c>
      <c r="U76" s="48">
        <v>0</v>
      </c>
      <c r="V76" s="49">
        <v>68.033333</v>
      </c>
      <c r="W76" s="49">
        <v>0.001988</v>
      </c>
      <c r="X76" s="49">
        <v>0.004813</v>
      </c>
      <c r="Y76" s="49">
        <v>1.163458</v>
      </c>
      <c r="Z76" s="49">
        <v>0.25</v>
      </c>
      <c r="AA76" s="49">
        <v>0</v>
      </c>
      <c r="AB76" s="71">
        <v>76</v>
      </c>
      <c r="AC76" s="71"/>
      <c r="AD76" s="72"/>
      <c r="AE76" s="78" t="s">
        <v>1418</v>
      </c>
      <c r="AF76" s="78">
        <v>120209</v>
      </c>
      <c r="AG76" s="78">
        <v>122762</v>
      </c>
      <c r="AH76" s="78">
        <v>29808</v>
      </c>
      <c r="AI76" s="78">
        <v>44676</v>
      </c>
      <c r="AJ76" s="78"/>
      <c r="AK76" s="78" t="s">
        <v>1633</v>
      </c>
      <c r="AL76" s="78"/>
      <c r="AM76" s="82" t="s">
        <v>1961</v>
      </c>
      <c r="AN76" s="78"/>
      <c r="AO76" s="80">
        <v>41175.42561342593</v>
      </c>
      <c r="AP76" s="82" t="s">
        <v>2122</v>
      </c>
      <c r="AQ76" s="78" t="b">
        <v>1</v>
      </c>
      <c r="AR76" s="78" t="b">
        <v>0</v>
      </c>
      <c r="AS76" s="78" t="b">
        <v>0</v>
      </c>
      <c r="AT76" s="78" t="s">
        <v>1276</v>
      </c>
      <c r="AU76" s="78">
        <v>4034</v>
      </c>
      <c r="AV76" s="82" t="s">
        <v>2250</v>
      </c>
      <c r="AW76" s="78" t="b">
        <v>0</v>
      </c>
      <c r="AX76" s="78" t="s">
        <v>2391</v>
      </c>
      <c r="AY76" s="82" t="s">
        <v>2465</v>
      </c>
      <c r="AZ76" s="78" t="s">
        <v>65</v>
      </c>
      <c r="BA76" s="78" t="str">
        <f>REPLACE(INDEX(GroupVertices[Group],MATCH(Vertices[[#This Row],[Vertex]],GroupVertices[Vertex],0)),1,1,"")</f>
        <v>10</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237</v>
      </c>
      <c r="C77" s="65"/>
      <c r="D77" s="65" t="s">
        <v>64</v>
      </c>
      <c r="E77" s="66">
        <v>162.50305518021912</v>
      </c>
      <c r="F77" s="68">
        <v>99.99915825624245</v>
      </c>
      <c r="G77" s="100" t="s">
        <v>2333</v>
      </c>
      <c r="H77" s="65"/>
      <c r="I77" s="69" t="s">
        <v>237</v>
      </c>
      <c r="J77" s="70"/>
      <c r="K77" s="70"/>
      <c r="L77" s="69" t="s">
        <v>2685</v>
      </c>
      <c r="M77" s="73">
        <v>1.280525136265613</v>
      </c>
      <c r="N77" s="74">
        <v>8509.224609375</v>
      </c>
      <c r="O77" s="74">
        <v>8799.1337890625</v>
      </c>
      <c r="P77" s="75"/>
      <c r="Q77" s="76"/>
      <c r="R77" s="76"/>
      <c r="S77" s="86"/>
      <c r="T77" s="48">
        <v>4</v>
      </c>
      <c r="U77" s="48">
        <v>2</v>
      </c>
      <c r="V77" s="49">
        <v>374.633333</v>
      </c>
      <c r="W77" s="49">
        <v>0.002257</v>
      </c>
      <c r="X77" s="49">
        <v>0.007509</v>
      </c>
      <c r="Y77" s="49">
        <v>1.667526</v>
      </c>
      <c r="Z77" s="49">
        <v>0.16666666666666666</v>
      </c>
      <c r="AA77" s="49">
        <v>0</v>
      </c>
      <c r="AB77" s="71">
        <v>77</v>
      </c>
      <c r="AC77" s="71"/>
      <c r="AD77" s="72"/>
      <c r="AE77" s="78" t="s">
        <v>1419</v>
      </c>
      <c r="AF77" s="78">
        <v>1326</v>
      </c>
      <c r="AG77" s="78">
        <v>2001</v>
      </c>
      <c r="AH77" s="78">
        <v>19139</v>
      </c>
      <c r="AI77" s="78">
        <v>3639</v>
      </c>
      <c r="AJ77" s="78"/>
      <c r="AK77" s="78" t="s">
        <v>1634</v>
      </c>
      <c r="AL77" s="78" t="s">
        <v>1786</v>
      </c>
      <c r="AM77" s="78"/>
      <c r="AN77" s="78"/>
      <c r="AO77" s="80">
        <v>40585.621354166666</v>
      </c>
      <c r="AP77" s="82" t="s">
        <v>2123</v>
      </c>
      <c r="AQ77" s="78" t="b">
        <v>1</v>
      </c>
      <c r="AR77" s="78" t="b">
        <v>0</v>
      </c>
      <c r="AS77" s="78" t="b">
        <v>0</v>
      </c>
      <c r="AT77" s="78" t="s">
        <v>1277</v>
      </c>
      <c r="AU77" s="78">
        <v>1553</v>
      </c>
      <c r="AV77" s="82" t="s">
        <v>2250</v>
      </c>
      <c r="AW77" s="78" t="b">
        <v>0</v>
      </c>
      <c r="AX77" s="78" t="s">
        <v>2391</v>
      </c>
      <c r="AY77" s="82" t="s">
        <v>2466</v>
      </c>
      <c r="AZ77" s="78" t="s">
        <v>66</v>
      </c>
      <c r="BA77" s="78" t="str">
        <f>REPLACE(INDEX(GroupVertices[Group],MATCH(Vertices[[#This Row],[Vertex]],GroupVertices[Vertex],0)),1,1,"")</f>
        <v>10</v>
      </c>
      <c r="BB77" s="48" t="s">
        <v>596</v>
      </c>
      <c r="BC77" s="48" t="s">
        <v>596</v>
      </c>
      <c r="BD77" s="48" t="s">
        <v>656</v>
      </c>
      <c r="BE77" s="48" t="s">
        <v>656</v>
      </c>
      <c r="BF77" s="48" t="s">
        <v>3385</v>
      </c>
      <c r="BG77" s="48" t="s">
        <v>3414</v>
      </c>
      <c r="BH77" s="121" t="s">
        <v>3439</v>
      </c>
      <c r="BI77" s="121" t="s">
        <v>3536</v>
      </c>
      <c r="BJ77" s="121" t="s">
        <v>3564</v>
      </c>
      <c r="BK77" s="121" t="s">
        <v>3658</v>
      </c>
      <c r="BL77" s="121">
        <v>1</v>
      </c>
      <c r="BM77" s="124">
        <v>1.694915254237288</v>
      </c>
      <c r="BN77" s="121">
        <v>1</v>
      </c>
      <c r="BO77" s="124">
        <v>1.694915254237288</v>
      </c>
      <c r="BP77" s="121">
        <v>0</v>
      </c>
      <c r="BQ77" s="124">
        <v>0</v>
      </c>
      <c r="BR77" s="121">
        <v>57</v>
      </c>
      <c r="BS77" s="124">
        <v>96.61016949152543</v>
      </c>
      <c r="BT77" s="121">
        <v>59</v>
      </c>
      <c r="BU77" s="2"/>
      <c r="BV77" s="3"/>
      <c r="BW77" s="3"/>
      <c r="BX77" s="3"/>
      <c r="BY77" s="3"/>
    </row>
    <row r="78" spans="1:77" ht="41.45" customHeight="1">
      <c r="A78" s="64" t="s">
        <v>228</v>
      </c>
      <c r="C78" s="65"/>
      <c r="D78" s="65" t="s">
        <v>64</v>
      </c>
      <c r="E78" s="66">
        <v>172.1588429183156</v>
      </c>
      <c r="F78" s="68">
        <v>99.98300158124466</v>
      </c>
      <c r="G78" s="100" t="s">
        <v>869</v>
      </c>
      <c r="H78" s="65"/>
      <c r="I78" s="69" t="s">
        <v>228</v>
      </c>
      <c r="J78" s="70"/>
      <c r="K78" s="70"/>
      <c r="L78" s="69" t="s">
        <v>2686</v>
      </c>
      <c r="M78" s="73">
        <v>6.665006357195614</v>
      </c>
      <c r="N78" s="74">
        <v>8888.0830078125</v>
      </c>
      <c r="O78" s="74">
        <v>8072.45068359375</v>
      </c>
      <c r="P78" s="75"/>
      <c r="Q78" s="76"/>
      <c r="R78" s="76"/>
      <c r="S78" s="86"/>
      <c r="T78" s="48">
        <v>0</v>
      </c>
      <c r="U78" s="48">
        <v>3</v>
      </c>
      <c r="V78" s="49">
        <v>46.233333</v>
      </c>
      <c r="W78" s="49">
        <v>0.002092</v>
      </c>
      <c r="X78" s="49">
        <v>0.004346</v>
      </c>
      <c r="Y78" s="49">
        <v>0.864286</v>
      </c>
      <c r="Z78" s="49">
        <v>0.3333333333333333</v>
      </c>
      <c r="AA78" s="49">
        <v>0</v>
      </c>
      <c r="AB78" s="71">
        <v>78</v>
      </c>
      <c r="AC78" s="71"/>
      <c r="AD78" s="72"/>
      <c r="AE78" s="78" t="s">
        <v>1420</v>
      </c>
      <c r="AF78" s="78">
        <v>21242</v>
      </c>
      <c r="AG78" s="78">
        <v>40332</v>
      </c>
      <c r="AH78" s="78">
        <v>1530627</v>
      </c>
      <c r="AI78" s="78">
        <v>32962</v>
      </c>
      <c r="AJ78" s="78"/>
      <c r="AK78" s="78" t="s">
        <v>1635</v>
      </c>
      <c r="AL78" s="78" t="s">
        <v>1819</v>
      </c>
      <c r="AM78" s="82" t="s">
        <v>1962</v>
      </c>
      <c r="AN78" s="78"/>
      <c r="AO78" s="80">
        <v>40468.768425925926</v>
      </c>
      <c r="AP78" s="82" t="s">
        <v>2124</v>
      </c>
      <c r="AQ78" s="78" t="b">
        <v>0</v>
      </c>
      <c r="AR78" s="78" t="b">
        <v>0</v>
      </c>
      <c r="AS78" s="78" t="b">
        <v>0</v>
      </c>
      <c r="AT78" s="78" t="s">
        <v>1277</v>
      </c>
      <c r="AU78" s="78">
        <v>20398</v>
      </c>
      <c r="AV78" s="82" t="s">
        <v>2258</v>
      </c>
      <c r="AW78" s="78" t="b">
        <v>0</v>
      </c>
      <c r="AX78" s="78" t="s">
        <v>2391</v>
      </c>
      <c r="AY78" s="82" t="s">
        <v>2467</v>
      </c>
      <c r="AZ78" s="78" t="s">
        <v>66</v>
      </c>
      <c r="BA78" s="78" t="str">
        <f>REPLACE(INDEX(GroupVertices[Group],MATCH(Vertices[[#This Row],[Vertex]],GroupVertices[Vertex],0)),1,1,"")</f>
        <v>10</v>
      </c>
      <c r="BB78" s="48"/>
      <c r="BC78" s="48"/>
      <c r="BD78" s="48"/>
      <c r="BE78" s="48"/>
      <c r="BF78" s="48" t="s">
        <v>3386</v>
      </c>
      <c r="BG78" s="48" t="s">
        <v>3415</v>
      </c>
      <c r="BH78" s="121" t="s">
        <v>3440</v>
      </c>
      <c r="BI78" s="121" t="s">
        <v>3537</v>
      </c>
      <c r="BJ78" s="121" t="s">
        <v>3565</v>
      </c>
      <c r="BK78" s="121" t="s">
        <v>3577</v>
      </c>
      <c r="BL78" s="121">
        <v>1</v>
      </c>
      <c r="BM78" s="124">
        <v>2.7027027027027026</v>
      </c>
      <c r="BN78" s="121">
        <v>0</v>
      </c>
      <c r="BO78" s="124">
        <v>0</v>
      </c>
      <c r="BP78" s="121">
        <v>0</v>
      </c>
      <c r="BQ78" s="124">
        <v>0</v>
      </c>
      <c r="BR78" s="121">
        <v>36</v>
      </c>
      <c r="BS78" s="124">
        <v>97.29729729729729</v>
      </c>
      <c r="BT78" s="121">
        <v>37</v>
      </c>
      <c r="BU78" s="2"/>
      <c r="BV78" s="3"/>
      <c r="BW78" s="3"/>
      <c r="BX78" s="3"/>
      <c r="BY78" s="3"/>
    </row>
    <row r="79" spans="1:77" ht="41.45" customHeight="1">
      <c r="A79" s="64" t="s">
        <v>320</v>
      </c>
      <c r="C79" s="65"/>
      <c r="D79" s="65" t="s">
        <v>64</v>
      </c>
      <c r="E79" s="66">
        <v>190.13884619489005</v>
      </c>
      <c r="F79" s="68">
        <v>99.95291630210657</v>
      </c>
      <c r="G79" s="100" t="s">
        <v>2334</v>
      </c>
      <c r="H79" s="65"/>
      <c r="I79" s="69" t="s">
        <v>320</v>
      </c>
      <c r="J79" s="70"/>
      <c r="K79" s="70"/>
      <c r="L79" s="69" t="s">
        <v>2687</v>
      </c>
      <c r="M79" s="73">
        <v>16.691427051283945</v>
      </c>
      <c r="N79" s="74">
        <v>1412.1492919921875</v>
      </c>
      <c r="O79" s="74">
        <v>2488.1201171875</v>
      </c>
      <c r="P79" s="75"/>
      <c r="Q79" s="76"/>
      <c r="R79" s="76"/>
      <c r="S79" s="86"/>
      <c r="T79" s="48">
        <v>13</v>
      </c>
      <c r="U79" s="48">
        <v>1</v>
      </c>
      <c r="V79" s="49">
        <v>5673.171429</v>
      </c>
      <c r="W79" s="49">
        <v>0.002793</v>
      </c>
      <c r="X79" s="49">
        <v>0.017633</v>
      </c>
      <c r="Y79" s="49">
        <v>3.801724</v>
      </c>
      <c r="Z79" s="49">
        <v>0.038461538461538464</v>
      </c>
      <c r="AA79" s="49">
        <v>0</v>
      </c>
      <c r="AB79" s="71">
        <v>79</v>
      </c>
      <c r="AC79" s="71"/>
      <c r="AD79" s="72"/>
      <c r="AE79" s="78" t="s">
        <v>1421</v>
      </c>
      <c r="AF79" s="78">
        <v>4446</v>
      </c>
      <c r="AG79" s="78">
        <v>111708</v>
      </c>
      <c r="AH79" s="78">
        <v>44493</v>
      </c>
      <c r="AI79" s="78">
        <v>109135</v>
      </c>
      <c r="AJ79" s="78"/>
      <c r="AK79" s="78" t="s">
        <v>1636</v>
      </c>
      <c r="AL79" s="78" t="s">
        <v>1813</v>
      </c>
      <c r="AM79" s="82" t="s">
        <v>1963</v>
      </c>
      <c r="AN79" s="78"/>
      <c r="AO79" s="80">
        <v>41685.178564814814</v>
      </c>
      <c r="AP79" s="82" t="s">
        <v>2125</v>
      </c>
      <c r="AQ79" s="78" t="b">
        <v>0</v>
      </c>
      <c r="AR79" s="78" t="b">
        <v>0</v>
      </c>
      <c r="AS79" s="78" t="b">
        <v>1</v>
      </c>
      <c r="AT79" s="78" t="s">
        <v>1276</v>
      </c>
      <c r="AU79" s="78">
        <v>5464</v>
      </c>
      <c r="AV79" s="82" t="s">
        <v>2261</v>
      </c>
      <c r="AW79" s="78" t="b">
        <v>0</v>
      </c>
      <c r="AX79" s="78" t="s">
        <v>2391</v>
      </c>
      <c r="AY79" s="82" t="s">
        <v>2468</v>
      </c>
      <c r="AZ79" s="78" t="s">
        <v>66</v>
      </c>
      <c r="BA79" s="78" t="str">
        <f>REPLACE(INDEX(GroupVertices[Group],MATCH(Vertices[[#This Row],[Vertex]],GroupVertices[Vertex],0)),1,1,"")</f>
        <v>2</v>
      </c>
      <c r="BB79" s="48"/>
      <c r="BC79" s="48"/>
      <c r="BD79" s="48"/>
      <c r="BE79" s="48"/>
      <c r="BF79" s="48" t="s">
        <v>795</v>
      </c>
      <c r="BG79" s="48" t="s">
        <v>795</v>
      </c>
      <c r="BH79" s="121" t="s">
        <v>3441</v>
      </c>
      <c r="BI79" s="121" t="s">
        <v>3441</v>
      </c>
      <c r="BJ79" s="121" t="s">
        <v>3566</v>
      </c>
      <c r="BK79" s="121" t="s">
        <v>3566</v>
      </c>
      <c r="BL79" s="121">
        <v>0</v>
      </c>
      <c r="BM79" s="124">
        <v>0</v>
      </c>
      <c r="BN79" s="121">
        <v>0</v>
      </c>
      <c r="BO79" s="124">
        <v>0</v>
      </c>
      <c r="BP79" s="121">
        <v>0</v>
      </c>
      <c r="BQ79" s="124">
        <v>0</v>
      </c>
      <c r="BR79" s="121">
        <v>20</v>
      </c>
      <c r="BS79" s="124">
        <v>100</v>
      </c>
      <c r="BT79" s="121">
        <v>20</v>
      </c>
      <c r="BU79" s="2"/>
      <c r="BV79" s="3"/>
      <c r="BW79" s="3"/>
      <c r="BX79" s="3"/>
      <c r="BY79" s="3"/>
    </row>
    <row r="80" spans="1:77" ht="41.45" customHeight="1">
      <c r="A80" s="64" t="s">
        <v>229</v>
      </c>
      <c r="C80" s="65"/>
      <c r="D80" s="65" t="s">
        <v>64</v>
      </c>
      <c r="E80" s="66">
        <v>162.82801320850285</v>
      </c>
      <c r="F80" s="68">
        <v>99.99861451590833</v>
      </c>
      <c r="G80" s="100" t="s">
        <v>2335</v>
      </c>
      <c r="H80" s="65"/>
      <c r="I80" s="69" t="s">
        <v>229</v>
      </c>
      <c r="J80" s="70"/>
      <c r="K80" s="70"/>
      <c r="L80" s="69" t="s">
        <v>2688</v>
      </c>
      <c r="M80" s="73">
        <v>1.46173566494996</v>
      </c>
      <c r="N80" s="74">
        <v>8300.0146484375</v>
      </c>
      <c r="O80" s="74">
        <v>4626.0078125</v>
      </c>
      <c r="P80" s="75"/>
      <c r="Q80" s="76"/>
      <c r="R80" s="76"/>
      <c r="S80" s="86"/>
      <c r="T80" s="48">
        <v>2</v>
      </c>
      <c r="U80" s="48">
        <v>1</v>
      </c>
      <c r="V80" s="49">
        <v>0</v>
      </c>
      <c r="W80" s="49">
        <v>1</v>
      </c>
      <c r="X80" s="49">
        <v>0</v>
      </c>
      <c r="Y80" s="49">
        <v>1.298243</v>
      </c>
      <c r="Z80" s="49">
        <v>0</v>
      </c>
      <c r="AA80" s="49">
        <v>0</v>
      </c>
      <c r="AB80" s="71">
        <v>80</v>
      </c>
      <c r="AC80" s="71"/>
      <c r="AD80" s="72"/>
      <c r="AE80" s="78" t="s">
        <v>1422</v>
      </c>
      <c r="AF80" s="78">
        <v>3478</v>
      </c>
      <c r="AG80" s="78">
        <v>3291</v>
      </c>
      <c r="AH80" s="78">
        <v>1389</v>
      </c>
      <c r="AI80" s="78">
        <v>826</v>
      </c>
      <c r="AJ80" s="78"/>
      <c r="AK80" s="78" t="s">
        <v>1637</v>
      </c>
      <c r="AL80" s="78" t="s">
        <v>1820</v>
      </c>
      <c r="AM80" s="82" t="s">
        <v>1964</v>
      </c>
      <c r="AN80" s="78"/>
      <c r="AO80" s="80">
        <v>39971.35721064815</v>
      </c>
      <c r="AP80" s="82" t="s">
        <v>2126</v>
      </c>
      <c r="AQ80" s="78" t="b">
        <v>0</v>
      </c>
      <c r="AR80" s="78" t="b">
        <v>0</v>
      </c>
      <c r="AS80" s="78" t="b">
        <v>1</v>
      </c>
      <c r="AT80" s="78" t="s">
        <v>1276</v>
      </c>
      <c r="AU80" s="78">
        <v>42</v>
      </c>
      <c r="AV80" s="82" t="s">
        <v>2253</v>
      </c>
      <c r="AW80" s="78" t="b">
        <v>0</v>
      </c>
      <c r="AX80" s="78" t="s">
        <v>2391</v>
      </c>
      <c r="AY80" s="82" t="s">
        <v>2469</v>
      </c>
      <c r="AZ80" s="78" t="s">
        <v>66</v>
      </c>
      <c r="BA80" s="78" t="str">
        <f>REPLACE(INDEX(GroupVertices[Group],MATCH(Vertices[[#This Row],[Vertex]],GroupVertices[Vertex],0)),1,1,"")</f>
        <v>37</v>
      </c>
      <c r="BB80" s="48" t="s">
        <v>593</v>
      </c>
      <c r="BC80" s="48" t="s">
        <v>593</v>
      </c>
      <c r="BD80" s="48" t="s">
        <v>653</v>
      </c>
      <c r="BE80" s="48" t="s">
        <v>653</v>
      </c>
      <c r="BF80" s="48" t="s">
        <v>711</v>
      </c>
      <c r="BG80" s="48" t="s">
        <v>711</v>
      </c>
      <c r="BH80" s="121" t="s">
        <v>3129</v>
      </c>
      <c r="BI80" s="121" t="s">
        <v>3129</v>
      </c>
      <c r="BJ80" s="121" t="s">
        <v>3567</v>
      </c>
      <c r="BK80" s="121" t="s">
        <v>3567</v>
      </c>
      <c r="BL80" s="121">
        <v>1</v>
      </c>
      <c r="BM80" s="124">
        <v>5</v>
      </c>
      <c r="BN80" s="121">
        <v>0</v>
      </c>
      <c r="BO80" s="124">
        <v>0</v>
      </c>
      <c r="BP80" s="121">
        <v>0</v>
      </c>
      <c r="BQ80" s="124">
        <v>0</v>
      </c>
      <c r="BR80" s="121">
        <v>19</v>
      </c>
      <c r="BS80" s="124">
        <v>95</v>
      </c>
      <c r="BT80" s="121">
        <v>20</v>
      </c>
      <c r="BU80" s="2"/>
      <c r="BV80" s="3"/>
      <c r="BW80" s="3"/>
      <c r="BX80" s="3"/>
      <c r="BY80" s="3"/>
    </row>
    <row r="81" spans="1:77" ht="41.45" customHeight="1">
      <c r="A81" s="64" t="s">
        <v>230</v>
      </c>
      <c r="C81" s="65"/>
      <c r="D81" s="65" t="s">
        <v>64</v>
      </c>
      <c r="E81" s="66">
        <v>162.0083128797933</v>
      </c>
      <c r="F81" s="68">
        <v>99.99998609036355</v>
      </c>
      <c r="G81" s="100" t="s">
        <v>870</v>
      </c>
      <c r="H81" s="65"/>
      <c r="I81" s="69" t="s">
        <v>230</v>
      </c>
      <c r="J81" s="70"/>
      <c r="K81" s="70"/>
      <c r="L81" s="69" t="s">
        <v>2689</v>
      </c>
      <c r="M81" s="73">
        <v>1.0046356181756462</v>
      </c>
      <c r="N81" s="74">
        <v>8300.0146484375</v>
      </c>
      <c r="O81" s="74">
        <v>5125.95751953125</v>
      </c>
      <c r="P81" s="75"/>
      <c r="Q81" s="76"/>
      <c r="R81" s="76"/>
      <c r="S81" s="86"/>
      <c r="T81" s="48">
        <v>0</v>
      </c>
      <c r="U81" s="48">
        <v>1</v>
      </c>
      <c r="V81" s="49">
        <v>0</v>
      </c>
      <c r="W81" s="49">
        <v>1</v>
      </c>
      <c r="X81" s="49">
        <v>0</v>
      </c>
      <c r="Y81" s="49">
        <v>0.701753</v>
      </c>
      <c r="Z81" s="49">
        <v>0</v>
      </c>
      <c r="AA81" s="49">
        <v>0</v>
      </c>
      <c r="AB81" s="71">
        <v>81</v>
      </c>
      <c r="AC81" s="71"/>
      <c r="AD81" s="72"/>
      <c r="AE81" s="78" t="s">
        <v>1423</v>
      </c>
      <c r="AF81" s="78">
        <v>152</v>
      </c>
      <c r="AG81" s="78">
        <v>37</v>
      </c>
      <c r="AH81" s="78">
        <v>421</v>
      </c>
      <c r="AI81" s="78">
        <v>40</v>
      </c>
      <c r="AJ81" s="78"/>
      <c r="AK81" s="78"/>
      <c r="AL81" s="78"/>
      <c r="AM81" s="78"/>
      <c r="AN81" s="78"/>
      <c r="AO81" s="80">
        <v>43204.60668981481</v>
      </c>
      <c r="AP81" s="82" t="s">
        <v>2127</v>
      </c>
      <c r="AQ81" s="78" t="b">
        <v>1</v>
      </c>
      <c r="AR81" s="78" t="b">
        <v>0</v>
      </c>
      <c r="AS81" s="78" t="b">
        <v>0</v>
      </c>
      <c r="AT81" s="78" t="s">
        <v>2246</v>
      </c>
      <c r="AU81" s="78">
        <v>2</v>
      </c>
      <c r="AV81" s="78"/>
      <c r="AW81" s="78" t="b">
        <v>0</v>
      </c>
      <c r="AX81" s="78" t="s">
        <v>2391</v>
      </c>
      <c r="AY81" s="82" t="s">
        <v>2470</v>
      </c>
      <c r="AZ81" s="78" t="s">
        <v>66</v>
      </c>
      <c r="BA81" s="78" t="str">
        <f>REPLACE(INDEX(GroupVertices[Group],MATCH(Vertices[[#This Row],[Vertex]],GroupVertices[Vertex],0)),1,1,"")</f>
        <v>37</v>
      </c>
      <c r="BB81" s="48"/>
      <c r="BC81" s="48"/>
      <c r="BD81" s="48"/>
      <c r="BE81" s="48"/>
      <c r="BF81" s="48"/>
      <c r="BG81" s="48"/>
      <c r="BH81" s="121" t="s">
        <v>3442</v>
      </c>
      <c r="BI81" s="121" t="s">
        <v>3442</v>
      </c>
      <c r="BJ81" s="121" t="s">
        <v>3568</v>
      </c>
      <c r="BK81" s="121" t="s">
        <v>3568</v>
      </c>
      <c r="BL81" s="121">
        <v>1</v>
      </c>
      <c r="BM81" s="124">
        <v>5.555555555555555</v>
      </c>
      <c r="BN81" s="121">
        <v>0</v>
      </c>
      <c r="BO81" s="124">
        <v>0</v>
      </c>
      <c r="BP81" s="121">
        <v>0</v>
      </c>
      <c r="BQ81" s="124">
        <v>0</v>
      </c>
      <c r="BR81" s="121">
        <v>17</v>
      </c>
      <c r="BS81" s="124">
        <v>94.44444444444444</v>
      </c>
      <c r="BT81" s="121">
        <v>18</v>
      </c>
      <c r="BU81" s="2"/>
      <c r="BV81" s="3"/>
      <c r="BW81" s="3"/>
      <c r="BX81" s="3"/>
      <c r="BY81" s="3"/>
    </row>
    <row r="82" spans="1:77" ht="41.45" customHeight="1">
      <c r="A82" s="64" t="s">
        <v>231</v>
      </c>
      <c r="C82" s="65"/>
      <c r="D82" s="65" t="s">
        <v>64</v>
      </c>
      <c r="E82" s="66">
        <v>162.49826897670175</v>
      </c>
      <c r="F82" s="68">
        <v>99.99916626482101</v>
      </c>
      <c r="G82" s="100" t="s">
        <v>2336</v>
      </c>
      <c r="H82" s="65"/>
      <c r="I82" s="69" t="s">
        <v>231</v>
      </c>
      <c r="J82" s="70"/>
      <c r="K82" s="70"/>
      <c r="L82" s="69" t="s">
        <v>2690</v>
      </c>
      <c r="M82" s="73">
        <v>1.2778561439826652</v>
      </c>
      <c r="N82" s="74">
        <v>9579.9384765625</v>
      </c>
      <c r="O82" s="74">
        <v>5125.95751953125</v>
      </c>
      <c r="P82" s="75"/>
      <c r="Q82" s="76"/>
      <c r="R82" s="76"/>
      <c r="S82" s="86"/>
      <c r="T82" s="48">
        <v>2</v>
      </c>
      <c r="U82" s="48">
        <v>1</v>
      </c>
      <c r="V82" s="49">
        <v>0</v>
      </c>
      <c r="W82" s="49">
        <v>1</v>
      </c>
      <c r="X82" s="49">
        <v>0</v>
      </c>
      <c r="Y82" s="49">
        <v>1.298243</v>
      </c>
      <c r="Z82" s="49">
        <v>0</v>
      </c>
      <c r="AA82" s="49">
        <v>0</v>
      </c>
      <c r="AB82" s="71">
        <v>82</v>
      </c>
      <c r="AC82" s="71"/>
      <c r="AD82" s="72"/>
      <c r="AE82" s="78" t="s">
        <v>1424</v>
      </c>
      <c r="AF82" s="78">
        <v>186</v>
      </c>
      <c r="AG82" s="78">
        <v>1982</v>
      </c>
      <c r="AH82" s="78">
        <v>46844</v>
      </c>
      <c r="AI82" s="78">
        <v>16</v>
      </c>
      <c r="AJ82" s="78"/>
      <c r="AK82" s="78" t="s">
        <v>1638</v>
      </c>
      <c r="AL82" s="78"/>
      <c r="AM82" s="78"/>
      <c r="AN82" s="78"/>
      <c r="AO82" s="80">
        <v>42106.76972222222</v>
      </c>
      <c r="AP82" s="82" t="s">
        <v>2128</v>
      </c>
      <c r="AQ82" s="78" t="b">
        <v>0</v>
      </c>
      <c r="AR82" s="78" t="b">
        <v>0</v>
      </c>
      <c r="AS82" s="78" t="b">
        <v>0</v>
      </c>
      <c r="AT82" s="78" t="s">
        <v>1276</v>
      </c>
      <c r="AU82" s="78">
        <v>289</v>
      </c>
      <c r="AV82" s="82" t="s">
        <v>2262</v>
      </c>
      <c r="AW82" s="78" t="b">
        <v>0</v>
      </c>
      <c r="AX82" s="78" t="s">
        <v>2391</v>
      </c>
      <c r="AY82" s="82" t="s">
        <v>2471</v>
      </c>
      <c r="AZ82" s="78" t="s">
        <v>66</v>
      </c>
      <c r="BA82" s="78" t="str">
        <f>REPLACE(INDEX(GroupVertices[Group],MATCH(Vertices[[#This Row],[Vertex]],GroupVertices[Vertex],0)),1,1,"")</f>
        <v>36</v>
      </c>
      <c r="BB82" s="48" t="s">
        <v>594</v>
      </c>
      <c r="BC82" s="48" t="s">
        <v>594</v>
      </c>
      <c r="BD82" s="48" t="s">
        <v>654</v>
      </c>
      <c r="BE82" s="48" t="s">
        <v>654</v>
      </c>
      <c r="BF82" s="48" t="s">
        <v>712</v>
      </c>
      <c r="BG82" s="48" t="s">
        <v>712</v>
      </c>
      <c r="BH82" s="121" t="s">
        <v>3128</v>
      </c>
      <c r="BI82" s="121" t="s">
        <v>3128</v>
      </c>
      <c r="BJ82" s="121" t="s">
        <v>3268</v>
      </c>
      <c r="BK82" s="121" t="s">
        <v>3268</v>
      </c>
      <c r="BL82" s="121">
        <v>0</v>
      </c>
      <c r="BM82" s="124">
        <v>0</v>
      </c>
      <c r="BN82" s="121">
        <v>0</v>
      </c>
      <c r="BO82" s="124">
        <v>0</v>
      </c>
      <c r="BP82" s="121">
        <v>0</v>
      </c>
      <c r="BQ82" s="124">
        <v>0</v>
      </c>
      <c r="BR82" s="121">
        <v>21</v>
      </c>
      <c r="BS82" s="124">
        <v>100</v>
      </c>
      <c r="BT82" s="121">
        <v>21</v>
      </c>
      <c r="BU82" s="2"/>
      <c r="BV82" s="3"/>
      <c r="BW82" s="3"/>
      <c r="BX82" s="3"/>
      <c r="BY82" s="3"/>
    </row>
    <row r="83" spans="1:77" ht="41.45" customHeight="1">
      <c r="A83" s="64" t="s">
        <v>232</v>
      </c>
      <c r="C83" s="65"/>
      <c r="D83" s="65" t="s">
        <v>64</v>
      </c>
      <c r="E83" s="66">
        <v>162.56804678587585</v>
      </c>
      <c r="F83" s="68">
        <v>99.99904950817563</v>
      </c>
      <c r="G83" s="100" t="s">
        <v>871</v>
      </c>
      <c r="H83" s="65"/>
      <c r="I83" s="69" t="s">
        <v>232</v>
      </c>
      <c r="J83" s="70"/>
      <c r="K83" s="70"/>
      <c r="L83" s="69" t="s">
        <v>2691</v>
      </c>
      <c r="M83" s="73">
        <v>1.3167672420024825</v>
      </c>
      <c r="N83" s="74">
        <v>9579.9384765625</v>
      </c>
      <c r="O83" s="74">
        <v>4626.0078125</v>
      </c>
      <c r="P83" s="75"/>
      <c r="Q83" s="76"/>
      <c r="R83" s="76"/>
      <c r="S83" s="86"/>
      <c r="T83" s="48">
        <v>0</v>
      </c>
      <c r="U83" s="48">
        <v>1</v>
      </c>
      <c r="V83" s="49">
        <v>0</v>
      </c>
      <c r="W83" s="49">
        <v>1</v>
      </c>
      <c r="X83" s="49">
        <v>0</v>
      </c>
      <c r="Y83" s="49">
        <v>0.701753</v>
      </c>
      <c r="Z83" s="49">
        <v>0</v>
      </c>
      <c r="AA83" s="49">
        <v>0</v>
      </c>
      <c r="AB83" s="71">
        <v>83</v>
      </c>
      <c r="AC83" s="71"/>
      <c r="AD83" s="72"/>
      <c r="AE83" s="78" t="s">
        <v>1425</v>
      </c>
      <c r="AF83" s="78">
        <v>479</v>
      </c>
      <c r="AG83" s="78">
        <v>2259</v>
      </c>
      <c r="AH83" s="78">
        <v>40408</v>
      </c>
      <c r="AI83" s="78">
        <v>3</v>
      </c>
      <c r="AJ83" s="78"/>
      <c r="AK83" s="78" t="s">
        <v>1639</v>
      </c>
      <c r="AL83" s="78" t="s">
        <v>1814</v>
      </c>
      <c r="AM83" s="78"/>
      <c r="AN83" s="78"/>
      <c r="AO83" s="80">
        <v>42115.442511574074</v>
      </c>
      <c r="AP83" s="82" t="s">
        <v>2129</v>
      </c>
      <c r="AQ83" s="78" t="b">
        <v>1</v>
      </c>
      <c r="AR83" s="78" t="b">
        <v>0</v>
      </c>
      <c r="AS83" s="78" t="b">
        <v>1</v>
      </c>
      <c r="AT83" s="78" t="s">
        <v>1276</v>
      </c>
      <c r="AU83" s="78">
        <v>2863</v>
      </c>
      <c r="AV83" s="82" t="s">
        <v>2250</v>
      </c>
      <c r="AW83" s="78" t="b">
        <v>0</v>
      </c>
      <c r="AX83" s="78" t="s">
        <v>2391</v>
      </c>
      <c r="AY83" s="82" t="s">
        <v>2472</v>
      </c>
      <c r="AZ83" s="78" t="s">
        <v>66</v>
      </c>
      <c r="BA83" s="78" t="str">
        <f>REPLACE(INDEX(GroupVertices[Group],MATCH(Vertices[[#This Row],[Vertex]],GroupVertices[Vertex],0)),1,1,"")</f>
        <v>36</v>
      </c>
      <c r="BB83" s="48"/>
      <c r="BC83" s="48"/>
      <c r="BD83" s="48"/>
      <c r="BE83" s="48"/>
      <c r="BF83" s="48" t="s">
        <v>713</v>
      </c>
      <c r="BG83" s="48" t="s">
        <v>713</v>
      </c>
      <c r="BH83" s="121" t="s">
        <v>3443</v>
      </c>
      <c r="BI83" s="121" t="s">
        <v>3443</v>
      </c>
      <c r="BJ83" s="121" t="s">
        <v>3569</v>
      </c>
      <c r="BK83" s="121" t="s">
        <v>3569</v>
      </c>
      <c r="BL83" s="121">
        <v>0</v>
      </c>
      <c r="BM83" s="124">
        <v>0</v>
      </c>
      <c r="BN83" s="121">
        <v>0</v>
      </c>
      <c r="BO83" s="124">
        <v>0</v>
      </c>
      <c r="BP83" s="121">
        <v>0</v>
      </c>
      <c r="BQ83" s="124">
        <v>0</v>
      </c>
      <c r="BR83" s="121">
        <v>20</v>
      </c>
      <c r="BS83" s="124">
        <v>100</v>
      </c>
      <c r="BT83" s="121">
        <v>20</v>
      </c>
      <c r="BU83" s="2"/>
      <c r="BV83" s="3"/>
      <c r="BW83" s="3"/>
      <c r="BX83" s="3"/>
      <c r="BY83" s="3"/>
    </row>
    <row r="84" spans="1:77" ht="41.45" customHeight="1">
      <c r="A84" s="64" t="s">
        <v>233</v>
      </c>
      <c r="C84" s="65"/>
      <c r="D84" s="65" t="s">
        <v>64</v>
      </c>
      <c r="E84" s="66">
        <v>168.47245858815714</v>
      </c>
      <c r="F84" s="68">
        <v>99.98916987275591</v>
      </c>
      <c r="G84" s="100" t="s">
        <v>872</v>
      </c>
      <c r="H84" s="65"/>
      <c r="I84" s="69" t="s">
        <v>233</v>
      </c>
      <c r="J84" s="70"/>
      <c r="K84" s="70"/>
      <c r="L84" s="69" t="s">
        <v>2692</v>
      </c>
      <c r="M84" s="73">
        <v>4.6093204062136515</v>
      </c>
      <c r="N84" s="74">
        <v>7660.052734375</v>
      </c>
      <c r="O84" s="74">
        <v>1940.9822998046875</v>
      </c>
      <c r="P84" s="75"/>
      <c r="Q84" s="76"/>
      <c r="R84" s="76"/>
      <c r="S84" s="86"/>
      <c r="T84" s="48">
        <v>2</v>
      </c>
      <c r="U84" s="48">
        <v>1</v>
      </c>
      <c r="V84" s="49">
        <v>0</v>
      </c>
      <c r="W84" s="49">
        <v>1</v>
      </c>
      <c r="X84" s="49">
        <v>0</v>
      </c>
      <c r="Y84" s="49">
        <v>1.298243</v>
      </c>
      <c r="Z84" s="49">
        <v>0</v>
      </c>
      <c r="AA84" s="49">
        <v>0</v>
      </c>
      <c r="AB84" s="71">
        <v>84</v>
      </c>
      <c r="AC84" s="71"/>
      <c r="AD84" s="72"/>
      <c r="AE84" s="78" t="s">
        <v>1426</v>
      </c>
      <c r="AF84" s="78">
        <v>27277</v>
      </c>
      <c r="AG84" s="78">
        <v>25698</v>
      </c>
      <c r="AH84" s="78">
        <v>32406</v>
      </c>
      <c r="AI84" s="78">
        <v>23781</v>
      </c>
      <c r="AJ84" s="78"/>
      <c r="AK84" s="78" t="s">
        <v>1640</v>
      </c>
      <c r="AL84" s="78"/>
      <c r="AM84" s="82" t="s">
        <v>1965</v>
      </c>
      <c r="AN84" s="78"/>
      <c r="AO84" s="80">
        <v>42102.85737268518</v>
      </c>
      <c r="AP84" s="82" t="s">
        <v>2130</v>
      </c>
      <c r="AQ84" s="78" t="b">
        <v>0</v>
      </c>
      <c r="AR84" s="78" t="b">
        <v>0</v>
      </c>
      <c r="AS84" s="78" t="b">
        <v>1</v>
      </c>
      <c r="AT84" s="78" t="s">
        <v>1276</v>
      </c>
      <c r="AU84" s="78">
        <v>1489</v>
      </c>
      <c r="AV84" s="82" t="s">
        <v>2250</v>
      </c>
      <c r="AW84" s="78" t="b">
        <v>0</v>
      </c>
      <c r="AX84" s="78" t="s">
        <v>2391</v>
      </c>
      <c r="AY84" s="82" t="s">
        <v>2473</v>
      </c>
      <c r="AZ84" s="78" t="s">
        <v>66</v>
      </c>
      <c r="BA84" s="78" t="str">
        <f>REPLACE(INDEX(GroupVertices[Group],MATCH(Vertices[[#This Row],[Vertex]],GroupVertices[Vertex],0)),1,1,"")</f>
        <v>35</v>
      </c>
      <c r="BB84" s="48" t="s">
        <v>595</v>
      </c>
      <c r="BC84" s="48" t="s">
        <v>595</v>
      </c>
      <c r="BD84" s="48" t="s">
        <v>655</v>
      </c>
      <c r="BE84" s="48" t="s">
        <v>655</v>
      </c>
      <c r="BF84" s="48" t="s">
        <v>3053</v>
      </c>
      <c r="BG84" s="48" t="s">
        <v>3053</v>
      </c>
      <c r="BH84" s="121" t="s">
        <v>3444</v>
      </c>
      <c r="BI84" s="121" t="s">
        <v>3444</v>
      </c>
      <c r="BJ84" s="121" t="s">
        <v>3570</v>
      </c>
      <c r="BK84" s="121" t="s">
        <v>3570</v>
      </c>
      <c r="BL84" s="121">
        <v>0</v>
      </c>
      <c r="BM84" s="124">
        <v>0</v>
      </c>
      <c r="BN84" s="121">
        <v>0</v>
      </c>
      <c r="BO84" s="124">
        <v>0</v>
      </c>
      <c r="BP84" s="121">
        <v>0</v>
      </c>
      <c r="BQ84" s="124">
        <v>0</v>
      </c>
      <c r="BR84" s="121">
        <v>27</v>
      </c>
      <c r="BS84" s="124">
        <v>100</v>
      </c>
      <c r="BT84" s="121">
        <v>27</v>
      </c>
      <c r="BU84" s="2"/>
      <c r="BV84" s="3"/>
      <c r="BW84" s="3"/>
      <c r="BX84" s="3"/>
      <c r="BY84" s="3"/>
    </row>
    <row r="85" spans="1:77" ht="41.45" customHeight="1">
      <c r="A85" s="64" t="s">
        <v>234</v>
      </c>
      <c r="C85" s="65"/>
      <c r="D85" s="65" t="s">
        <v>64</v>
      </c>
      <c r="E85" s="66">
        <v>162.1201588988305</v>
      </c>
      <c r="F85" s="68">
        <v>99.99979894252762</v>
      </c>
      <c r="G85" s="100" t="s">
        <v>873</v>
      </c>
      <c r="H85" s="65"/>
      <c r="I85" s="69" t="s">
        <v>234</v>
      </c>
      <c r="J85" s="70"/>
      <c r="K85" s="70"/>
      <c r="L85" s="69" t="s">
        <v>2693</v>
      </c>
      <c r="M85" s="73">
        <v>1.0670057536297934</v>
      </c>
      <c r="N85" s="74">
        <v>7660.052734375</v>
      </c>
      <c r="O85" s="74">
        <v>2435.050537109375</v>
      </c>
      <c r="P85" s="75"/>
      <c r="Q85" s="76"/>
      <c r="R85" s="76"/>
      <c r="S85" s="86"/>
      <c r="T85" s="48">
        <v>0</v>
      </c>
      <c r="U85" s="48">
        <v>1</v>
      </c>
      <c r="V85" s="49">
        <v>0</v>
      </c>
      <c r="W85" s="49">
        <v>1</v>
      </c>
      <c r="X85" s="49">
        <v>0</v>
      </c>
      <c r="Y85" s="49">
        <v>0.701753</v>
      </c>
      <c r="Z85" s="49">
        <v>0</v>
      </c>
      <c r="AA85" s="49">
        <v>0</v>
      </c>
      <c r="AB85" s="71">
        <v>85</v>
      </c>
      <c r="AC85" s="71"/>
      <c r="AD85" s="72"/>
      <c r="AE85" s="78" t="s">
        <v>1427</v>
      </c>
      <c r="AF85" s="78">
        <v>1484</v>
      </c>
      <c r="AG85" s="78">
        <v>481</v>
      </c>
      <c r="AH85" s="78">
        <v>3507</v>
      </c>
      <c r="AI85" s="78">
        <v>2262</v>
      </c>
      <c r="AJ85" s="78"/>
      <c r="AK85" s="78" t="s">
        <v>1641</v>
      </c>
      <c r="AL85" s="78"/>
      <c r="AM85" s="78"/>
      <c r="AN85" s="78"/>
      <c r="AO85" s="80">
        <v>42980.59684027778</v>
      </c>
      <c r="AP85" s="82" t="s">
        <v>2131</v>
      </c>
      <c r="AQ85" s="78" t="b">
        <v>1</v>
      </c>
      <c r="AR85" s="78" t="b">
        <v>0</v>
      </c>
      <c r="AS85" s="78" t="b">
        <v>0</v>
      </c>
      <c r="AT85" s="78" t="s">
        <v>1276</v>
      </c>
      <c r="AU85" s="78">
        <v>4</v>
      </c>
      <c r="AV85" s="78"/>
      <c r="AW85" s="78" t="b">
        <v>0</v>
      </c>
      <c r="AX85" s="78" t="s">
        <v>2391</v>
      </c>
      <c r="AY85" s="82" t="s">
        <v>2474</v>
      </c>
      <c r="AZ85" s="78" t="s">
        <v>66</v>
      </c>
      <c r="BA85" s="78" t="str">
        <f>REPLACE(INDEX(GroupVertices[Group],MATCH(Vertices[[#This Row],[Vertex]],GroupVertices[Vertex],0)),1,1,"")</f>
        <v>35</v>
      </c>
      <c r="BB85" s="48"/>
      <c r="BC85" s="48"/>
      <c r="BD85" s="48"/>
      <c r="BE85" s="48"/>
      <c r="BF85" s="48" t="s">
        <v>715</v>
      </c>
      <c r="BG85" s="48" t="s">
        <v>715</v>
      </c>
      <c r="BH85" s="121" t="s">
        <v>3445</v>
      </c>
      <c r="BI85" s="121" t="s">
        <v>3445</v>
      </c>
      <c r="BJ85" s="121" t="s">
        <v>3571</v>
      </c>
      <c r="BK85" s="121" t="s">
        <v>3571</v>
      </c>
      <c r="BL85" s="121">
        <v>0</v>
      </c>
      <c r="BM85" s="124">
        <v>0</v>
      </c>
      <c r="BN85" s="121">
        <v>0</v>
      </c>
      <c r="BO85" s="124">
        <v>0</v>
      </c>
      <c r="BP85" s="121">
        <v>0</v>
      </c>
      <c r="BQ85" s="124">
        <v>0</v>
      </c>
      <c r="BR85" s="121">
        <v>18</v>
      </c>
      <c r="BS85" s="124">
        <v>100</v>
      </c>
      <c r="BT85" s="121">
        <v>18</v>
      </c>
      <c r="BU85" s="2"/>
      <c r="BV85" s="3"/>
      <c r="BW85" s="3"/>
      <c r="BX85" s="3"/>
      <c r="BY85" s="3"/>
    </row>
    <row r="86" spans="1:77" ht="41.45" customHeight="1">
      <c r="A86" s="64" t="s">
        <v>394</v>
      </c>
      <c r="C86" s="65"/>
      <c r="D86" s="65" t="s">
        <v>64</v>
      </c>
      <c r="E86" s="66">
        <v>162.01738147593144</v>
      </c>
      <c r="F86" s="68">
        <v>99.99997091621469</v>
      </c>
      <c r="G86" s="100" t="s">
        <v>2337</v>
      </c>
      <c r="H86" s="65"/>
      <c r="I86" s="69" t="s">
        <v>394</v>
      </c>
      <c r="J86" s="70"/>
      <c r="K86" s="70"/>
      <c r="L86" s="69" t="s">
        <v>2694</v>
      </c>
      <c r="M86" s="73">
        <v>1.0096926561854418</v>
      </c>
      <c r="N86" s="74">
        <v>7958.91796875</v>
      </c>
      <c r="O86" s="74">
        <v>6246.9541015625</v>
      </c>
      <c r="P86" s="75"/>
      <c r="Q86" s="76"/>
      <c r="R86" s="76"/>
      <c r="S86" s="86"/>
      <c r="T86" s="48">
        <v>2</v>
      </c>
      <c r="U86" s="48">
        <v>0</v>
      </c>
      <c r="V86" s="49">
        <v>0</v>
      </c>
      <c r="W86" s="49">
        <v>0.001773</v>
      </c>
      <c r="X86" s="49">
        <v>0.002394</v>
      </c>
      <c r="Y86" s="49">
        <v>0.848701</v>
      </c>
      <c r="Z86" s="49">
        <v>1</v>
      </c>
      <c r="AA86" s="49">
        <v>0</v>
      </c>
      <c r="AB86" s="71">
        <v>86</v>
      </c>
      <c r="AC86" s="71"/>
      <c r="AD86" s="72"/>
      <c r="AE86" s="78" t="s">
        <v>1428</v>
      </c>
      <c r="AF86" s="78">
        <v>250</v>
      </c>
      <c r="AG86" s="78">
        <v>73</v>
      </c>
      <c r="AH86" s="78">
        <v>71</v>
      </c>
      <c r="AI86" s="78">
        <v>207</v>
      </c>
      <c r="AJ86" s="78"/>
      <c r="AK86" s="78" t="s">
        <v>1642</v>
      </c>
      <c r="AL86" s="78" t="s">
        <v>1821</v>
      </c>
      <c r="AM86" s="82" t="s">
        <v>1966</v>
      </c>
      <c r="AN86" s="78"/>
      <c r="AO86" s="80">
        <v>42525.73535879629</v>
      </c>
      <c r="AP86" s="82" t="s">
        <v>2132</v>
      </c>
      <c r="AQ86" s="78" t="b">
        <v>0</v>
      </c>
      <c r="AR86" s="78" t="b">
        <v>0</v>
      </c>
      <c r="AS86" s="78" t="b">
        <v>0</v>
      </c>
      <c r="AT86" s="78" t="s">
        <v>1276</v>
      </c>
      <c r="AU86" s="78">
        <v>0</v>
      </c>
      <c r="AV86" s="82" t="s">
        <v>2250</v>
      </c>
      <c r="AW86" s="78" t="b">
        <v>0</v>
      </c>
      <c r="AX86" s="78" t="s">
        <v>2391</v>
      </c>
      <c r="AY86" s="82" t="s">
        <v>2475</v>
      </c>
      <c r="AZ86" s="78" t="s">
        <v>65</v>
      </c>
      <c r="BA86" s="78" t="str">
        <f>REPLACE(INDEX(GroupVertices[Group],MATCH(Vertices[[#This Row],[Vertex]],GroupVertices[Vertex],0)),1,1,"")</f>
        <v>15</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235</v>
      </c>
      <c r="C87" s="65"/>
      <c r="D87" s="65" t="s">
        <v>64</v>
      </c>
      <c r="E87" s="66">
        <v>162.00377858172422</v>
      </c>
      <c r="F87" s="68">
        <v>99.99999367743797</v>
      </c>
      <c r="G87" s="100" t="s">
        <v>874</v>
      </c>
      <c r="H87" s="65"/>
      <c r="I87" s="69" t="s">
        <v>235</v>
      </c>
      <c r="J87" s="70"/>
      <c r="K87" s="70"/>
      <c r="L87" s="69" t="s">
        <v>2695</v>
      </c>
      <c r="M87" s="73">
        <v>1.0021070991707481</v>
      </c>
      <c r="N87" s="74">
        <v>7602.3876953125</v>
      </c>
      <c r="O87" s="74">
        <v>7234.57080078125</v>
      </c>
      <c r="P87" s="75"/>
      <c r="Q87" s="76"/>
      <c r="R87" s="76"/>
      <c r="S87" s="86"/>
      <c r="T87" s="48">
        <v>1</v>
      </c>
      <c r="U87" s="48">
        <v>2</v>
      </c>
      <c r="V87" s="49">
        <v>0</v>
      </c>
      <c r="W87" s="49">
        <v>0.001773</v>
      </c>
      <c r="X87" s="49">
        <v>0.002394</v>
      </c>
      <c r="Y87" s="49">
        <v>0.848701</v>
      </c>
      <c r="Z87" s="49">
        <v>0.5</v>
      </c>
      <c r="AA87" s="49">
        <v>0.5</v>
      </c>
      <c r="AB87" s="71">
        <v>87</v>
      </c>
      <c r="AC87" s="71"/>
      <c r="AD87" s="72"/>
      <c r="AE87" s="78" t="s">
        <v>1429</v>
      </c>
      <c r="AF87" s="78">
        <v>51</v>
      </c>
      <c r="AG87" s="78">
        <v>19</v>
      </c>
      <c r="AH87" s="78">
        <v>137</v>
      </c>
      <c r="AI87" s="78">
        <v>10</v>
      </c>
      <c r="AJ87" s="78"/>
      <c r="AK87" s="78" t="s">
        <v>1643</v>
      </c>
      <c r="AL87" s="78" t="s">
        <v>1821</v>
      </c>
      <c r="AM87" s="78"/>
      <c r="AN87" s="78"/>
      <c r="AO87" s="80">
        <v>41557.76875</v>
      </c>
      <c r="AP87" s="78"/>
      <c r="AQ87" s="78" t="b">
        <v>1</v>
      </c>
      <c r="AR87" s="78" t="b">
        <v>0</v>
      </c>
      <c r="AS87" s="78" t="b">
        <v>0</v>
      </c>
      <c r="AT87" s="78" t="s">
        <v>1276</v>
      </c>
      <c r="AU87" s="78">
        <v>0</v>
      </c>
      <c r="AV87" s="82" t="s">
        <v>2250</v>
      </c>
      <c r="AW87" s="78" t="b">
        <v>0</v>
      </c>
      <c r="AX87" s="78" t="s">
        <v>2391</v>
      </c>
      <c r="AY87" s="82" t="s">
        <v>2476</v>
      </c>
      <c r="AZ87" s="78" t="s">
        <v>66</v>
      </c>
      <c r="BA87" s="78" t="str">
        <f>REPLACE(INDEX(GroupVertices[Group],MATCH(Vertices[[#This Row],[Vertex]],GroupVertices[Vertex],0)),1,1,"")</f>
        <v>15</v>
      </c>
      <c r="BB87" s="48" t="s">
        <v>577</v>
      </c>
      <c r="BC87" s="48" t="s">
        <v>577</v>
      </c>
      <c r="BD87" s="48" t="s">
        <v>640</v>
      </c>
      <c r="BE87" s="48" t="s">
        <v>640</v>
      </c>
      <c r="BF87" s="48" t="s">
        <v>716</v>
      </c>
      <c r="BG87" s="48" t="s">
        <v>716</v>
      </c>
      <c r="BH87" s="121" t="s">
        <v>3446</v>
      </c>
      <c r="BI87" s="121" t="s">
        <v>3446</v>
      </c>
      <c r="BJ87" s="121" t="s">
        <v>3572</v>
      </c>
      <c r="BK87" s="121" t="s">
        <v>3572</v>
      </c>
      <c r="BL87" s="121">
        <v>1</v>
      </c>
      <c r="BM87" s="124">
        <v>6.25</v>
      </c>
      <c r="BN87" s="121">
        <v>0</v>
      </c>
      <c r="BO87" s="124">
        <v>0</v>
      </c>
      <c r="BP87" s="121">
        <v>0</v>
      </c>
      <c r="BQ87" s="124">
        <v>0</v>
      </c>
      <c r="BR87" s="121">
        <v>15</v>
      </c>
      <c r="BS87" s="124">
        <v>93.75</v>
      </c>
      <c r="BT87" s="121">
        <v>16</v>
      </c>
      <c r="BU87" s="2"/>
      <c r="BV87" s="3"/>
      <c r="BW87" s="3"/>
      <c r="BX87" s="3"/>
      <c r="BY87" s="3"/>
    </row>
    <row r="88" spans="1:77" ht="41.45" customHeight="1">
      <c r="A88" s="64" t="s">
        <v>395</v>
      </c>
      <c r="C88" s="65"/>
      <c r="D88" s="65" t="s">
        <v>64</v>
      </c>
      <c r="E88" s="66">
        <v>162.84866945526198</v>
      </c>
      <c r="F88" s="68">
        <v>99.99857995256926</v>
      </c>
      <c r="G88" s="100" t="s">
        <v>2338</v>
      </c>
      <c r="H88" s="65"/>
      <c r="I88" s="69" t="s">
        <v>395</v>
      </c>
      <c r="J88" s="70"/>
      <c r="K88" s="70"/>
      <c r="L88" s="69" t="s">
        <v>2696</v>
      </c>
      <c r="M88" s="73">
        <v>1.4732544737500501</v>
      </c>
      <c r="N88" s="74">
        <v>7679.5439453125</v>
      </c>
      <c r="O88" s="74">
        <v>8678.8896484375</v>
      </c>
      <c r="P88" s="75"/>
      <c r="Q88" s="76"/>
      <c r="R88" s="76"/>
      <c r="S88" s="86"/>
      <c r="T88" s="48">
        <v>2</v>
      </c>
      <c r="U88" s="48">
        <v>0</v>
      </c>
      <c r="V88" s="49">
        <v>0</v>
      </c>
      <c r="W88" s="49">
        <v>0.002283</v>
      </c>
      <c r="X88" s="49">
        <v>0.015949</v>
      </c>
      <c r="Y88" s="49">
        <v>0.717527</v>
      </c>
      <c r="Z88" s="49">
        <v>0.5</v>
      </c>
      <c r="AA88" s="49">
        <v>0</v>
      </c>
      <c r="AB88" s="71">
        <v>88</v>
      </c>
      <c r="AC88" s="71"/>
      <c r="AD88" s="72"/>
      <c r="AE88" s="78" t="s">
        <v>1430</v>
      </c>
      <c r="AF88" s="78">
        <v>152</v>
      </c>
      <c r="AG88" s="78">
        <v>3373</v>
      </c>
      <c r="AH88" s="78">
        <v>631</v>
      </c>
      <c r="AI88" s="78">
        <v>725</v>
      </c>
      <c r="AJ88" s="78"/>
      <c r="AK88" s="78" t="s">
        <v>1644</v>
      </c>
      <c r="AL88" s="78" t="s">
        <v>1800</v>
      </c>
      <c r="AM88" s="82" t="s">
        <v>1967</v>
      </c>
      <c r="AN88" s="78"/>
      <c r="AO88" s="80">
        <v>42605.760613425926</v>
      </c>
      <c r="AP88" s="82" t="s">
        <v>2133</v>
      </c>
      <c r="AQ88" s="78" t="b">
        <v>0</v>
      </c>
      <c r="AR88" s="78" t="b">
        <v>0</v>
      </c>
      <c r="AS88" s="78" t="b">
        <v>0</v>
      </c>
      <c r="AT88" s="78" t="s">
        <v>1276</v>
      </c>
      <c r="AU88" s="78">
        <v>69</v>
      </c>
      <c r="AV88" s="82" t="s">
        <v>2250</v>
      </c>
      <c r="AW88" s="78" t="b">
        <v>1</v>
      </c>
      <c r="AX88" s="78" t="s">
        <v>2391</v>
      </c>
      <c r="AY88" s="82" t="s">
        <v>2477</v>
      </c>
      <c r="AZ88" s="78" t="s">
        <v>65</v>
      </c>
      <c r="BA88" s="78" t="str">
        <f>REPLACE(INDEX(GroupVertices[Group],MATCH(Vertices[[#This Row],[Vertex]],GroupVertices[Vertex],0)),1,1,"")</f>
        <v>10</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236</v>
      </c>
      <c r="C89" s="65"/>
      <c r="D89" s="65" t="s">
        <v>64</v>
      </c>
      <c r="E89" s="66">
        <v>162.39347631021644</v>
      </c>
      <c r="F89" s="68">
        <v>99.99934161054117</v>
      </c>
      <c r="G89" s="100" t="s">
        <v>875</v>
      </c>
      <c r="H89" s="65"/>
      <c r="I89" s="69" t="s">
        <v>236</v>
      </c>
      <c r="J89" s="70"/>
      <c r="K89" s="70"/>
      <c r="L89" s="69" t="s">
        <v>2697</v>
      </c>
      <c r="M89" s="73">
        <v>1.2194192603139147</v>
      </c>
      <c r="N89" s="74">
        <v>8111.2587890625</v>
      </c>
      <c r="O89" s="74">
        <v>8354.5966796875</v>
      </c>
      <c r="P89" s="75"/>
      <c r="Q89" s="76"/>
      <c r="R89" s="76"/>
      <c r="S89" s="86"/>
      <c r="T89" s="48">
        <v>0</v>
      </c>
      <c r="U89" s="48">
        <v>5</v>
      </c>
      <c r="V89" s="49">
        <v>425.433333</v>
      </c>
      <c r="W89" s="49">
        <v>0.002451</v>
      </c>
      <c r="X89" s="49">
        <v>0.019531</v>
      </c>
      <c r="Y89" s="49">
        <v>1.547771</v>
      </c>
      <c r="Z89" s="49">
        <v>0.15</v>
      </c>
      <c r="AA89" s="49">
        <v>0</v>
      </c>
      <c r="AB89" s="71">
        <v>89</v>
      </c>
      <c r="AC89" s="71"/>
      <c r="AD89" s="72"/>
      <c r="AE89" s="78" t="s">
        <v>1431</v>
      </c>
      <c r="AF89" s="78">
        <v>1347</v>
      </c>
      <c r="AG89" s="78">
        <v>1566</v>
      </c>
      <c r="AH89" s="78">
        <v>37025</v>
      </c>
      <c r="AI89" s="78">
        <v>37383</v>
      </c>
      <c r="AJ89" s="78"/>
      <c r="AK89" s="78" t="s">
        <v>1645</v>
      </c>
      <c r="AL89" s="78"/>
      <c r="AM89" s="78"/>
      <c r="AN89" s="78"/>
      <c r="AO89" s="80">
        <v>40497.88002314815</v>
      </c>
      <c r="AP89" s="78"/>
      <c r="AQ89" s="78" t="b">
        <v>1</v>
      </c>
      <c r="AR89" s="78" t="b">
        <v>0</v>
      </c>
      <c r="AS89" s="78" t="b">
        <v>1</v>
      </c>
      <c r="AT89" s="78" t="s">
        <v>1276</v>
      </c>
      <c r="AU89" s="78">
        <v>1392</v>
      </c>
      <c r="AV89" s="82" t="s">
        <v>2250</v>
      </c>
      <c r="AW89" s="78" t="b">
        <v>0</v>
      </c>
      <c r="AX89" s="78" t="s">
        <v>2391</v>
      </c>
      <c r="AY89" s="82" t="s">
        <v>2478</v>
      </c>
      <c r="AZ89" s="78" t="s">
        <v>66</v>
      </c>
      <c r="BA89" s="78" t="str">
        <f>REPLACE(INDEX(GroupVertices[Group],MATCH(Vertices[[#This Row],[Vertex]],GroupVertices[Vertex],0)),1,1,"")</f>
        <v>10</v>
      </c>
      <c r="BB89" s="48" t="s">
        <v>586</v>
      </c>
      <c r="BC89" s="48" t="s">
        <v>586</v>
      </c>
      <c r="BD89" s="48" t="s">
        <v>642</v>
      </c>
      <c r="BE89" s="48" t="s">
        <v>642</v>
      </c>
      <c r="BF89" s="48" t="s">
        <v>3387</v>
      </c>
      <c r="BG89" s="48" t="s">
        <v>3416</v>
      </c>
      <c r="BH89" s="121" t="s">
        <v>3447</v>
      </c>
      <c r="BI89" s="121" t="s">
        <v>3538</v>
      </c>
      <c r="BJ89" s="121" t="s">
        <v>3573</v>
      </c>
      <c r="BK89" s="121" t="s">
        <v>3573</v>
      </c>
      <c r="BL89" s="121">
        <v>1</v>
      </c>
      <c r="BM89" s="124">
        <v>3.0303030303030303</v>
      </c>
      <c r="BN89" s="121">
        <v>0</v>
      </c>
      <c r="BO89" s="124">
        <v>0</v>
      </c>
      <c r="BP89" s="121">
        <v>0</v>
      </c>
      <c r="BQ89" s="124">
        <v>0</v>
      </c>
      <c r="BR89" s="121">
        <v>32</v>
      </c>
      <c r="BS89" s="124">
        <v>96.96969696969697</v>
      </c>
      <c r="BT89" s="121">
        <v>33</v>
      </c>
      <c r="BU89" s="2"/>
      <c r="BV89" s="3"/>
      <c r="BW89" s="3"/>
      <c r="BX89" s="3"/>
      <c r="BY89" s="3"/>
    </row>
    <row r="90" spans="1:77" ht="41.45" customHeight="1">
      <c r="A90" s="64" t="s">
        <v>396</v>
      </c>
      <c r="C90" s="65"/>
      <c r="D90" s="65" t="s">
        <v>64</v>
      </c>
      <c r="E90" s="66">
        <v>162.7028162007067</v>
      </c>
      <c r="F90" s="68">
        <v>99.99882400346341</v>
      </c>
      <c r="G90" s="100" t="s">
        <v>2339</v>
      </c>
      <c r="H90" s="65"/>
      <c r="I90" s="69" t="s">
        <v>396</v>
      </c>
      <c r="J90" s="70"/>
      <c r="K90" s="70"/>
      <c r="L90" s="69" t="s">
        <v>2698</v>
      </c>
      <c r="M90" s="73">
        <v>1.391920445759169</v>
      </c>
      <c r="N90" s="74">
        <v>7905.1123046875</v>
      </c>
      <c r="O90" s="74">
        <v>7587.4765625</v>
      </c>
      <c r="P90" s="75"/>
      <c r="Q90" s="76"/>
      <c r="R90" s="76"/>
      <c r="S90" s="86"/>
      <c r="T90" s="48">
        <v>2</v>
      </c>
      <c r="U90" s="48">
        <v>0</v>
      </c>
      <c r="V90" s="49">
        <v>0</v>
      </c>
      <c r="W90" s="49">
        <v>0.002283</v>
      </c>
      <c r="X90" s="49">
        <v>0.015949</v>
      </c>
      <c r="Y90" s="49">
        <v>0.717527</v>
      </c>
      <c r="Z90" s="49">
        <v>0.5</v>
      </c>
      <c r="AA90" s="49">
        <v>0</v>
      </c>
      <c r="AB90" s="71">
        <v>90</v>
      </c>
      <c r="AC90" s="71"/>
      <c r="AD90" s="72"/>
      <c r="AE90" s="78" t="s">
        <v>1432</v>
      </c>
      <c r="AF90" s="78">
        <v>1052</v>
      </c>
      <c r="AG90" s="78">
        <v>2794</v>
      </c>
      <c r="AH90" s="78">
        <v>4951</v>
      </c>
      <c r="AI90" s="78">
        <v>2929</v>
      </c>
      <c r="AJ90" s="78"/>
      <c r="AK90" s="78" t="s">
        <v>1646</v>
      </c>
      <c r="AL90" s="78" t="s">
        <v>1822</v>
      </c>
      <c r="AM90" s="78"/>
      <c r="AN90" s="78"/>
      <c r="AO90" s="80">
        <v>40371.86158564815</v>
      </c>
      <c r="AP90" s="82" t="s">
        <v>2134</v>
      </c>
      <c r="AQ90" s="78" t="b">
        <v>1</v>
      </c>
      <c r="AR90" s="78" t="b">
        <v>0</v>
      </c>
      <c r="AS90" s="78" t="b">
        <v>1</v>
      </c>
      <c r="AT90" s="78" t="s">
        <v>1276</v>
      </c>
      <c r="AU90" s="78">
        <v>110</v>
      </c>
      <c r="AV90" s="82" t="s">
        <v>2250</v>
      </c>
      <c r="AW90" s="78" t="b">
        <v>1</v>
      </c>
      <c r="AX90" s="78" t="s">
        <v>2391</v>
      </c>
      <c r="AY90" s="82" t="s">
        <v>2479</v>
      </c>
      <c r="AZ90" s="78" t="s">
        <v>65</v>
      </c>
      <c r="BA90" s="78" t="str">
        <f>REPLACE(INDEX(GroupVertices[Group],MATCH(Vertices[[#This Row],[Vertex]],GroupVertices[Vertex],0)),1,1,"")</f>
        <v>10</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238</v>
      </c>
      <c r="C91" s="65"/>
      <c r="D91" s="65" t="s">
        <v>64</v>
      </c>
      <c r="E91" s="66">
        <v>162.09144167772635</v>
      </c>
      <c r="F91" s="68">
        <v>99.999846993999</v>
      </c>
      <c r="G91" s="100" t="s">
        <v>876</v>
      </c>
      <c r="H91" s="65"/>
      <c r="I91" s="69" t="s">
        <v>238</v>
      </c>
      <c r="J91" s="70"/>
      <c r="K91" s="70"/>
      <c r="L91" s="69" t="s">
        <v>2699</v>
      </c>
      <c r="M91" s="73">
        <v>1.050991799932107</v>
      </c>
      <c r="N91" s="74">
        <v>6337.8974609375</v>
      </c>
      <c r="O91" s="74">
        <v>5134.78076171875</v>
      </c>
      <c r="P91" s="75"/>
      <c r="Q91" s="76"/>
      <c r="R91" s="76"/>
      <c r="S91" s="86"/>
      <c r="T91" s="48">
        <v>0</v>
      </c>
      <c r="U91" s="48">
        <v>1</v>
      </c>
      <c r="V91" s="49">
        <v>0</v>
      </c>
      <c r="W91" s="49">
        <v>0.333333</v>
      </c>
      <c r="X91" s="49">
        <v>0</v>
      </c>
      <c r="Y91" s="49">
        <v>0.770269</v>
      </c>
      <c r="Z91" s="49">
        <v>0</v>
      </c>
      <c r="AA91" s="49">
        <v>0</v>
      </c>
      <c r="AB91" s="71">
        <v>91</v>
      </c>
      <c r="AC91" s="71"/>
      <c r="AD91" s="72"/>
      <c r="AE91" s="78" t="s">
        <v>1433</v>
      </c>
      <c r="AF91" s="78">
        <v>852</v>
      </c>
      <c r="AG91" s="78">
        <v>367</v>
      </c>
      <c r="AH91" s="78">
        <v>2496</v>
      </c>
      <c r="AI91" s="78">
        <v>5142</v>
      </c>
      <c r="AJ91" s="78"/>
      <c r="AK91" s="78" t="s">
        <v>1647</v>
      </c>
      <c r="AL91" s="78" t="s">
        <v>1823</v>
      </c>
      <c r="AM91" s="82" t="s">
        <v>1968</v>
      </c>
      <c r="AN91" s="78"/>
      <c r="AO91" s="80">
        <v>42687.94005787037</v>
      </c>
      <c r="AP91" s="82" t="s">
        <v>2135</v>
      </c>
      <c r="AQ91" s="78" t="b">
        <v>1</v>
      </c>
      <c r="AR91" s="78" t="b">
        <v>0</v>
      </c>
      <c r="AS91" s="78" t="b">
        <v>0</v>
      </c>
      <c r="AT91" s="78" t="s">
        <v>1277</v>
      </c>
      <c r="AU91" s="78">
        <v>14</v>
      </c>
      <c r="AV91" s="78"/>
      <c r="AW91" s="78" t="b">
        <v>0</v>
      </c>
      <c r="AX91" s="78" t="s">
        <v>2391</v>
      </c>
      <c r="AY91" s="82" t="s">
        <v>2480</v>
      </c>
      <c r="AZ91" s="78" t="s">
        <v>66</v>
      </c>
      <c r="BA91" s="78" t="str">
        <f>REPLACE(INDEX(GroupVertices[Group],MATCH(Vertices[[#This Row],[Vertex]],GroupVertices[Vertex],0)),1,1,"")</f>
        <v>18</v>
      </c>
      <c r="BB91" s="48" t="s">
        <v>578</v>
      </c>
      <c r="BC91" s="48" t="s">
        <v>578</v>
      </c>
      <c r="BD91" s="48" t="s">
        <v>641</v>
      </c>
      <c r="BE91" s="48" t="s">
        <v>641</v>
      </c>
      <c r="BF91" s="48"/>
      <c r="BG91" s="48"/>
      <c r="BH91" s="121" t="s">
        <v>3448</v>
      </c>
      <c r="BI91" s="121" t="s">
        <v>3448</v>
      </c>
      <c r="BJ91" s="121" t="s">
        <v>3574</v>
      </c>
      <c r="BK91" s="121" t="s">
        <v>3574</v>
      </c>
      <c r="BL91" s="121">
        <v>0</v>
      </c>
      <c r="BM91" s="124">
        <v>0</v>
      </c>
      <c r="BN91" s="121">
        <v>0</v>
      </c>
      <c r="BO91" s="124">
        <v>0</v>
      </c>
      <c r="BP91" s="121">
        <v>0</v>
      </c>
      <c r="BQ91" s="124">
        <v>0</v>
      </c>
      <c r="BR91" s="121">
        <v>15</v>
      </c>
      <c r="BS91" s="124">
        <v>100</v>
      </c>
      <c r="BT91" s="121">
        <v>15</v>
      </c>
      <c r="BU91" s="2"/>
      <c r="BV91" s="3"/>
      <c r="BW91" s="3"/>
      <c r="BX91" s="3"/>
      <c r="BY91" s="3"/>
    </row>
    <row r="92" spans="1:77" ht="41.45" customHeight="1">
      <c r="A92" s="64" t="s">
        <v>239</v>
      </c>
      <c r="C92" s="65"/>
      <c r="D92" s="65" t="s">
        <v>64</v>
      </c>
      <c r="E92" s="66">
        <v>162.9166839262981</v>
      </c>
      <c r="F92" s="68">
        <v>99.99846614645281</v>
      </c>
      <c r="G92" s="100" t="s">
        <v>877</v>
      </c>
      <c r="H92" s="65"/>
      <c r="I92" s="69" t="s">
        <v>239</v>
      </c>
      <c r="J92" s="70"/>
      <c r="K92" s="70"/>
      <c r="L92" s="69" t="s">
        <v>2700</v>
      </c>
      <c r="M92" s="73">
        <v>1.5111822588235182</v>
      </c>
      <c r="N92" s="74">
        <v>3662.541259765625</v>
      </c>
      <c r="O92" s="74">
        <v>740.2622680664062</v>
      </c>
      <c r="P92" s="75"/>
      <c r="Q92" s="76"/>
      <c r="R92" s="76"/>
      <c r="S92" s="86"/>
      <c r="T92" s="48">
        <v>0</v>
      </c>
      <c r="U92" s="48">
        <v>1</v>
      </c>
      <c r="V92" s="49">
        <v>0</v>
      </c>
      <c r="W92" s="49">
        <v>0.020408</v>
      </c>
      <c r="X92" s="49">
        <v>0</v>
      </c>
      <c r="Y92" s="49">
        <v>0.467549</v>
      </c>
      <c r="Z92" s="49">
        <v>0</v>
      </c>
      <c r="AA92" s="49">
        <v>0</v>
      </c>
      <c r="AB92" s="71">
        <v>92</v>
      </c>
      <c r="AC92" s="71"/>
      <c r="AD92" s="72"/>
      <c r="AE92" s="78" t="s">
        <v>1434</v>
      </c>
      <c r="AF92" s="78">
        <v>59</v>
      </c>
      <c r="AG92" s="78">
        <v>3643</v>
      </c>
      <c r="AH92" s="78">
        <v>302842</v>
      </c>
      <c r="AI92" s="78">
        <v>388</v>
      </c>
      <c r="AJ92" s="78"/>
      <c r="AK92" s="78" t="s">
        <v>1648</v>
      </c>
      <c r="AL92" s="78" t="s">
        <v>1824</v>
      </c>
      <c r="AM92" s="82" t="s">
        <v>1969</v>
      </c>
      <c r="AN92" s="78"/>
      <c r="AO92" s="80">
        <v>42812.18736111111</v>
      </c>
      <c r="AP92" s="78"/>
      <c r="AQ92" s="78" t="b">
        <v>1</v>
      </c>
      <c r="AR92" s="78" t="b">
        <v>0</v>
      </c>
      <c r="AS92" s="78" t="b">
        <v>0</v>
      </c>
      <c r="AT92" s="78" t="s">
        <v>1276</v>
      </c>
      <c r="AU92" s="78">
        <v>69</v>
      </c>
      <c r="AV92" s="78"/>
      <c r="AW92" s="78" t="b">
        <v>0</v>
      </c>
      <c r="AX92" s="78" t="s">
        <v>2391</v>
      </c>
      <c r="AY92" s="82" t="s">
        <v>2481</v>
      </c>
      <c r="AZ92" s="78" t="s">
        <v>66</v>
      </c>
      <c r="BA92" s="78" t="str">
        <f>REPLACE(INDEX(GroupVertices[Group],MATCH(Vertices[[#This Row],[Vertex]],GroupVertices[Vertex],0)),1,1,"")</f>
        <v>5</v>
      </c>
      <c r="BB92" s="48"/>
      <c r="BC92" s="48"/>
      <c r="BD92" s="48"/>
      <c r="BE92" s="48"/>
      <c r="BF92" s="48" t="s">
        <v>719</v>
      </c>
      <c r="BG92" s="48" t="s">
        <v>719</v>
      </c>
      <c r="BH92" s="121" t="s">
        <v>3449</v>
      </c>
      <c r="BI92" s="121" t="s">
        <v>3449</v>
      </c>
      <c r="BJ92" s="121" t="s">
        <v>3575</v>
      </c>
      <c r="BK92" s="121" t="s">
        <v>3575</v>
      </c>
      <c r="BL92" s="121">
        <v>0</v>
      </c>
      <c r="BM92" s="124">
        <v>0</v>
      </c>
      <c r="BN92" s="121">
        <v>0</v>
      </c>
      <c r="BO92" s="124">
        <v>0</v>
      </c>
      <c r="BP92" s="121">
        <v>0</v>
      </c>
      <c r="BQ92" s="124">
        <v>0</v>
      </c>
      <c r="BR92" s="121">
        <v>16</v>
      </c>
      <c r="BS92" s="124">
        <v>100</v>
      </c>
      <c r="BT92" s="121">
        <v>16</v>
      </c>
      <c r="BU92" s="2"/>
      <c r="BV92" s="3"/>
      <c r="BW92" s="3"/>
      <c r="BX92" s="3"/>
      <c r="BY92" s="3"/>
    </row>
    <row r="93" spans="1:77" ht="41.45" customHeight="1">
      <c r="A93" s="64" t="s">
        <v>315</v>
      </c>
      <c r="C93" s="65"/>
      <c r="D93" s="65" t="s">
        <v>64</v>
      </c>
      <c r="E93" s="66">
        <v>162.03274770827664</v>
      </c>
      <c r="F93" s="68">
        <v>99.99994520446245</v>
      </c>
      <c r="G93" s="100" t="s">
        <v>2340</v>
      </c>
      <c r="H93" s="65"/>
      <c r="I93" s="69" t="s">
        <v>315</v>
      </c>
      <c r="J93" s="70"/>
      <c r="K93" s="70"/>
      <c r="L93" s="69" t="s">
        <v>2701</v>
      </c>
      <c r="M93" s="73">
        <v>1.0182615261464845</v>
      </c>
      <c r="N93" s="74">
        <v>3569.632568359375</v>
      </c>
      <c r="O93" s="74">
        <v>1401.3807373046875</v>
      </c>
      <c r="P93" s="75"/>
      <c r="Q93" s="76"/>
      <c r="R93" s="76"/>
      <c r="S93" s="86"/>
      <c r="T93" s="48">
        <v>4</v>
      </c>
      <c r="U93" s="48">
        <v>1</v>
      </c>
      <c r="V93" s="49">
        <v>98</v>
      </c>
      <c r="W93" s="49">
        <v>0.027778</v>
      </c>
      <c r="X93" s="49">
        <v>0</v>
      </c>
      <c r="Y93" s="49">
        <v>1.49435</v>
      </c>
      <c r="Z93" s="49">
        <v>0</v>
      </c>
      <c r="AA93" s="49">
        <v>0</v>
      </c>
      <c r="AB93" s="71">
        <v>93</v>
      </c>
      <c r="AC93" s="71"/>
      <c r="AD93" s="72"/>
      <c r="AE93" s="78" t="s">
        <v>1435</v>
      </c>
      <c r="AF93" s="78">
        <v>583</v>
      </c>
      <c r="AG93" s="78">
        <v>134</v>
      </c>
      <c r="AH93" s="78">
        <v>164</v>
      </c>
      <c r="AI93" s="78">
        <v>465</v>
      </c>
      <c r="AJ93" s="78"/>
      <c r="AK93" s="78" t="s">
        <v>1649</v>
      </c>
      <c r="AL93" s="78" t="s">
        <v>1825</v>
      </c>
      <c r="AM93" s="82" t="s">
        <v>1970</v>
      </c>
      <c r="AN93" s="78"/>
      <c r="AO93" s="80">
        <v>42928.37706018519</v>
      </c>
      <c r="AP93" s="82" t="s">
        <v>2136</v>
      </c>
      <c r="AQ93" s="78" t="b">
        <v>1</v>
      </c>
      <c r="AR93" s="78" t="b">
        <v>0</v>
      </c>
      <c r="AS93" s="78" t="b">
        <v>0</v>
      </c>
      <c r="AT93" s="78" t="s">
        <v>1276</v>
      </c>
      <c r="AU93" s="78">
        <v>10</v>
      </c>
      <c r="AV93" s="78"/>
      <c r="AW93" s="78" t="b">
        <v>0</v>
      </c>
      <c r="AX93" s="78" t="s">
        <v>2391</v>
      </c>
      <c r="AY93" s="82" t="s">
        <v>2482</v>
      </c>
      <c r="AZ93" s="78" t="s">
        <v>66</v>
      </c>
      <c r="BA93" s="78" t="str">
        <f>REPLACE(INDEX(GroupVertices[Group],MATCH(Vertices[[#This Row],[Vertex]],GroupVertices[Vertex],0)),1,1,"")</f>
        <v>5</v>
      </c>
      <c r="BB93" s="48" t="s">
        <v>627</v>
      </c>
      <c r="BC93" s="48" t="s">
        <v>627</v>
      </c>
      <c r="BD93" s="48" t="s">
        <v>658</v>
      </c>
      <c r="BE93" s="48" t="s">
        <v>658</v>
      </c>
      <c r="BF93" s="48" t="s">
        <v>791</v>
      </c>
      <c r="BG93" s="48" t="s">
        <v>791</v>
      </c>
      <c r="BH93" s="121" t="s">
        <v>3450</v>
      </c>
      <c r="BI93" s="121" t="s">
        <v>3450</v>
      </c>
      <c r="BJ93" s="121" t="s">
        <v>3576</v>
      </c>
      <c r="BK93" s="121" t="s">
        <v>3576</v>
      </c>
      <c r="BL93" s="121">
        <v>0</v>
      </c>
      <c r="BM93" s="124">
        <v>0</v>
      </c>
      <c r="BN93" s="121">
        <v>1</v>
      </c>
      <c r="BO93" s="124">
        <v>4.166666666666667</v>
      </c>
      <c r="BP93" s="121">
        <v>0</v>
      </c>
      <c r="BQ93" s="124">
        <v>0</v>
      </c>
      <c r="BR93" s="121">
        <v>23</v>
      </c>
      <c r="BS93" s="124">
        <v>95.83333333333333</v>
      </c>
      <c r="BT93" s="121">
        <v>24</v>
      </c>
      <c r="BU93" s="2"/>
      <c r="BV93" s="3"/>
      <c r="BW93" s="3"/>
      <c r="BX93" s="3"/>
      <c r="BY93" s="3"/>
    </row>
    <row r="94" spans="1:77" ht="41.45" customHeight="1">
      <c r="A94" s="64" t="s">
        <v>240</v>
      </c>
      <c r="C94" s="65"/>
      <c r="D94" s="65" t="s">
        <v>64</v>
      </c>
      <c r="E94" s="66">
        <v>162.49524611132236</v>
      </c>
      <c r="F94" s="68">
        <v>99.99917132287064</v>
      </c>
      <c r="G94" s="100" t="s">
        <v>878</v>
      </c>
      <c r="H94" s="65"/>
      <c r="I94" s="69" t="s">
        <v>240</v>
      </c>
      <c r="J94" s="70"/>
      <c r="K94" s="70"/>
      <c r="L94" s="69" t="s">
        <v>2702</v>
      </c>
      <c r="M94" s="73">
        <v>1.2761704646460668</v>
      </c>
      <c r="N94" s="74">
        <v>8502.8916015625</v>
      </c>
      <c r="O94" s="74">
        <v>9646.09375</v>
      </c>
      <c r="P94" s="75"/>
      <c r="Q94" s="76"/>
      <c r="R94" s="76"/>
      <c r="S94" s="86"/>
      <c r="T94" s="48">
        <v>0</v>
      </c>
      <c r="U94" s="48">
        <v>2</v>
      </c>
      <c r="V94" s="49">
        <v>0</v>
      </c>
      <c r="W94" s="49">
        <v>0.002088</v>
      </c>
      <c r="X94" s="49">
        <v>0.003648</v>
      </c>
      <c r="Y94" s="49">
        <v>0.617052</v>
      </c>
      <c r="Z94" s="49">
        <v>0.5</v>
      </c>
      <c r="AA94" s="49">
        <v>0</v>
      </c>
      <c r="AB94" s="71">
        <v>94</v>
      </c>
      <c r="AC94" s="71"/>
      <c r="AD94" s="72"/>
      <c r="AE94" s="78" t="s">
        <v>1436</v>
      </c>
      <c r="AF94" s="78">
        <v>90</v>
      </c>
      <c r="AG94" s="78">
        <v>1970</v>
      </c>
      <c r="AH94" s="78">
        <v>74085</v>
      </c>
      <c r="AI94" s="78">
        <v>73751</v>
      </c>
      <c r="AJ94" s="78"/>
      <c r="AK94" s="78" t="s">
        <v>1650</v>
      </c>
      <c r="AL94" s="78" t="s">
        <v>1826</v>
      </c>
      <c r="AM94" s="82" t="s">
        <v>1971</v>
      </c>
      <c r="AN94" s="78"/>
      <c r="AO94" s="80">
        <v>42565.20547453704</v>
      </c>
      <c r="AP94" s="82" t="s">
        <v>2137</v>
      </c>
      <c r="AQ94" s="78" t="b">
        <v>0</v>
      </c>
      <c r="AR94" s="78" t="b">
        <v>0</v>
      </c>
      <c r="AS94" s="78" t="b">
        <v>0</v>
      </c>
      <c r="AT94" s="78" t="s">
        <v>1276</v>
      </c>
      <c r="AU94" s="78">
        <v>120</v>
      </c>
      <c r="AV94" s="82" t="s">
        <v>2250</v>
      </c>
      <c r="AW94" s="78" t="b">
        <v>0</v>
      </c>
      <c r="AX94" s="78" t="s">
        <v>2391</v>
      </c>
      <c r="AY94" s="82" t="s">
        <v>2483</v>
      </c>
      <c r="AZ94" s="78" t="s">
        <v>66</v>
      </c>
      <c r="BA94" s="78" t="str">
        <f>REPLACE(INDEX(GroupVertices[Group],MATCH(Vertices[[#This Row],[Vertex]],GroupVertices[Vertex],0)),1,1,"")</f>
        <v>10</v>
      </c>
      <c r="BB94" s="48"/>
      <c r="BC94" s="48"/>
      <c r="BD94" s="48"/>
      <c r="BE94" s="48"/>
      <c r="BF94" s="48" t="s">
        <v>710</v>
      </c>
      <c r="BG94" s="48" t="s">
        <v>710</v>
      </c>
      <c r="BH94" s="121" t="s">
        <v>3451</v>
      </c>
      <c r="BI94" s="121" t="s">
        <v>3451</v>
      </c>
      <c r="BJ94" s="121" t="s">
        <v>3577</v>
      </c>
      <c r="BK94" s="121" t="s">
        <v>3577</v>
      </c>
      <c r="BL94" s="121">
        <v>0</v>
      </c>
      <c r="BM94" s="124">
        <v>0</v>
      </c>
      <c r="BN94" s="121">
        <v>0</v>
      </c>
      <c r="BO94" s="124">
        <v>0</v>
      </c>
      <c r="BP94" s="121">
        <v>0</v>
      </c>
      <c r="BQ94" s="124">
        <v>0</v>
      </c>
      <c r="BR94" s="121">
        <v>18</v>
      </c>
      <c r="BS94" s="124">
        <v>100</v>
      </c>
      <c r="BT94" s="121">
        <v>18</v>
      </c>
      <c r="BU94" s="2"/>
      <c r="BV94" s="3"/>
      <c r="BW94" s="3"/>
      <c r="BX94" s="3"/>
      <c r="BY94" s="3"/>
    </row>
    <row r="95" spans="1:77" ht="41.45" customHeight="1">
      <c r="A95" s="64" t="s">
        <v>397</v>
      </c>
      <c r="C95" s="65"/>
      <c r="D95" s="65" t="s">
        <v>64</v>
      </c>
      <c r="E95" s="66">
        <v>1000</v>
      </c>
      <c r="F95" s="68">
        <v>93.62567684607114</v>
      </c>
      <c r="G95" s="100" t="s">
        <v>2341</v>
      </c>
      <c r="H95" s="65"/>
      <c r="I95" s="69" t="s">
        <v>397</v>
      </c>
      <c r="J95" s="70"/>
      <c r="K95" s="70"/>
      <c r="L95" s="69" t="s">
        <v>2703</v>
      </c>
      <c r="M95" s="73">
        <v>2125.3494297660236</v>
      </c>
      <c r="N95" s="74">
        <v>2656.19482421875</v>
      </c>
      <c r="O95" s="74">
        <v>7885.40576171875</v>
      </c>
      <c r="P95" s="75"/>
      <c r="Q95" s="76"/>
      <c r="R95" s="76"/>
      <c r="S95" s="86"/>
      <c r="T95" s="48">
        <v>4</v>
      </c>
      <c r="U95" s="48">
        <v>0</v>
      </c>
      <c r="V95" s="49">
        <v>36.4</v>
      </c>
      <c r="W95" s="49">
        <v>0.002342</v>
      </c>
      <c r="X95" s="49">
        <v>0.011054</v>
      </c>
      <c r="Y95" s="49">
        <v>1.208179</v>
      </c>
      <c r="Z95" s="49">
        <v>0.25</v>
      </c>
      <c r="AA95" s="49">
        <v>0</v>
      </c>
      <c r="AB95" s="71">
        <v>95</v>
      </c>
      <c r="AC95" s="71"/>
      <c r="AD95" s="72"/>
      <c r="AE95" s="78" t="s">
        <v>1437</v>
      </c>
      <c r="AF95" s="78">
        <v>5775</v>
      </c>
      <c r="AG95" s="78">
        <v>15122805</v>
      </c>
      <c r="AH95" s="78">
        <v>202290</v>
      </c>
      <c r="AI95" s="78">
        <v>10066</v>
      </c>
      <c r="AJ95" s="78"/>
      <c r="AK95" s="78" t="s">
        <v>1651</v>
      </c>
      <c r="AL95" s="78" t="s">
        <v>1795</v>
      </c>
      <c r="AM95" s="82" t="s">
        <v>1972</v>
      </c>
      <c r="AN95" s="78"/>
      <c r="AO95" s="80">
        <v>40138.09024305556</v>
      </c>
      <c r="AP95" s="82" t="s">
        <v>2138</v>
      </c>
      <c r="AQ95" s="78" t="b">
        <v>0</v>
      </c>
      <c r="AR95" s="78" t="b">
        <v>0</v>
      </c>
      <c r="AS95" s="78" t="b">
        <v>1</v>
      </c>
      <c r="AT95" s="78" t="s">
        <v>1276</v>
      </c>
      <c r="AU95" s="78">
        <v>56600</v>
      </c>
      <c r="AV95" s="82" t="s">
        <v>2250</v>
      </c>
      <c r="AW95" s="78" t="b">
        <v>1</v>
      </c>
      <c r="AX95" s="78" t="s">
        <v>2391</v>
      </c>
      <c r="AY95" s="82" t="s">
        <v>2484</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241</v>
      </c>
      <c r="C96" s="65"/>
      <c r="D96" s="65" t="s">
        <v>64</v>
      </c>
      <c r="E96" s="66">
        <v>162.0055419198622</v>
      </c>
      <c r="F96" s="68">
        <v>99.99999072690903</v>
      </c>
      <c r="G96" s="100" t="s">
        <v>879</v>
      </c>
      <c r="H96" s="65"/>
      <c r="I96" s="69" t="s">
        <v>241</v>
      </c>
      <c r="J96" s="70"/>
      <c r="K96" s="70"/>
      <c r="L96" s="69" t="s">
        <v>2704</v>
      </c>
      <c r="M96" s="73">
        <v>1.0030904121170974</v>
      </c>
      <c r="N96" s="74">
        <v>2423.409423828125</v>
      </c>
      <c r="O96" s="74">
        <v>8371.86328125</v>
      </c>
      <c r="P96" s="75"/>
      <c r="Q96" s="76"/>
      <c r="R96" s="76"/>
      <c r="S96" s="86"/>
      <c r="T96" s="48">
        <v>0</v>
      </c>
      <c r="U96" s="48">
        <v>2</v>
      </c>
      <c r="V96" s="49">
        <v>0</v>
      </c>
      <c r="W96" s="49">
        <v>0.002217</v>
      </c>
      <c r="X96" s="49">
        <v>0.005565</v>
      </c>
      <c r="Y96" s="49">
        <v>0.669521</v>
      </c>
      <c r="Z96" s="49">
        <v>0.5</v>
      </c>
      <c r="AA96" s="49">
        <v>0</v>
      </c>
      <c r="AB96" s="71">
        <v>96</v>
      </c>
      <c r="AC96" s="71"/>
      <c r="AD96" s="72"/>
      <c r="AE96" s="78" t="s">
        <v>1438</v>
      </c>
      <c r="AF96" s="78">
        <v>83</v>
      </c>
      <c r="AG96" s="78">
        <v>26</v>
      </c>
      <c r="AH96" s="78">
        <v>709</v>
      </c>
      <c r="AI96" s="78">
        <v>311</v>
      </c>
      <c r="AJ96" s="78"/>
      <c r="AK96" s="78"/>
      <c r="AL96" s="78" t="s">
        <v>1771</v>
      </c>
      <c r="AM96" s="78"/>
      <c r="AN96" s="78"/>
      <c r="AO96" s="80">
        <v>42310.3837037037</v>
      </c>
      <c r="AP96" s="78"/>
      <c r="AQ96" s="78" t="b">
        <v>1</v>
      </c>
      <c r="AR96" s="78" t="b">
        <v>1</v>
      </c>
      <c r="AS96" s="78" t="b">
        <v>0</v>
      </c>
      <c r="AT96" s="78" t="s">
        <v>2243</v>
      </c>
      <c r="AU96" s="78">
        <v>0</v>
      </c>
      <c r="AV96" s="82" t="s">
        <v>2250</v>
      </c>
      <c r="AW96" s="78" t="b">
        <v>0</v>
      </c>
      <c r="AX96" s="78" t="s">
        <v>2391</v>
      </c>
      <c r="AY96" s="82" t="s">
        <v>2485</v>
      </c>
      <c r="AZ96" s="78" t="s">
        <v>66</v>
      </c>
      <c r="BA96" s="78" t="str">
        <f>REPLACE(INDEX(GroupVertices[Group],MATCH(Vertices[[#This Row],[Vertex]],GroupVertices[Vertex],0)),1,1,"")</f>
        <v>4</v>
      </c>
      <c r="BB96" s="48" t="s">
        <v>579</v>
      </c>
      <c r="BC96" s="48" t="s">
        <v>579</v>
      </c>
      <c r="BD96" s="48" t="s">
        <v>642</v>
      </c>
      <c r="BE96" s="48" t="s">
        <v>642</v>
      </c>
      <c r="BF96" s="48"/>
      <c r="BG96" s="48"/>
      <c r="BH96" s="121" t="s">
        <v>3452</v>
      </c>
      <c r="BI96" s="121" t="s">
        <v>3452</v>
      </c>
      <c r="BJ96" s="121" t="s">
        <v>3578</v>
      </c>
      <c r="BK96" s="121" t="s">
        <v>3578</v>
      </c>
      <c r="BL96" s="121">
        <v>2</v>
      </c>
      <c r="BM96" s="124">
        <v>14.285714285714286</v>
      </c>
      <c r="BN96" s="121">
        <v>0</v>
      </c>
      <c r="BO96" s="124">
        <v>0</v>
      </c>
      <c r="BP96" s="121">
        <v>0</v>
      </c>
      <c r="BQ96" s="124">
        <v>0</v>
      </c>
      <c r="BR96" s="121">
        <v>12</v>
      </c>
      <c r="BS96" s="124">
        <v>85.71428571428571</v>
      </c>
      <c r="BT96" s="121">
        <v>14</v>
      </c>
      <c r="BU96" s="2"/>
      <c r="BV96" s="3"/>
      <c r="BW96" s="3"/>
      <c r="BX96" s="3"/>
      <c r="BY96" s="3"/>
    </row>
    <row r="97" spans="1:77" ht="41.45" customHeight="1">
      <c r="A97" s="64" t="s">
        <v>242</v>
      </c>
      <c r="C97" s="65"/>
      <c r="D97" s="65" t="s">
        <v>64</v>
      </c>
      <c r="E97" s="66">
        <v>162.54210052470282</v>
      </c>
      <c r="F97" s="68">
        <v>99.99909292310153</v>
      </c>
      <c r="G97" s="100" t="s">
        <v>880</v>
      </c>
      <c r="H97" s="65"/>
      <c r="I97" s="69" t="s">
        <v>242</v>
      </c>
      <c r="J97" s="70"/>
      <c r="K97" s="70"/>
      <c r="L97" s="69" t="s">
        <v>2705</v>
      </c>
      <c r="M97" s="73">
        <v>1.3022984943633447</v>
      </c>
      <c r="N97" s="74">
        <v>9258.3330078125</v>
      </c>
      <c r="O97" s="74">
        <v>6105.27197265625</v>
      </c>
      <c r="P97" s="75"/>
      <c r="Q97" s="76"/>
      <c r="R97" s="76"/>
      <c r="S97" s="86"/>
      <c r="T97" s="48">
        <v>0</v>
      </c>
      <c r="U97" s="48">
        <v>1</v>
      </c>
      <c r="V97" s="49">
        <v>0</v>
      </c>
      <c r="W97" s="49">
        <v>0.2</v>
      </c>
      <c r="X97" s="49">
        <v>0</v>
      </c>
      <c r="Y97" s="49">
        <v>0.610686</v>
      </c>
      <c r="Z97" s="49">
        <v>0</v>
      </c>
      <c r="AA97" s="49">
        <v>0</v>
      </c>
      <c r="AB97" s="71">
        <v>97</v>
      </c>
      <c r="AC97" s="71"/>
      <c r="AD97" s="72"/>
      <c r="AE97" s="78" t="s">
        <v>1439</v>
      </c>
      <c r="AF97" s="78">
        <v>4430</v>
      </c>
      <c r="AG97" s="78">
        <v>2156</v>
      </c>
      <c r="AH97" s="78">
        <v>6188</v>
      </c>
      <c r="AI97" s="78">
        <v>7085</v>
      </c>
      <c r="AJ97" s="78"/>
      <c r="AK97" s="78" t="s">
        <v>1652</v>
      </c>
      <c r="AL97" s="78" t="s">
        <v>1827</v>
      </c>
      <c r="AM97" s="82" t="s">
        <v>1973</v>
      </c>
      <c r="AN97" s="78"/>
      <c r="AO97" s="80">
        <v>39834.30681712963</v>
      </c>
      <c r="AP97" s="82" t="s">
        <v>2139</v>
      </c>
      <c r="AQ97" s="78" t="b">
        <v>0</v>
      </c>
      <c r="AR97" s="78" t="b">
        <v>0</v>
      </c>
      <c r="AS97" s="78" t="b">
        <v>0</v>
      </c>
      <c r="AT97" s="78" t="s">
        <v>1276</v>
      </c>
      <c r="AU97" s="78">
        <v>599</v>
      </c>
      <c r="AV97" s="82" t="s">
        <v>2260</v>
      </c>
      <c r="AW97" s="78" t="b">
        <v>0</v>
      </c>
      <c r="AX97" s="78" t="s">
        <v>2391</v>
      </c>
      <c r="AY97" s="82" t="s">
        <v>2486</v>
      </c>
      <c r="AZ97" s="78" t="s">
        <v>66</v>
      </c>
      <c r="BA97" s="78" t="str">
        <f>REPLACE(INDEX(GroupVertices[Group],MATCH(Vertices[[#This Row],[Vertex]],GroupVertices[Vertex],0)),1,1,"")</f>
        <v>13</v>
      </c>
      <c r="BB97" s="48"/>
      <c r="BC97" s="48"/>
      <c r="BD97" s="48"/>
      <c r="BE97" s="48"/>
      <c r="BF97" s="48" t="s">
        <v>721</v>
      </c>
      <c r="BG97" s="48" t="s">
        <v>721</v>
      </c>
      <c r="BH97" s="121" t="s">
        <v>3453</v>
      </c>
      <c r="BI97" s="121" t="s">
        <v>3453</v>
      </c>
      <c r="BJ97" s="121" t="s">
        <v>3579</v>
      </c>
      <c r="BK97" s="121" t="s">
        <v>3579</v>
      </c>
      <c r="BL97" s="121">
        <v>0</v>
      </c>
      <c r="BM97" s="124">
        <v>0</v>
      </c>
      <c r="BN97" s="121">
        <v>0</v>
      </c>
      <c r="BO97" s="124">
        <v>0</v>
      </c>
      <c r="BP97" s="121">
        <v>0</v>
      </c>
      <c r="BQ97" s="124">
        <v>0</v>
      </c>
      <c r="BR97" s="121">
        <v>17</v>
      </c>
      <c r="BS97" s="124">
        <v>100</v>
      </c>
      <c r="BT97" s="121">
        <v>17</v>
      </c>
      <c r="BU97" s="2"/>
      <c r="BV97" s="3"/>
      <c r="BW97" s="3"/>
      <c r="BX97" s="3"/>
      <c r="BY97" s="3"/>
    </row>
    <row r="98" spans="1:77" ht="41.45" customHeight="1">
      <c r="A98" s="64" t="s">
        <v>324</v>
      </c>
      <c r="C98" s="65"/>
      <c r="D98" s="65" t="s">
        <v>64</v>
      </c>
      <c r="E98" s="66">
        <v>163.34970939189483</v>
      </c>
      <c r="F98" s="68">
        <v>99.99774158084479</v>
      </c>
      <c r="G98" s="100" t="s">
        <v>944</v>
      </c>
      <c r="H98" s="65"/>
      <c r="I98" s="69" t="s">
        <v>324</v>
      </c>
      <c r="J98" s="70"/>
      <c r="K98" s="70"/>
      <c r="L98" s="69" t="s">
        <v>2706</v>
      </c>
      <c r="M98" s="73">
        <v>1.7526558237912642</v>
      </c>
      <c r="N98" s="74">
        <v>9622.169921875</v>
      </c>
      <c r="O98" s="74">
        <v>6105.27197265625</v>
      </c>
      <c r="P98" s="75"/>
      <c r="Q98" s="76"/>
      <c r="R98" s="76"/>
      <c r="S98" s="86"/>
      <c r="T98" s="48">
        <v>4</v>
      </c>
      <c r="U98" s="48">
        <v>1</v>
      </c>
      <c r="V98" s="49">
        <v>6</v>
      </c>
      <c r="W98" s="49">
        <v>0.333333</v>
      </c>
      <c r="X98" s="49">
        <v>0</v>
      </c>
      <c r="Y98" s="49">
        <v>2.167934</v>
      </c>
      <c r="Z98" s="49">
        <v>0</v>
      </c>
      <c r="AA98" s="49">
        <v>0</v>
      </c>
      <c r="AB98" s="71">
        <v>98</v>
      </c>
      <c r="AC98" s="71"/>
      <c r="AD98" s="72"/>
      <c r="AE98" s="78" t="s">
        <v>1440</v>
      </c>
      <c r="AF98" s="78">
        <v>4841</v>
      </c>
      <c r="AG98" s="78">
        <v>5362</v>
      </c>
      <c r="AH98" s="78">
        <v>5151</v>
      </c>
      <c r="AI98" s="78">
        <v>297</v>
      </c>
      <c r="AJ98" s="78"/>
      <c r="AK98" s="78" t="s">
        <v>1653</v>
      </c>
      <c r="AL98" s="78" t="s">
        <v>1828</v>
      </c>
      <c r="AM98" s="82" t="s">
        <v>1974</v>
      </c>
      <c r="AN98" s="78"/>
      <c r="AO98" s="80">
        <v>43130.82184027778</v>
      </c>
      <c r="AP98" s="82" t="s">
        <v>2140</v>
      </c>
      <c r="AQ98" s="78" t="b">
        <v>0</v>
      </c>
      <c r="AR98" s="78" t="b">
        <v>0</v>
      </c>
      <c r="AS98" s="78" t="b">
        <v>0</v>
      </c>
      <c r="AT98" s="78" t="s">
        <v>1276</v>
      </c>
      <c r="AU98" s="78">
        <v>70</v>
      </c>
      <c r="AV98" s="82" t="s">
        <v>2250</v>
      </c>
      <c r="AW98" s="78" t="b">
        <v>0</v>
      </c>
      <c r="AX98" s="78" t="s">
        <v>2391</v>
      </c>
      <c r="AY98" s="82" t="s">
        <v>2487</v>
      </c>
      <c r="AZ98" s="78" t="s">
        <v>66</v>
      </c>
      <c r="BA98" s="78" t="str">
        <f>REPLACE(INDEX(GroupVertices[Group],MATCH(Vertices[[#This Row],[Vertex]],GroupVertices[Vertex],0)),1,1,"")</f>
        <v>13</v>
      </c>
      <c r="BB98" s="48" t="s">
        <v>2963</v>
      </c>
      <c r="BC98" s="48" t="s">
        <v>2963</v>
      </c>
      <c r="BD98" s="48" t="s">
        <v>2984</v>
      </c>
      <c r="BE98" s="48" t="s">
        <v>2984</v>
      </c>
      <c r="BF98" s="48" t="s">
        <v>3388</v>
      </c>
      <c r="BG98" s="48" t="s">
        <v>3417</v>
      </c>
      <c r="BH98" s="121" t="s">
        <v>3454</v>
      </c>
      <c r="BI98" s="121" t="s">
        <v>3539</v>
      </c>
      <c r="BJ98" s="121" t="s">
        <v>3580</v>
      </c>
      <c r="BK98" s="121" t="s">
        <v>3249</v>
      </c>
      <c r="BL98" s="121">
        <v>1</v>
      </c>
      <c r="BM98" s="124">
        <v>2.7027027027027026</v>
      </c>
      <c r="BN98" s="121">
        <v>0</v>
      </c>
      <c r="BO98" s="124">
        <v>0</v>
      </c>
      <c r="BP98" s="121">
        <v>0</v>
      </c>
      <c r="BQ98" s="124">
        <v>0</v>
      </c>
      <c r="BR98" s="121">
        <v>36</v>
      </c>
      <c r="BS98" s="124">
        <v>97.29729729729729</v>
      </c>
      <c r="BT98" s="121">
        <v>37</v>
      </c>
      <c r="BU98" s="2"/>
      <c r="BV98" s="3"/>
      <c r="BW98" s="3"/>
      <c r="BX98" s="3"/>
      <c r="BY98" s="3"/>
    </row>
    <row r="99" spans="1:77" ht="41.45" customHeight="1">
      <c r="A99" s="64" t="s">
        <v>243</v>
      </c>
      <c r="C99" s="65"/>
      <c r="D99" s="65" t="s">
        <v>64</v>
      </c>
      <c r="E99" s="66">
        <v>162.30001938890385</v>
      </c>
      <c r="F99" s="68">
        <v>99.99949798857524</v>
      </c>
      <c r="G99" s="100" t="s">
        <v>881</v>
      </c>
      <c r="H99" s="65"/>
      <c r="I99" s="69" t="s">
        <v>243</v>
      </c>
      <c r="J99" s="70"/>
      <c r="K99" s="70"/>
      <c r="L99" s="69" t="s">
        <v>2707</v>
      </c>
      <c r="M99" s="73">
        <v>1.1673036741574085</v>
      </c>
      <c r="N99" s="74">
        <v>5302.30419921875</v>
      </c>
      <c r="O99" s="74">
        <v>352.9058837890625</v>
      </c>
      <c r="P99" s="75"/>
      <c r="Q99" s="76"/>
      <c r="R99" s="76"/>
      <c r="S99" s="86"/>
      <c r="T99" s="48">
        <v>0</v>
      </c>
      <c r="U99" s="48">
        <v>1</v>
      </c>
      <c r="V99" s="49">
        <v>0</v>
      </c>
      <c r="W99" s="49">
        <v>0.001862</v>
      </c>
      <c r="X99" s="49">
        <v>0.001423</v>
      </c>
      <c r="Y99" s="49">
        <v>0.466112</v>
      </c>
      <c r="Z99" s="49">
        <v>0</v>
      </c>
      <c r="AA99" s="49">
        <v>0</v>
      </c>
      <c r="AB99" s="71">
        <v>99</v>
      </c>
      <c r="AC99" s="71"/>
      <c r="AD99" s="72"/>
      <c r="AE99" s="78" t="s">
        <v>1441</v>
      </c>
      <c r="AF99" s="78">
        <v>5001</v>
      </c>
      <c r="AG99" s="78">
        <v>1195</v>
      </c>
      <c r="AH99" s="78">
        <v>41773</v>
      </c>
      <c r="AI99" s="78">
        <v>3125</v>
      </c>
      <c r="AJ99" s="78"/>
      <c r="AK99" s="78" t="s">
        <v>1654</v>
      </c>
      <c r="AL99" s="78" t="s">
        <v>1829</v>
      </c>
      <c r="AM99" s="78"/>
      <c r="AN99" s="78"/>
      <c r="AO99" s="80">
        <v>40082.333020833335</v>
      </c>
      <c r="AP99" s="82" t="s">
        <v>2141</v>
      </c>
      <c r="AQ99" s="78" t="b">
        <v>0</v>
      </c>
      <c r="AR99" s="78" t="b">
        <v>0</v>
      </c>
      <c r="AS99" s="78" t="b">
        <v>1</v>
      </c>
      <c r="AT99" s="78" t="s">
        <v>1276</v>
      </c>
      <c r="AU99" s="78">
        <v>460</v>
      </c>
      <c r="AV99" s="82" t="s">
        <v>2261</v>
      </c>
      <c r="AW99" s="78" t="b">
        <v>0</v>
      </c>
      <c r="AX99" s="78" t="s">
        <v>2391</v>
      </c>
      <c r="AY99" s="82" t="s">
        <v>2488</v>
      </c>
      <c r="AZ99" s="78" t="s">
        <v>66</v>
      </c>
      <c r="BA99" s="78" t="str">
        <f>REPLACE(INDEX(GroupVertices[Group],MATCH(Vertices[[#This Row],[Vertex]],GroupVertices[Vertex],0)),1,1,"")</f>
        <v>7</v>
      </c>
      <c r="BB99" s="48"/>
      <c r="BC99" s="48"/>
      <c r="BD99" s="48"/>
      <c r="BE99" s="48"/>
      <c r="BF99" s="48" t="s">
        <v>722</v>
      </c>
      <c r="BG99" s="48" t="s">
        <v>722</v>
      </c>
      <c r="BH99" s="121" t="s">
        <v>3455</v>
      </c>
      <c r="BI99" s="121" t="s">
        <v>3455</v>
      </c>
      <c r="BJ99" s="121" t="s">
        <v>3581</v>
      </c>
      <c r="BK99" s="121" t="s">
        <v>3581</v>
      </c>
      <c r="BL99" s="121">
        <v>1</v>
      </c>
      <c r="BM99" s="124">
        <v>7.142857142857143</v>
      </c>
      <c r="BN99" s="121">
        <v>0</v>
      </c>
      <c r="BO99" s="124">
        <v>0</v>
      </c>
      <c r="BP99" s="121">
        <v>0</v>
      </c>
      <c r="BQ99" s="124">
        <v>0</v>
      </c>
      <c r="BR99" s="121">
        <v>13</v>
      </c>
      <c r="BS99" s="124">
        <v>92.85714285714286</v>
      </c>
      <c r="BT99" s="121">
        <v>14</v>
      </c>
      <c r="BU99" s="2"/>
      <c r="BV99" s="3"/>
      <c r="BW99" s="3"/>
      <c r="BX99" s="3"/>
      <c r="BY99" s="3"/>
    </row>
    <row r="100" spans="1:77" ht="41.45" customHeight="1">
      <c r="A100" s="64" t="s">
        <v>244</v>
      </c>
      <c r="C100" s="65"/>
      <c r="D100" s="65" t="s">
        <v>64</v>
      </c>
      <c r="E100" s="66">
        <v>162.12771606227895</v>
      </c>
      <c r="F100" s="68">
        <v>99.99978629740356</v>
      </c>
      <c r="G100" s="100" t="s">
        <v>882</v>
      </c>
      <c r="H100" s="65"/>
      <c r="I100" s="69" t="s">
        <v>244</v>
      </c>
      <c r="J100" s="70"/>
      <c r="K100" s="70"/>
      <c r="L100" s="69" t="s">
        <v>2708</v>
      </c>
      <c r="M100" s="73">
        <v>1.07121995197129</v>
      </c>
      <c r="N100" s="74">
        <v>6309.744140625</v>
      </c>
      <c r="O100" s="74">
        <v>8616.78515625</v>
      </c>
      <c r="P100" s="75"/>
      <c r="Q100" s="76"/>
      <c r="R100" s="76"/>
      <c r="S100" s="86"/>
      <c r="T100" s="48">
        <v>1</v>
      </c>
      <c r="U100" s="48">
        <v>1</v>
      </c>
      <c r="V100" s="49">
        <v>0</v>
      </c>
      <c r="W100" s="49">
        <v>0</v>
      </c>
      <c r="X100" s="49">
        <v>0</v>
      </c>
      <c r="Y100" s="49">
        <v>0.999998</v>
      </c>
      <c r="Z100" s="49">
        <v>0</v>
      </c>
      <c r="AA100" s="49" t="s">
        <v>4074</v>
      </c>
      <c r="AB100" s="71">
        <v>100</v>
      </c>
      <c r="AC100" s="71"/>
      <c r="AD100" s="72"/>
      <c r="AE100" s="78" t="s">
        <v>1442</v>
      </c>
      <c r="AF100" s="78">
        <v>563</v>
      </c>
      <c r="AG100" s="78">
        <v>511</v>
      </c>
      <c r="AH100" s="78">
        <v>11914</v>
      </c>
      <c r="AI100" s="78">
        <v>195</v>
      </c>
      <c r="AJ100" s="78"/>
      <c r="AK100" s="78" t="s">
        <v>1655</v>
      </c>
      <c r="AL100" s="78" t="s">
        <v>1830</v>
      </c>
      <c r="AM100" s="82" t="s">
        <v>1975</v>
      </c>
      <c r="AN100" s="78"/>
      <c r="AO100" s="80">
        <v>40142.56759259259</v>
      </c>
      <c r="AP100" s="82" t="s">
        <v>2142</v>
      </c>
      <c r="AQ100" s="78" t="b">
        <v>0</v>
      </c>
      <c r="AR100" s="78" t="b">
        <v>0</v>
      </c>
      <c r="AS100" s="78" t="b">
        <v>0</v>
      </c>
      <c r="AT100" s="78" t="s">
        <v>1276</v>
      </c>
      <c r="AU100" s="78">
        <v>11</v>
      </c>
      <c r="AV100" s="82" t="s">
        <v>2261</v>
      </c>
      <c r="AW100" s="78" t="b">
        <v>0</v>
      </c>
      <c r="AX100" s="78" t="s">
        <v>2391</v>
      </c>
      <c r="AY100" s="82" t="s">
        <v>2489</v>
      </c>
      <c r="AZ100" s="78" t="s">
        <v>66</v>
      </c>
      <c r="BA100" s="78" t="str">
        <f>REPLACE(INDEX(GroupVertices[Group],MATCH(Vertices[[#This Row],[Vertex]],GroupVertices[Vertex],0)),1,1,"")</f>
        <v>9</v>
      </c>
      <c r="BB100" s="48" t="s">
        <v>597</v>
      </c>
      <c r="BC100" s="48" t="s">
        <v>597</v>
      </c>
      <c r="BD100" s="48" t="s">
        <v>657</v>
      </c>
      <c r="BE100" s="48" t="s">
        <v>657</v>
      </c>
      <c r="BF100" s="48" t="s">
        <v>707</v>
      </c>
      <c r="BG100" s="48" t="s">
        <v>707</v>
      </c>
      <c r="BH100" s="121" t="s">
        <v>3456</v>
      </c>
      <c r="BI100" s="121" t="s">
        <v>3456</v>
      </c>
      <c r="BJ100" s="121" t="s">
        <v>3582</v>
      </c>
      <c r="BK100" s="121" t="s">
        <v>3582</v>
      </c>
      <c r="BL100" s="121">
        <v>1</v>
      </c>
      <c r="BM100" s="124">
        <v>12.5</v>
      </c>
      <c r="BN100" s="121">
        <v>1</v>
      </c>
      <c r="BO100" s="124">
        <v>12.5</v>
      </c>
      <c r="BP100" s="121">
        <v>0</v>
      </c>
      <c r="BQ100" s="124">
        <v>0</v>
      </c>
      <c r="BR100" s="121">
        <v>6</v>
      </c>
      <c r="BS100" s="124">
        <v>75</v>
      </c>
      <c r="BT100" s="121">
        <v>8</v>
      </c>
      <c r="BU100" s="2"/>
      <c r="BV100" s="3"/>
      <c r="BW100" s="3"/>
      <c r="BX100" s="3"/>
      <c r="BY100" s="3"/>
    </row>
    <row r="101" spans="1:77" ht="41.45" customHeight="1">
      <c r="A101" s="64" t="s">
        <v>245</v>
      </c>
      <c r="C101" s="65"/>
      <c r="D101" s="65" t="s">
        <v>64</v>
      </c>
      <c r="E101" s="66">
        <v>175.15072392756065</v>
      </c>
      <c r="F101" s="68">
        <v>99.97799537663354</v>
      </c>
      <c r="G101" s="100" t="s">
        <v>2342</v>
      </c>
      <c r="H101" s="65"/>
      <c r="I101" s="69" t="s">
        <v>245</v>
      </c>
      <c r="J101" s="70"/>
      <c r="K101" s="70"/>
      <c r="L101" s="69" t="s">
        <v>2709</v>
      </c>
      <c r="M101" s="73">
        <v>8.333407480594055</v>
      </c>
      <c r="N101" s="74">
        <v>7660.052734375</v>
      </c>
      <c r="O101" s="74">
        <v>3282.024658203125</v>
      </c>
      <c r="P101" s="75"/>
      <c r="Q101" s="76"/>
      <c r="R101" s="76"/>
      <c r="S101" s="86"/>
      <c r="T101" s="48">
        <v>2</v>
      </c>
      <c r="U101" s="48">
        <v>1</v>
      </c>
      <c r="V101" s="49">
        <v>0</v>
      </c>
      <c r="W101" s="49">
        <v>1</v>
      </c>
      <c r="X101" s="49">
        <v>0</v>
      </c>
      <c r="Y101" s="49">
        <v>1.298243</v>
      </c>
      <c r="Z101" s="49">
        <v>0</v>
      </c>
      <c r="AA101" s="49">
        <v>0</v>
      </c>
      <c r="AB101" s="71">
        <v>101</v>
      </c>
      <c r="AC101" s="71"/>
      <c r="AD101" s="72"/>
      <c r="AE101" s="78" t="s">
        <v>1443</v>
      </c>
      <c r="AF101" s="78">
        <v>29826</v>
      </c>
      <c r="AG101" s="78">
        <v>52209</v>
      </c>
      <c r="AH101" s="78">
        <v>42508</v>
      </c>
      <c r="AI101" s="78">
        <v>112</v>
      </c>
      <c r="AJ101" s="78"/>
      <c r="AK101" s="78" t="s">
        <v>1656</v>
      </c>
      <c r="AL101" s="78" t="s">
        <v>1813</v>
      </c>
      <c r="AM101" s="82" t="s">
        <v>1976</v>
      </c>
      <c r="AN101" s="78"/>
      <c r="AO101" s="80">
        <v>42325.09663194444</v>
      </c>
      <c r="AP101" s="82" t="s">
        <v>2143</v>
      </c>
      <c r="AQ101" s="78" t="b">
        <v>0</v>
      </c>
      <c r="AR101" s="78" t="b">
        <v>0</v>
      </c>
      <c r="AS101" s="78" t="b">
        <v>1</v>
      </c>
      <c r="AT101" s="78" t="s">
        <v>1276</v>
      </c>
      <c r="AU101" s="78">
        <v>3127</v>
      </c>
      <c r="AV101" s="82" t="s">
        <v>2250</v>
      </c>
      <c r="AW101" s="78" t="b">
        <v>0</v>
      </c>
      <c r="AX101" s="78" t="s">
        <v>2391</v>
      </c>
      <c r="AY101" s="82" t="s">
        <v>2490</v>
      </c>
      <c r="AZ101" s="78" t="s">
        <v>66</v>
      </c>
      <c r="BA101" s="78" t="str">
        <f>REPLACE(INDEX(GroupVertices[Group],MATCH(Vertices[[#This Row],[Vertex]],GroupVertices[Vertex],0)),1,1,"")</f>
        <v>34</v>
      </c>
      <c r="BB101" s="48" t="s">
        <v>598</v>
      </c>
      <c r="BC101" s="48" t="s">
        <v>598</v>
      </c>
      <c r="BD101" s="48" t="s">
        <v>658</v>
      </c>
      <c r="BE101" s="48" t="s">
        <v>658</v>
      </c>
      <c r="BF101" s="48" t="s">
        <v>3052</v>
      </c>
      <c r="BG101" s="48" t="s">
        <v>3052</v>
      </c>
      <c r="BH101" s="121" t="s">
        <v>3457</v>
      </c>
      <c r="BI101" s="121" t="s">
        <v>3457</v>
      </c>
      <c r="BJ101" s="121" t="s">
        <v>3266</v>
      </c>
      <c r="BK101" s="121" t="s">
        <v>3266</v>
      </c>
      <c r="BL101" s="121">
        <v>0</v>
      </c>
      <c r="BM101" s="124">
        <v>0</v>
      </c>
      <c r="BN101" s="121">
        <v>1</v>
      </c>
      <c r="BO101" s="124">
        <v>3.8461538461538463</v>
      </c>
      <c r="BP101" s="121">
        <v>0</v>
      </c>
      <c r="BQ101" s="124">
        <v>0</v>
      </c>
      <c r="BR101" s="121">
        <v>25</v>
      </c>
      <c r="BS101" s="124">
        <v>96.15384615384616</v>
      </c>
      <c r="BT101" s="121">
        <v>26</v>
      </c>
      <c r="BU101" s="2"/>
      <c r="BV101" s="3"/>
      <c r="BW101" s="3"/>
      <c r="BX101" s="3"/>
      <c r="BY101" s="3"/>
    </row>
    <row r="102" spans="1:77" ht="41.45" customHeight="1">
      <c r="A102" s="64" t="s">
        <v>246</v>
      </c>
      <c r="C102" s="65"/>
      <c r="D102" s="65" t="s">
        <v>64</v>
      </c>
      <c r="E102" s="66">
        <v>162.25341688097166</v>
      </c>
      <c r="F102" s="68">
        <v>99.99957596684021</v>
      </c>
      <c r="G102" s="100" t="s">
        <v>883</v>
      </c>
      <c r="H102" s="65"/>
      <c r="I102" s="69" t="s">
        <v>246</v>
      </c>
      <c r="J102" s="70"/>
      <c r="K102" s="70"/>
      <c r="L102" s="69" t="s">
        <v>2710</v>
      </c>
      <c r="M102" s="73">
        <v>1.1413161177181805</v>
      </c>
      <c r="N102" s="74">
        <v>7660.052734375</v>
      </c>
      <c r="O102" s="74">
        <v>3776.093017578125</v>
      </c>
      <c r="P102" s="75"/>
      <c r="Q102" s="76"/>
      <c r="R102" s="76"/>
      <c r="S102" s="86"/>
      <c r="T102" s="48">
        <v>0</v>
      </c>
      <c r="U102" s="48">
        <v>1</v>
      </c>
      <c r="V102" s="49">
        <v>0</v>
      </c>
      <c r="W102" s="49">
        <v>1</v>
      </c>
      <c r="X102" s="49">
        <v>0</v>
      </c>
      <c r="Y102" s="49">
        <v>0.701753</v>
      </c>
      <c r="Z102" s="49">
        <v>0</v>
      </c>
      <c r="AA102" s="49">
        <v>0</v>
      </c>
      <c r="AB102" s="71">
        <v>102</v>
      </c>
      <c r="AC102" s="71"/>
      <c r="AD102" s="72"/>
      <c r="AE102" s="78" t="s">
        <v>1444</v>
      </c>
      <c r="AF102" s="78">
        <v>2986</v>
      </c>
      <c r="AG102" s="78">
        <v>1010</v>
      </c>
      <c r="AH102" s="78">
        <v>11758</v>
      </c>
      <c r="AI102" s="78">
        <v>7104</v>
      </c>
      <c r="AJ102" s="78"/>
      <c r="AK102" s="78" t="s">
        <v>1657</v>
      </c>
      <c r="AL102" s="78" t="s">
        <v>1831</v>
      </c>
      <c r="AM102" s="82" t="s">
        <v>1977</v>
      </c>
      <c r="AN102" s="78"/>
      <c r="AO102" s="80">
        <v>40437.60890046296</v>
      </c>
      <c r="AP102" s="82" t="s">
        <v>2144</v>
      </c>
      <c r="AQ102" s="78" t="b">
        <v>0</v>
      </c>
      <c r="AR102" s="78" t="b">
        <v>0</v>
      </c>
      <c r="AS102" s="78" t="b">
        <v>1</v>
      </c>
      <c r="AT102" s="78" t="s">
        <v>1276</v>
      </c>
      <c r="AU102" s="78">
        <v>134</v>
      </c>
      <c r="AV102" s="82" t="s">
        <v>2250</v>
      </c>
      <c r="AW102" s="78" t="b">
        <v>0</v>
      </c>
      <c r="AX102" s="78" t="s">
        <v>2391</v>
      </c>
      <c r="AY102" s="82" t="s">
        <v>2491</v>
      </c>
      <c r="AZ102" s="78" t="s">
        <v>66</v>
      </c>
      <c r="BA102" s="78" t="str">
        <f>REPLACE(INDEX(GroupVertices[Group],MATCH(Vertices[[#This Row],[Vertex]],GroupVertices[Vertex],0)),1,1,"")</f>
        <v>34</v>
      </c>
      <c r="BB102" s="48"/>
      <c r="BC102" s="48"/>
      <c r="BD102" s="48"/>
      <c r="BE102" s="48"/>
      <c r="BF102" s="48" t="s">
        <v>3052</v>
      </c>
      <c r="BG102" s="48" t="s">
        <v>3052</v>
      </c>
      <c r="BH102" s="121" t="s">
        <v>3458</v>
      </c>
      <c r="BI102" s="121" t="s">
        <v>3458</v>
      </c>
      <c r="BJ102" s="121" t="s">
        <v>3583</v>
      </c>
      <c r="BK102" s="121" t="s">
        <v>3583</v>
      </c>
      <c r="BL102" s="121">
        <v>0</v>
      </c>
      <c r="BM102" s="124">
        <v>0</v>
      </c>
      <c r="BN102" s="121">
        <v>1</v>
      </c>
      <c r="BO102" s="124">
        <v>6.25</v>
      </c>
      <c r="BP102" s="121">
        <v>0</v>
      </c>
      <c r="BQ102" s="124">
        <v>0</v>
      </c>
      <c r="BR102" s="121">
        <v>15</v>
      </c>
      <c r="BS102" s="124">
        <v>93.75</v>
      </c>
      <c r="BT102" s="121">
        <v>16</v>
      </c>
      <c r="BU102" s="2"/>
      <c r="BV102" s="3"/>
      <c r="BW102" s="3"/>
      <c r="BX102" s="3"/>
      <c r="BY102" s="3"/>
    </row>
    <row r="103" spans="1:77" ht="41.45" customHeight="1">
      <c r="A103" s="64" t="s">
        <v>398</v>
      </c>
      <c r="C103" s="65"/>
      <c r="D103" s="65" t="s">
        <v>64</v>
      </c>
      <c r="E103" s="66">
        <v>212.83804613957906</v>
      </c>
      <c r="F103" s="68">
        <v>99.91493456450382</v>
      </c>
      <c r="G103" s="100" t="s">
        <v>2343</v>
      </c>
      <c r="H103" s="65"/>
      <c r="I103" s="69" t="s">
        <v>398</v>
      </c>
      <c r="J103" s="70"/>
      <c r="K103" s="70"/>
      <c r="L103" s="69" t="s">
        <v>2711</v>
      </c>
      <c r="M103" s="73">
        <v>29.34947413635875</v>
      </c>
      <c r="N103" s="74">
        <v>4606.4267578125</v>
      </c>
      <c r="O103" s="74">
        <v>4308.73779296875</v>
      </c>
      <c r="P103" s="75"/>
      <c r="Q103" s="76"/>
      <c r="R103" s="76"/>
      <c r="S103" s="86"/>
      <c r="T103" s="48">
        <v>2</v>
      </c>
      <c r="U103" s="48">
        <v>0</v>
      </c>
      <c r="V103" s="49">
        <v>0</v>
      </c>
      <c r="W103" s="49">
        <v>0.002088</v>
      </c>
      <c r="X103" s="49">
        <v>0.004375</v>
      </c>
      <c r="Y103" s="49">
        <v>0.690108</v>
      </c>
      <c r="Z103" s="49">
        <v>0.5</v>
      </c>
      <c r="AA103" s="49">
        <v>0</v>
      </c>
      <c r="AB103" s="71">
        <v>103</v>
      </c>
      <c r="AC103" s="71"/>
      <c r="AD103" s="72"/>
      <c r="AE103" s="78" t="s">
        <v>1445</v>
      </c>
      <c r="AF103" s="78">
        <v>7109</v>
      </c>
      <c r="AG103" s="78">
        <v>201818</v>
      </c>
      <c r="AH103" s="78">
        <v>27500</v>
      </c>
      <c r="AI103" s="78">
        <v>11072</v>
      </c>
      <c r="AJ103" s="78"/>
      <c r="AK103" s="78" t="s">
        <v>1658</v>
      </c>
      <c r="AL103" s="78" t="s">
        <v>1795</v>
      </c>
      <c r="AM103" s="82" t="s">
        <v>1978</v>
      </c>
      <c r="AN103" s="78"/>
      <c r="AO103" s="80">
        <v>42419.86827546296</v>
      </c>
      <c r="AP103" s="82" t="s">
        <v>2145</v>
      </c>
      <c r="AQ103" s="78" t="b">
        <v>1</v>
      </c>
      <c r="AR103" s="78" t="b">
        <v>0</v>
      </c>
      <c r="AS103" s="78" t="b">
        <v>1</v>
      </c>
      <c r="AT103" s="78" t="s">
        <v>1276</v>
      </c>
      <c r="AU103" s="78">
        <v>1713</v>
      </c>
      <c r="AV103" s="78"/>
      <c r="AW103" s="78" t="b">
        <v>1</v>
      </c>
      <c r="AX103" s="78" t="s">
        <v>2391</v>
      </c>
      <c r="AY103" s="82" t="s">
        <v>2492</v>
      </c>
      <c r="AZ103" s="78" t="s">
        <v>65</v>
      </c>
      <c r="BA103" s="78" t="str">
        <f>REPLACE(INDEX(GroupVertices[Group],MATCH(Vertices[[#This Row],[Vertex]],GroupVertices[Vertex],0)),1,1,"")</f>
        <v>8</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247</v>
      </c>
      <c r="C104" s="65"/>
      <c r="D104" s="65" t="s">
        <v>64</v>
      </c>
      <c r="E104" s="66">
        <v>162.14761659269323</v>
      </c>
      <c r="F104" s="68">
        <v>99.99975299857691</v>
      </c>
      <c r="G104" s="100" t="s">
        <v>884</v>
      </c>
      <c r="H104" s="65"/>
      <c r="I104" s="69" t="s">
        <v>247</v>
      </c>
      <c r="J104" s="70"/>
      <c r="K104" s="70"/>
      <c r="L104" s="69" t="s">
        <v>2712</v>
      </c>
      <c r="M104" s="73">
        <v>1.0823173409372304</v>
      </c>
      <c r="N104" s="74">
        <v>4691.93896484375</v>
      </c>
      <c r="O104" s="74">
        <v>3833.437255859375</v>
      </c>
      <c r="P104" s="75"/>
      <c r="Q104" s="76"/>
      <c r="R104" s="76"/>
      <c r="S104" s="86"/>
      <c r="T104" s="48">
        <v>0</v>
      </c>
      <c r="U104" s="48">
        <v>2</v>
      </c>
      <c r="V104" s="49">
        <v>0</v>
      </c>
      <c r="W104" s="49">
        <v>0.002088</v>
      </c>
      <c r="X104" s="49">
        <v>0.004375</v>
      </c>
      <c r="Y104" s="49">
        <v>0.690108</v>
      </c>
      <c r="Z104" s="49">
        <v>0.5</v>
      </c>
      <c r="AA104" s="49">
        <v>0</v>
      </c>
      <c r="AB104" s="71">
        <v>104</v>
      </c>
      <c r="AC104" s="71"/>
      <c r="AD104" s="72"/>
      <c r="AE104" s="78" t="s">
        <v>1446</v>
      </c>
      <c r="AF104" s="78">
        <v>1270</v>
      </c>
      <c r="AG104" s="78">
        <v>590</v>
      </c>
      <c r="AH104" s="78">
        <v>3226</v>
      </c>
      <c r="AI104" s="78">
        <v>1726</v>
      </c>
      <c r="AJ104" s="78"/>
      <c r="AK104" s="78" t="s">
        <v>1659</v>
      </c>
      <c r="AL104" s="78" t="s">
        <v>1832</v>
      </c>
      <c r="AM104" s="82" t="s">
        <v>1979</v>
      </c>
      <c r="AN104" s="78"/>
      <c r="AO104" s="80">
        <v>39932.74302083333</v>
      </c>
      <c r="AP104" s="82" t="s">
        <v>2146</v>
      </c>
      <c r="AQ104" s="78" t="b">
        <v>0</v>
      </c>
      <c r="AR104" s="78" t="b">
        <v>0</v>
      </c>
      <c r="AS104" s="78" t="b">
        <v>1</v>
      </c>
      <c r="AT104" s="78" t="s">
        <v>1276</v>
      </c>
      <c r="AU104" s="78">
        <v>64</v>
      </c>
      <c r="AV104" s="82" t="s">
        <v>2260</v>
      </c>
      <c r="AW104" s="78" t="b">
        <v>0</v>
      </c>
      <c r="AX104" s="78" t="s">
        <v>2391</v>
      </c>
      <c r="AY104" s="82" t="s">
        <v>2493</v>
      </c>
      <c r="AZ104" s="78" t="s">
        <v>66</v>
      </c>
      <c r="BA104" s="78" t="str">
        <f>REPLACE(INDEX(GroupVertices[Group],MATCH(Vertices[[#This Row],[Vertex]],GroupVertices[Vertex],0)),1,1,"")</f>
        <v>8</v>
      </c>
      <c r="BB104" s="48"/>
      <c r="BC104" s="48"/>
      <c r="BD104" s="48"/>
      <c r="BE104" s="48"/>
      <c r="BF104" s="48" t="s">
        <v>725</v>
      </c>
      <c r="BG104" s="48" t="s">
        <v>725</v>
      </c>
      <c r="BH104" s="121" t="s">
        <v>3459</v>
      </c>
      <c r="BI104" s="121" t="s">
        <v>3459</v>
      </c>
      <c r="BJ104" s="121" t="s">
        <v>3584</v>
      </c>
      <c r="BK104" s="121" t="s">
        <v>3584</v>
      </c>
      <c r="BL104" s="121">
        <v>0</v>
      </c>
      <c r="BM104" s="124">
        <v>0</v>
      </c>
      <c r="BN104" s="121">
        <v>0</v>
      </c>
      <c r="BO104" s="124">
        <v>0</v>
      </c>
      <c r="BP104" s="121">
        <v>0</v>
      </c>
      <c r="BQ104" s="124">
        <v>0</v>
      </c>
      <c r="BR104" s="121">
        <v>17</v>
      </c>
      <c r="BS104" s="124">
        <v>100</v>
      </c>
      <c r="BT104" s="121">
        <v>17</v>
      </c>
      <c r="BU104" s="2"/>
      <c r="BV104" s="3"/>
      <c r="BW104" s="3"/>
      <c r="BX104" s="3"/>
      <c r="BY104" s="3"/>
    </row>
    <row r="105" spans="1:77" ht="41.45" customHeight="1">
      <c r="A105" s="64" t="s">
        <v>248</v>
      </c>
      <c r="C105" s="65"/>
      <c r="D105" s="65" t="s">
        <v>64</v>
      </c>
      <c r="E105" s="66">
        <v>162.42597211304482</v>
      </c>
      <c r="F105" s="68">
        <v>99.99928723650775</v>
      </c>
      <c r="G105" s="100" t="s">
        <v>885</v>
      </c>
      <c r="H105" s="65"/>
      <c r="I105" s="69" t="s">
        <v>248</v>
      </c>
      <c r="J105" s="70"/>
      <c r="K105" s="70"/>
      <c r="L105" s="69" t="s">
        <v>2713</v>
      </c>
      <c r="M105" s="73">
        <v>1.2375403131823492</v>
      </c>
      <c r="N105" s="74">
        <v>7249.654296875</v>
      </c>
      <c r="O105" s="74">
        <v>8616.78515625</v>
      </c>
      <c r="P105" s="75"/>
      <c r="Q105" s="76"/>
      <c r="R105" s="76"/>
      <c r="S105" s="86"/>
      <c r="T105" s="48">
        <v>1</v>
      </c>
      <c r="U105" s="48">
        <v>1</v>
      </c>
      <c r="V105" s="49">
        <v>0</v>
      </c>
      <c r="W105" s="49">
        <v>0</v>
      </c>
      <c r="X105" s="49">
        <v>0</v>
      </c>
      <c r="Y105" s="49">
        <v>0.999998</v>
      </c>
      <c r="Z105" s="49">
        <v>0</v>
      </c>
      <c r="AA105" s="49" t="s">
        <v>4074</v>
      </c>
      <c r="AB105" s="71">
        <v>105</v>
      </c>
      <c r="AC105" s="71"/>
      <c r="AD105" s="72"/>
      <c r="AE105" s="78" t="s">
        <v>1447</v>
      </c>
      <c r="AF105" s="78">
        <v>1925</v>
      </c>
      <c r="AG105" s="78">
        <v>1695</v>
      </c>
      <c r="AH105" s="78">
        <v>1495</v>
      </c>
      <c r="AI105" s="78">
        <v>49</v>
      </c>
      <c r="AJ105" s="78"/>
      <c r="AK105" s="78" t="s">
        <v>1660</v>
      </c>
      <c r="AL105" s="78" t="s">
        <v>1833</v>
      </c>
      <c r="AM105" s="78"/>
      <c r="AN105" s="78"/>
      <c r="AO105" s="80">
        <v>40035.24988425926</v>
      </c>
      <c r="AP105" s="82" t="s">
        <v>2147</v>
      </c>
      <c r="AQ105" s="78" t="b">
        <v>0</v>
      </c>
      <c r="AR105" s="78" t="b">
        <v>0</v>
      </c>
      <c r="AS105" s="78" t="b">
        <v>1</v>
      </c>
      <c r="AT105" s="78" t="s">
        <v>1276</v>
      </c>
      <c r="AU105" s="78">
        <v>0</v>
      </c>
      <c r="AV105" s="82" t="s">
        <v>2250</v>
      </c>
      <c r="AW105" s="78" t="b">
        <v>0</v>
      </c>
      <c r="AX105" s="78" t="s">
        <v>2391</v>
      </c>
      <c r="AY105" s="82" t="s">
        <v>2494</v>
      </c>
      <c r="AZ105" s="78" t="s">
        <v>66</v>
      </c>
      <c r="BA105" s="78" t="str">
        <f>REPLACE(INDEX(GroupVertices[Group],MATCH(Vertices[[#This Row],[Vertex]],GroupVertices[Vertex],0)),1,1,"")</f>
        <v>9</v>
      </c>
      <c r="BB105" s="48" t="s">
        <v>599</v>
      </c>
      <c r="BC105" s="48" t="s">
        <v>599</v>
      </c>
      <c r="BD105" s="48" t="s">
        <v>685</v>
      </c>
      <c r="BE105" s="48" t="s">
        <v>685</v>
      </c>
      <c r="BF105" s="48"/>
      <c r="BG105" s="48"/>
      <c r="BH105" s="121" t="s">
        <v>1273</v>
      </c>
      <c r="BI105" s="121" t="s">
        <v>1273</v>
      </c>
      <c r="BJ105" s="121" t="s">
        <v>1273</v>
      </c>
      <c r="BK105" s="121" t="s">
        <v>1273</v>
      </c>
      <c r="BL105" s="121">
        <v>0</v>
      </c>
      <c r="BM105" s="124">
        <v>0</v>
      </c>
      <c r="BN105" s="121">
        <v>0</v>
      </c>
      <c r="BO105" s="124">
        <v>0</v>
      </c>
      <c r="BP105" s="121">
        <v>0</v>
      </c>
      <c r="BQ105" s="124">
        <v>0</v>
      </c>
      <c r="BR105" s="121">
        <v>0</v>
      </c>
      <c r="BS105" s="124">
        <v>0</v>
      </c>
      <c r="BT105" s="121">
        <v>0</v>
      </c>
      <c r="BU105" s="2"/>
      <c r="BV105" s="3"/>
      <c r="BW105" s="3"/>
      <c r="BX105" s="3"/>
      <c r="BY105" s="3"/>
    </row>
    <row r="106" spans="1:77" ht="41.45" customHeight="1">
      <c r="A106" s="64" t="s">
        <v>249</v>
      </c>
      <c r="C106" s="65"/>
      <c r="D106" s="65" t="s">
        <v>64</v>
      </c>
      <c r="E106" s="66">
        <v>170.0105932553669</v>
      </c>
      <c r="F106" s="68">
        <v>99.98659616850775</v>
      </c>
      <c r="G106" s="100" t="s">
        <v>2344</v>
      </c>
      <c r="H106" s="65"/>
      <c r="I106" s="69" t="s">
        <v>249</v>
      </c>
      <c r="J106" s="70"/>
      <c r="K106" s="70"/>
      <c r="L106" s="69" t="s">
        <v>2714</v>
      </c>
      <c r="M106" s="73">
        <v>5.467050241986226</v>
      </c>
      <c r="N106" s="74">
        <v>1607.216552734375</v>
      </c>
      <c r="O106" s="74">
        <v>2008.130859375</v>
      </c>
      <c r="P106" s="75"/>
      <c r="Q106" s="76"/>
      <c r="R106" s="76"/>
      <c r="S106" s="86"/>
      <c r="T106" s="48">
        <v>1</v>
      </c>
      <c r="U106" s="48">
        <v>2</v>
      </c>
      <c r="V106" s="49">
        <v>488</v>
      </c>
      <c r="W106" s="49">
        <v>0.002105</v>
      </c>
      <c r="X106" s="49">
        <v>0.003165</v>
      </c>
      <c r="Y106" s="49">
        <v>0.955594</v>
      </c>
      <c r="Z106" s="49">
        <v>0.3333333333333333</v>
      </c>
      <c r="AA106" s="49">
        <v>0</v>
      </c>
      <c r="AB106" s="71">
        <v>106</v>
      </c>
      <c r="AC106" s="71"/>
      <c r="AD106" s="72"/>
      <c r="AE106" s="78" t="s">
        <v>1448</v>
      </c>
      <c r="AF106" s="78">
        <v>1916</v>
      </c>
      <c r="AG106" s="78">
        <v>31804</v>
      </c>
      <c r="AH106" s="78">
        <v>28067</v>
      </c>
      <c r="AI106" s="78">
        <v>9908</v>
      </c>
      <c r="AJ106" s="78"/>
      <c r="AK106" s="78" t="s">
        <v>1661</v>
      </c>
      <c r="AL106" s="78"/>
      <c r="AM106" s="82" t="s">
        <v>1980</v>
      </c>
      <c r="AN106" s="78"/>
      <c r="AO106" s="80">
        <v>39794.147731481484</v>
      </c>
      <c r="AP106" s="82" t="s">
        <v>2148</v>
      </c>
      <c r="AQ106" s="78" t="b">
        <v>1</v>
      </c>
      <c r="AR106" s="78" t="b">
        <v>0</v>
      </c>
      <c r="AS106" s="78" t="b">
        <v>0</v>
      </c>
      <c r="AT106" s="78" t="s">
        <v>1276</v>
      </c>
      <c r="AU106" s="78">
        <v>2021</v>
      </c>
      <c r="AV106" s="82" t="s">
        <v>2250</v>
      </c>
      <c r="AW106" s="78" t="b">
        <v>0</v>
      </c>
      <c r="AX106" s="78" t="s">
        <v>2391</v>
      </c>
      <c r="AY106" s="82" t="s">
        <v>2495</v>
      </c>
      <c r="AZ106" s="78" t="s">
        <v>66</v>
      </c>
      <c r="BA106" s="78" t="str">
        <f>REPLACE(INDEX(GroupVertices[Group],MATCH(Vertices[[#This Row],[Vertex]],GroupVertices[Vertex],0)),1,1,"")</f>
        <v>2</v>
      </c>
      <c r="BB106" s="48"/>
      <c r="BC106" s="48"/>
      <c r="BD106" s="48"/>
      <c r="BE106" s="48"/>
      <c r="BF106" s="48" t="s">
        <v>3389</v>
      </c>
      <c r="BG106" s="48" t="s">
        <v>3389</v>
      </c>
      <c r="BH106" s="121" t="s">
        <v>3460</v>
      </c>
      <c r="BI106" s="121" t="s">
        <v>3460</v>
      </c>
      <c r="BJ106" s="121" t="s">
        <v>3585</v>
      </c>
      <c r="BK106" s="121" t="s">
        <v>3585</v>
      </c>
      <c r="BL106" s="121">
        <v>0</v>
      </c>
      <c r="BM106" s="124">
        <v>0</v>
      </c>
      <c r="BN106" s="121">
        <v>1</v>
      </c>
      <c r="BO106" s="124">
        <v>4</v>
      </c>
      <c r="BP106" s="121">
        <v>0</v>
      </c>
      <c r="BQ106" s="124">
        <v>0</v>
      </c>
      <c r="BR106" s="121">
        <v>24</v>
      </c>
      <c r="BS106" s="124">
        <v>96</v>
      </c>
      <c r="BT106" s="121">
        <v>25</v>
      </c>
      <c r="BU106" s="2"/>
      <c r="BV106" s="3"/>
      <c r="BW106" s="3"/>
      <c r="BX106" s="3"/>
      <c r="BY106" s="3"/>
    </row>
    <row r="107" spans="1:77" ht="41.45" customHeight="1">
      <c r="A107" s="64" t="s">
        <v>250</v>
      </c>
      <c r="C107" s="65"/>
      <c r="D107" s="65" t="s">
        <v>64</v>
      </c>
      <c r="E107" s="66">
        <v>162.1103345863475</v>
      </c>
      <c r="F107" s="68">
        <v>99.99981538118888</v>
      </c>
      <c r="G107" s="100" t="s">
        <v>886</v>
      </c>
      <c r="H107" s="65"/>
      <c r="I107" s="69" t="s">
        <v>250</v>
      </c>
      <c r="J107" s="70"/>
      <c r="K107" s="70"/>
      <c r="L107" s="69" t="s">
        <v>2715</v>
      </c>
      <c r="M107" s="73">
        <v>1.061527295785848</v>
      </c>
      <c r="N107" s="74">
        <v>1510.4195556640625</v>
      </c>
      <c r="O107" s="74">
        <v>1806.6796875</v>
      </c>
      <c r="P107" s="75"/>
      <c r="Q107" s="76"/>
      <c r="R107" s="76"/>
      <c r="S107" s="86"/>
      <c r="T107" s="48">
        <v>0</v>
      </c>
      <c r="U107" s="48">
        <v>4</v>
      </c>
      <c r="V107" s="49">
        <v>742</v>
      </c>
      <c r="W107" s="49">
        <v>0.00211</v>
      </c>
      <c r="X107" s="49">
        <v>0.003235</v>
      </c>
      <c r="Y107" s="49">
        <v>1.26698</v>
      </c>
      <c r="Z107" s="49">
        <v>0.16666666666666666</v>
      </c>
      <c r="AA107" s="49">
        <v>0</v>
      </c>
      <c r="AB107" s="71">
        <v>107</v>
      </c>
      <c r="AC107" s="71"/>
      <c r="AD107" s="72"/>
      <c r="AE107" s="78" t="s">
        <v>1449</v>
      </c>
      <c r="AF107" s="78">
        <v>1130</v>
      </c>
      <c r="AG107" s="78">
        <v>442</v>
      </c>
      <c r="AH107" s="78">
        <v>5493</v>
      </c>
      <c r="AI107" s="78">
        <v>6424</v>
      </c>
      <c r="AJ107" s="78"/>
      <c r="AK107" s="78"/>
      <c r="AL107" s="78"/>
      <c r="AM107" s="78"/>
      <c r="AN107" s="78"/>
      <c r="AO107" s="80">
        <v>43445.443136574075</v>
      </c>
      <c r="AP107" s="82" t="s">
        <v>2149</v>
      </c>
      <c r="AQ107" s="78" t="b">
        <v>1</v>
      </c>
      <c r="AR107" s="78" t="b">
        <v>0</v>
      </c>
      <c r="AS107" s="78" t="b">
        <v>0</v>
      </c>
      <c r="AT107" s="78" t="s">
        <v>1276</v>
      </c>
      <c r="AU107" s="78">
        <v>12</v>
      </c>
      <c r="AV107" s="78"/>
      <c r="AW107" s="78" t="b">
        <v>0</v>
      </c>
      <c r="AX107" s="78" t="s">
        <v>2391</v>
      </c>
      <c r="AY107" s="82" t="s">
        <v>2496</v>
      </c>
      <c r="AZ107" s="78" t="s">
        <v>66</v>
      </c>
      <c r="BA107" s="78" t="str">
        <f>REPLACE(INDEX(GroupVertices[Group],MATCH(Vertices[[#This Row],[Vertex]],GroupVertices[Vertex],0)),1,1,"")</f>
        <v>2</v>
      </c>
      <c r="BB107" s="48"/>
      <c r="BC107" s="48"/>
      <c r="BD107" s="48"/>
      <c r="BE107" s="48"/>
      <c r="BF107" s="48" t="s">
        <v>3390</v>
      </c>
      <c r="BG107" s="48" t="s">
        <v>3390</v>
      </c>
      <c r="BH107" s="121" t="s">
        <v>3461</v>
      </c>
      <c r="BI107" s="121" t="s">
        <v>3461</v>
      </c>
      <c r="BJ107" s="121" t="s">
        <v>3586</v>
      </c>
      <c r="BK107" s="121" t="s">
        <v>3586</v>
      </c>
      <c r="BL107" s="121">
        <v>0</v>
      </c>
      <c r="BM107" s="124">
        <v>0</v>
      </c>
      <c r="BN107" s="121">
        <v>2</v>
      </c>
      <c r="BO107" s="124">
        <v>6.666666666666667</v>
      </c>
      <c r="BP107" s="121">
        <v>0</v>
      </c>
      <c r="BQ107" s="124">
        <v>0</v>
      </c>
      <c r="BR107" s="121">
        <v>28</v>
      </c>
      <c r="BS107" s="124">
        <v>93.33333333333333</v>
      </c>
      <c r="BT107" s="121">
        <v>30</v>
      </c>
      <c r="BU107" s="2"/>
      <c r="BV107" s="3"/>
      <c r="BW107" s="3"/>
      <c r="BX107" s="3"/>
      <c r="BY107" s="3"/>
    </row>
    <row r="108" spans="1:77" ht="41.45" customHeight="1">
      <c r="A108" s="64" t="s">
        <v>251</v>
      </c>
      <c r="C108" s="65"/>
      <c r="D108" s="65" t="s">
        <v>64</v>
      </c>
      <c r="E108" s="66">
        <v>164.28780528129693</v>
      </c>
      <c r="F108" s="68">
        <v>99.99617189944614</v>
      </c>
      <c r="G108" s="100" t="s">
        <v>2345</v>
      </c>
      <c r="H108" s="65"/>
      <c r="I108" s="69" t="s">
        <v>251</v>
      </c>
      <c r="J108" s="70"/>
      <c r="K108" s="70"/>
      <c r="L108" s="69" t="s">
        <v>2716</v>
      </c>
      <c r="M108" s="73">
        <v>2.275778311249022</v>
      </c>
      <c r="N108" s="74">
        <v>1416.738037109375</v>
      </c>
      <c r="O108" s="74">
        <v>1179.955810546875</v>
      </c>
      <c r="P108" s="75"/>
      <c r="Q108" s="76"/>
      <c r="R108" s="76"/>
      <c r="S108" s="86"/>
      <c r="T108" s="48">
        <v>2</v>
      </c>
      <c r="U108" s="48">
        <v>1</v>
      </c>
      <c r="V108" s="49">
        <v>0</v>
      </c>
      <c r="W108" s="49">
        <v>0.001664</v>
      </c>
      <c r="X108" s="49">
        <v>0.000549</v>
      </c>
      <c r="Y108" s="49">
        <v>0.729101</v>
      </c>
      <c r="Z108" s="49">
        <v>0</v>
      </c>
      <c r="AA108" s="49">
        <v>0</v>
      </c>
      <c r="AB108" s="71">
        <v>108</v>
      </c>
      <c r="AC108" s="71"/>
      <c r="AD108" s="72"/>
      <c r="AE108" s="78" t="s">
        <v>1450</v>
      </c>
      <c r="AF108" s="78">
        <v>9998</v>
      </c>
      <c r="AG108" s="78">
        <v>9086</v>
      </c>
      <c r="AH108" s="78">
        <v>16214</v>
      </c>
      <c r="AI108" s="78">
        <v>2508</v>
      </c>
      <c r="AJ108" s="78"/>
      <c r="AK108" s="78" t="s">
        <v>1662</v>
      </c>
      <c r="AL108" s="78" t="s">
        <v>1834</v>
      </c>
      <c r="AM108" s="82" t="s">
        <v>1981</v>
      </c>
      <c r="AN108" s="78"/>
      <c r="AO108" s="80">
        <v>43173.468356481484</v>
      </c>
      <c r="AP108" s="82" t="s">
        <v>2150</v>
      </c>
      <c r="AQ108" s="78" t="b">
        <v>1</v>
      </c>
      <c r="AR108" s="78" t="b">
        <v>0</v>
      </c>
      <c r="AS108" s="78" t="b">
        <v>0</v>
      </c>
      <c r="AT108" s="78" t="s">
        <v>1276</v>
      </c>
      <c r="AU108" s="78">
        <v>91</v>
      </c>
      <c r="AV108" s="78"/>
      <c r="AW108" s="78" t="b">
        <v>0</v>
      </c>
      <c r="AX108" s="78" t="s">
        <v>2391</v>
      </c>
      <c r="AY108" s="82" t="s">
        <v>2497</v>
      </c>
      <c r="AZ108" s="78" t="s">
        <v>66</v>
      </c>
      <c r="BA108" s="78" t="str">
        <f>REPLACE(INDEX(GroupVertices[Group],MATCH(Vertices[[#This Row],[Vertex]],GroupVertices[Vertex],0)),1,1,"")</f>
        <v>2</v>
      </c>
      <c r="BB108" s="48"/>
      <c r="BC108" s="48"/>
      <c r="BD108" s="48"/>
      <c r="BE108" s="48"/>
      <c r="BF108" s="48" t="s">
        <v>3391</v>
      </c>
      <c r="BG108" s="48" t="s">
        <v>3391</v>
      </c>
      <c r="BH108" s="121" t="s">
        <v>3462</v>
      </c>
      <c r="BI108" s="121" t="s">
        <v>3462</v>
      </c>
      <c r="BJ108" s="121" t="s">
        <v>3587</v>
      </c>
      <c r="BK108" s="121" t="s">
        <v>3587</v>
      </c>
      <c r="BL108" s="121">
        <v>0</v>
      </c>
      <c r="BM108" s="124">
        <v>0</v>
      </c>
      <c r="BN108" s="121">
        <v>1</v>
      </c>
      <c r="BO108" s="124">
        <v>4.166666666666667</v>
      </c>
      <c r="BP108" s="121">
        <v>0</v>
      </c>
      <c r="BQ108" s="124">
        <v>0</v>
      </c>
      <c r="BR108" s="121">
        <v>23</v>
      </c>
      <c r="BS108" s="124">
        <v>95.83333333333333</v>
      </c>
      <c r="BT108" s="121">
        <v>24</v>
      </c>
      <c r="BU108" s="2"/>
      <c r="BV108" s="3"/>
      <c r="BW108" s="3"/>
      <c r="BX108" s="3"/>
      <c r="BY108" s="3"/>
    </row>
    <row r="109" spans="1:77" ht="41.45" customHeight="1">
      <c r="A109" s="64" t="s">
        <v>252</v>
      </c>
      <c r="C109" s="65"/>
      <c r="D109" s="65" t="s">
        <v>64</v>
      </c>
      <c r="E109" s="66">
        <v>162.00453429806907</v>
      </c>
      <c r="F109" s="68">
        <v>99.99999241292556</v>
      </c>
      <c r="G109" s="100" t="s">
        <v>887</v>
      </c>
      <c r="H109" s="65"/>
      <c r="I109" s="69" t="s">
        <v>252</v>
      </c>
      <c r="J109" s="70"/>
      <c r="K109" s="70"/>
      <c r="L109" s="69" t="s">
        <v>2717</v>
      </c>
      <c r="M109" s="73">
        <v>1.0025285190048978</v>
      </c>
      <c r="N109" s="74">
        <v>4411.5146484375</v>
      </c>
      <c r="O109" s="74">
        <v>1599.1248779296875</v>
      </c>
      <c r="P109" s="75"/>
      <c r="Q109" s="76"/>
      <c r="R109" s="76"/>
      <c r="S109" s="86"/>
      <c r="T109" s="48">
        <v>0</v>
      </c>
      <c r="U109" s="48">
        <v>2</v>
      </c>
      <c r="V109" s="49">
        <v>0</v>
      </c>
      <c r="W109" s="49">
        <v>0.015385</v>
      </c>
      <c r="X109" s="49">
        <v>0</v>
      </c>
      <c r="Y109" s="49">
        <v>0.772284</v>
      </c>
      <c r="Z109" s="49">
        <v>0.5</v>
      </c>
      <c r="AA109" s="49">
        <v>0</v>
      </c>
      <c r="AB109" s="71">
        <v>109</v>
      </c>
      <c r="AC109" s="71"/>
      <c r="AD109" s="72"/>
      <c r="AE109" s="78" t="s">
        <v>1451</v>
      </c>
      <c r="AF109" s="78">
        <v>47</v>
      </c>
      <c r="AG109" s="78">
        <v>22</v>
      </c>
      <c r="AH109" s="78">
        <v>4</v>
      </c>
      <c r="AI109" s="78">
        <v>4</v>
      </c>
      <c r="AJ109" s="78"/>
      <c r="AK109" s="78"/>
      <c r="AL109" s="78" t="s">
        <v>1835</v>
      </c>
      <c r="AM109" s="78"/>
      <c r="AN109" s="78"/>
      <c r="AO109" s="80">
        <v>42694.467835648145</v>
      </c>
      <c r="AP109" s="82" t="s">
        <v>2151</v>
      </c>
      <c r="AQ109" s="78" t="b">
        <v>1</v>
      </c>
      <c r="AR109" s="78" t="b">
        <v>0</v>
      </c>
      <c r="AS109" s="78" t="b">
        <v>0</v>
      </c>
      <c r="AT109" s="78" t="s">
        <v>1276</v>
      </c>
      <c r="AU109" s="78">
        <v>0</v>
      </c>
      <c r="AV109" s="78"/>
      <c r="AW109" s="78" t="b">
        <v>0</v>
      </c>
      <c r="AX109" s="78" t="s">
        <v>2391</v>
      </c>
      <c r="AY109" s="82" t="s">
        <v>2498</v>
      </c>
      <c r="AZ109" s="78" t="s">
        <v>66</v>
      </c>
      <c r="BA109" s="78" t="str">
        <f>REPLACE(INDEX(GroupVertices[Group],MATCH(Vertices[[#This Row],[Vertex]],GroupVertices[Vertex],0)),1,1,"")</f>
        <v>5</v>
      </c>
      <c r="BB109" s="48" t="s">
        <v>600</v>
      </c>
      <c r="BC109" s="48" t="s">
        <v>600</v>
      </c>
      <c r="BD109" s="48" t="s">
        <v>658</v>
      </c>
      <c r="BE109" s="48" t="s">
        <v>658</v>
      </c>
      <c r="BF109" s="48" t="s">
        <v>730</v>
      </c>
      <c r="BG109" s="48" t="s">
        <v>730</v>
      </c>
      <c r="BH109" s="121" t="s">
        <v>3463</v>
      </c>
      <c r="BI109" s="121" t="s">
        <v>3463</v>
      </c>
      <c r="BJ109" s="121" t="s">
        <v>3588</v>
      </c>
      <c r="BK109" s="121" t="s">
        <v>3588</v>
      </c>
      <c r="BL109" s="121">
        <v>0</v>
      </c>
      <c r="BM109" s="124">
        <v>0</v>
      </c>
      <c r="BN109" s="121">
        <v>0</v>
      </c>
      <c r="BO109" s="124">
        <v>0</v>
      </c>
      <c r="BP109" s="121">
        <v>0</v>
      </c>
      <c r="BQ109" s="124">
        <v>0</v>
      </c>
      <c r="BR109" s="121">
        <v>13</v>
      </c>
      <c r="BS109" s="124">
        <v>100</v>
      </c>
      <c r="BT109" s="121">
        <v>13</v>
      </c>
      <c r="BU109" s="2"/>
      <c r="BV109" s="3"/>
      <c r="BW109" s="3"/>
      <c r="BX109" s="3"/>
      <c r="BY109" s="3"/>
    </row>
    <row r="110" spans="1:77" ht="41.45" customHeight="1">
      <c r="A110" s="64" t="s">
        <v>399</v>
      </c>
      <c r="C110" s="65"/>
      <c r="D110" s="65" t="s">
        <v>64</v>
      </c>
      <c r="E110" s="66">
        <v>429.36110706131853</v>
      </c>
      <c r="F110" s="68">
        <v>99.55263447882187</v>
      </c>
      <c r="G110" s="100" t="s">
        <v>2346</v>
      </c>
      <c r="H110" s="65"/>
      <c r="I110" s="69" t="s">
        <v>399</v>
      </c>
      <c r="J110" s="70"/>
      <c r="K110" s="70"/>
      <c r="L110" s="69" t="s">
        <v>2718</v>
      </c>
      <c r="M110" s="73">
        <v>150.0920160246318</v>
      </c>
      <c r="N110" s="74">
        <v>4147.53466796875</v>
      </c>
      <c r="O110" s="74">
        <v>1356.8668212890625</v>
      </c>
      <c r="P110" s="75"/>
      <c r="Q110" s="76"/>
      <c r="R110" s="76"/>
      <c r="S110" s="86"/>
      <c r="T110" s="48">
        <v>3</v>
      </c>
      <c r="U110" s="48">
        <v>0</v>
      </c>
      <c r="V110" s="49">
        <v>12</v>
      </c>
      <c r="W110" s="49">
        <v>0.018868</v>
      </c>
      <c r="X110" s="49">
        <v>0</v>
      </c>
      <c r="Y110" s="49">
        <v>1.098148</v>
      </c>
      <c r="Z110" s="49">
        <v>0.3333333333333333</v>
      </c>
      <c r="AA110" s="49">
        <v>0</v>
      </c>
      <c r="AB110" s="71">
        <v>110</v>
      </c>
      <c r="AC110" s="71"/>
      <c r="AD110" s="72"/>
      <c r="AE110" s="78" t="s">
        <v>1452</v>
      </c>
      <c r="AF110" s="78">
        <v>1087</v>
      </c>
      <c r="AG110" s="78">
        <v>1061359</v>
      </c>
      <c r="AH110" s="78">
        <v>22078</v>
      </c>
      <c r="AI110" s="78">
        <v>26982</v>
      </c>
      <c r="AJ110" s="78"/>
      <c r="AK110" s="78" t="s">
        <v>1663</v>
      </c>
      <c r="AL110" s="78" t="s">
        <v>1797</v>
      </c>
      <c r="AM110" s="82" t="s">
        <v>1982</v>
      </c>
      <c r="AN110" s="78"/>
      <c r="AO110" s="80">
        <v>39699.696701388886</v>
      </c>
      <c r="AP110" s="82" t="s">
        <v>2152</v>
      </c>
      <c r="AQ110" s="78" t="b">
        <v>0</v>
      </c>
      <c r="AR110" s="78" t="b">
        <v>0</v>
      </c>
      <c r="AS110" s="78" t="b">
        <v>1</v>
      </c>
      <c r="AT110" s="78" t="s">
        <v>1276</v>
      </c>
      <c r="AU110" s="78">
        <v>14874</v>
      </c>
      <c r="AV110" s="82" t="s">
        <v>2250</v>
      </c>
      <c r="AW110" s="78" t="b">
        <v>1</v>
      </c>
      <c r="AX110" s="78" t="s">
        <v>2391</v>
      </c>
      <c r="AY110" s="82" t="s">
        <v>2499</v>
      </c>
      <c r="AZ110" s="78" t="s">
        <v>65</v>
      </c>
      <c r="BA110" s="78" t="str">
        <f>REPLACE(INDEX(GroupVertices[Group],MATCH(Vertices[[#This Row],[Vertex]],GroupVertices[Vertex],0)),1,1,"")</f>
        <v>5</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266</v>
      </c>
      <c r="C111" s="65"/>
      <c r="D111" s="65" t="s">
        <v>64</v>
      </c>
      <c r="E111" s="66">
        <v>162.0433277371045</v>
      </c>
      <c r="F111" s="68">
        <v>99.99992750128878</v>
      </c>
      <c r="G111" s="100" t="s">
        <v>897</v>
      </c>
      <c r="H111" s="65"/>
      <c r="I111" s="69" t="s">
        <v>266</v>
      </c>
      <c r="J111" s="70"/>
      <c r="K111" s="70"/>
      <c r="L111" s="69" t="s">
        <v>2719</v>
      </c>
      <c r="M111" s="73">
        <v>1.0241614038245797</v>
      </c>
      <c r="N111" s="74">
        <v>4127.81396484375</v>
      </c>
      <c r="O111" s="74">
        <v>1795.965087890625</v>
      </c>
      <c r="P111" s="75"/>
      <c r="Q111" s="76"/>
      <c r="R111" s="76"/>
      <c r="S111" s="86"/>
      <c r="T111" s="48">
        <v>2</v>
      </c>
      <c r="U111" s="48">
        <v>1</v>
      </c>
      <c r="V111" s="49">
        <v>12</v>
      </c>
      <c r="W111" s="49">
        <v>0.018868</v>
      </c>
      <c r="X111" s="49">
        <v>0</v>
      </c>
      <c r="Y111" s="49">
        <v>1.098148</v>
      </c>
      <c r="Z111" s="49">
        <v>0.3333333333333333</v>
      </c>
      <c r="AA111" s="49">
        <v>0</v>
      </c>
      <c r="AB111" s="71">
        <v>111</v>
      </c>
      <c r="AC111" s="71"/>
      <c r="AD111" s="72"/>
      <c r="AE111" s="78" t="s">
        <v>1453</v>
      </c>
      <c r="AF111" s="78">
        <v>728</v>
      </c>
      <c r="AG111" s="78">
        <v>176</v>
      </c>
      <c r="AH111" s="78">
        <v>952</v>
      </c>
      <c r="AI111" s="78">
        <v>114</v>
      </c>
      <c r="AJ111" s="78"/>
      <c r="AK111" s="78" t="s">
        <v>1664</v>
      </c>
      <c r="AL111" s="78" t="s">
        <v>1836</v>
      </c>
      <c r="AM111" s="78"/>
      <c r="AN111" s="78"/>
      <c r="AO111" s="80">
        <v>40980.65646990741</v>
      </c>
      <c r="AP111" s="82" t="s">
        <v>2153</v>
      </c>
      <c r="AQ111" s="78" t="b">
        <v>1</v>
      </c>
      <c r="AR111" s="78" t="b">
        <v>0</v>
      </c>
      <c r="AS111" s="78" t="b">
        <v>0</v>
      </c>
      <c r="AT111" s="78" t="s">
        <v>1276</v>
      </c>
      <c r="AU111" s="78">
        <v>68</v>
      </c>
      <c r="AV111" s="82" t="s">
        <v>2250</v>
      </c>
      <c r="AW111" s="78" t="b">
        <v>0</v>
      </c>
      <c r="AX111" s="78" t="s">
        <v>2391</v>
      </c>
      <c r="AY111" s="82" t="s">
        <v>2500</v>
      </c>
      <c r="AZ111" s="78" t="s">
        <v>66</v>
      </c>
      <c r="BA111" s="78" t="str">
        <f>REPLACE(INDEX(GroupVertices[Group],MATCH(Vertices[[#This Row],[Vertex]],GroupVertices[Vertex],0)),1,1,"")</f>
        <v>5</v>
      </c>
      <c r="BB111" s="48" t="s">
        <v>600</v>
      </c>
      <c r="BC111" s="48" t="s">
        <v>600</v>
      </c>
      <c r="BD111" s="48" t="s">
        <v>658</v>
      </c>
      <c r="BE111" s="48" t="s">
        <v>658</v>
      </c>
      <c r="BF111" s="48" t="s">
        <v>747</v>
      </c>
      <c r="BG111" s="48" t="s">
        <v>747</v>
      </c>
      <c r="BH111" s="121" t="s">
        <v>3464</v>
      </c>
      <c r="BI111" s="121" t="s">
        <v>3464</v>
      </c>
      <c r="BJ111" s="121" t="s">
        <v>3589</v>
      </c>
      <c r="BK111" s="121" t="s">
        <v>3589</v>
      </c>
      <c r="BL111" s="121">
        <v>0</v>
      </c>
      <c r="BM111" s="124">
        <v>0</v>
      </c>
      <c r="BN111" s="121">
        <v>0</v>
      </c>
      <c r="BO111" s="124">
        <v>0</v>
      </c>
      <c r="BP111" s="121">
        <v>0</v>
      </c>
      <c r="BQ111" s="124">
        <v>0</v>
      </c>
      <c r="BR111" s="121">
        <v>12</v>
      </c>
      <c r="BS111" s="124">
        <v>100</v>
      </c>
      <c r="BT111" s="121">
        <v>12</v>
      </c>
      <c r="BU111" s="2"/>
      <c r="BV111" s="3"/>
      <c r="BW111" s="3"/>
      <c r="BX111" s="3"/>
      <c r="BY111" s="3"/>
    </row>
    <row r="112" spans="1:77" ht="41.45" customHeight="1">
      <c r="A112" s="64" t="s">
        <v>253</v>
      </c>
      <c r="C112" s="65"/>
      <c r="D112" s="65" t="s">
        <v>64</v>
      </c>
      <c r="E112" s="66">
        <v>162.01385479965552</v>
      </c>
      <c r="F112" s="68">
        <v>99.99997681727258</v>
      </c>
      <c r="G112" s="100" t="s">
        <v>888</v>
      </c>
      <c r="H112" s="65"/>
      <c r="I112" s="69" t="s">
        <v>253</v>
      </c>
      <c r="J112" s="70"/>
      <c r="K112" s="70"/>
      <c r="L112" s="69" t="s">
        <v>2720</v>
      </c>
      <c r="M112" s="73">
        <v>1.0077260302927435</v>
      </c>
      <c r="N112" s="74">
        <v>7020.0908203125</v>
      </c>
      <c r="O112" s="74">
        <v>3776.093017578125</v>
      </c>
      <c r="P112" s="75"/>
      <c r="Q112" s="76"/>
      <c r="R112" s="76"/>
      <c r="S112" s="86"/>
      <c r="T112" s="48">
        <v>2</v>
      </c>
      <c r="U112" s="48">
        <v>1</v>
      </c>
      <c r="V112" s="49">
        <v>0</v>
      </c>
      <c r="W112" s="49">
        <v>1</v>
      </c>
      <c r="X112" s="49">
        <v>0</v>
      </c>
      <c r="Y112" s="49">
        <v>1.298243</v>
      </c>
      <c r="Z112" s="49">
        <v>0</v>
      </c>
      <c r="AA112" s="49">
        <v>0</v>
      </c>
      <c r="AB112" s="71">
        <v>112</v>
      </c>
      <c r="AC112" s="71"/>
      <c r="AD112" s="72"/>
      <c r="AE112" s="78" t="s">
        <v>1454</v>
      </c>
      <c r="AF112" s="78">
        <v>30</v>
      </c>
      <c r="AG112" s="78">
        <v>59</v>
      </c>
      <c r="AH112" s="78">
        <v>26</v>
      </c>
      <c r="AI112" s="78">
        <v>14</v>
      </c>
      <c r="AJ112" s="78"/>
      <c r="AK112" s="78"/>
      <c r="AL112" s="78" t="s">
        <v>1837</v>
      </c>
      <c r="AM112" s="78"/>
      <c r="AN112" s="78"/>
      <c r="AO112" s="80">
        <v>42163.73299768518</v>
      </c>
      <c r="AP112" s="78"/>
      <c r="AQ112" s="78" t="b">
        <v>0</v>
      </c>
      <c r="AR112" s="78" t="b">
        <v>0</v>
      </c>
      <c r="AS112" s="78" t="b">
        <v>0</v>
      </c>
      <c r="AT112" s="78" t="s">
        <v>2247</v>
      </c>
      <c r="AU112" s="78">
        <v>0</v>
      </c>
      <c r="AV112" s="82" t="s">
        <v>2250</v>
      </c>
      <c r="AW112" s="78" t="b">
        <v>0</v>
      </c>
      <c r="AX112" s="78" t="s">
        <v>2391</v>
      </c>
      <c r="AY112" s="82" t="s">
        <v>2501</v>
      </c>
      <c r="AZ112" s="78" t="s">
        <v>66</v>
      </c>
      <c r="BA112" s="78" t="str">
        <f>REPLACE(INDEX(GroupVertices[Group],MATCH(Vertices[[#This Row],[Vertex]],GroupVertices[Vertex],0)),1,1,"")</f>
        <v>33</v>
      </c>
      <c r="BB112" s="48" t="s">
        <v>601</v>
      </c>
      <c r="BC112" s="48" t="s">
        <v>601</v>
      </c>
      <c r="BD112" s="48" t="s">
        <v>660</v>
      </c>
      <c r="BE112" s="48" t="s">
        <v>660</v>
      </c>
      <c r="BF112" s="48" t="s">
        <v>731</v>
      </c>
      <c r="BG112" s="48" t="s">
        <v>731</v>
      </c>
      <c r="BH112" s="121" t="s">
        <v>3125</v>
      </c>
      <c r="BI112" s="121" t="s">
        <v>3125</v>
      </c>
      <c r="BJ112" s="121" t="s">
        <v>3265</v>
      </c>
      <c r="BK112" s="121" t="s">
        <v>3265</v>
      </c>
      <c r="BL112" s="121">
        <v>0</v>
      </c>
      <c r="BM112" s="124">
        <v>0</v>
      </c>
      <c r="BN112" s="121">
        <v>0</v>
      </c>
      <c r="BO112" s="124">
        <v>0</v>
      </c>
      <c r="BP112" s="121">
        <v>0</v>
      </c>
      <c r="BQ112" s="124">
        <v>0</v>
      </c>
      <c r="BR112" s="121">
        <v>18</v>
      </c>
      <c r="BS112" s="124">
        <v>100</v>
      </c>
      <c r="BT112" s="121">
        <v>18</v>
      </c>
      <c r="BU112" s="2"/>
      <c r="BV112" s="3"/>
      <c r="BW112" s="3"/>
      <c r="BX112" s="3"/>
      <c r="BY112" s="3"/>
    </row>
    <row r="113" spans="1:77" ht="41.45" customHeight="1">
      <c r="A113" s="64" t="s">
        <v>254</v>
      </c>
      <c r="C113" s="65"/>
      <c r="D113" s="65" t="s">
        <v>64</v>
      </c>
      <c r="E113" s="66">
        <v>162.09068596138152</v>
      </c>
      <c r="F113" s="68">
        <v>99.9998482585114</v>
      </c>
      <c r="G113" s="100" t="s">
        <v>889</v>
      </c>
      <c r="H113" s="65"/>
      <c r="I113" s="69" t="s">
        <v>254</v>
      </c>
      <c r="J113" s="70"/>
      <c r="K113" s="70"/>
      <c r="L113" s="69" t="s">
        <v>2721</v>
      </c>
      <c r="M113" s="73">
        <v>1.0505703800979573</v>
      </c>
      <c r="N113" s="74">
        <v>7020.0908203125</v>
      </c>
      <c r="O113" s="74">
        <v>3282.024658203125</v>
      </c>
      <c r="P113" s="75"/>
      <c r="Q113" s="76"/>
      <c r="R113" s="76"/>
      <c r="S113" s="86"/>
      <c r="T113" s="48">
        <v>0</v>
      </c>
      <c r="U113" s="48">
        <v>1</v>
      </c>
      <c r="V113" s="49">
        <v>0</v>
      </c>
      <c r="W113" s="49">
        <v>1</v>
      </c>
      <c r="X113" s="49">
        <v>0</v>
      </c>
      <c r="Y113" s="49">
        <v>0.701753</v>
      </c>
      <c r="Z113" s="49">
        <v>0</v>
      </c>
      <c r="AA113" s="49">
        <v>0</v>
      </c>
      <c r="AB113" s="71">
        <v>113</v>
      </c>
      <c r="AC113" s="71"/>
      <c r="AD113" s="72"/>
      <c r="AE113" s="78" t="s">
        <v>1455</v>
      </c>
      <c r="AF113" s="78">
        <v>267</v>
      </c>
      <c r="AG113" s="78">
        <v>364</v>
      </c>
      <c r="AH113" s="78">
        <v>858</v>
      </c>
      <c r="AI113" s="78">
        <v>1169</v>
      </c>
      <c r="AJ113" s="78"/>
      <c r="AK113" s="78" t="s">
        <v>1665</v>
      </c>
      <c r="AL113" s="78" t="s">
        <v>1838</v>
      </c>
      <c r="AM113" s="78"/>
      <c r="AN113" s="78"/>
      <c r="AO113" s="80">
        <v>39780.26934027778</v>
      </c>
      <c r="AP113" s="78"/>
      <c r="AQ113" s="78" t="b">
        <v>0</v>
      </c>
      <c r="AR113" s="78" t="b">
        <v>0</v>
      </c>
      <c r="AS113" s="78" t="b">
        <v>1</v>
      </c>
      <c r="AT113" s="78" t="s">
        <v>1276</v>
      </c>
      <c r="AU113" s="78">
        <v>15</v>
      </c>
      <c r="AV113" s="82" t="s">
        <v>2250</v>
      </c>
      <c r="AW113" s="78" t="b">
        <v>0</v>
      </c>
      <c r="AX113" s="78" t="s">
        <v>2391</v>
      </c>
      <c r="AY113" s="82" t="s">
        <v>2502</v>
      </c>
      <c r="AZ113" s="78" t="s">
        <v>66</v>
      </c>
      <c r="BA113" s="78" t="str">
        <f>REPLACE(INDEX(GroupVertices[Group],MATCH(Vertices[[#This Row],[Vertex]],GroupVertices[Vertex],0)),1,1,"")</f>
        <v>33</v>
      </c>
      <c r="BB113" s="48"/>
      <c r="BC113" s="48"/>
      <c r="BD113" s="48"/>
      <c r="BE113" s="48"/>
      <c r="BF113" s="48" t="s">
        <v>732</v>
      </c>
      <c r="BG113" s="48" t="s">
        <v>732</v>
      </c>
      <c r="BH113" s="121" t="s">
        <v>3465</v>
      </c>
      <c r="BI113" s="121" t="s">
        <v>3465</v>
      </c>
      <c r="BJ113" s="121" t="s">
        <v>3590</v>
      </c>
      <c r="BK113" s="121" t="s">
        <v>3590</v>
      </c>
      <c r="BL113" s="121">
        <v>0</v>
      </c>
      <c r="BM113" s="124">
        <v>0</v>
      </c>
      <c r="BN113" s="121">
        <v>0</v>
      </c>
      <c r="BO113" s="124">
        <v>0</v>
      </c>
      <c r="BP113" s="121">
        <v>0</v>
      </c>
      <c r="BQ113" s="124">
        <v>0</v>
      </c>
      <c r="BR113" s="121">
        <v>18</v>
      </c>
      <c r="BS113" s="124">
        <v>100</v>
      </c>
      <c r="BT113" s="121">
        <v>18</v>
      </c>
      <c r="BU113" s="2"/>
      <c r="BV113" s="3"/>
      <c r="BW113" s="3"/>
      <c r="BX113" s="3"/>
      <c r="BY113" s="3"/>
    </row>
    <row r="114" spans="1:77" ht="41.45" customHeight="1">
      <c r="A114" s="64" t="s">
        <v>255</v>
      </c>
      <c r="C114" s="65"/>
      <c r="D114" s="65" t="s">
        <v>64</v>
      </c>
      <c r="E114" s="66">
        <v>190.98978279918657</v>
      </c>
      <c r="F114" s="68">
        <v>99.95149246113861</v>
      </c>
      <c r="G114" s="100" t="s">
        <v>2347</v>
      </c>
      <c r="H114" s="65"/>
      <c r="I114" s="69" t="s">
        <v>255</v>
      </c>
      <c r="J114" s="70"/>
      <c r="K114" s="70"/>
      <c r="L114" s="69" t="s">
        <v>2722</v>
      </c>
      <c r="M114" s="73">
        <v>17.165945784536444</v>
      </c>
      <c r="N114" s="74">
        <v>3257.414306640625</v>
      </c>
      <c r="O114" s="74">
        <v>7609.97119140625</v>
      </c>
      <c r="P114" s="75"/>
      <c r="Q114" s="76"/>
      <c r="R114" s="76"/>
      <c r="S114" s="86"/>
      <c r="T114" s="48">
        <v>7</v>
      </c>
      <c r="U114" s="48">
        <v>6</v>
      </c>
      <c r="V114" s="49">
        <v>3270.504762</v>
      </c>
      <c r="W114" s="49">
        <v>0.002933</v>
      </c>
      <c r="X114" s="49">
        <v>0.024185</v>
      </c>
      <c r="Y114" s="49">
        <v>3.202457</v>
      </c>
      <c r="Z114" s="49">
        <v>0.06363636363636363</v>
      </c>
      <c r="AA114" s="49">
        <v>0.18181818181818182</v>
      </c>
      <c r="AB114" s="71">
        <v>114</v>
      </c>
      <c r="AC114" s="71"/>
      <c r="AD114" s="72"/>
      <c r="AE114" s="78" t="s">
        <v>1456</v>
      </c>
      <c r="AF114" s="78">
        <v>103058</v>
      </c>
      <c r="AG114" s="78">
        <v>115086</v>
      </c>
      <c r="AH114" s="78">
        <v>135281</v>
      </c>
      <c r="AI114" s="78">
        <v>109746</v>
      </c>
      <c r="AJ114" s="78"/>
      <c r="AK114" s="78" t="s">
        <v>1666</v>
      </c>
      <c r="AL114" s="78" t="s">
        <v>1839</v>
      </c>
      <c r="AM114" s="82" t="s">
        <v>1983</v>
      </c>
      <c r="AN114" s="78"/>
      <c r="AO114" s="80">
        <v>42432.99030092593</v>
      </c>
      <c r="AP114" s="82" t="s">
        <v>2154</v>
      </c>
      <c r="AQ114" s="78" t="b">
        <v>1</v>
      </c>
      <c r="AR114" s="78" t="b">
        <v>0</v>
      </c>
      <c r="AS114" s="78" t="b">
        <v>0</v>
      </c>
      <c r="AT114" s="78" t="s">
        <v>1276</v>
      </c>
      <c r="AU114" s="78">
        <v>8565</v>
      </c>
      <c r="AV114" s="78"/>
      <c r="AW114" s="78" t="b">
        <v>0</v>
      </c>
      <c r="AX114" s="78" t="s">
        <v>2391</v>
      </c>
      <c r="AY114" s="82" t="s">
        <v>2503</v>
      </c>
      <c r="AZ114" s="78" t="s">
        <v>66</v>
      </c>
      <c r="BA114" s="78" t="str">
        <f>REPLACE(INDEX(GroupVertices[Group],MATCH(Vertices[[#This Row],[Vertex]],GroupVertices[Vertex],0)),1,1,"")</f>
        <v>4</v>
      </c>
      <c r="BB114" s="48" t="s">
        <v>602</v>
      </c>
      <c r="BC114" s="48" t="s">
        <v>602</v>
      </c>
      <c r="BD114" s="48" t="s">
        <v>642</v>
      </c>
      <c r="BE114" s="48" t="s">
        <v>642</v>
      </c>
      <c r="BF114" s="48" t="s">
        <v>3392</v>
      </c>
      <c r="BG114" s="48" t="s">
        <v>3418</v>
      </c>
      <c r="BH114" s="121" t="s">
        <v>3466</v>
      </c>
      <c r="BI114" s="121" t="s">
        <v>3540</v>
      </c>
      <c r="BJ114" s="121" t="s">
        <v>3591</v>
      </c>
      <c r="BK114" s="121" t="s">
        <v>3591</v>
      </c>
      <c r="BL114" s="121">
        <v>2</v>
      </c>
      <c r="BM114" s="124">
        <v>5</v>
      </c>
      <c r="BN114" s="121">
        <v>1</v>
      </c>
      <c r="BO114" s="124">
        <v>2.5</v>
      </c>
      <c r="BP114" s="121">
        <v>0</v>
      </c>
      <c r="BQ114" s="124">
        <v>0</v>
      </c>
      <c r="BR114" s="121">
        <v>37</v>
      </c>
      <c r="BS114" s="124">
        <v>92.5</v>
      </c>
      <c r="BT114" s="121">
        <v>40</v>
      </c>
      <c r="BU114" s="2"/>
      <c r="BV114" s="3"/>
      <c r="BW114" s="3"/>
      <c r="BX114" s="3"/>
      <c r="BY114" s="3"/>
    </row>
    <row r="115" spans="1:77" ht="41.45" customHeight="1">
      <c r="A115" s="64" t="s">
        <v>256</v>
      </c>
      <c r="C115" s="65"/>
      <c r="D115" s="65" t="s">
        <v>64</v>
      </c>
      <c r="E115" s="66">
        <v>170.94088007587223</v>
      </c>
      <c r="F115" s="68">
        <v>99.98503955373728</v>
      </c>
      <c r="G115" s="100" t="s">
        <v>890</v>
      </c>
      <c r="H115" s="65"/>
      <c r="I115" s="69" t="s">
        <v>256</v>
      </c>
      <c r="J115" s="70"/>
      <c r="K115" s="70"/>
      <c r="L115" s="69" t="s">
        <v>2723</v>
      </c>
      <c r="M115" s="73">
        <v>5.985818057824438</v>
      </c>
      <c r="N115" s="74">
        <v>2791.011474609375</v>
      </c>
      <c r="O115" s="74">
        <v>7183.14697265625</v>
      </c>
      <c r="P115" s="75"/>
      <c r="Q115" s="76"/>
      <c r="R115" s="76"/>
      <c r="S115" s="86"/>
      <c r="T115" s="48">
        <v>2</v>
      </c>
      <c r="U115" s="48">
        <v>3</v>
      </c>
      <c r="V115" s="49">
        <v>154.385714</v>
      </c>
      <c r="W115" s="49">
        <v>0.002558</v>
      </c>
      <c r="X115" s="49">
        <v>0.01914</v>
      </c>
      <c r="Y115" s="49">
        <v>1.239467</v>
      </c>
      <c r="Z115" s="49">
        <v>0.16666666666666666</v>
      </c>
      <c r="AA115" s="49">
        <v>0.25</v>
      </c>
      <c r="AB115" s="71">
        <v>115</v>
      </c>
      <c r="AC115" s="71"/>
      <c r="AD115" s="72"/>
      <c r="AE115" s="78" t="s">
        <v>1457</v>
      </c>
      <c r="AF115" s="78">
        <v>6292</v>
      </c>
      <c r="AG115" s="78">
        <v>35497</v>
      </c>
      <c r="AH115" s="78">
        <v>72223</v>
      </c>
      <c r="AI115" s="78">
        <v>81129</v>
      </c>
      <c r="AJ115" s="78"/>
      <c r="AK115" s="78" t="s">
        <v>1667</v>
      </c>
      <c r="AL115" s="78" t="s">
        <v>1805</v>
      </c>
      <c r="AM115" s="82" t="s">
        <v>1984</v>
      </c>
      <c r="AN115" s="78"/>
      <c r="AO115" s="80">
        <v>41966.51733796296</v>
      </c>
      <c r="AP115" s="82" t="s">
        <v>2155</v>
      </c>
      <c r="AQ115" s="78" t="b">
        <v>1</v>
      </c>
      <c r="AR115" s="78" t="b">
        <v>0</v>
      </c>
      <c r="AS115" s="78" t="b">
        <v>0</v>
      </c>
      <c r="AT115" s="78" t="s">
        <v>1276</v>
      </c>
      <c r="AU115" s="78">
        <v>1895</v>
      </c>
      <c r="AV115" s="82" t="s">
        <v>2250</v>
      </c>
      <c r="AW115" s="78" t="b">
        <v>0</v>
      </c>
      <c r="AX115" s="78" t="s">
        <v>2391</v>
      </c>
      <c r="AY115" s="82" t="s">
        <v>2504</v>
      </c>
      <c r="AZ115" s="78" t="s">
        <v>66</v>
      </c>
      <c r="BA115" s="78" t="str">
        <f>REPLACE(INDEX(GroupVertices[Group],MATCH(Vertices[[#This Row],[Vertex]],GroupVertices[Vertex],0)),1,1,"")</f>
        <v>4</v>
      </c>
      <c r="BB115" s="48" t="s">
        <v>602</v>
      </c>
      <c r="BC115" s="48" t="s">
        <v>602</v>
      </c>
      <c r="BD115" s="48" t="s">
        <v>642</v>
      </c>
      <c r="BE115" s="48" t="s">
        <v>642</v>
      </c>
      <c r="BF115" s="48" t="s">
        <v>734</v>
      </c>
      <c r="BG115" s="48" t="s">
        <v>734</v>
      </c>
      <c r="BH115" s="121" t="s">
        <v>3467</v>
      </c>
      <c r="BI115" s="121" t="s">
        <v>3467</v>
      </c>
      <c r="BJ115" s="121" t="s">
        <v>3592</v>
      </c>
      <c r="BK115" s="121" t="s">
        <v>3592</v>
      </c>
      <c r="BL115" s="121">
        <v>0</v>
      </c>
      <c r="BM115" s="124">
        <v>0</v>
      </c>
      <c r="BN115" s="121">
        <v>0</v>
      </c>
      <c r="BO115" s="124">
        <v>0</v>
      </c>
      <c r="BP115" s="121">
        <v>0</v>
      </c>
      <c r="BQ115" s="124">
        <v>0</v>
      </c>
      <c r="BR115" s="121">
        <v>14</v>
      </c>
      <c r="BS115" s="124">
        <v>100</v>
      </c>
      <c r="BT115" s="121">
        <v>14</v>
      </c>
      <c r="BU115" s="2"/>
      <c r="BV115" s="3"/>
      <c r="BW115" s="3"/>
      <c r="BX115" s="3"/>
      <c r="BY115" s="3"/>
    </row>
    <row r="116" spans="1:77" ht="41.45" customHeight="1">
      <c r="A116" s="64" t="s">
        <v>400</v>
      </c>
      <c r="C116" s="65"/>
      <c r="D116" s="65" t="s">
        <v>64</v>
      </c>
      <c r="E116" s="66">
        <v>167.421760963373</v>
      </c>
      <c r="F116" s="68">
        <v>99.9909279665029</v>
      </c>
      <c r="G116" s="100" t="s">
        <v>2348</v>
      </c>
      <c r="H116" s="65"/>
      <c r="I116" s="69" t="s">
        <v>400</v>
      </c>
      <c r="J116" s="70"/>
      <c r="K116" s="70"/>
      <c r="L116" s="69" t="s">
        <v>2724</v>
      </c>
      <c r="M116" s="73">
        <v>4.023406363467596</v>
      </c>
      <c r="N116" s="74">
        <v>3168.11669921875</v>
      </c>
      <c r="O116" s="74">
        <v>6658.15771484375</v>
      </c>
      <c r="P116" s="75"/>
      <c r="Q116" s="76"/>
      <c r="R116" s="76"/>
      <c r="S116" s="86"/>
      <c r="T116" s="48">
        <v>2</v>
      </c>
      <c r="U116" s="48">
        <v>0</v>
      </c>
      <c r="V116" s="49">
        <v>0</v>
      </c>
      <c r="W116" s="49">
        <v>0.002294</v>
      </c>
      <c r="X116" s="49">
        <v>0.006286</v>
      </c>
      <c r="Y116" s="49">
        <v>0.660849</v>
      </c>
      <c r="Z116" s="49">
        <v>1</v>
      </c>
      <c r="AA116" s="49">
        <v>0</v>
      </c>
      <c r="AB116" s="71">
        <v>116</v>
      </c>
      <c r="AC116" s="71"/>
      <c r="AD116" s="72"/>
      <c r="AE116" s="78" t="s">
        <v>1458</v>
      </c>
      <c r="AF116" s="78">
        <v>3333</v>
      </c>
      <c r="AG116" s="78">
        <v>21527</v>
      </c>
      <c r="AH116" s="78">
        <v>34219</v>
      </c>
      <c r="AI116" s="78">
        <v>2395</v>
      </c>
      <c r="AJ116" s="78"/>
      <c r="AK116" s="78" t="s">
        <v>1668</v>
      </c>
      <c r="AL116" s="78" t="s">
        <v>1840</v>
      </c>
      <c r="AM116" s="78"/>
      <c r="AN116" s="78"/>
      <c r="AO116" s="80">
        <v>39985.7615625</v>
      </c>
      <c r="AP116" s="78"/>
      <c r="AQ116" s="78" t="b">
        <v>1</v>
      </c>
      <c r="AR116" s="78" t="b">
        <v>0</v>
      </c>
      <c r="AS116" s="78" t="b">
        <v>0</v>
      </c>
      <c r="AT116" s="78" t="s">
        <v>1276</v>
      </c>
      <c r="AU116" s="78">
        <v>2429</v>
      </c>
      <c r="AV116" s="82" t="s">
        <v>2250</v>
      </c>
      <c r="AW116" s="78" t="b">
        <v>0</v>
      </c>
      <c r="AX116" s="78" t="s">
        <v>2391</v>
      </c>
      <c r="AY116" s="82" t="s">
        <v>2505</v>
      </c>
      <c r="AZ116" s="78" t="s">
        <v>65</v>
      </c>
      <c r="BA116" s="78" t="str">
        <f>REPLACE(INDEX(GroupVertices[Group],MATCH(Vertices[[#This Row],[Vertex]],GroupVertices[Vertex],0)),1,1,"")</f>
        <v>4</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401</v>
      </c>
      <c r="C117" s="65"/>
      <c r="D117" s="65" t="s">
        <v>64</v>
      </c>
      <c r="E117" s="66">
        <v>169.78589359549937</v>
      </c>
      <c r="F117" s="68">
        <v>99.98697215019614</v>
      </c>
      <c r="G117" s="100" t="s">
        <v>2349</v>
      </c>
      <c r="H117" s="65"/>
      <c r="I117" s="69" t="s">
        <v>401</v>
      </c>
      <c r="J117" s="70"/>
      <c r="K117" s="70"/>
      <c r="L117" s="69" t="s">
        <v>2725</v>
      </c>
      <c r="M117" s="73">
        <v>5.3417480779657325</v>
      </c>
      <c r="N117" s="74">
        <v>3863.235595703125</v>
      </c>
      <c r="O117" s="74">
        <v>9323.544921875</v>
      </c>
      <c r="P117" s="75"/>
      <c r="Q117" s="76"/>
      <c r="R117" s="76"/>
      <c r="S117" s="86"/>
      <c r="T117" s="48">
        <v>2</v>
      </c>
      <c r="U117" s="48">
        <v>0</v>
      </c>
      <c r="V117" s="49">
        <v>0</v>
      </c>
      <c r="W117" s="49">
        <v>0.002262</v>
      </c>
      <c r="X117" s="49">
        <v>0.007888</v>
      </c>
      <c r="Y117" s="49">
        <v>0.727942</v>
      </c>
      <c r="Z117" s="49">
        <v>0.5</v>
      </c>
      <c r="AA117" s="49">
        <v>0</v>
      </c>
      <c r="AB117" s="71">
        <v>117</v>
      </c>
      <c r="AC117" s="71"/>
      <c r="AD117" s="72"/>
      <c r="AE117" s="78" t="s">
        <v>1459</v>
      </c>
      <c r="AF117" s="78">
        <v>386</v>
      </c>
      <c r="AG117" s="78">
        <v>30912</v>
      </c>
      <c r="AH117" s="78">
        <v>5418</v>
      </c>
      <c r="AI117" s="78">
        <v>3699</v>
      </c>
      <c r="AJ117" s="78"/>
      <c r="AK117" s="78" t="s">
        <v>1669</v>
      </c>
      <c r="AL117" s="78" t="s">
        <v>1841</v>
      </c>
      <c r="AM117" s="82" t="s">
        <v>1985</v>
      </c>
      <c r="AN117" s="78"/>
      <c r="AO117" s="80">
        <v>41140.856527777774</v>
      </c>
      <c r="AP117" s="82" t="s">
        <v>2156</v>
      </c>
      <c r="AQ117" s="78" t="b">
        <v>0</v>
      </c>
      <c r="AR117" s="78" t="b">
        <v>0</v>
      </c>
      <c r="AS117" s="78" t="b">
        <v>0</v>
      </c>
      <c r="AT117" s="78" t="s">
        <v>1276</v>
      </c>
      <c r="AU117" s="78">
        <v>1121</v>
      </c>
      <c r="AV117" s="82" t="s">
        <v>2250</v>
      </c>
      <c r="AW117" s="78" t="b">
        <v>0</v>
      </c>
      <c r="AX117" s="78" t="s">
        <v>2391</v>
      </c>
      <c r="AY117" s="82" t="s">
        <v>2506</v>
      </c>
      <c r="AZ117" s="78" t="s">
        <v>65</v>
      </c>
      <c r="BA117" s="78" t="str">
        <f>REPLACE(INDEX(GroupVertices[Group],MATCH(Vertices[[#This Row],[Vertex]],GroupVertices[Vertex],0)),1,1,"")</f>
        <v>4</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257</v>
      </c>
      <c r="C118" s="65"/>
      <c r="D118" s="65" t="s">
        <v>64</v>
      </c>
      <c r="E118" s="66">
        <v>162.01738147593144</v>
      </c>
      <c r="F118" s="68">
        <v>99.99997091621469</v>
      </c>
      <c r="G118" s="100" t="s">
        <v>891</v>
      </c>
      <c r="H118" s="65"/>
      <c r="I118" s="69" t="s">
        <v>257</v>
      </c>
      <c r="J118" s="70"/>
      <c r="K118" s="70"/>
      <c r="L118" s="69" t="s">
        <v>2726</v>
      </c>
      <c r="M118" s="73">
        <v>1.0096926561854418</v>
      </c>
      <c r="N118" s="74">
        <v>3639.004150390625</v>
      </c>
      <c r="O118" s="74">
        <v>9169.744140625</v>
      </c>
      <c r="P118" s="75"/>
      <c r="Q118" s="76"/>
      <c r="R118" s="76"/>
      <c r="S118" s="86"/>
      <c r="T118" s="48">
        <v>0</v>
      </c>
      <c r="U118" s="48">
        <v>2</v>
      </c>
      <c r="V118" s="49">
        <v>0</v>
      </c>
      <c r="W118" s="49">
        <v>0.002262</v>
      </c>
      <c r="X118" s="49">
        <v>0.007888</v>
      </c>
      <c r="Y118" s="49">
        <v>0.727942</v>
      </c>
      <c r="Z118" s="49">
        <v>0.5</v>
      </c>
      <c r="AA118" s="49">
        <v>0</v>
      </c>
      <c r="AB118" s="71">
        <v>118</v>
      </c>
      <c r="AC118" s="71"/>
      <c r="AD118" s="72"/>
      <c r="AE118" s="78" t="s">
        <v>1460</v>
      </c>
      <c r="AF118" s="78">
        <v>640</v>
      </c>
      <c r="AG118" s="78">
        <v>73</v>
      </c>
      <c r="AH118" s="78">
        <v>854</v>
      </c>
      <c r="AI118" s="78">
        <v>18</v>
      </c>
      <c r="AJ118" s="78"/>
      <c r="AK118" s="78" t="s">
        <v>1670</v>
      </c>
      <c r="AL118" s="78"/>
      <c r="AM118" s="78"/>
      <c r="AN118" s="78"/>
      <c r="AO118" s="80">
        <v>40473.30380787037</v>
      </c>
      <c r="AP118" s="82" t="s">
        <v>2157</v>
      </c>
      <c r="AQ118" s="78" t="b">
        <v>1</v>
      </c>
      <c r="AR118" s="78" t="b">
        <v>0</v>
      </c>
      <c r="AS118" s="78" t="b">
        <v>1</v>
      </c>
      <c r="AT118" s="78" t="s">
        <v>2246</v>
      </c>
      <c r="AU118" s="78">
        <v>0</v>
      </c>
      <c r="AV118" s="82" t="s">
        <v>2250</v>
      </c>
      <c r="AW118" s="78" t="b">
        <v>0</v>
      </c>
      <c r="AX118" s="78" t="s">
        <v>2391</v>
      </c>
      <c r="AY118" s="82" t="s">
        <v>2507</v>
      </c>
      <c r="AZ118" s="78" t="s">
        <v>66</v>
      </c>
      <c r="BA118" s="78" t="str">
        <f>REPLACE(INDEX(GroupVertices[Group],MATCH(Vertices[[#This Row],[Vertex]],GroupVertices[Vertex],0)),1,1,"")</f>
        <v>4</v>
      </c>
      <c r="BB118" s="48" t="s">
        <v>603</v>
      </c>
      <c r="BC118" s="48" t="s">
        <v>603</v>
      </c>
      <c r="BD118" s="48" t="s">
        <v>661</v>
      </c>
      <c r="BE118" s="48" t="s">
        <v>661</v>
      </c>
      <c r="BF118" s="48" t="s">
        <v>736</v>
      </c>
      <c r="BG118" s="48" t="s">
        <v>736</v>
      </c>
      <c r="BH118" s="121" t="s">
        <v>3468</v>
      </c>
      <c r="BI118" s="121" t="s">
        <v>3468</v>
      </c>
      <c r="BJ118" s="121" t="s">
        <v>3593</v>
      </c>
      <c r="BK118" s="121" t="s">
        <v>3593</v>
      </c>
      <c r="BL118" s="121">
        <v>0</v>
      </c>
      <c r="BM118" s="124">
        <v>0</v>
      </c>
      <c r="BN118" s="121">
        <v>0</v>
      </c>
      <c r="BO118" s="124">
        <v>0</v>
      </c>
      <c r="BP118" s="121">
        <v>0</v>
      </c>
      <c r="BQ118" s="124">
        <v>0</v>
      </c>
      <c r="BR118" s="121">
        <v>17</v>
      </c>
      <c r="BS118" s="124">
        <v>100</v>
      </c>
      <c r="BT118" s="121">
        <v>17</v>
      </c>
      <c r="BU118" s="2"/>
      <c r="BV118" s="3"/>
      <c r="BW118" s="3"/>
      <c r="BX118" s="3"/>
      <c r="BY118" s="3"/>
    </row>
    <row r="119" spans="1:77" ht="41.45" customHeight="1">
      <c r="A119" s="64" t="s">
        <v>258</v>
      </c>
      <c r="C119" s="65"/>
      <c r="D119" s="65" t="s">
        <v>64</v>
      </c>
      <c r="E119" s="66">
        <v>162.09446454310574</v>
      </c>
      <c r="F119" s="68">
        <v>99.99984193594939</v>
      </c>
      <c r="G119" s="100" t="s">
        <v>2350</v>
      </c>
      <c r="H119" s="65"/>
      <c r="I119" s="69" t="s">
        <v>258</v>
      </c>
      <c r="J119" s="70"/>
      <c r="K119" s="70"/>
      <c r="L119" s="69" t="s">
        <v>2727</v>
      </c>
      <c r="M119" s="73">
        <v>1.0526774792687055</v>
      </c>
      <c r="N119" s="74">
        <v>7020.0908203125</v>
      </c>
      <c r="O119" s="74">
        <v>5125.95751953125</v>
      </c>
      <c r="P119" s="75"/>
      <c r="Q119" s="76"/>
      <c r="R119" s="76"/>
      <c r="S119" s="86"/>
      <c r="T119" s="48">
        <v>0</v>
      </c>
      <c r="U119" s="48">
        <v>1</v>
      </c>
      <c r="V119" s="49">
        <v>0</v>
      </c>
      <c r="W119" s="49">
        <v>1</v>
      </c>
      <c r="X119" s="49">
        <v>0</v>
      </c>
      <c r="Y119" s="49">
        <v>0.999998</v>
      </c>
      <c r="Z119" s="49">
        <v>0</v>
      </c>
      <c r="AA119" s="49">
        <v>0</v>
      </c>
      <c r="AB119" s="71">
        <v>119</v>
      </c>
      <c r="AC119" s="71"/>
      <c r="AD119" s="72"/>
      <c r="AE119" s="78" t="s">
        <v>1461</v>
      </c>
      <c r="AF119" s="78">
        <v>1280</v>
      </c>
      <c r="AG119" s="78">
        <v>379</v>
      </c>
      <c r="AH119" s="78">
        <v>2027</v>
      </c>
      <c r="AI119" s="78">
        <v>1565</v>
      </c>
      <c r="AJ119" s="78"/>
      <c r="AK119" s="78" t="s">
        <v>1671</v>
      </c>
      <c r="AL119" s="78" t="s">
        <v>1842</v>
      </c>
      <c r="AM119" s="82" t="s">
        <v>1986</v>
      </c>
      <c r="AN119" s="78"/>
      <c r="AO119" s="80">
        <v>39972.27276620371</v>
      </c>
      <c r="AP119" s="82" t="s">
        <v>2158</v>
      </c>
      <c r="AQ119" s="78" t="b">
        <v>0</v>
      </c>
      <c r="AR119" s="78" t="b">
        <v>0</v>
      </c>
      <c r="AS119" s="78" t="b">
        <v>0</v>
      </c>
      <c r="AT119" s="78" t="s">
        <v>1276</v>
      </c>
      <c r="AU119" s="78">
        <v>6</v>
      </c>
      <c r="AV119" s="82" t="s">
        <v>2250</v>
      </c>
      <c r="AW119" s="78" t="b">
        <v>0</v>
      </c>
      <c r="AX119" s="78" t="s">
        <v>2391</v>
      </c>
      <c r="AY119" s="82" t="s">
        <v>2508</v>
      </c>
      <c r="AZ119" s="78" t="s">
        <v>66</v>
      </c>
      <c r="BA119" s="78" t="str">
        <f>REPLACE(INDEX(GroupVertices[Group],MATCH(Vertices[[#This Row],[Vertex]],GroupVertices[Vertex],0)),1,1,"")</f>
        <v>32</v>
      </c>
      <c r="BB119" s="48"/>
      <c r="BC119" s="48"/>
      <c r="BD119" s="48"/>
      <c r="BE119" s="48"/>
      <c r="BF119" s="48" t="s">
        <v>737</v>
      </c>
      <c r="BG119" s="48" t="s">
        <v>737</v>
      </c>
      <c r="BH119" s="121" t="s">
        <v>3469</v>
      </c>
      <c r="BI119" s="121" t="s">
        <v>3469</v>
      </c>
      <c r="BJ119" s="121" t="s">
        <v>3594</v>
      </c>
      <c r="BK119" s="121" t="s">
        <v>3594</v>
      </c>
      <c r="BL119" s="121">
        <v>1</v>
      </c>
      <c r="BM119" s="124">
        <v>2.380952380952381</v>
      </c>
      <c r="BN119" s="121">
        <v>2</v>
      </c>
      <c r="BO119" s="124">
        <v>4.761904761904762</v>
      </c>
      <c r="BP119" s="121">
        <v>0</v>
      </c>
      <c r="BQ119" s="124">
        <v>0</v>
      </c>
      <c r="BR119" s="121">
        <v>39</v>
      </c>
      <c r="BS119" s="124">
        <v>92.85714285714286</v>
      </c>
      <c r="BT119" s="121">
        <v>42</v>
      </c>
      <c r="BU119" s="2"/>
      <c r="BV119" s="3"/>
      <c r="BW119" s="3"/>
      <c r="BX119" s="3"/>
      <c r="BY119" s="3"/>
    </row>
    <row r="120" spans="1:77" ht="41.45" customHeight="1">
      <c r="A120" s="64" t="s">
        <v>402</v>
      </c>
      <c r="C120" s="65"/>
      <c r="D120" s="65" t="s">
        <v>64</v>
      </c>
      <c r="E120" s="66">
        <v>1000</v>
      </c>
      <c r="F120" s="68">
        <v>95.76959651053025</v>
      </c>
      <c r="G120" s="100" t="s">
        <v>2351</v>
      </c>
      <c r="H120" s="65"/>
      <c r="I120" s="69" t="s">
        <v>402</v>
      </c>
      <c r="J120" s="70"/>
      <c r="K120" s="70"/>
      <c r="L120" s="69" t="s">
        <v>2728</v>
      </c>
      <c r="M120" s="73">
        <v>1410.8524695906194</v>
      </c>
      <c r="N120" s="74">
        <v>7020.0908203125</v>
      </c>
      <c r="O120" s="74">
        <v>4626.0078125</v>
      </c>
      <c r="P120" s="75"/>
      <c r="Q120" s="76"/>
      <c r="R120" s="76"/>
      <c r="S120" s="86"/>
      <c r="T120" s="48">
        <v>1</v>
      </c>
      <c r="U120" s="48">
        <v>0</v>
      </c>
      <c r="V120" s="49">
        <v>0</v>
      </c>
      <c r="W120" s="49">
        <v>1</v>
      </c>
      <c r="X120" s="49">
        <v>0</v>
      </c>
      <c r="Y120" s="49">
        <v>0.999998</v>
      </c>
      <c r="Z120" s="49">
        <v>0</v>
      </c>
      <c r="AA120" s="49">
        <v>0</v>
      </c>
      <c r="AB120" s="71">
        <v>120</v>
      </c>
      <c r="AC120" s="71"/>
      <c r="AD120" s="72"/>
      <c r="AE120" s="78" t="s">
        <v>1462</v>
      </c>
      <c r="AF120" s="78">
        <v>1048</v>
      </c>
      <c r="AG120" s="78">
        <v>10036450</v>
      </c>
      <c r="AH120" s="78">
        <v>193169</v>
      </c>
      <c r="AI120" s="78">
        <v>4564</v>
      </c>
      <c r="AJ120" s="78"/>
      <c r="AK120" s="78" t="s">
        <v>1672</v>
      </c>
      <c r="AL120" s="78" t="s">
        <v>1822</v>
      </c>
      <c r="AM120" s="82" t="s">
        <v>1987</v>
      </c>
      <c r="AN120" s="78"/>
      <c r="AO120" s="80">
        <v>39148.060520833336</v>
      </c>
      <c r="AP120" s="82" t="s">
        <v>2159</v>
      </c>
      <c r="AQ120" s="78" t="b">
        <v>0</v>
      </c>
      <c r="AR120" s="78" t="b">
        <v>0</v>
      </c>
      <c r="AS120" s="78" t="b">
        <v>1</v>
      </c>
      <c r="AT120" s="78" t="s">
        <v>1276</v>
      </c>
      <c r="AU120" s="78">
        <v>111492</v>
      </c>
      <c r="AV120" s="82" t="s">
        <v>2250</v>
      </c>
      <c r="AW120" s="78" t="b">
        <v>1</v>
      </c>
      <c r="AX120" s="78" t="s">
        <v>2391</v>
      </c>
      <c r="AY120" s="82" t="s">
        <v>2509</v>
      </c>
      <c r="AZ120" s="78" t="s">
        <v>65</v>
      </c>
      <c r="BA120" s="78" t="str">
        <f>REPLACE(INDEX(GroupVertices[Group],MATCH(Vertices[[#This Row],[Vertex]],GroupVertices[Vertex],0)),1,1,"")</f>
        <v>32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259</v>
      </c>
      <c r="C121" s="65"/>
      <c r="D121" s="65" t="s">
        <v>64</v>
      </c>
      <c r="E121" s="66">
        <v>166.8139131166686</v>
      </c>
      <c r="F121" s="68">
        <v>99.9919450559806</v>
      </c>
      <c r="G121" s="100" t="s">
        <v>892</v>
      </c>
      <c r="H121" s="65"/>
      <c r="I121" s="69" t="s">
        <v>259</v>
      </c>
      <c r="J121" s="70"/>
      <c r="K121" s="70"/>
      <c r="L121" s="69" t="s">
        <v>2729</v>
      </c>
      <c r="M121" s="73">
        <v>3.684444343533232</v>
      </c>
      <c r="N121" s="74">
        <v>1652.7943115234375</v>
      </c>
      <c r="O121" s="74">
        <v>3114.706787109375</v>
      </c>
      <c r="P121" s="75"/>
      <c r="Q121" s="76"/>
      <c r="R121" s="76"/>
      <c r="S121" s="86"/>
      <c r="T121" s="48">
        <v>0</v>
      </c>
      <c r="U121" s="48">
        <v>3</v>
      </c>
      <c r="V121" s="49">
        <v>254</v>
      </c>
      <c r="W121" s="49">
        <v>0.002075</v>
      </c>
      <c r="X121" s="49">
        <v>0.003125</v>
      </c>
      <c r="Y121" s="49">
        <v>1.022795</v>
      </c>
      <c r="Z121" s="49">
        <v>0.16666666666666666</v>
      </c>
      <c r="AA121" s="49">
        <v>0</v>
      </c>
      <c r="AB121" s="71">
        <v>121</v>
      </c>
      <c r="AC121" s="71"/>
      <c r="AD121" s="72"/>
      <c r="AE121" s="78" t="s">
        <v>259</v>
      </c>
      <c r="AF121" s="78">
        <v>211</v>
      </c>
      <c r="AG121" s="78">
        <v>19114</v>
      </c>
      <c r="AH121" s="78">
        <v>11217</v>
      </c>
      <c r="AI121" s="78">
        <v>8922</v>
      </c>
      <c r="AJ121" s="78"/>
      <c r="AK121" s="78" t="s">
        <v>1673</v>
      </c>
      <c r="AL121" s="78"/>
      <c r="AM121" s="78"/>
      <c r="AN121" s="78"/>
      <c r="AO121" s="80">
        <v>40934.55548611111</v>
      </c>
      <c r="AP121" s="78"/>
      <c r="AQ121" s="78" t="b">
        <v>0</v>
      </c>
      <c r="AR121" s="78" t="b">
        <v>0</v>
      </c>
      <c r="AS121" s="78" t="b">
        <v>0</v>
      </c>
      <c r="AT121" s="78" t="s">
        <v>1276</v>
      </c>
      <c r="AU121" s="78">
        <v>221</v>
      </c>
      <c r="AV121" s="82" t="s">
        <v>2250</v>
      </c>
      <c r="AW121" s="78" t="b">
        <v>0</v>
      </c>
      <c r="AX121" s="78" t="s">
        <v>2391</v>
      </c>
      <c r="AY121" s="82" t="s">
        <v>2510</v>
      </c>
      <c r="AZ121" s="78" t="s">
        <v>66</v>
      </c>
      <c r="BA121" s="78" t="str">
        <f>REPLACE(INDEX(GroupVertices[Group],MATCH(Vertices[[#This Row],[Vertex]],GroupVertices[Vertex],0)),1,1,"")</f>
        <v>2</v>
      </c>
      <c r="BB121" s="48" t="s">
        <v>604</v>
      </c>
      <c r="BC121" s="48" t="s">
        <v>604</v>
      </c>
      <c r="BD121" s="48" t="s">
        <v>662</v>
      </c>
      <c r="BE121" s="48" t="s">
        <v>662</v>
      </c>
      <c r="BF121" s="48" t="s">
        <v>3393</v>
      </c>
      <c r="BG121" s="48" t="s">
        <v>3419</v>
      </c>
      <c r="BH121" s="121" t="s">
        <v>3470</v>
      </c>
      <c r="BI121" s="121" t="s">
        <v>3470</v>
      </c>
      <c r="BJ121" s="121" t="s">
        <v>3595</v>
      </c>
      <c r="BK121" s="121" t="s">
        <v>3595</v>
      </c>
      <c r="BL121" s="121">
        <v>0</v>
      </c>
      <c r="BM121" s="124">
        <v>0</v>
      </c>
      <c r="BN121" s="121">
        <v>0</v>
      </c>
      <c r="BO121" s="124">
        <v>0</v>
      </c>
      <c r="BP121" s="121">
        <v>0</v>
      </c>
      <c r="BQ121" s="124">
        <v>0</v>
      </c>
      <c r="BR121" s="121">
        <v>29</v>
      </c>
      <c r="BS121" s="124">
        <v>100</v>
      </c>
      <c r="BT121" s="121">
        <v>29</v>
      </c>
      <c r="BU121" s="2"/>
      <c r="BV121" s="3"/>
      <c r="BW121" s="3"/>
      <c r="BX121" s="3"/>
      <c r="BY121" s="3"/>
    </row>
    <row r="122" spans="1:77" ht="41.45" customHeight="1">
      <c r="A122" s="64" t="s">
        <v>403</v>
      </c>
      <c r="C122" s="65"/>
      <c r="D122" s="65" t="s">
        <v>64</v>
      </c>
      <c r="E122" s="66">
        <v>171.7507560920988</v>
      </c>
      <c r="F122" s="68">
        <v>99.98368441794332</v>
      </c>
      <c r="G122" s="100" t="s">
        <v>2352</v>
      </c>
      <c r="H122" s="65"/>
      <c r="I122" s="69" t="s">
        <v>403</v>
      </c>
      <c r="J122" s="70"/>
      <c r="K122" s="70"/>
      <c r="L122" s="69" t="s">
        <v>2730</v>
      </c>
      <c r="M122" s="73">
        <v>6.4374396467548065</v>
      </c>
      <c r="N122" s="74">
        <v>1799.217041015625</v>
      </c>
      <c r="O122" s="74">
        <v>3658.956787109375</v>
      </c>
      <c r="P122" s="75"/>
      <c r="Q122" s="76"/>
      <c r="R122" s="76"/>
      <c r="S122" s="86"/>
      <c r="T122" s="48">
        <v>1</v>
      </c>
      <c r="U122" s="48">
        <v>0</v>
      </c>
      <c r="V122" s="49">
        <v>0</v>
      </c>
      <c r="W122" s="49">
        <v>0.001642</v>
      </c>
      <c r="X122" s="49">
        <v>0.000453</v>
      </c>
      <c r="Y122" s="49">
        <v>0.439792</v>
      </c>
      <c r="Z122" s="49">
        <v>0</v>
      </c>
      <c r="AA122" s="49">
        <v>0</v>
      </c>
      <c r="AB122" s="71">
        <v>122</v>
      </c>
      <c r="AC122" s="71"/>
      <c r="AD122" s="72"/>
      <c r="AE122" s="78" t="s">
        <v>1463</v>
      </c>
      <c r="AF122" s="78">
        <v>732</v>
      </c>
      <c r="AG122" s="78">
        <v>38712</v>
      </c>
      <c r="AH122" s="78">
        <v>59543</v>
      </c>
      <c r="AI122" s="78">
        <v>30655</v>
      </c>
      <c r="AJ122" s="78"/>
      <c r="AK122" s="78" t="s">
        <v>1674</v>
      </c>
      <c r="AL122" s="78" t="s">
        <v>1780</v>
      </c>
      <c r="AM122" s="82" t="s">
        <v>1988</v>
      </c>
      <c r="AN122" s="78"/>
      <c r="AO122" s="80">
        <v>39857.20490740741</v>
      </c>
      <c r="AP122" s="82" t="s">
        <v>2160</v>
      </c>
      <c r="AQ122" s="78" t="b">
        <v>0</v>
      </c>
      <c r="AR122" s="78" t="b">
        <v>0</v>
      </c>
      <c r="AS122" s="78" t="b">
        <v>1</v>
      </c>
      <c r="AT122" s="78" t="s">
        <v>1276</v>
      </c>
      <c r="AU122" s="78">
        <v>2936</v>
      </c>
      <c r="AV122" s="82" t="s">
        <v>2255</v>
      </c>
      <c r="AW122" s="78" t="b">
        <v>0</v>
      </c>
      <c r="AX122" s="78" t="s">
        <v>2391</v>
      </c>
      <c r="AY122" s="82" t="s">
        <v>2511</v>
      </c>
      <c r="AZ122" s="78" t="s">
        <v>65</v>
      </c>
      <c r="BA122" s="78" t="str">
        <f>REPLACE(INDEX(GroupVertices[Group],MATCH(Vertices[[#This Row],[Vertex]],GroupVertices[Vertex],0)),1,1,"")</f>
        <v>2</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404</v>
      </c>
      <c r="C123" s="65"/>
      <c r="D123" s="65" t="s">
        <v>64</v>
      </c>
      <c r="E123" s="66">
        <v>204.31230624247553</v>
      </c>
      <c r="F123" s="68">
        <v>99.9292003719521</v>
      </c>
      <c r="G123" s="100" t="s">
        <v>2353</v>
      </c>
      <c r="H123" s="65"/>
      <c r="I123" s="69" t="s">
        <v>404</v>
      </c>
      <c r="J123" s="70"/>
      <c r="K123" s="70"/>
      <c r="L123" s="69" t="s">
        <v>2731</v>
      </c>
      <c r="M123" s="73">
        <v>24.595156040760518</v>
      </c>
      <c r="N123" s="74">
        <v>1557.3851318359375</v>
      </c>
      <c r="O123" s="74">
        <v>2984.80029296875</v>
      </c>
      <c r="P123" s="75"/>
      <c r="Q123" s="76"/>
      <c r="R123" s="76"/>
      <c r="S123" s="86"/>
      <c r="T123" s="48">
        <v>3</v>
      </c>
      <c r="U123" s="48">
        <v>0</v>
      </c>
      <c r="V123" s="49">
        <v>2</v>
      </c>
      <c r="W123" s="49">
        <v>0.002075</v>
      </c>
      <c r="X123" s="49">
        <v>0.003456</v>
      </c>
      <c r="Y123" s="49">
        <v>0.946424</v>
      </c>
      <c r="Z123" s="49">
        <v>0.3333333333333333</v>
      </c>
      <c r="AA123" s="49">
        <v>0</v>
      </c>
      <c r="AB123" s="71">
        <v>123</v>
      </c>
      <c r="AC123" s="71"/>
      <c r="AD123" s="72"/>
      <c r="AE123" s="78" t="s">
        <v>1464</v>
      </c>
      <c r="AF123" s="78">
        <v>3751</v>
      </c>
      <c r="AG123" s="78">
        <v>167973</v>
      </c>
      <c r="AH123" s="78">
        <v>36470</v>
      </c>
      <c r="AI123" s="78">
        <v>9414</v>
      </c>
      <c r="AJ123" s="78"/>
      <c r="AK123" s="78" t="s">
        <v>1675</v>
      </c>
      <c r="AL123" s="78" t="s">
        <v>1843</v>
      </c>
      <c r="AM123" s="82" t="s">
        <v>1989</v>
      </c>
      <c r="AN123" s="78"/>
      <c r="AO123" s="80">
        <v>39978.93324074074</v>
      </c>
      <c r="AP123" s="82" t="s">
        <v>2161</v>
      </c>
      <c r="AQ123" s="78" t="b">
        <v>0</v>
      </c>
      <c r="AR123" s="78" t="b">
        <v>0</v>
      </c>
      <c r="AS123" s="78" t="b">
        <v>0</v>
      </c>
      <c r="AT123" s="78" t="s">
        <v>1276</v>
      </c>
      <c r="AU123" s="78">
        <v>2924</v>
      </c>
      <c r="AV123" s="82" t="s">
        <v>2263</v>
      </c>
      <c r="AW123" s="78" t="b">
        <v>1</v>
      </c>
      <c r="AX123" s="78" t="s">
        <v>2391</v>
      </c>
      <c r="AY123" s="82" t="s">
        <v>2512</v>
      </c>
      <c r="AZ123" s="78" t="s">
        <v>65</v>
      </c>
      <c r="BA123" s="78" t="str">
        <f>REPLACE(INDEX(GroupVertices[Group],MATCH(Vertices[[#This Row],[Vertex]],GroupVertices[Vertex],0)),1,1,"")</f>
        <v>2</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260</v>
      </c>
      <c r="C124" s="65"/>
      <c r="D124" s="65" t="s">
        <v>64</v>
      </c>
      <c r="E124" s="66">
        <v>162.1047926664853</v>
      </c>
      <c r="F124" s="68">
        <v>99.99982465427985</v>
      </c>
      <c r="G124" s="100" t="s">
        <v>893</v>
      </c>
      <c r="H124" s="65"/>
      <c r="I124" s="69" t="s">
        <v>260</v>
      </c>
      <c r="J124" s="70"/>
      <c r="K124" s="70"/>
      <c r="L124" s="69" t="s">
        <v>2732</v>
      </c>
      <c r="M124" s="73">
        <v>1.0584368836687505</v>
      </c>
      <c r="N124" s="74">
        <v>6074.76611328125</v>
      </c>
      <c r="O124" s="74">
        <v>6015.9853515625</v>
      </c>
      <c r="P124" s="75"/>
      <c r="Q124" s="76"/>
      <c r="R124" s="76"/>
      <c r="S124" s="86"/>
      <c r="T124" s="48">
        <v>0</v>
      </c>
      <c r="U124" s="48">
        <v>1</v>
      </c>
      <c r="V124" s="49">
        <v>0</v>
      </c>
      <c r="W124" s="49">
        <v>0.142857</v>
      </c>
      <c r="X124" s="49">
        <v>0</v>
      </c>
      <c r="Y124" s="49">
        <v>0.595237</v>
      </c>
      <c r="Z124" s="49">
        <v>0</v>
      </c>
      <c r="AA124" s="49">
        <v>0</v>
      </c>
      <c r="AB124" s="71">
        <v>124</v>
      </c>
      <c r="AC124" s="71"/>
      <c r="AD124" s="72"/>
      <c r="AE124" s="78" t="s">
        <v>1465</v>
      </c>
      <c r="AF124" s="78">
        <v>417</v>
      </c>
      <c r="AG124" s="78">
        <v>420</v>
      </c>
      <c r="AH124" s="78">
        <v>784</v>
      </c>
      <c r="AI124" s="78">
        <v>1093</v>
      </c>
      <c r="AJ124" s="78"/>
      <c r="AK124" s="78" t="s">
        <v>1676</v>
      </c>
      <c r="AL124" s="78" t="s">
        <v>1844</v>
      </c>
      <c r="AM124" s="82" t="s">
        <v>1990</v>
      </c>
      <c r="AN124" s="78"/>
      <c r="AO124" s="80">
        <v>39619.26175925926</v>
      </c>
      <c r="AP124" s="82" t="s">
        <v>2162</v>
      </c>
      <c r="AQ124" s="78" t="b">
        <v>0</v>
      </c>
      <c r="AR124" s="78" t="b">
        <v>0</v>
      </c>
      <c r="AS124" s="78" t="b">
        <v>0</v>
      </c>
      <c r="AT124" s="78" t="s">
        <v>1276</v>
      </c>
      <c r="AU124" s="78">
        <v>2</v>
      </c>
      <c r="AV124" s="82" t="s">
        <v>2250</v>
      </c>
      <c r="AW124" s="78" t="b">
        <v>0</v>
      </c>
      <c r="AX124" s="78" t="s">
        <v>2391</v>
      </c>
      <c r="AY124" s="82" t="s">
        <v>2513</v>
      </c>
      <c r="AZ124" s="78" t="s">
        <v>66</v>
      </c>
      <c r="BA124" s="78" t="str">
        <f>REPLACE(INDEX(GroupVertices[Group],MATCH(Vertices[[#This Row],[Vertex]],GroupVertices[Vertex],0)),1,1,"")</f>
        <v>11</v>
      </c>
      <c r="BB124" s="48"/>
      <c r="BC124" s="48"/>
      <c r="BD124" s="48"/>
      <c r="BE124" s="48"/>
      <c r="BF124" s="48" t="s">
        <v>740</v>
      </c>
      <c r="BG124" s="48" t="s">
        <v>740</v>
      </c>
      <c r="BH124" s="121" t="s">
        <v>3471</v>
      </c>
      <c r="BI124" s="121" t="s">
        <v>3471</v>
      </c>
      <c r="BJ124" s="121" t="s">
        <v>3596</v>
      </c>
      <c r="BK124" s="121" t="s">
        <v>3596</v>
      </c>
      <c r="BL124" s="121">
        <v>0</v>
      </c>
      <c r="BM124" s="124">
        <v>0</v>
      </c>
      <c r="BN124" s="121">
        <v>0</v>
      </c>
      <c r="BO124" s="124">
        <v>0</v>
      </c>
      <c r="BP124" s="121">
        <v>0</v>
      </c>
      <c r="BQ124" s="124">
        <v>0</v>
      </c>
      <c r="BR124" s="121">
        <v>19</v>
      </c>
      <c r="BS124" s="124">
        <v>100</v>
      </c>
      <c r="BT124" s="121">
        <v>19</v>
      </c>
      <c r="BU124" s="2"/>
      <c r="BV124" s="3"/>
      <c r="BW124" s="3"/>
      <c r="BX124" s="3"/>
      <c r="BY124" s="3"/>
    </row>
    <row r="125" spans="1:77" ht="41.45" customHeight="1">
      <c r="A125" s="64" t="s">
        <v>326</v>
      </c>
      <c r="C125" s="65"/>
      <c r="D125" s="65" t="s">
        <v>64</v>
      </c>
      <c r="E125" s="66">
        <v>164.65760247937487</v>
      </c>
      <c r="F125" s="68">
        <v>99.995553131376</v>
      </c>
      <c r="G125" s="100" t="s">
        <v>2354</v>
      </c>
      <c r="H125" s="65"/>
      <c r="I125" s="69" t="s">
        <v>326</v>
      </c>
      <c r="J125" s="70"/>
      <c r="K125" s="70"/>
      <c r="L125" s="69" t="s">
        <v>2733</v>
      </c>
      <c r="M125" s="73">
        <v>2.4819930834262482</v>
      </c>
      <c r="N125" s="74">
        <v>6555.5498046875</v>
      </c>
      <c r="O125" s="74">
        <v>6481.70458984375</v>
      </c>
      <c r="P125" s="75"/>
      <c r="Q125" s="76"/>
      <c r="R125" s="76"/>
      <c r="S125" s="86"/>
      <c r="T125" s="48">
        <v>5</v>
      </c>
      <c r="U125" s="48">
        <v>1</v>
      </c>
      <c r="V125" s="49">
        <v>12</v>
      </c>
      <c r="W125" s="49">
        <v>0.25</v>
      </c>
      <c r="X125" s="49">
        <v>0</v>
      </c>
      <c r="Y125" s="49">
        <v>2.619041</v>
      </c>
      <c r="Z125" s="49">
        <v>0</v>
      </c>
      <c r="AA125" s="49">
        <v>0</v>
      </c>
      <c r="AB125" s="71">
        <v>125</v>
      </c>
      <c r="AC125" s="71"/>
      <c r="AD125" s="72"/>
      <c r="AE125" s="78" t="s">
        <v>1466</v>
      </c>
      <c r="AF125" s="78">
        <v>3573</v>
      </c>
      <c r="AG125" s="78">
        <v>10554</v>
      </c>
      <c r="AH125" s="78">
        <v>547</v>
      </c>
      <c r="AI125" s="78">
        <v>466</v>
      </c>
      <c r="AJ125" s="78"/>
      <c r="AK125" s="78" t="s">
        <v>1677</v>
      </c>
      <c r="AL125" s="78">
        <v>2050</v>
      </c>
      <c r="AM125" s="78"/>
      <c r="AN125" s="78"/>
      <c r="AO125" s="80">
        <v>43411.94903935185</v>
      </c>
      <c r="AP125" s="82" t="s">
        <v>2163</v>
      </c>
      <c r="AQ125" s="78" t="b">
        <v>0</v>
      </c>
      <c r="AR125" s="78" t="b">
        <v>0</v>
      </c>
      <c r="AS125" s="78" t="b">
        <v>0</v>
      </c>
      <c r="AT125" s="78" t="s">
        <v>1276</v>
      </c>
      <c r="AU125" s="78">
        <v>138</v>
      </c>
      <c r="AV125" s="82" t="s">
        <v>2250</v>
      </c>
      <c r="AW125" s="78" t="b">
        <v>0</v>
      </c>
      <c r="AX125" s="78" t="s">
        <v>2391</v>
      </c>
      <c r="AY125" s="82" t="s">
        <v>2514</v>
      </c>
      <c r="AZ125" s="78" t="s">
        <v>66</v>
      </c>
      <c r="BA125" s="78" t="str">
        <f>REPLACE(INDEX(GroupVertices[Group],MATCH(Vertices[[#This Row],[Vertex]],GroupVertices[Vertex],0)),1,1,"")</f>
        <v>11</v>
      </c>
      <c r="BB125" s="48"/>
      <c r="BC125" s="48"/>
      <c r="BD125" s="48"/>
      <c r="BE125" s="48"/>
      <c r="BF125" s="48" t="s">
        <v>3046</v>
      </c>
      <c r="BG125" s="48" t="s">
        <v>3046</v>
      </c>
      <c r="BH125" s="121" t="s">
        <v>3107</v>
      </c>
      <c r="BI125" s="121" t="s">
        <v>3107</v>
      </c>
      <c r="BJ125" s="121" t="s">
        <v>3247</v>
      </c>
      <c r="BK125" s="121" t="s">
        <v>3247</v>
      </c>
      <c r="BL125" s="121">
        <v>1</v>
      </c>
      <c r="BM125" s="124">
        <v>3.225806451612903</v>
      </c>
      <c r="BN125" s="121">
        <v>0</v>
      </c>
      <c r="BO125" s="124">
        <v>0</v>
      </c>
      <c r="BP125" s="121">
        <v>0</v>
      </c>
      <c r="BQ125" s="124">
        <v>0</v>
      </c>
      <c r="BR125" s="121">
        <v>30</v>
      </c>
      <c r="BS125" s="124">
        <v>96.7741935483871</v>
      </c>
      <c r="BT125" s="121">
        <v>31</v>
      </c>
      <c r="BU125" s="2"/>
      <c r="BV125" s="3"/>
      <c r="BW125" s="3"/>
      <c r="BX125" s="3"/>
      <c r="BY125" s="3"/>
    </row>
    <row r="126" spans="1:77" ht="41.45" customHeight="1">
      <c r="A126" s="64" t="s">
        <v>261</v>
      </c>
      <c r="C126" s="65"/>
      <c r="D126" s="65" t="s">
        <v>64</v>
      </c>
      <c r="E126" s="66">
        <v>162.366270521802</v>
      </c>
      <c r="F126" s="68">
        <v>99.99938713298775</v>
      </c>
      <c r="G126" s="100" t="s">
        <v>2355</v>
      </c>
      <c r="H126" s="65"/>
      <c r="I126" s="69" t="s">
        <v>261</v>
      </c>
      <c r="J126" s="70"/>
      <c r="K126" s="70"/>
      <c r="L126" s="69" t="s">
        <v>2734</v>
      </c>
      <c r="M126" s="73">
        <v>1.2042481462845274</v>
      </c>
      <c r="N126" s="74">
        <v>7020.0908203125</v>
      </c>
      <c r="O126" s="74">
        <v>2435.050537109375</v>
      </c>
      <c r="P126" s="75"/>
      <c r="Q126" s="76"/>
      <c r="R126" s="76"/>
      <c r="S126" s="86"/>
      <c r="T126" s="48">
        <v>0</v>
      </c>
      <c r="U126" s="48">
        <v>1</v>
      </c>
      <c r="V126" s="49">
        <v>0</v>
      </c>
      <c r="W126" s="49">
        <v>1</v>
      </c>
      <c r="X126" s="49">
        <v>0</v>
      </c>
      <c r="Y126" s="49">
        <v>0.999998</v>
      </c>
      <c r="Z126" s="49">
        <v>0</v>
      </c>
      <c r="AA126" s="49">
        <v>0</v>
      </c>
      <c r="AB126" s="71">
        <v>126</v>
      </c>
      <c r="AC126" s="71"/>
      <c r="AD126" s="72"/>
      <c r="AE126" s="78" t="s">
        <v>1467</v>
      </c>
      <c r="AF126" s="78">
        <v>92</v>
      </c>
      <c r="AG126" s="78">
        <v>1458</v>
      </c>
      <c r="AH126" s="78">
        <v>1152</v>
      </c>
      <c r="AI126" s="78">
        <v>195</v>
      </c>
      <c r="AJ126" s="78"/>
      <c r="AK126" s="78" t="s">
        <v>1678</v>
      </c>
      <c r="AL126" s="78" t="s">
        <v>1821</v>
      </c>
      <c r="AM126" s="82" t="s">
        <v>1991</v>
      </c>
      <c r="AN126" s="78"/>
      <c r="AO126" s="80">
        <v>41611.94274305556</v>
      </c>
      <c r="AP126" s="82" t="s">
        <v>2164</v>
      </c>
      <c r="AQ126" s="78" t="b">
        <v>0</v>
      </c>
      <c r="AR126" s="78" t="b">
        <v>0</v>
      </c>
      <c r="AS126" s="78" t="b">
        <v>1</v>
      </c>
      <c r="AT126" s="78" t="s">
        <v>1276</v>
      </c>
      <c r="AU126" s="78">
        <v>73</v>
      </c>
      <c r="AV126" s="82" t="s">
        <v>2250</v>
      </c>
      <c r="AW126" s="78" t="b">
        <v>0</v>
      </c>
      <c r="AX126" s="78" t="s">
        <v>2391</v>
      </c>
      <c r="AY126" s="82" t="s">
        <v>2515</v>
      </c>
      <c r="AZ126" s="78" t="s">
        <v>66</v>
      </c>
      <c r="BA126" s="78" t="str">
        <f>REPLACE(INDEX(GroupVertices[Group],MATCH(Vertices[[#This Row],[Vertex]],GroupVertices[Vertex],0)),1,1,"")</f>
        <v>31</v>
      </c>
      <c r="BB126" s="48" t="s">
        <v>605</v>
      </c>
      <c r="BC126" s="48" t="s">
        <v>605</v>
      </c>
      <c r="BD126" s="48" t="s">
        <v>663</v>
      </c>
      <c r="BE126" s="48" t="s">
        <v>663</v>
      </c>
      <c r="BF126" s="48" t="s">
        <v>3051</v>
      </c>
      <c r="BG126" s="48" t="s">
        <v>3051</v>
      </c>
      <c r="BH126" s="121" t="s">
        <v>3472</v>
      </c>
      <c r="BI126" s="121" t="s">
        <v>3472</v>
      </c>
      <c r="BJ126" s="121" t="s">
        <v>3597</v>
      </c>
      <c r="BK126" s="121" t="s">
        <v>3597</v>
      </c>
      <c r="BL126" s="121">
        <v>1</v>
      </c>
      <c r="BM126" s="124">
        <v>2.9411764705882355</v>
      </c>
      <c r="BN126" s="121">
        <v>0</v>
      </c>
      <c r="BO126" s="124">
        <v>0</v>
      </c>
      <c r="BP126" s="121">
        <v>0</v>
      </c>
      <c r="BQ126" s="124">
        <v>0</v>
      </c>
      <c r="BR126" s="121">
        <v>33</v>
      </c>
      <c r="BS126" s="124">
        <v>97.05882352941177</v>
      </c>
      <c r="BT126" s="121">
        <v>34</v>
      </c>
      <c r="BU126" s="2"/>
      <c r="BV126" s="3"/>
      <c r="BW126" s="3"/>
      <c r="BX126" s="3"/>
      <c r="BY126" s="3"/>
    </row>
    <row r="127" spans="1:77" ht="41.45" customHeight="1">
      <c r="A127" s="64" t="s">
        <v>405</v>
      </c>
      <c r="C127" s="65"/>
      <c r="D127" s="65" t="s">
        <v>64</v>
      </c>
      <c r="E127" s="66">
        <v>163.69885034321365</v>
      </c>
      <c r="F127" s="68">
        <v>99.99715737611372</v>
      </c>
      <c r="G127" s="100" t="s">
        <v>2356</v>
      </c>
      <c r="H127" s="65"/>
      <c r="I127" s="69" t="s">
        <v>405</v>
      </c>
      <c r="J127" s="70"/>
      <c r="K127" s="70"/>
      <c r="L127" s="69" t="s">
        <v>2735</v>
      </c>
      <c r="M127" s="73">
        <v>1.9473517871683996</v>
      </c>
      <c r="N127" s="74">
        <v>7020.0908203125</v>
      </c>
      <c r="O127" s="74">
        <v>1940.9822998046875</v>
      </c>
      <c r="P127" s="75"/>
      <c r="Q127" s="76"/>
      <c r="R127" s="76"/>
      <c r="S127" s="86"/>
      <c r="T127" s="48">
        <v>1</v>
      </c>
      <c r="U127" s="48">
        <v>0</v>
      </c>
      <c r="V127" s="49">
        <v>0</v>
      </c>
      <c r="W127" s="49">
        <v>1</v>
      </c>
      <c r="X127" s="49">
        <v>0</v>
      </c>
      <c r="Y127" s="49">
        <v>0.999998</v>
      </c>
      <c r="Z127" s="49">
        <v>0</v>
      </c>
      <c r="AA127" s="49">
        <v>0</v>
      </c>
      <c r="AB127" s="71">
        <v>127</v>
      </c>
      <c r="AC127" s="71"/>
      <c r="AD127" s="72"/>
      <c r="AE127" s="78" t="s">
        <v>1468</v>
      </c>
      <c r="AF127" s="78">
        <v>306</v>
      </c>
      <c r="AG127" s="78">
        <v>6748</v>
      </c>
      <c r="AH127" s="78">
        <v>11734</v>
      </c>
      <c r="AI127" s="78">
        <v>4493</v>
      </c>
      <c r="AJ127" s="78"/>
      <c r="AK127" s="78" t="s">
        <v>1679</v>
      </c>
      <c r="AL127" s="78" t="s">
        <v>1802</v>
      </c>
      <c r="AM127" s="82" t="s">
        <v>1992</v>
      </c>
      <c r="AN127" s="78"/>
      <c r="AO127" s="80">
        <v>41325.909907407404</v>
      </c>
      <c r="AP127" s="82" t="s">
        <v>2165</v>
      </c>
      <c r="AQ127" s="78" t="b">
        <v>1</v>
      </c>
      <c r="AR127" s="78" t="b">
        <v>0</v>
      </c>
      <c r="AS127" s="78" t="b">
        <v>1</v>
      </c>
      <c r="AT127" s="78" t="s">
        <v>1276</v>
      </c>
      <c r="AU127" s="78">
        <v>252</v>
      </c>
      <c r="AV127" s="82" t="s">
        <v>2250</v>
      </c>
      <c r="AW127" s="78" t="b">
        <v>1</v>
      </c>
      <c r="AX127" s="78" t="s">
        <v>2391</v>
      </c>
      <c r="AY127" s="82" t="s">
        <v>2516</v>
      </c>
      <c r="AZ127" s="78" t="s">
        <v>65</v>
      </c>
      <c r="BA127" s="78" t="str">
        <f>REPLACE(INDEX(GroupVertices[Group],MATCH(Vertices[[#This Row],[Vertex]],GroupVertices[Vertex],0)),1,1,"")</f>
        <v>31</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262</v>
      </c>
      <c r="C128" s="65"/>
      <c r="D128" s="65" t="s">
        <v>64</v>
      </c>
      <c r="E128" s="66">
        <v>170.46175591323993</v>
      </c>
      <c r="F128" s="68">
        <v>99.985841254602</v>
      </c>
      <c r="G128" s="100" t="s">
        <v>2357</v>
      </c>
      <c r="H128" s="65"/>
      <c r="I128" s="69" t="s">
        <v>262</v>
      </c>
      <c r="J128" s="70"/>
      <c r="K128" s="70"/>
      <c r="L128" s="69" t="s">
        <v>2736</v>
      </c>
      <c r="M128" s="73">
        <v>5.718637882973564</v>
      </c>
      <c r="N128" s="74">
        <v>7660.052734375</v>
      </c>
      <c r="O128" s="74">
        <v>4626.0078125</v>
      </c>
      <c r="P128" s="75"/>
      <c r="Q128" s="76"/>
      <c r="R128" s="76"/>
      <c r="S128" s="86"/>
      <c r="T128" s="48">
        <v>2</v>
      </c>
      <c r="U128" s="48">
        <v>1</v>
      </c>
      <c r="V128" s="49">
        <v>0</v>
      </c>
      <c r="W128" s="49">
        <v>1</v>
      </c>
      <c r="X128" s="49">
        <v>0</v>
      </c>
      <c r="Y128" s="49">
        <v>1.298243</v>
      </c>
      <c r="Z128" s="49">
        <v>0</v>
      </c>
      <c r="AA128" s="49">
        <v>0</v>
      </c>
      <c r="AB128" s="71">
        <v>128</v>
      </c>
      <c r="AC128" s="71"/>
      <c r="AD128" s="72"/>
      <c r="AE128" s="78" t="s">
        <v>1469</v>
      </c>
      <c r="AF128" s="78">
        <v>34895</v>
      </c>
      <c r="AG128" s="78">
        <v>33595</v>
      </c>
      <c r="AH128" s="78">
        <v>209130</v>
      </c>
      <c r="AI128" s="78">
        <v>29181</v>
      </c>
      <c r="AJ128" s="78"/>
      <c r="AK128" s="78" t="s">
        <v>1680</v>
      </c>
      <c r="AL128" s="78"/>
      <c r="AM128" s="82" t="s">
        <v>1993</v>
      </c>
      <c r="AN128" s="78"/>
      <c r="AO128" s="80">
        <v>42078.549849537034</v>
      </c>
      <c r="AP128" s="82" t="s">
        <v>2166</v>
      </c>
      <c r="AQ128" s="78" t="b">
        <v>1</v>
      </c>
      <c r="AR128" s="78" t="b">
        <v>0</v>
      </c>
      <c r="AS128" s="78" t="b">
        <v>1</v>
      </c>
      <c r="AT128" s="78" t="s">
        <v>1276</v>
      </c>
      <c r="AU128" s="78">
        <v>424</v>
      </c>
      <c r="AV128" s="82" t="s">
        <v>2250</v>
      </c>
      <c r="AW128" s="78" t="b">
        <v>0</v>
      </c>
      <c r="AX128" s="78" t="s">
        <v>2391</v>
      </c>
      <c r="AY128" s="82" t="s">
        <v>606</v>
      </c>
      <c r="AZ128" s="78" t="s">
        <v>66</v>
      </c>
      <c r="BA128" s="78" t="str">
        <f>REPLACE(INDEX(GroupVertices[Group],MATCH(Vertices[[#This Row],[Vertex]],GroupVertices[Vertex],0)),1,1,"")</f>
        <v>30</v>
      </c>
      <c r="BB128" s="48" t="s">
        <v>606</v>
      </c>
      <c r="BC128" s="48" t="s">
        <v>606</v>
      </c>
      <c r="BD128" s="48" t="s">
        <v>652</v>
      </c>
      <c r="BE128" s="48" t="s">
        <v>652</v>
      </c>
      <c r="BF128" s="48" t="s">
        <v>3394</v>
      </c>
      <c r="BG128" s="48" t="s">
        <v>3394</v>
      </c>
      <c r="BH128" s="121" t="s">
        <v>3473</v>
      </c>
      <c r="BI128" s="121" t="s">
        <v>3473</v>
      </c>
      <c r="BJ128" s="121" t="s">
        <v>3598</v>
      </c>
      <c r="BK128" s="121" t="s">
        <v>3598</v>
      </c>
      <c r="BL128" s="121">
        <v>0</v>
      </c>
      <c r="BM128" s="124">
        <v>0</v>
      </c>
      <c r="BN128" s="121">
        <v>1</v>
      </c>
      <c r="BO128" s="124">
        <v>4.166666666666667</v>
      </c>
      <c r="BP128" s="121">
        <v>0</v>
      </c>
      <c r="BQ128" s="124">
        <v>0</v>
      </c>
      <c r="BR128" s="121">
        <v>23</v>
      </c>
      <c r="BS128" s="124">
        <v>95.83333333333333</v>
      </c>
      <c r="BT128" s="121">
        <v>24</v>
      </c>
      <c r="BU128" s="2"/>
      <c r="BV128" s="3"/>
      <c r="BW128" s="3"/>
      <c r="BX128" s="3"/>
      <c r="BY128" s="3"/>
    </row>
    <row r="129" spans="1:77" ht="41.45" customHeight="1">
      <c r="A129" s="64" t="s">
        <v>263</v>
      </c>
      <c r="C129" s="65"/>
      <c r="D129" s="65" t="s">
        <v>64</v>
      </c>
      <c r="E129" s="66">
        <v>162.5005361257363</v>
      </c>
      <c r="F129" s="68">
        <v>99.9991624712838</v>
      </c>
      <c r="G129" s="100" t="s">
        <v>894</v>
      </c>
      <c r="H129" s="65"/>
      <c r="I129" s="69" t="s">
        <v>263</v>
      </c>
      <c r="J129" s="70"/>
      <c r="K129" s="70"/>
      <c r="L129" s="69" t="s">
        <v>2737</v>
      </c>
      <c r="M129" s="73">
        <v>1.2791204034851142</v>
      </c>
      <c r="N129" s="74">
        <v>7660.052734375</v>
      </c>
      <c r="O129" s="74">
        <v>5125.95751953125</v>
      </c>
      <c r="P129" s="75"/>
      <c r="Q129" s="76"/>
      <c r="R129" s="76"/>
      <c r="S129" s="86"/>
      <c r="T129" s="48">
        <v>0</v>
      </c>
      <c r="U129" s="48">
        <v>1</v>
      </c>
      <c r="V129" s="49">
        <v>0</v>
      </c>
      <c r="W129" s="49">
        <v>1</v>
      </c>
      <c r="X129" s="49">
        <v>0</v>
      </c>
      <c r="Y129" s="49">
        <v>0.701753</v>
      </c>
      <c r="Z129" s="49">
        <v>0</v>
      </c>
      <c r="AA129" s="49">
        <v>0</v>
      </c>
      <c r="AB129" s="71">
        <v>129</v>
      </c>
      <c r="AC129" s="71"/>
      <c r="AD129" s="72"/>
      <c r="AE129" s="78" t="s">
        <v>1470</v>
      </c>
      <c r="AF129" s="78">
        <v>1073</v>
      </c>
      <c r="AG129" s="78">
        <v>1991</v>
      </c>
      <c r="AH129" s="78">
        <v>54684</v>
      </c>
      <c r="AI129" s="78">
        <v>280</v>
      </c>
      <c r="AJ129" s="78"/>
      <c r="AK129" s="78" t="s">
        <v>1681</v>
      </c>
      <c r="AL129" s="78"/>
      <c r="AM129" s="82" t="s">
        <v>1994</v>
      </c>
      <c r="AN129" s="78"/>
      <c r="AO129" s="80">
        <v>42886.322291666664</v>
      </c>
      <c r="AP129" s="82" t="s">
        <v>2167</v>
      </c>
      <c r="AQ129" s="78" t="b">
        <v>1</v>
      </c>
      <c r="AR129" s="78" t="b">
        <v>0</v>
      </c>
      <c r="AS129" s="78" t="b">
        <v>0</v>
      </c>
      <c r="AT129" s="78" t="s">
        <v>1276</v>
      </c>
      <c r="AU129" s="78">
        <v>117</v>
      </c>
      <c r="AV129" s="78"/>
      <c r="AW129" s="78" t="b">
        <v>0</v>
      </c>
      <c r="AX129" s="78" t="s">
        <v>2391</v>
      </c>
      <c r="AY129" s="82" t="s">
        <v>2517</v>
      </c>
      <c r="AZ129" s="78" t="s">
        <v>66</v>
      </c>
      <c r="BA129" s="78" t="str">
        <f>REPLACE(INDEX(GroupVertices[Group],MATCH(Vertices[[#This Row],[Vertex]],GroupVertices[Vertex],0)),1,1,"")</f>
        <v>30</v>
      </c>
      <c r="BB129" s="48" t="s">
        <v>606</v>
      </c>
      <c r="BC129" s="48" t="s">
        <v>606</v>
      </c>
      <c r="BD129" s="48" t="s">
        <v>652</v>
      </c>
      <c r="BE129" s="48" t="s">
        <v>652</v>
      </c>
      <c r="BF129" s="48" t="s">
        <v>743</v>
      </c>
      <c r="BG129" s="48" t="s">
        <v>743</v>
      </c>
      <c r="BH129" s="121" t="s">
        <v>3474</v>
      </c>
      <c r="BI129" s="121" t="s">
        <v>3474</v>
      </c>
      <c r="BJ129" s="121" t="s">
        <v>3599</v>
      </c>
      <c r="BK129" s="121" t="s">
        <v>3599</v>
      </c>
      <c r="BL129" s="121">
        <v>0</v>
      </c>
      <c r="BM129" s="124">
        <v>0</v>
      </c>
      <c r="BN129" s="121">
        <v>0</v>
      </c>
      <c r="BO129" s="124">
        <v>0</v>
      </c>
      <c r="BP129" s="121">
        <v>0</v>
      </c>
      <c r="BQ129" s="124">
        <v>0</v>
      </c>
      <c r="BR129" s="121">
        <v>15</v>
      </c>
      <c r="BS129" s="124">
        <v>100</v>
      </c>
      <c r="BT129" s="121">
        <v>15</v>
      </c>
      <c r="BU129" s="2"/>
      <c r="BV129" s="3"/>
      <c r="BW129" s="3"/>
      <c r="BX129" s="3"/>
      <c r="BY129" s="3"/>
    </row>
    <row r="130" spans="1:77" ht="41.45" customHeight="1">
      <c r="A130" s="64" t="s">
        <v>264</v>
      </c>
      <c r="C130" s="65"/>
      <c r="D130" s="65" t="s">
        <v>64</v>
      </c>
      <c r="E130" s="66">
        <v>162.16550187952126</v>
      </c>
      <c r="F130" s="68">
        <v>99.99972307178332</v>
      </c>
      <c r="G130" s="100" t="s">
        <v>895</v>
      </c>
      <c r="H130" s="65"/>
      <c r="I130" s="69" t="s">
        <v>264</v>
      </c>
      <c r="J130" s="70"/>
      <c r="K130" s="70"/>
      <c r="L130" s="69" t="s">
        <v>2738</v>
      </c>
      <c r="M130" s="73">
        <v>1.092290943678772</v>
      </c>
      <c r="N130" s="74">
        <v>1634.576171875</v>
      </c>
      <c r="O130" s="74">
        <v>2587.4091796875</v>
      </c>
      <c r="P130" s="75"/>
      <c r="Q130" s="76"/>
      <c r="R130" s="76"/>
      <c r="S130" s="86"/>
      <c r="T130" s="48">
        <v>0</v>
      </c>
      <c r="U130" s="48">
        <v>2</v>
      </c>
      <c r="V130" s="49">
        <v>0</v>
      </c>
      <c r="W130" s="49">
        <v>0.002326</v>
      </c>
      <c r="X130" s="49">
        <v>0.006067</v>
      </c>
      <c r="Y130" s="49">
        <v>0.628281</v>
      </c>
      <c r="Z130" s="49">
        <v>0.5</v>
      </c>
      <c r="AA130" s="49">
        <v>0</v>
      </c>
      <c r="AB130" s="71">
        <v>130</v>
      </c>
      <c r="AC130" s="71"/>
      <c r="AD130" s="72"/>
      <c r="AE130" s="78" t="s">
        <v>1471</v>
      </c>
      <c r="AF130" s="78">
        <v>2465</v>
      </c>
      <c r="AG130" s="78">
        <v>661</v>
      </c>
      <c r="AH130" s="78">
        <v>1033</v>
      </c>
      <c r="AI130" s="78">
        <v>1465</v>
      </c>
      <c r="AJ130" s="78"/>
      <c r="AK130" s="78" t="s">
        <v>1682</v>
      </c>
      <c r="AL130" s="78" t="s">
        <v>1845</v>
      </c>
      <c r="AM130" s="82" t="s">
        <v>1995</v>
      </c>
      <c r="AN130" s="78"/>
      <c r="AO130" s="80">
        <v>43329.47939814815</v>
      </c>
      <c r="AP130" s="82" t="s">
        <v>2168</v>
      </c>
      <c r="AQ130" s="78" t="b">
        <v>0</v>
      </c>
      <c r="AR130" s="78" t="b">
        <v>0</v>
      </c>
      <c r="AS130" s="78" t="b">
        <v>1</v>
      </c>
      <c r="AT130" s="78" t="s">
        <v>1277</v>
      </c>
      <c r="AU130" s="78">
        <v>2</v>
      </c>
      <c r="AV130" s="82" t="s">
        <v>2250</v>
      </c>
      <c r="AW130" s="78" t="b">
        <v>0</v>
      </c>
      <c r="AX130" s="78" t="s">
        <v>2391</v>
      </c>
      <c r="AY130" s="82" t="s">
        <v>2518</v>
      </c>
      <c r="AZ130" s="78" t="s">
        <v>66</v>
      </c>
      <c r="BA130" s="78" t="str">
        <f>REPLACE(INDEX(GroupVertices[Group],MATCH(Vertices[[#This Row],[Vertex]],GroupVertices[Vertex],0)),1,1,"")</f>
        <v>2</v>
      </c>
      <c r="BB130" s="48"/>
      <c r="BC130" s="48"/>
      <c r="BD130" s="48"/>
      <c r="BE130" s="48"/>
      <c r="BF130" s="48" t="s">
        <v>744</v>
      </c>
      <c r="BG130" s="48" t="s">
        <v>744</v>
      </c>
      <c r="BH130" s="121" t="s">
        <v>3475</v>
      </c>
      <c r="BI130" s="121" t="s">
        <v>3475</v>
      </c>
      <c r="BJ130" s="121" t="s">
        <v>3600</v>
      </c>
      <c r="BK130" s="121" t="s">
        <v>3600</v>
      </c>
      <c r="BL130" s="121">
        <v>2</v>
      </c>
      <c r="BM130" s="124">
        <v>14.285714285714286</v>
      </c>
      <c r="BN130" s="121">
        <v>1</v>
      </c>
      <c r="BO130" s="124">
        <v>7.142857142857143</v>
      </c>
      <c r="BP130" s="121">
        <v>0</v>
      </c>
      <c r="BQ130" s="124">
        <v>0</v>
      </c>
      <c r="BR130" s="121">
        <v>11</v>
      </c>
      <c r="BS130" s="124">
        <v>78.57142857142857</v>
      </c>
      <c r="BT130" s="121">
        <v>14</v>
      </c>
      <c r="BU130" s="2"/>
      <c r="BV130" s="3"/>
      <c r="BW130" s="3"/>
      <c r="BX130" s="3"/>
      <c r="BY130" s="3"/>
    </row>
    <row r="131" spans="1:77" ht="41.45" customHeight="1">
      <c r="A131" s="64" t="s">
        <v>406</v>
      </c>
      <c r="C131" s="65"/>
      <c r="D131" s="65" t="s">
        <v>64</v>
      </c>
      <c r="E131" s="66">
        <v>196.9574228689866</v>
      </c>
      <c r="F131" s="68">
        <v>99.94150702818102</v>
      </c>
      <c r="G131" s="100" t="s">
        <v>2358</v>
      </c>
      <c r="H131" s="65"/>
      <c r="I131" s="69" t="s">
        <v>406</v>
      </c>
      <c r="J131" s="70"/>
      <c r="K131" s="70"/>
      <c r="L131" s="69" t="s">
        <v>2739</v>
      </c>
      <c r="M131" s="73">
        <v>20.493757741538133</v>
      </c>
      <c r="N131" s="74">
        <v>5879.85400390625</v>
      </c>
      <c r="O131" s="74">
        <v>3979.635498046875</v>
      </c>
      <c r="P131" s="75"/>
      <c r="Q131" s="76"/>
      <c r="R131" s="76"/>
      <c r="S131" s="86"/>
      <c r="T131" s="48">
        <v>3</v>
      </c>
      <c r="U131" s="48">
        <v>0</v>
      </c>
      <c r="V131" s="49">
        <v>107.166667</v>
      </c>
      <c r="W131" s="49">
        <v>0.002342</v>
      </c>
      <c r="X131" s="49">
        <v>0.008259</v>
      </c>
      <c r="Y131" s="49">
        <v>0.941516</v>
      </c>
      <c r="Z131" s="49">
        <v>0.16666666666666666</v>
      </c>
      <c r="AA131" s="49">
        <v>0</v>
      </c>
      <c r="AB131" s="71">
        <v>131</v>
      </c>
      <c r="AC131" s="71"/>
      <c r="AD131" s="72"/>
      <c r="AE131" s="78" t="s">
        <v>1472</v>
      </c>
      <c r="AF131" s="78">
        <v>410</v>
      </c>
      <c r="AG131" s="78">
        <v>138776</v>
      </c>
      <c r="AH131" s="78">
        <v>53883</v>
      </c>
      <c r="AI131" s="78">
        <v>616</v>
      </c>
      <c r="AJ131" s="78"/>
      <c r="AK131" s="78" t="s">
        <v>1683</v>
      </c>
      <c r="AL131" s="78" t="s">
        <v>1846</v>
      </c>
      <c r="AM131" s="82" t="s">
        <v>1996</v>
      </c>
      <c r="AN131" s="78"/>
      <c r="AO131" s="80">
        <v>39849.7343287037</v>
      </c>
      <c r="AP131" s="82" t="s">
        <v>2169</v>
      </c>
      <c r="AQ131" s="78" t="b">
        <v>0</v>
      </c>
      <c r="AR131" s="78" t="b">
        <v>0</v>
      </c>
      <c r="AS131" s="78" t="b">
        <v>0</v>
      </c>
      <c r="AT131" s="78" t="s">
        <v>1276</v>
      </c>
      <c r="AU131" s="78">
        <v>6041</v>
      </c>
      <c r="AV131" s="82" t="s">
        <v>2250</v>
      </c>
      <c r="AW131" s="78" t="b">
        <v>0</v>
      </c>
      <c r="AX131" s="78" t="s">
        <v>2391</v>
      </c>
      <c r="AY131" s="82" t="s">
        <v>2519</v>
      </c>
      <c r="AZ131" s="78" t="s">
        <v>65</v>
      </c>
      <c r="BA131" s="78" t="str">
        <f>REPLACE(INDEX(GroupVertices[Group],MATCH(Vertices[[#This Row],[Vertex]],GroupVertices[Vertex],0)),1,1,"")</f>
        <v>8</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265</v>
      </c>
      <c r="C132" s="65"/>
      <c r="D132" s="65" t="s">
        <v>64</v>
      </c>
      <c r="E132" s="66">
        <v>162.40884254256164</v>
      </c>
      <c r="F132" s="68">
        <v>99.99931589878894</v>
      </c>
      <c r="G132" s="100" t="s">
        <v>896</v>
      </c>
      <c r="H132" s="65"/>
      <c r="I132" s="69" t="s">
        <v>265</v>
      </c>
      <c r="J132" s="70"/>
      <c r="K132" s="70"/>
      <c r="L132" s="69" t="s">
        <v>2740</v>
      </c>
      <c r="M132" s="73">
        <v>1.2279881302749573</v>
      </c>
      <c r="N132" s="74">
        <v>5781.99169921875</v>
      </c>
      <c r="O132" s="74">
        <v>4587.2490234375</v>
      </c>
      <c r="P132" s="75"/>
      <c r="Q132" s="76"/>
      <c r="R132" s="76"/>
      <c r="S132" s="86"/>
      <c r="T132" s="48">
        <v>0</v>
      </c>
      <c r="U132" s="48">
        <v>4</v>
      </c>
      <c r="V132" s="49">
        <v>124.766667</v>
      </c>
      <c r="W132" s="49">
        <v>0.002494</v>
      </c>
      <c r="X132" s="49">
        <v>0.01382</v>
      </c>
      <c r="Y132" s="49">
        <v>1.180682</v>
      </c>
      <c r="Z132" s="49">
        <v>0.25</v>
      </c>
      <c r="AA132" s="49">
        <v>0</v>
      </c>
      <c r="AB132" s="71">
        <v>132</v>
      </c>
      <c r="AC132" s="71"/>
      <c r="AD132" s="72"/>
      <c r="AE132" s="78" t="s">
        <v>1473</v>
      </c>
      <c r="AF132" s="78">
        <v>1651</v>
      </c>
      <c r="AG132" s="78">
        <v>1627</v>
      </c>
      <c r="AH132" s="78">
        <v>2268</v>
      </c>
      <c r="AI132" s="78">
        <v>257</v>
      </c>
      <c r="AJ132" s="78"/>
      <c r="AK132" s="78" t="s">
        <v>1684</v>
      </c>
      <c r="AL132" s="78" t="s">
        <v>1847</v>
      </c>
      <c r="AM132" s="78"/>
      <c r="AN132" s="78"/>
      <c r="AO132" s="80">
        <v>42493.27077546297</v>
      </c>
      <c r="AP132" s="82" t="s">
        <v>2170</v>
      </c>
      <c r="AQ132" s="78" t="b">
        <v>0</v>
      </c>
      <c r="AR132" s="78" t="b">
        <v>0</v>
      </c>
      <c r="AS132" s="78" t="b">
        <v>0</v>
      </c>
      <c r="AT132" s="78" t="s">
        <v>1277</v>
      </c>
      <c r="AU132" s="78">
        <v>172</v>
      </c>
      <c r="AV132" s="82" t="s">
        <v>2250</v>
      </c>
      <c r="AW132" s="78" t="b">
        <v>0</v>
      </c>
      <c r="AX132" s="78" t="s">
        <v>2391</v>
      </c>
      <c r="AY132" s="82" t="s">
        <v>2520</v>
      </c>
      <c r="AZ132" s="78" t="s">
        <v>66</v>
      </c>
      <c r="BA132" s="78" t="str">
        <f>REPLACE(INDEX(GroupVertices[Group],MATCH(Vertices[[#This Row],[Vertex]],GroupVertices[Vertex],0)),1,1,"")</f>
        <v>8</v>
      </c>
      <c r="BB132" s="48" t="s">
        <v>583</v>
      </c>
      <c r="BC132" s="48" t="s">
        <v>583</v>
      </c>
      <c r="BD132" s="48" t="s">
        <v>646</v>
      </c>
      <c r="BE132" s="48" t="s">
        <v>646</v>
      </c>
      <c r="BF132" s="48" t="s">
        <v>3395</v>
      </c>
      <c r="BG132" s="48" t="s">
        <v>3395</v>
      </c>
      <c r="BH132" s="121" t="s">
        <v>3476</v>
      </c>
      <c r="BI132" s="121" t="s">
        <v>3541</v>
      </c>
      <c r="BJ132" s="121" t="s">
        <v>3601</v>
      </c>
      <c r="BK132" s="121" t="s">
        <v>3601</v>
      </c>
      <c r="BL132" s="121">
        <v>2</v>
      </c>
      <c r="BM132" s="124">
        <v>6.0606060606060606</v>
      </c>
      <c r="BN132" s="121">
        <v>0</v>
      </c>
      <c r="BO132" s="124">
        <v>0</v>
      </c>
      <c r="BP132" s="121">
        <v>0</v>
      </c>
      <c r="BQ132" s="124">
        <v>0</v>
      </c>
      <c r="BR132" s="121">
        <v>31</v>
      </c>
      <c r="BS132" s="124">
        <v>93.93939393939394</v>
      </c>
      <c r="BT132" s="121">
        <v>33</v>
      </c>
      <c r="BU132" s="2"/>
      <c r="BV132" s="3"/>
      <c r="BW132" s="3"/>
      <c r="BX132" s="3"/>
      <c r="BY132" s="3"/>
    </row>
    <row r="133" spans="1:77" ht="41.45" customHeight="1">
      <c r="A133" s="64" t="s">
        <v>407</v>
      </c>
      <c r="C133" s="65"/>
      <c r="D133" s="65" t="s">
        <v>64</v>
      </c>
      <c r="E133" s="66">
        <v>195.80042114502749</v>
      </c>
      <c r="F133" s="68">
        <v>99.94344299667297</v>
      </c>
      <c r="G133" s="100" t="s">
        <v>2359</v>
      </c>
      <c r="H133" s="65"/>
      <c r="I133" s="69" t="s">
        <v>407</v>
      </c>
      <c r="J133" s="70"/>
      <c r="K133" s="70"/>
      <c r="L133" s="69" t="s">
        <v>2741</v>
      </c>
      <c r="M133" s="73">
        <v>19.84856397545503</v>
      </c>
      <c r="N133" s="74">
        <v>5417.595703125</v>
      </c>
      <c r="O133" s="74">
        <v>5057.23095703125</v>
      </c>
      <c r="P133" s="75"/>
      <c r="Q133" s="76"/>
      <c r="R133" s="76"/>
      <c r="S133" s="86"/>
      <c r="T133" s="48">
        <v>5</v>
      </c>
      <c r="U133" s="48">
        <v>0</v>
      </c>
      <c r="V133" s="49">
        <v>216.271429</v>
      </c>
      <c r="W133" s="49">
        <v>0.0025</v>
      </c>
      <c r="X133" s="49">
        <v>0.014729</v>
      </c>
      <c r="Y133" s="49">
        <v>1.462</v>
      </c>
      <c r="Z133" s="49">
        <v>0.2</v>
      </c>
      <c r="AA133" s="49">
        <v>0</v>
      </c>
      <c r="AB133" s="71">
        <v>133</v>
      </c>
      <c r="AC133" s="71"/>
      <c r="AD133" s="72"/>
      <c r="AE133" s="78" t="s">
        <v>1364</v>
      </c>
      <c r="AF133" s="78">
        <v>1112</v>
      </c>
      <c r="AG133" s="78">
        <v>134183</v>
      </c>
      <c r="AH133" s="78">
        <v>41040</v>
      </c>
      <c r="AI133" s="78">
        <v>4537</v>
      </c>
      <c r="AJ133" s="78"/>
      <c r="AK133" s="78" t="s">
        <v>1685</v>
      </c>
      <c r="AL133" s="78" t="s">
        <v>1813</v>
      </c>
      <c r="AM133" s="82" t="s">
        <v>1997</v>
      </c>
      <c r="AN133" s="78"/>
      <c r="AO133" s="80">
        <v>40833.94851851852</v>
      </c>
      <c r="AP133" s="82" t="s">
        <v>2171</v>
      </c>
      <c r="AQ133" s="78" t="b">
        <v>0</v>
      </c>
      <c r="AR133" s="78" t="b">
        <v>0</v>
      </c>
      <c r="AS133" s="78" t="b">
        <v>1</v>
      </c>
      <c r="AT133" s="78" t="s">
        <v>1276</v>
      </c>
      <c r="AU133" s="78">
        <v>3773</v>
      </c>
      <c r="AV133" s="82" t="s">
        <v>2261</v>
      </c>
      <c r="AW133" s="78" t="b">
        <v>0</v>
      </c>
      <c r="AX133" s="78" t="s">
        <v>2391</v>
      </c>
      <c r="AY133" s="82" t="s">
        <v>2521</v>
      </c>
      <c r="AZ133" s="78" t="s">
        <v>65</v>
      </c>
      <c r="BA133" s="78" t="str">
        <f>REPLACE(INDEX(GroupVertices[Group],MATCH(Vertices[[#This Row],[Vertex]],GroupVertices[Vertex],0)),1,1,"")</f>
        <v>8</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267</v>
      </c>
      <c r="C134" s="65"/>
      <c r="D134" s="65" t="s">
        <v>64</v>
      </c>
      <c r="E134" s="66">
        <v>162.33780520614613</v>
      </c>
      <c r="F134" s="68">
        <v>99.99943476295499</v>
      </c>
      <c r="G134" s="100" t="s">
        <v>898</v>
      </c>
      <c r="H134" s="65"/>
      <c r="I134" s="69" t="s">
        <v>267</v>
      </c>
      <c r="J134" s="70"/>
      <c r="K134" s="70"/>
      <c r="L134" s="69" t="s">
        <v>2742</v>
      </c>
      <c r="M134" s="73">
        <v>1.1883746658648908</v>
      </c>
      <c r="N134" s="74">
        <v>3861.201416015625</v>
      </c>
      <c r="O134" s="74">
        <v>1546.9586181640625</v>
      </c>
      <c r="P134" s="75"/>
      <c r="Q134" s="76"/>
      <c r="R134" s="76"/>
      <c r="S134" s="86"/>
      <c r="T134" s="48">
        <v>0</v>
      </c>
      <c r="U134" s="48">
        <v>3</v>
      </c>
      <c r="V134" s="49">
        <v>66</v>
      </c>
      <c r="W134" s="49">
        <v>0.023256</v>
      </c>
      <c r="X134" s="49">
        <v>0</v>
      </c>
      <c r="Y134" s="49">
        <v>1.089833</v>
      </c>
      <c r="Z134" s="49">
        <v>0.16666666666666666</v>
      </c>
      <c r="AA134" s="49">
        <v>0</v>
      </c>
      <c r="AB134" s="71">
        <v>134</v>
      </c>
      <c r="AC134" s="71"/>
      <c r="AD134" s="72"/>
      <c r="AE134" s="78" t="s">
        <v>1474</v>
      </c>
      <c r="AF134" s="78">
        <v>554</v>
      </c>
      <c r="AG134" s="78">
        <v>1345</v>
      </c>
      <c r="AH134" s="78">
        <v>50040</v>
      </c>
      <c r="AI134" s="78">
        <v>4704</v>
      </c>
      <c r="AJ134" s="78"/>
      <c r="AK134" s="78" t="s">
        <v>1686</v>
      </c>
      <c r="AL134" s="78" t="s">
        <v>1848</v>
      </c>
      <c r="AM134" s="82" t="s">
        <v>1998</v>
      </c>
      <c r="AN134" s="78"/>
      <c r="AO134" s="80">
        <v>43035.37233796297</v>
      </c>
      <c r="AP134" s="82" t="s">
        <v>2172</v>
      </c>
      <c r="AQ134" s="78" t="b">
        <v>0</v>
      </c>
      <c r="AR134" s="78" t="b">
        <v>0</v>
      </c>
      <c r="AS134" s="78" t="b">
        <v>0</v>
      </c>
      <c r="AT134" s="78" t="s">
        <v>1276</v>
      </c>
      <c r="AU134" s="78">
        <v>18</v>
      </c>
      <c r="AV134" s="82" t="s">
        <v>2250</v>
      </c>
      <c r="AW134" s="78" t="b">
        <v>0</v>
      </c>
      <c r="AX134" s="78" t="s">
        <v>2391</v>
      </c>
      <c r="AY134" s="82" t="s">
        <v>2522</v>
      </c>
      <c r="AZ134" s="78" t="s">
        <v>66</v>
      </c>
      <c r="BA134" s="78" t="str">
        <f>REPLACE(INDEX(GroupVertices[Group],MATCH(Vertices[[#This Row],[Vertex]],GroupVertices[Vertex],0)),1,1,"")</f>
        <v>5</v>
      </c>
      <c r="BB134" s="48" t="s">
        <v>600</v>
      </c>
      <c r="BC134" s="48" t="s">
        <v>600</v>
      </c>
      <c r="BD134" s="48" t="s">
        <v>658</v>
      </c>
      <c r="BE134" s="48" t="s">
        <v>658</v>
      </c>
      <c r="BF134" s="48" t="s">
        <v>3396</v>
      </c>
      <c r="BG134" s="48" t="s">
        <v>3396</v>
      </c>
      <c r="BH134" s="121" t="s">
        <v>3449</v>
      </c>
      <c r="BI134" s="121" t="s">
        <v>3449</v>
      </c>
      <c r="BJ134" s="121" t="s">
        <v>3575</v>
      </c>
      <c r="BK134" s="121" t="s">
        <v>3575</v>
      </c>
      <c r="BL134" s="121">
        <v>0</v>
      </c>
      <c r="BM134" s="124">
        <v>0</v>
      </c>
      <c r="BN134" s="121">
        <v>0</v>
      </c>
      <c r="BO134" s="124">
        <v>0</v>
      </c>
      <c r="BP134" s="121">
        <v>0</v>
      </c>
      <c r="BQ134" s="124">
        <v>0</v>
      </c>
      <c r="BR134" s="121">
        <v>29</v>
      </c>
      <c r="BS134" s="124">
        <v>100</v>
      </c>
      <c r="BT134" s="121">
        <v>29</v>
      </c>
      <c r="BU134" s="2"/>
      <c r="BV134" s="3"/>
      <c r="BW134" s="3"/>
      <c r="BX134" s="3"/>
      <c r="BY134" s="3"/>
    </row>
    <row r="135" spans="1:77" ht="41.45" customHeight="1">
      <c r="A135" s="64" t="s">
        <v>268</v>
      </c>
      <c r="C135" s="65"/>
      <c r="D135" s="65" t="s">
        <v>64</v>
      </c>
      <c r="E135" s="66">
        <v>162.85093660429652</v>
      </c>
      <c r="F135" s="68">
        <v>99.99857615903205</v>
      </c>
      <c r="G135" s="100" t="s">
        <v>2360</v>
      </c>
      <c r="H135" s="65"/>
      <c r="I135" s="69" t="s">
        <v>268</v>
      </c>
      <c r="J135" s="70"/>
      <c r="K135" s="70"/>
      <c r="L135" s="69" t="s">
        <v>2743</v>
      </c>
      <c r="M135" s="73">
        <v>1.4745187332524992</v>
      </c>
      <c r="N135" s="74">
        <v>7020.0908203125</v>
      </c>
      <c r="O135" s="74">
        <v>1094.0081787109375</v>
      </c>
      <c r="P135" s="75"/>
      <c r="Q135" s="76"/>
      <c r="R135" s="76"/>
      <c r="S135" s="86"/>
      <c r="T135" s="48">
        <v>0</v>
      </c>
      <c r="U135" s="48">
        <v>1</v>
      </c>
      <c r="V135" s="49">
        <v>0</v>
      </c>
      <c r="W135" s="49">
        <v>1</v>
      </c>
      <c r="X135" s="49">
        <v>0</v>
      </c>
      <c r="Y135" s="49">
        <v>0.999998</v>
      </c>
      <c r="Z135" s="49">
        <v>0</v>
      </c>
      <c r="AA135" s="49">
        <v>0</v>
      </c>
      <c r="AB135" s="71">
        <v>135</v>
      </c>
      <c r="AC135" s="71"/>
      <c r="AD135" s="72"/>
      <c r="AE135" s="78" t="s">
        <v>1475</v>
      </c>
      <c r="AF135" s="78">
        <v>4051</v>
      </c>
      <c r="AG135" s="78">
        <v>3382</v>
      </c>
      <c r="AH135" s="78">
        <v>929</v>
      </c>
      <c r="AI135" s="78">
        <v>797</v>
      </c>
      <c r="AJ135" s="78"/>
      <c r="AK135" s="78" t="s">
        <v>1687</v>
      </c>
      <c r="AL135" s="78" t="s">
        <v>1822</v>
      </c>
      <c r="AM135" s="82" t="s">
        <v>1999</v>
      </c>
      <c r="AN135" s="78"/>
      <c r="AO135" s="80">
        <v>42374.879375</v>
      </c>
      <c r="AP135" s="82" t="s">
        <v>2173</v>
      </c>
      <c r="AQ135" s="78" t="b">
        <v>0</v>
      </c>
      <c r="AR135" s="78" t="b">
        <v>0</v>
      </c>
      <c r="AS135" s="78" t="b">
        <v>0</v>
      </c>
      <c r="AT135" s="78" t="s">
        <v>1276</v>
      </c>
      <c r="AU135" s="78">
        <v>40</v>
      </c>
      <c r="AV135" s="82" t="s">
        <v>2250</v>
      </c>
      <c r="AW135" s="78" t="b">
        <v>0</v>
      </c>
      <c r="AX135" s="78" t="s">
        <v>2391</v>
      </c>
      <c r="AY135" s="82" t="s">
        <v>2523</v>
      </c>
      <c r="AZ135" s="78" t="s">
        <v>66</v>
      </c>
      <c r="BA135" s="78" t="str">
        <f>REPLACE(INDEX(GroupVertices[Group],MATCH(Vertices[[#This Row],[Vertex]],GroupVertices[Vertex],0)),1,1,"")</f>
        <v>29</v>
      </c>
      <c r="BB135" s="48" t="s">
        <v>607</v>
      </c>
      <c r="BC135" s="48" t="s">
        <v>607</v>
      </c>
      <c r="BD135" s="48" t="s">
        <v>664</v>
      </c>
      <c r="BE135" s="48" t="s">
        <v>664</v>
      </c>
      <c r="BF135" s="48" t="s">
        <v>748</v>
      </c>
      <c r="BG135" s="48" t="s">
        <v>748</v>
      </c>
      <c r="BH135" s="121" t="s">
        <v>3477</v>
      </c>
      <c r="BI135" s="121" t="s">
        <v>3477</v>
      </c>
      <c r="BJ135" s="121" t="s">
        <v>3602</v>
      </c>
      <c r="BK135" s="121" t="s">
        <v>3602</v>
      </c>
      <c r="BL135" s="121">
        <v>0</v>
      </c>
      <c r="BM135" s="124">
        <v>0</v>
      </c>
      <c r="BN135" s="121">
        <v>1</v>
      </c>
      <c r="BO135" s="124">
        <v>4.545454545454546</v>
      </c>
      <c r="BP135" s="121">
        <v>0</v>
      </c>
      <c r="BQ135" s="124">
        <v>0</v>
      </c>
      <c r="BR135" s="121">
        <v>21</v>
      </c>
      <c r="BS135" s="124">
        <v>95.45454545454545</v>
      </c>
      <c r="BT135" s="121">
        <v>22</v>
      </c>
      <c r="BU135" s="2"/>
      <c r="BV135" s="3"/>
      <c r="BW135" s="3"/>
      <c r="BX135" s="3"/>
      <c r="BY135" s="3"/>
    </row>
    <row r="136" spans="1:77" ht="41.45" customHeight="1">
      <c r="A136" s="64" t="s">
        <v>408</v>
      </c>
      <c r="C136" s="65"/>
      <c r="D136" s="65" t="s">
        <v>64</v>
      </c>
      <c r="E136" s="66">
        <v>164.10416620949937</v>
      </c>
      <c r="F136" s="68">
        <v>99.99647917596054</v>
      </c>
      <c r="G136" s="100" t="s">
        <v>2361</v>
      </c>
      <c r="H136" s="65"/>
      <c r="I136" s="69" t="s">
        <v>408</v>
      </c>
      <c r="J136" s="70"/>
      <c r="K136" s="70"/>
      <c r="L136" s="69" t="s">
        <v>2744</v>
      </c>
      <c r="M136" s="73">
        <v>2.173373291550659</v>
      </c>
      <c r="N136" s="74">
        <v>7020.0908203125</v>
      </c>
      <c r="O136" s="74">
        <v>599.9400024414062</v>
      </c>
      <c r="P136" s="75"/>
      <c r="Q136" s="76"/>
      <c r="R136" s="76"/>
      <c r="S136" s="86"/>
      <c r="T136" s="48">
        <v>1</v>
      </c>
      <c r="U136" s="48">
        <v>0</v>
      </c>
      <c r="V136" s="49">
        <v>0</v>
      </c>
      <c r="W136" s="49">
        <v>1</v>
      </c>
      <c r="X136" s="49">
        <v>0</v>
      </c>
      <c r="Y136" s="49">
        <v>0.999998</v>
      </c>
      <c r="Z136" s="49">
        <v>0</v>
      </c>
      <c r="AA136" s="49">
        <v>0</v>
      </c>
      <c r="AB136" s="71">
        <v>136</v>
      </c>
      <c r="AC136" s="71"/>
      <c r="AD136" s="72"/>
      <c r="AE136" s="78" t="s">
        <v>1476</v>
      </c>
      <c r="AF136" s="78">
        <v>206</v>
      </c>
      <c r="AG136" s="78">
        <v>8357</v>
      </c>
      <c r="AH136" s="78">
        <v>8207</v>
      </c>
      <c r="AI136" s="78">
        <v>7481</v>
      </c>
      <c r="AJ136" s="78"/>
      <c r="AK136" s="78" t="s">
        <v>1688</v>
      </c>
      <c r="AL136" s="78" t="s">
        <v>1781</v>
      </c>
      <c r="AM136" s="82" t="s">
        <v>2000</v>
      </c>
      <c r="AN136" s="78"/>
      <c r="AO136" s="80">
        <v>41209.605092592596</v>
      </c>
      <c r="AP136" s="82" t="s">
        <v>2174</v>
      </c>
      <c r="AQ136" s="78" t="b">
        <v>0</v>
      </c>
      <c r="AR136" s="78" t="b">
        <v>0</v>
      </c>
      <c r="AS136" s="78" t="b">
        <v>1</v>
      </c>
      <c r="AT136" s="78" t="s">
        <v>1276</v>
      </c>
      <c r="AU136" s="78">
        <v>191</v>
      </c>
      <c r="AV136" s="82" t="s">
        <v>2250</v>
      </c>
      <c r="AW136" s="78" t="b">
        <v>0</v>
      </c>
      <c r="AX136" s="78" t="s">
        <v>2391</v>
      </c>
      <c r="AY136" s="82" t="s">
        <v>2524</v>
      </c>
      <c r="AZ136" s="78" t="s">
        <v>65</v>
      </c>
      <c r="BA136" s="78" t="str">
        <f>REPLACE(INDEX(GroupVertices[Group],MATCH(Vertices[[#This Row],[Vertex]],GroupVertices[Vertex],0)),1,1,"")</f>
        <v>29</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269</v>
      </c>
      <c r="C137" s="65"/>
      <c r="D137" s="65" t="s">
        <v>64</v>
      </c>
      <c r="E137" s="66">
        <v>265.5741998319628</v>
      </c>
      <c r="F137" s="68">
        <v>99.8266930953506</v>
      </c>
      <c r="G137" s="100" t="s">
        <v>899</v>
      </c>
      <c r="H137" s="65"/>
      <c r="I137" s="69" t="s">
        <v>269</v>
      </c>
      <c r="J137" s="70"/>
      <c r="K137" s="70"/>
      <c r="L137" s="69" t="s">
        <v>2745</v>
      </c>
      <c r="M137" s="73">
        <v>58.75741442282336</v>
      </c>
      <c r="N137" s="74">
        <v>8881.5029296875</v>
      </c>
      <c r="O137" s="74">
        <v>5921.748046875</v>
      </c>
      <c r="P137" s="75"/>
      <c r="Q137" s="76"/>
      <c r="R137" s="76"/>
      <c r="S137" s="86"/>
      <c r="T137" s="48">
        <v>1</v>
      </c>
      <c r="U137" s="48">
        <v>2</v>
      </c>
      <c r="V137" s="49">
        <v>1</v>
      </c>
      <c r="W137" s="49">
        <v>0.333333</v>
      </c>
      <c r="X137" s="49">
        <v>0</v>
      </c>
      <c r="Y137" s="49">
        <v>1.180848</v>
      </c>
      <c r="Z137" s="49">
        <v>0.3333333333333333</v>
      </c>
      <c r="AA137" s="49">
        <v>0</v>
      </c>
      <c r="AB137" s="71">
        <v>137</v>
      </c>
      <c r="AC137" s="71"/>
      <c r="AD137" s="72"/>
      <c r="AE137" s="78" t="s">
        <v>1477</v>
      </c>
      <c r="AF137" s="78">
        <v>857</v>
      </c>
      <c r="AG137" s="78">
        <v>411167</v>
      </c>
      <c r="AH137" s="78">
        <v>23823</v>
      </c>
      <c r="AI137" s="78">
        <v>640</v>
      </c>
      <c r="AJ137" s="78"/>
      <c r="AK137" s="78" t="s">
        <v>1689</v>
      </c>
      <c r="AL137" s="78" t="s">
        <v>1849</v>
      </c>
      <c r="AM137" s="82" t="s">
        <v>2001</v>
      </c>
      <c r="AN137" s="78"/>
      <c r="AO137" s="80">
        <v>40259.99818287037</v>
      </c>
      <c r="AP137" s="82" t="s">
        <v>2175</v>
      </c>
      <c r="AQ137" s="78" t="b">
        <v>0</v>
      </c>
      <c r="AR137" s="78" t="b">
        <v>0</v>
      </c>
      <c r="AS137" s="78" t="b">
        <v>1</v>
      </c>
      <c r="AT137" s="78" t="s">
        <v>1276</v>
      </c>
      <c r="AU137" s="78">
        <v>5496</v>
      </c>
      <c r="AV137" s="82" t="s">
        <v>2250</v>
      </c>
      <c r="AW137" s="78" t="b">
        <v>1</v>
      </c>
      <c r="AX137" s="78" t="s">
        <v>2391</v>
      </c>
      <c r="AY137" s="82" t="s">
        <v>2525</v>
      </c>
      <c r="AZ137" s="78" t="s">
        <v>66</v>
      </c>
      <c r="BA137" s="78" t="str">
        <f>REPLACE(INDEX(GroupVertices[Group],MATCH(Vertices[[#This Row],[Vertex]],GroupVertices[Vertex],0)),1,1,"")</f>
        <v>14</v>
      </c>
      <c r="BB137" s="48" t="s">
        <v>608</v>
      </c>
      <c r="BC137" s="48" t="s">
        <v>608</v>
      </c>
      <c r="BD137" s="48" t="s">
        <v>665</v>
      </c>
      <c r="BE137" s="48" t="s">
        <v>665</v>
      </c>
      <c r="BF137" s="48" t="s">
        <v>749</v>
      </c>
      <c r="BG137" s="48" t="s">
        <v>749</v>
      </c>
      <c r="BH137" s="121" t="s">
        <v>3478</v>
      </c>
      <c r="BI137" s="121" t="s">
        <v>3478</v>
      </c>
      <c r="BJ137" s="121" t="s">
        <v>3250</v>
      </c>
      <c r="BK137" s="121" t="s">
        <v>3250</v>
      </c>
      <c r="BL137" s="121">
        <v>1</v>
      </c>
      <c r="BM137" s="124">
        <v>5.555555555555555</v>
      </c>
      <c r="BN137" s="121">
        <v>0</v>
      </c>
      <c r="BO137" s="124">
        <v>0</v>
      </c>
      <c r="BP137" s="121">
        <v>0</v>
      </c>
      <c r="BQ137" s="124">
        <v>0</v>
      </c>
      <c r="BR137" s="121">
        <v>17</v>
      </c>
      <c r="BS137" s="124">
        <v>94.44444444444444</v>
      </c>
      <c r="BT137" s="121">
        <v>18</v>
      </c>
      <c r="BU137" s="2"/>
      <c r="BV137" s="3"/>
      <c r="BW137" s="3"/>
      <c r="BX137" s="3"/>
      <c r="BY137" s="3"/>
    </row>
    <row r="138" spans="1:77" ht="41.45" customHeight="1">
      <c r="A138" s="64" t="s">
        <v>409</v>
      </c>
      <c r="C138" s="65"/>
      <c r="D138" s="65" t="s">
        <v>64</v>
      </c>
      <c r="E138" s="66">
        <v>162.82977654664083</v>
      </c>
      <c r="F138" s="68">
        <v>99.99861156537939</v>
      </c>
      <c r="G138" s="100" t="s">
        <v>2362</v>
      </c>
      <c r="H138" s="65"/>
      <c r="I138" s="69" t="s">
        <v>409</v>
      </c>
      <c r="J138" s="70"/>
      <c r="K138" s="70"/>
      <c r="L138" s="69" t="s">
        <v>2746</v>
      </c>
      <c r="M138" s="73">
        <v>1.462718977896309</v>
      </c>
      <c r="N138" s="74">
        <v>8557.27734375</v>
      </c>
      <c r="O138" s="74">
        <v>6747.50830078125</v>
      </c>
      <c r="P138" s="75"/>
      <c r="Q138" s="76"/>
      <c r="R138" s="76"/>
      <c r="S138" s="86"/>
      <c r="T138" s="48">
        <v>2</v>
      </c>
      <c r="U138" s="48">
        <v>0</v>
      </c>
      <c r="V138" s="49">
        <v>0</v>
      </c>
      <c r="W138" s="49">
        <v>0.25</v>
      </c>
      <c r="X138" s="49">
        <v>0</v>
      </c>
      <c r="Y138" s="49">
        <v>0.819147</v>
      </c>
      <c r="Z138" s="49">
        <v>0.5</v>
      </c>
      <c r="AA138" s="49">
        <v>0</v>
      </c>
      <c r="AB138" s="71">
        <v>138</v>
      </c>
      <c r="AC138" s="71"/>
      <c r="AD138" s="72"/>
      <c r="AE138" s="78" t="s">
        <v>1478</v>
      </c>
      <c r="AF138" s="78">
        <v>697</v>
      </c>
      <c r="AG138" s="78">
        <v>3298</v>
      </c>
      <c r="AH138" s="78">
        <v>1650</v>
      </c>
      <c r="AI138" s="78">
        <v>311</v>
      </c>
      <c r="AJ138" s="78"/>
      <c r="AK138" s="78" t="s">
        <v>1690</v>
      </c>
      <c r="AL138" s="78" t="s">
        <v>1850</v>
      </c>
      <c r="AM138" s="82" t="s">
        <v>2002</v>
      </c>
      <c r="AN138" s="78"/>
      <c r="AO138" s="80">
        <v>39951.890393518515</v>
      </c>
      <c r="AP138" s="82" t="s">
        <v>2176</v>
      </c>
      <c r="AQ138" s="78" t="b">
        <v>0</v>
      </c>
      <c r="AR138" s="78" t="b">
        <v>0</v>
      </c>
      <c r="AS138" s="78" t="b">
        <v>0</v>
      </c>
      <c r="AT138" s="78" t="s">
        <v>1276</v>
      </c>
      <c r="AU138" s="78">
        <v>136</v>
      </c>
      <c r="AV138" s="82" t="s">
        <v>2257</v>
      </c>
      <c r="AW138" s="78" t="b">
        <v>0</v>
      </c>
      <c r="AX138" s="78" t="s">
        <v>2391</v>
      </c>
      <c r="AY138" s="82" t="s">
        <v>2526</v>
      </c>
      <c r="AZ138" s="78" t="s">
        <v>65</v>
      </c>
      <c r="BA138" s="78" t="str">
        <f>REPLACE(INDEX(GroupVertices[Group],MATCH(Vertices[[#This Row],[Vertex]],GroupVertices[Vertex],0)),1,1,"")</f>
        <v>14</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270</v>
      </c>
      <c r="C139" s="65"/>
      <c r="D139" s="65" t="s">
        <v>64</v>
      </c>
      <c r="E139" s="66">
        <v>162.00503810896564</v>
      </c>
      <c r="F139" s="68">
        <v>99.9999915699173</v>
      </c>
      <c r="G139" s="100" t="s">
        <v>900</v>
      </c>
      <c r="H139" s="65"/>
      <c r="I139" s="69" t="s">
        <v>270</v>
      </c>
      <c r="J139" s="70"/>
      <c r="K139" s="70"/>
      <c r="L139" s="69" t="s">
        <v>2747</v>
      </c>
      <c r="M139" s="73">
        <v>1.0028094655609976</v>
      </c>
      <c r="N139" s="74">
        <v>8652.0380859375</v>
      </c>
      <c r="O139" s="74">
        <v>7234.57080078125</v>
      </c>
      <c r="P139" s="75"/>
      <c r="Q139" s="76"/>
      <c r="R139" s="76"/>
      <c r="S139" s="86"/>
      <c r="T139" s="48">
        <v>0</v>
      </c>
      <c r="U139" s="48">
        <v>3</v>
      </c>
      <c r="V139" s="49">
        <v>1</v>
      </c>
      <c r="W139" s="49">
        <v>0.333333</v>
      </c>
      <c r="X139" s="49">
        <v>0</v>
      </c>
      <c r="Y139" s="49">
        <v>1.180848</v>
      </c>
      <c r="Z139" s="49">
        <v>0.3333333333333333</v>
      </c>
      <c r="AA139" s="49">
        <v>0</v>
      </c>
      <c r="AB139" s="71">
        <v>139</v>
      </c>
      <c r="AC139" s="71"/>
      <c r="AD139" s="72"/>
      <c r="AE139" s="78" t="s">
        <v>1479</v>
      </c>
      <c r="AF139" s="78">
        <v>104</v>
      </c>
      <c r="AG139" s="78">
        <v>24</v>
      </c>
      <c r="AH139" s="78">
        <v>4</v>
      </c>
      <c r="AI139" s="78">
        <v>84</v>
      </c>
      <c r="AJ139" s="78"/>
      <c r="AK139" s="78"/>
      <c r="AL139" s="78" t="s">
        <v>1777</v>
      </c>
      <c r="AM139" s="78"/>
      <c r="AN139" s="78"/>
      <c r="AO139" s="80">
        <v>40361.395891203705</v>
      </c>
      <c r="AP139" s="78"/>
      <c r="AQ139" s="78" t="b">
        <v>1</v>
      </c>
      <c r="AR139" s="78" t="b">
        <v>0</v>
      </c>
      <c r="AS139" s="78" t="b">
        <v>1</v>
      </c>
      <c r="AT139" s="78" t="s">
        <v>1276</v>
      </c>
      <c r="AU139" s="78">
        <v>1</v>
      </c>
      <c r="AV139" s="82" t="s">
        <v>2250</v>
      </c>
      <c r="AW139" s="78" t="b">
        <v>0</v>
      </c>
      <c r="AX139" s="78" t="s">
        <v>2391</v>
      </c>
      <c r="AY139" s="82" t="s">
        <v>2527</v>
      </c>
      <c r="AZ139" s="78" t="s">
        <v>66</v>
      </c>
      <c r="BA139" s="78" t="str">
        <f>REPLACE(INDEX(GroupVertices[Group],MATCH(Vertices[[#This Row],[Vertex]],GroupVertices[Vertex],0)),1,1,"")</f>
        <v>14</v>
      </c>
      <c r="BB139" s="48"/>
      <c r="BC139" s="48"/>
      <c r="BD139" s="48"/>
      <c r="BE139" s="48"/>
      <c r="BF139" s="48" t="s">
        <v>750</v>
      </c>
      <c r="BG139" s="48" t="s">
        <v>750</v>
      </c>
      <c r="BH139" s="121" t="s">
        <v>3479</v>
      </c>
      <c r="BI139" s="121" t="s">
        <v>3479</v>
      </c>
      <c r="BJ139" s="121" t="s">
        <v>3603</v>
      </c>
      <c r="BK139" s="121" t="s">
        <v>3603</v>
      </c>
      <c r="BL139" s="121">
        <v>1</v>
      </c>
      <c r="BM139" s="124">
        <v>5.2631578947368425</v>
      </c>
      <c r="BN139" s="121">
        <v>0</v>
      </c>
      <c r="BO139" s="124">
        <v>0</v>
      </c>
      <c r="BP139" s="121">
        <v>0</v>
      </c>
      <c r="BQ139" s="124">
        <v>0</v>
      </c>
      <c r="BR139" s="121">
        <v>18</v>
      </c>
      <c r="BS139" s="124">
        <v>94.73684210526316</v>
      </c>
      <c r="BT139" s="121">
        <v>19</v>
      </c>
      <c r="BU139" s="2"/>
      <c r="BV139" s="3"/>
      <c r="BW139" s="3"/>
      <c r="BX139" s="3"/>
      <c r="BY139" s="3"/>
    </row>
    <row r="140" spans="1:77" ht="41.45" customHeight="1">
      <c r="A140" s="64" t="s">
        <v>410</v>
      </c>
      <c r="C140" s="65"/>
      <c r="D140" s="65" t="s">
        <v>64</v>
      </c>
      <c r="E140" s="66">
        <v>162.39322440476818</v>
      </c>
      <c r="F140" s="68">
        <v>99.9993420320453</v>
      </c>
      <c r="G140" s="100" t="s">
        <v>2363</v>
      </c>
      <c r="H140" s="65"/>
      <c r="I140" s="69" t="s">
        <v>410</v>
      </c>
      <c r="J140" s="70"/>
      <c r="K140" s="70"/>
      <c r="L140" s="69" t="s">
        <v>2748</v>
      </c>
      <c r="M140" s="73">
        <v>1.2192787870358648</v>
      </c>
      <c r="N140" s="74">
        <v>8153.83056640625</v>
      </c>
      <c r="O140" s="74">
        <v>5728.8388671875</v>
      </c>
      <c r="P140" s="75"/>
      <c r="Q140" s="76"/>
      <c r="R140" s="76"/>
      <c r="S140" s="86"/>
      <c r="T140" s="48">
        <v>2</v>
      </c>
      <c r="U140" s="48">
        <v>0</v>
      </c>
      <c r="V140" s="49">
        <v>0</v>
      </c>
      <c r="W140" s="49">
        <v>0.25</v>
      </c>
      <c r="X140" s="49">
        <v>0</v>
      </c>
      <c r="Y140" s="49">
        <v>0.819147</v>
      </c>
      <c r="Z140" s="49">
        <v>0.5</v>
      </c>
      <c r="AA140" s="49">
        <v>0</v>
      </c>
      <c r="AB140" s="71">
        <v>140</v>
      </c>
      <c r="AC140" s="71"/>
      <c r="AD140" s="72"/>
      <c r="AE140" s="78" t="s">
        <v>1480</v>
      </c>
      <c r="AF140" s="78">
        <v>675</v>
      </c>
      <c r="AG140" s="78">
        <v>1565</v>
      </c>
      <c r="AH140" s="78">
        <v>5636</v>
      </c>
      <c r="AI140" s="78">
        <v>5271</v>
      </c>
      <c r="AJ140" s="78"/>
      <c r="AK140" s="78" t="s">
        <v>1691</v>
      </c>
      <c r="AL140" s="78" t="s">
        <v>1851</v>
      </c>
      <c r="AM140" s="82" t="s">
        <v>2003</v>
      </c>
      <c r="AN140" s="78"/>
      <c r="AO140" s="80">
        <v>41152.597708333335</v>
      </c>
      <c r="AP140" s="82" t="s">
        <v>2177</v>
      </c>
      <c r="AQ140" s="78" t="b">
        <v>0</v>
      </c>
      <c r="AR140" s="78" t="b">
        <v>0</v>
      </c>
      <c r="AS140" s="78" t="b">
        <v>0</v>
      </c>
      <c r="AT140" s="78" t="s">
        <v>1276</v>
      </c>
      <c r="AU140" s="78">
        <v>102</v>
      </c>
      <c r="AV140" s="82" t="s">
        <v>2257</v>
      </c>
      <c r="AW140" s="78" t="b">
        <v>0</v>
      </c>
      <c r="AX140" s="78" t="s">
        <v>2391</v>
      </c>
      <c r="AY140" s="82" t="s">
        <v>2528</v>
      </c>
      <c r="AZ140" s="78" t="s">
        <v>65</v>
      </c>
      <c r="BA140" s="78" t="str">
        <f>REPLACE(INDEX(GroupVertices[Group],MATCH(Vertices[[#This Row],[Vertex]],GroupVertices[Vertex],0)),1,1,"")</f>
        <v>14</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271</v>
      </c>
      <c r="C141" s="65"/>
      <c r="D141" s="65" t="s">
        <v>64</v>
      </c>
      <c r="E141" s="66">
        <v>162.59323733070406</v>
      </c>
      <c r="F141" s="68">
        <v>99.99900735776212</v>
      </c>
      <c r="G141" s="100" t="s">
        <v>901</v>
      </c>
      <c r="H141" s="65"/>
      <c r="I141" s="69" t="s">
        <v>271</v>
      </c>
      <c r="J141" s="70"/>
      <c r="K141" s="70"/>
      <c r="L141" s="69" t="s">
        <v>2749</v>
      </c>
      <c r="M141" s="73">
        <v>1.3308145698074705</v>
      </c>
      <c r="N141" s="74">
        <v>5428.9072265625</v>
      </c>
      <c r="O141" s="74">
        <v>5846.47412109375</v>
      </c>
      <c r="P141" s="75"/>
      <c r="Q141" s="76"/>
      <c r="R141" s="76"/>
      <c r="S141" s="86"/>
      <c r="T141" s="48">
        <v>0</v>
      </c>
      <c r="U141" s="48">
        <v>2</v>
      </c>
      <c r="V141" s="49">
        <v>0</v>
      </c>
      <c r="W141" s="49">
        <v>0.002294</v>
      </c>
      <c r="X141" s="49">
        <v>0.008881</v>
      </c>
      <c r="Y141" s="49">
        <v>0.667107</v>
      </c>
      <c r="Z141" s="49">
        <v>0.5</v>
      </c>
      <c r="AA141" s="49">
        <v>0</v>
      </c>
      <c r="AB141" s="71">
        <v>141</v>
      </c>
      <c r="AC141" s="71"/>
      <c r="AD141" s="72"/>
      <c r="AE141" s="78" t="s">
        <v>1481</v>
      </c>
      <c r="AF141" s="78">
        <v>24</v>
      </c>
      <c r="AG141" s="78">
        <v>2359</v>
      </c>
      <c r="AH141" s="78">
        <v>10735</v>
      </c>
      <c r="AI141" s="78">
        <v>158</v>
      </c>
      <c r="AJ141" s="78"/>
      <c r="AK141" s="78" t="s">
        <v>1692</v>
      </c>
      <c r="AL141" s="78" t="s">
        <v>1852</v>
      </c>
      <c r="AM141" s="82" t="s">
        <v>2004</v>
      </c>
      <c r="AN141" s="78"/>
      <c r="AO141" s="80">
        <v>42403.404340277775</v>
      </c>
      <c r="AP141" s="82" t="s">
        <v>2178</v>
      </c>
      <c r="AQ141" s="78" t="b">
        <v>0</v>
      </c>
      <c r="AR141" s="78" t="b">
        <v>0</v>
      </c>
      <c r="AS141" s="78" t="b">
        <v>0</v>
      </c>
      <c r="AT141" s="78" t="s">
        <v>1276</v>
      </c>
      <c r="AU141" s="78">
        <v>3381</v>
      </c>
      <c r="AV141" s="82" t="s">
        <v>2250</v>
      </c>
      <c r="AW141" s="78" t="b">
        <v>0</v>
      </c>
      <c r="AX141" s="78" t="s">
        <v>2391</v>
      </c>
      <c r="AY141" s="82" t="s">
        <v>2529</v>
      </c>
      <c r="AZ141" s="78" t="s">
        <v>66</v>
      </c>
      <c r="BA141" s="78" t="str">
        <f>REPLACE(INDEX(GroupVertices[Group],MATCH(Vertices[[#This Row],[Vertex]],GroupVertices[Vertex],0)),1,1,"")</f>
        <v>8</v>
      </c>
      <c r="BB141" s="48"/>
      <c r="BC141" s="48"/>
      <c r="BD141" s="48"/>
      <c r="BE141" s="48"/>
      <c r="BF141" s="48" t="s">
        <v>746</v>
      </c>
      <c r="BG141" s="48" t="s">
        <v>746</v>
      </c>
      <c r="BH141" s="121" t="s">
        <v>3480</v>
      </c>
      <c r="BI141" s="121" t="s">
        <v>3480</v>
      </c>
      <c r="BJ141" s="121" t="s">
        <v>3601</v>
      </c>
      <c r="BK141" s="121" t="s">
        <v>3601</v>
      </c>
      <c r="BL141" s="121">
        <v>1</v>
      </c>
      <c r="BM141" s="124">
        <v>5.555555555555555</v>
      </c>
      <c r="BN141" s="121">
        <v>0</v>
      </c>
      <c r="BO141" s="124">
        <v>0</v>
      </c>
      <c r="BP141" s="121">
        <v>0</v>
      </c>
      <c r="BQ141" s="124">
        <v>0</v>
      </c>
      <c r="BR141" s="121">
        <v>17</v>
      </c>
      <c r="BS141" s="124">
        <v>94.44444444444444</v>
      </c>
      <c r="BT141" s="121">
        <v>18</v>
      </c>
      <c r="BU141" s="2"/>
      <c r="BV141" s="3"/>
      <c r="BW141" s="3"/>
      <c r="BX141" s="3"/>
      <c r="BY141" s="3"/>
    </row>
    <row r="142" spans="1:77" ht="41.45" customHeight="1">
      <c r="A142" s="64" t="s">
        <v>272</v>
      </c>
      <c r="C142" s="65"/>
      <c r="D142" s="65" t="s">
        <v>64</v>
      </c>
      <c r="E142" s="66">
        <v>164.78279948717102</v>
      </c>
      <c r="F142" s="68">
        <v>99.99534364382092</v>
      </c>
      <c r="G142" s="100" t="s">
        <v>902</v>
      </c>
      <c r="H142" s="65"/>
      <c r="I142" s="69" t="s">
        <v>272</v>
      </c>
      <c r="J142" s="70"/>
      <c r="K142" s="70"/>
      <c r="L142" s="69" t="s">
        <v>2750</v>
      </c>
      <c r="M142" s="73">
        <v>2.5518083026170393</v>
      </c>
      <c r="N142" s="74">
        <v>6779.69873046875</v>
      </c>
      <c r="O142" s="74">
        <v>7930.57958984375</v>
      </c>
      <c r="P142" s="75"/>
      <c r="Q142" s="76"/>
      <c r="R142" s="76"/>
      <c r="S142" s="86"/>
      <c r="T142" s="48">
        <v>1</v>
      </c>
      <c r="U142" s="48">
        <v>1</v>
      </c>
      <c r="V142" s="49">
        <v>0</v>
      </c>
      <c r="W142" s="49">
        <v>0</v>
      </c>
      <c r="X142" s="49">
        <v>0</v>
      </c>
      <c r="Y142" s="49">
        <v>0.999998</v>
      </c>
      <c r="Z142" s="49">
        <v>0</v>
      </c>
      <c r="AA142" s="49" t="s">
        <v>4074</v>
      </c>
      <c r="AB142" s="71">
        <v>142</v>
      </c>
      <c r="AC142" s="71"/>
      <c r="AD142" s="72"/>
      <c r="AE142" s="78" t="s">
        <v>1482</v>
      </c>
      <c r="AF142" s="78">
        <v>7733</v>
      </c>
      <c r="AG142" s="78">
        <v>11051</v>
      </c>
      <c r="AH142" s="78">
        <v>10820</v>
      </c>
      <c r="AI142" s="78">
        <v>1881</v>
      </c>
      <c r="AJ142" s="78"/>
      <c r="AK142" s="78" t="s">
        <v>1693</v>
      </c>
      <c r="AL142" s="78" t="s">
        <v>1790</v>
      </c>
      <c r="AM142" s="82" t="s">
        <v>2005</v>
      </c>
      <c r="AN142" s="78"/>
      <c r="AO142" s="80">
        <v>40900.436423611114</v>
      </c>
      <c r="AP142" s="82" t="s">
        <v>2179</v>
      </c>
      <c r="AQ142" s="78" t="b">
        <v>0</v>
      </c>
      <c r="AR142" s="78" t="b">
        <v>0</v>
      </c>
      <c r="AS142" s="78" t="b">
        <v>1</v>
      </c>
      <c r="AT142" s="78" t="s">
        <v>1276</v>
      </c>
      <c r="AU142" s="78">
        <v>140</v>
      </c>
      <c r="AV142" s="82" t="s">
        <v>2250</v>
      </c>
      <c r="AW142" s="78" t="b">
        <v>0</v>
      </c>
      <c r="AX142" s="78" t="s">
        <v>2391</v>
      </c>
      <c r="AY142" s="82" t="s">
        <v>2530</v>
      </c>
      <c r="AZ142" s="78" t="s">
        <v>66</v>
      </c>
      <c r="BA142" s="78" t="str">
        <f>REPLACE(INDEX(GroupVertices[Group],MATCH(Vertices[[#This Row],[Vertex]],GroupVertices[Vertex],0)),1,1,"")</f>
        <v>9</v>
      </c>
      <c r="BB142" s="48" t="s">
        <v>609</v>
      </c>
      <c r="BC142" s="48" t="s">
        <v>609</v>
      </c>
      <c r="BD142" s="48" t="s">
        <v>666</v>
      </c>
      <c r="BE142" s="48" t="s">
        <v>666</v>
      </c>
      <c r="BF142" s="48" t="s">
        <v>751</v>
      </c>
      <c r="BG142" s="48" t="s">
        <v>751</v>
      </c>
      <c r="BH142" s="121" t="s">
        <v>3481</v>
      </c>
      <c r="BI142" s="121" t="s">
        <v>3481</v>
      </c>
      <c r="BJ142" s="121" t="s">
        <v>3604</v>
      </c>
      <c r="BK142" s="121" t="s">
        <v>3604</v>
      </c>
      <c r="BL142" s="121">
        <v>0</v>
      </c>
      <c r="BM142" s="124">
        <v>0</v>
      </c>
      <c r="BN142" s="121">
        <v>0</v>
      </c>
      <c r="BO142" s="124">
        <v>0</v>
      </c>
      <c r="BP142" s="121">
        <v>0</v>
      </c>
      <c r="BQ142" s="124">
        <v>0</v>
      </c>
      <c r="BR142" s="121">
        <v>24</v>
      </c>
      <c r="BS142" s="124">
        <v>100</v>
      </c>
      <c r="BT142" s="121">
        <v>24</v>
      </c>
      <c r="BU142" s="2"/>
      <c r="BV142" s="3"/>
      <c r="BW142" s="3"/>
      <c r="BX142" s="3"/>
      <c r="BY142" s="3"/>
    </row>
    <row r="143" spans="1:77" ht="41.45" customHeight="1">
      <c r="A143" s="64" t="s">
        <v>273</v>
      </c>
      <c r="C143" s="65"/>
      <c r="D143" s="65" t="s">
        <v>64</v>
      </c>
      <c r="E143" s="66">
        <v>171.872426423619</v>
      </c>
      <c r="F143" s="68">
        <v>99.98348083144613</v>
      </c>
      <c r="G143" s="100" t="s">
        <v>903</v>
      </c>
      <c r="H143" s="65"/>
      <c r="I143" s="69" t="s">
        <v>273</v>
      </c>
      <c r="J143" s="70"/>
      <c r="K143" s="70"/>
      <c r="L143" s="69" t="s">
        <v>2751</v>
      </c>
      <c r="M143" s="73">
        <v>6.5052882400528995</v>
      </c>
      <c r="N143" s="74">
        <v>1769.6287841796875</v>
      </c>
      <c r="O143" s="74">
        <v>9271.271484375</v>
      </c>
      <c r="P143" s="75"/>
      <c r="Q143" s="76"/>
      <c r="R143" s="76"/>
      <c r="S143" s="86"/>
      <c r="T143" s="48">
        <v>2</v>
      </c>
      <c r="U143" s="48">
        <v>1</v>
      </c>
      <c r="V143" s="49">
        <v>44.7</v>
      </c>
      <c r="W143" s="49">
        <v>0.002538</v>
      </c>
      <c r="X143" s="49">
        <v>0.016624</v>
      </c>
      <c r="Y143" s="49">
        <v>0.701868</v>
      </c>
      <c r="Z143" s="49">
        <v>0</v>
      </c>
      <c r="AA143" s="49">
        <v>0.5</v>
      </c>
      <c r="AB143" s="71">
        <v>143</v>
      </c>
      <c r="AC143" s="71"/>
      <c r="AD143" s="72"/>
      <c r="AE143" s="78" t="s">
        <v>1483</v>
      </c>
      <c r="AF143" s="78">
        <v>12620</v>
      </c>
      <c r="AG143" s="78">
        <v>39195</v>
      </c>
      <c r="AH143" s="78">
        <v>36357</v>
      </c>
      <c r="AI143" s="78">
        <v>75739</v>
      </c>
      <c r="AJ143" s="78"/>
      <c r="AK143" s="78" t="s">
        <v>1694</v>
      </c>
      <c r="AL143" s="78" t="s">
        <v>1797</v>
      </c>
      <c r="AM143" s="82" t="s">
        <v>2006</v>
      </c>
      <c r="AN143" s="78"/>
      <c r="AO143" s="80">
        <v>39921.55391203704</v>
      </c>
      <c r="AP143" s="82" t="s">
        <v>2180</v>
      </c>
      <c r="AQ143" s="78" t="b">
        <v>0</v>
      </c>
      <c r="AR143" s="78" t="b">
        <v>0</v>
      </c>
      <c r="AS143" s="78" t="b">
        <v>1</v>
      </c>
      <c r="AT143" s="78" t="s">
        <v>1276</v>
      </c>
      <c r="AU143" s="78">
        <v>2608</v>
      </c>
      <c r="AV143" s="82" t="s">
        <v>2250</v>
      </c>
      <c r="AW143" s="78" t="b">
        <v>0</v>
      </c>
      <c r="AX143" s="78" t="s">
        <v>2391</v>
      </c>
      <c r="AY143" s="82" t="s">
        <v>2531</v>
      </c>
      <c r="AZ143" s="78" t="s">
        <v>66</v>
      </c>
      <c r="BA143" s="78" t="str">
        <f>REPLACE(INDEX(GroupVertices[Group],MATCH(Vertices[[#This Row],[Vertex]],GroupVertices[Vertex],0)),1,1,"")</f>
        <v>1</v>
      </c>
      <c r="BB143" s="48" t="s">
        <v>587</v>
      </c>
      <c r="BC143" s="48" t="s">
        <v>587</v>
      </c>
      <c r="BD143" s="48" t="s">
        <v>647</v>
      </c>
      <c r="BE143" s="48" t="s">
        <v>647</v>
      </c>
      <c r="BF143" s="48" t="s">
        <v>752</v>
      </c>
      <c r="BG143" s="48" t="s">
        <v>752</v>
      </c>
      <c r="BH143" s="121" t="s">
        <v>3482</v>
      </c>
      <c r="BI143" s="121" t="s">
        <v>3482</v>
      </c>
      <c r="BJ143" s="121" t="s">
        <v>3605</v>
      </c>
      <c r="BK143" s="121" t="s">
        <v>3605</v>
      </c>
      <c r="BL143" s="121">
        <v>0</v>
      </c>
      <c r="BM143" s="124">
        <v>0</v>
      </c>
      <c r="BN143" s="121">
        <v>0</v>
      </c>
      <c r="BO143" s="124">
        <v>0</v>
      </c>
      <c r="BP143" s="121">
        <v>0</v>
      </c>
      <c r="BQ143" s="124">
        <v>0</v>
      </c>
      <c r="BR143" s="121">
        <v>15</v>
      </c>
      <c r="BS143" s="124">
        <v>100</v>
      </c>
      <c r="BT143" s="121">
        <v>15</v>
      </c>
      <c r="BU143" s="2"/>
      <c r="BV143" s="3"/>
      <c r="BW143" s="3"/>
      <c r="BX143" s="3"/>
      <c r="BY143" s="3"/>
    </row>
    <row r="144" spans="1:77" ht="41.45" customHeight="1">
      <c r="A144" s="64" t="s">
        <v>274</v>
      </c>
      <c r="C144" s="65"/>
      <c r="D144" s="65" t="s">
        <v>64</v>
      </c>
      <c r="E144" s="66">
        <v>162.95220259450588</v>
      </c>
      <c r="F144" s="68">
        <v>99.99840671436979</v>
      </c>
      <c r="G144" s="100" t="s">
        <v>904</v>
      </c>
      <c r="H144" s="65"/>
      <c r="I144" s="69" t="s">
        <v>274</v>
      </c>
      <c r="J144" s="70"/>
      <c r="K144" s="70"/>
      <c r="L144" s="69" t="s">
        <v>2752</v>
      </c>
      <c r="M144" s="73">
        <v>1.5309889910285515</v>
      </c>
      <c r="N144" s="74">
        <v>371.22235107421875</v>
      </c>
      <c r="O144" s="74">
        <v>2125.562255859375</v>
      </c>
      <c r="P144" s="75"/>
      <c r="Q144" s="76"/>
      <c r="R144" s="76"/>
      <c r="S144" s="86"/>
      <c r="T144" s="48">
        <v>0</v>
      </c>
      <c r="U144" s="48">
        <v>2</v>
      </c>
      <c r="V144" s="49">
        <v>254</v>
      </c>
      <c r="W144" s="49">
        <v>0.001214</v>
      </c>
      <c r="X144" s="49">
        <v>2.3E-05</v>
      </c>
      <c r="Y144" s="49">
        <v>0.96523</v>
      </c>
      <c r="Z144" s="49">
        <v>0</v>
      </c>
      <c r="AA144" s="49">
        <v>0</v>
      </c>
      <c r="AB144" s="71">
        <v>144</v>
      </c>
      <c r="AC144" s="71"/>
      <c r="AD144" s="72"/>
      <c r="AE144" s="78" t="s">
        <v>1484</v>
      </c>
      <c r="AF144" s="78">
        <v>4567</v>
      </c>
      <c r="AG144" s="78">
        <v>3784</v>
      </c>
      <c r="AH144" s="78">
        <v>6525</v>
      </c>
      <c r="AI144" s="78">
        <v>20480</v>
      </c>
      <c r="AJ144" s="78"/>
      <c r="AK144" s="78" t="s">
        <v>1695</v>
      </c>
      <c r="AL144" s="78" t="s">
        <v>1853</v>
      </c>
      <c r="AM144" s="78"/>
      <c r="AN144" s="78"/>
      <c r="AO144" s="80">
        <v>41801.80023148148</v>
      </c>
      <c r="AP144" s="82" t="s">
        <v>2181</v>
      </c>
      <c r="AQ144" s="78" t="b">
        <v>1</v>
      </c>
      <c r="AR144" s="78" t="b">
        <v>0</v>
      </c>
      <c r="AS144" s="78" t="b">
        <v>0</v>
      </c>
      <c r="AT144" s="78" t="s">
        <v>1276</v>
      </c>
      <c r="AU144" s="78">
        <v>33</v>
      </c>
      <c r="AV144" s="82" t="s">
        <v>2250</v>
      </c>
      <c r="AW144" s="78" t="b">
        <v>0</v>
      </c>
      <c r="AX144" s="78" t="s">
        <v>2391</v>
      </c>
      <c r="AY144" s="82" t="s">
        <v>2532</v>
      </c>
      <c r="AZ144" s="78" t="s">
        <v>66</v>
      </c>
      <c r="BA144" s="78" t="str">
        <f>REPLACE(INDEX(GroupVertices[Group],MATCH(Vertices[[#This Row],[Vertex]],GroupVertices[Vertex],0)),1,1,"")</f>
        <v>2</v>
      </c>
      <c r="BB144" s="48" t="s">
        <v>580</v>
      </c>
      <c r="BC144" s="48" t="s">
        <v>580</v>
      </c>
      <c r="BD144" s="48" t="s">
        <v>643</v>
      </c>
      <c r="BE144" s="48" t="s">
        <v>643</v>
      </c>
      <c r="BF144" s="48" t="s">
        <v>753</v>
      </c>
      <c r="BG144" s="48" t="s">
        <v>753</v>
      </c>
      <c r="BH144" s="121" t="s">
        <v>3483</v>
      </c>
      <c r="BI144" s="121" t="s">
        <v>3483</v>
      </c>
      <c r="BJ144" s="121" t="s">
        <v>3606</v>
      </c>
      <c r="BK144" s="121" t="s">
        <v>3606</v>
      </c>
      <c r="BL144" s="121">
        <v>1</v>
      </c>
      <c r="BM144" s="124">
        <v>6.25</v>
      </c>
      <c r="BN144" s="121">
        <v>0</v>
      </c>
      <c r="BO144" s="124">
        <v>0</v>
      </c>
      <c r="BP144" s="121">
        <v>0</v>
      </c>
      <c r="BQ144" s="124">
        <v>0</v>
      </c>
      <c r="BR144" s="121">
        <v>15</v>
      </c>
      <c r="BS144" s="124">
        <v>93.75</v>
      </c>
      <c r="BT144" s="121">
        <v>16</v>
      </c>
      <c r="BU144" s="2"/>
      <c r="BV144" s="3"/>
      <c r="BW144" s="3"/>
      <c r="BX144" s="3"/>
      <c r="BY144" s="3"/>
    </row>
    <row r="145" spans="1:77" ht="41.45" customHeight="1">
      <c r="A145" s="64" t="s">
        <v>411</v>
      </c>
      <c r="C145" s="65"/>
      <c r="D145" s="65" t="s">
        <v>64</v>
      </c>
      <c r="E145" s="66">
        <v>162.00604573075876</v>
      </c>
      <c r="F145" s="68">
        <v>99.99998988390077</v>
      </c>
      <c r="G145" s="100" t="s">
        <v>879</v>
      </c>
      <c r="H145" s="65"/>
      <c r="I145" s="69" t="s">
        <v>411</v>
      </c>
      <c r="J145" s="70"/>
      <c r="K145" s="70"/>
      <c r="L145" s="69" t="s">
        <v>2753</v>
      </c>
      <c r="M145" s="73">
        <v>1.0033713586731972</v>
      </c>
      <c r="N145" s="74">
        <v>194.9122772216797</v>
      </c>
      <c r="O145" s="74">
        <v>1661.88427734375</v>
      </c>
      <c r="P145" s="75"/>
      <c r="Q145" s="76"/>
      <c r="R145" s="76"/>
      <c r="S145" s="86"/>
      <c r="T145" s="48">
        <v>1</v>
      </c>
      <c r="U145" s="48">
        <v>0</v>
      </c>
      <c r="V145" s="49">
        <v>0</v>
      </c>
      <c r="W145" s="49">
        <v>0.001052</v>
      </c>
      <c r="X145" s="49">
        <v>3E-06</v>
      </c>
      <c r="Y145" s="49">
        <v>0.560222</v>
      </c>
      <c r="Z145" s="49">
        <v>0</v>
      </c>
      <c r="AA145" s="49">
        <v>0</v>
      </c>
      <c r="AB145" s="71">
        <v>145</v>
      </c>
      <c r="AC145" s="71"/>
      <c r="AD145" s="72"/>
      <c r="AE145" s="78" t="s">
        <v>411</v>
      </c>
      <c r="AF145" s="78">
        <v>0</v>
      </c>
      <c r="AG145" s="78">
        <v>28</v>
      </c>
      <c r="AH145" s="78">
        <v>3</v>
      </c>
      <c r="AI145" s="78">
        <v>0</v>
      </c>
      <c r="AJ145" s="78"/>
      <c r="AK145" s="78"/>
      <c r="AL145" s="78"/>
      <c r="AM145" s="78"/>
      <c r="AN145" s="78"/>
      <c r="AO145" s="80">
        <v>39502.84127314815</v>
      </c>
      <c r="AP145" s="78"/>
      <c r="AQ145" s="78" t="b">
        <v>1</v>
      </c>
      <c r="AR145" s="78" t="b">
        <v>1</v>
      </c>
      <c r="AS145" s="78" t="b">
        <v>0</v>
      </c>
      <c r="AT145" s="78" t="s">
        <v>1276</v>
      </c>
      <c r="AU145" s="78">
        <v>0</v>
      </c>
      <c r="AV145" s="82" t="s">
        <v>2250</v>
      </c>
      <c r="AW145" s="78" t="b">
        <v>0</v>
      </c>
      <c r="AX145" s="78" t="s">
        <v>2391</v>
      </c>
      <c r="AY145" s="82" t="s">
        <v>2533</v>
      </c>
      <c r="AZ145" s="78" t="s">
        <v>65</v>
      </c>
      <c r="BA145" s="78" t="str">
        <f>REPLACE(INDEX(GroupVertices[Group],MATCH(Vertices[[#This Row],[Vertex]],GroupVertices[Vertex],0)),1,1,"")</f>
        <v>2</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412</v>
      </c>
      <c r="C146" s="65"/>
      <c r="D146" s="65" t="s">
        <v>64</v>
      </c>
      <c r="E146" s="66">
        <v>180.16011567209605</v>
      </c>
      <c r="F146" s="68">
        <v>99.96961334540539</v>
      </c>
      <c r="G146" s="100" t="s">
        <v>2364</v>
      </c>
      <c r="H146" s="65"/>
      <c r="I146" s="69" t="s">
        <v>412</v>
      </c>
      <c r="J146" s="70"/>
      <c r="K146" s="70"/>
      <c r="L146" s="69" t="s">
        <v>2754</v>
      </c>
      <c r="M146" s="73">
        <v>11.126859087893996</v>
      </c>
      <c r="N146" s="74">
        <v>868.8486938476562</v>
      </c>
      <c r="O146" s="74">
        <v>2833.407470703125</v>
      </c>
      <c r="P146" s="75"/>
      <c r="Q146" s="76"/>
      <c r="R146" s="76"/>
      <c r="S146" s="86"/>
      <c r="T146" s="48">
        <v>4</v>
      </c>
      <c r="U146" s="48">
        <v>0</v>
      </c>
      <c r="V146" s="49">
        <v>1703</v>
      </c>
      <c r="W146" s="49">
        <v>0.00173</v>
      </c>
      <c r="X146" s="49">
        <v>0.001011</v>
      </c>
      <c r="Y146" s="49">
        <v>1.338625</v>
      </c>
      <c r="Z146" s="49">
        <v>0.08333333333333333</v>
      </c>
      <c r="AA146" s="49">
        <v>0</v>
      </c>
      <c r="AB146" s="71">
        <v>146</v>
      </c>
      <c r="AC146" s="71"/>
      <c r="AD146" s="72"/>
      <c r="AE146" s="78" t="s">
        <v>1485</v>
      </c>
      <c r="AF146" s="78">
        <v>12410</v>
      </c>
      <c r="AG146" s="78">
        <v>72095</v>
      </c>
      <c r="AH146" s="78">
        <v>26519</v>
      </c>
      <c r="AI146" s="78">
        <v>49605</v>
      </c>
      <c r="AJ146" s="78"/>
      <c r="AK146" s="78" t="s">
        <v>1696</v>
      </c>
      <c r="AL146" s="78" t="s">
        <v>1854</v>
      </c>
      <c r="AM146" s="82" t="s">
        <v>2007</v>
      </c>
      <c r="AN146" s="78"/>
      <c r="AO146" s="80">
        <v>42820.62751157407</v>
      </c>
      <c r="AP146" s="82" t="s">
        <v>2182</v>
      </c>
      <c r="AQ146" s="78" t="b">
        <v>0</v>
      </c>
      <c r="AR146" s="78" t="b">
        <v>0</v>
      </c>
      <c r="AS146" s="78" t="b">
        <v>1</v>
      </c>
      <c r="AT146" s="78" t="s">
        <v>1276</v>
      </c>
      <c r="AU146" s="78">
        <v>1299</v>
      </c>
      <c r="AV146" s="82" t="s">
        <v>2250</v>
      </c>
      <c r="AW146" s="78" t="b">
        <v>0</v>
      </c>
      <c r="AX146" s="78" t="s">
        <v>2391</v>
      </c>
      <c r="AY146" s="82" t="s">
        <v>2534</v>
      </c>
      <c r="AZ146" s="78" t="s">
        <v>65</v>
      </c>
      <c r="BA146" s="78" t="str">
        <f>REPLACE(INDEX(GroupVertices[Group],MATCH(Vertices[[#This Row],[Vertex]],GroupVertices[Vertex],0)),1,1,"")</f>
        <v>2</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275</v>
      </c>
      <c r="C147" s="65"/>
      <c r="D147" s="65" t="s">
        <v>64</v>
      </c>
      <c r="E147" s="66">
        <v>165.46999755008426</v>
      </c>
      <c r="F147" s="68">
        <v>99.9941937805407</v>
      </c>
      <c r="G147" s="100" t="s">
        <v>905</v>
      </c>
      <c r="H147" s="65"/>
      <c r="I147" s="69" t="s">
        <v>275</v>
      </c>
      <c r="J147" s="70"/>
      <c r="K147" s="70"/>
      <c r="L147" s="69" t="s">
        <v>2755</v>
      </c>
      <c r="M147" s="73">
        <v>2.9350194051371155</v>
      </c>
      <c r="N147" s="74">
        <v>8939.9765625</v>
      </c>
      <c r="O147" s="74">
        <v>1940.9822998046875</v>
      </c>
      <c r="P147" s="75"/>
      <c r="Q147" s="76"/>
      <c r="R147" s="76"/>
      <c r="S147" s="86"/>
      <c r="T147" s="48">
        <v>2</v>
      </c>
      <c r="U147" s="48">
        <v>1</v>
      </c>
      <c r="V147" s="49">
        <v>0</v>
      </c>
      <c r="W147" s="49">
        <v>1</v>
      </c>
      <c r="X147" s="49">
        <v>0</v>
      </c>
      <c r="Y147" s="49">
        <v>1.298243</v>
      </c>
      <c r="Z147" s="49">
        <v>0</v>
      </c>
      <c r="AA147" s="49">
        <v>0</v>
      </c>
      <c r="AB147" s="71">
        <v>147</v>
      </c>
      <c r="AC147" s="71"/>
      <c r="AD147" s="72"/>
      <c r="AE147" s="78" t="s">
        <v>1486</v>
      </c>
      <c r="AF147" s="78">
        <v>12227</v>
      </c>
      <c r="AG147" s="78">
        <v>13779</v>
      </c>
      <c r="AH147" s="78">
        <v>144</v>
      </c>
      <c r="AI147" s="78">
        <v>1081</v>
      </c>
      <c r="AJ147" s="78"/>
      <c r="AK147" s="78" t="s">
        <v>1697</v>
      </c>
      <c r="AL147" s="78" t="s">
        <v>1855</v>
      </c>
      <c r="AM147" s="82" t="s">
        <v>2008</v>
      </c>
      <c r="AN147" s="78"/>
      <c r="AO147" s="80">
        <v>40083.63444444445</v>
      </c>
      <c r="AP147" s="82" t="s">
        <v>2183</v>
      </c>
      <c r="AQ147" s="78" t="b">
        <v>0</v>
      </c>
      <c r="AR147" s="78" t="b">
        <v>0</v>
      </c>
      <c r="AS147" s="78" t="b">
        <v>1</v>
      </c>
      <c r="AT147" s="78" t="s">
        <v>1276</v>
      </c>
      <c r="AU147" s="78">
        <v>471</v>
      </c>
      <c r="AV147" s="82" t="s">
        <v>2254</v>
      </c>
      <c r="AW147" s="78" t="b">
        <v>0</v>
      </c>
      <c r="AX147" s="78" t="s">
        <v>2391</v>
      </c>
      <c r="AY147" s="82" t="s">
        <v>2535</v>
      </c>
      <c r="AZ147" s="78" t="s">
        <v>66</v>
      </c>
      <c r="BA147" s="78" t="str">
        <f>REPLACE(INDEX(GroupVertices[Group],MATCH(Vertices[[#This Row],[Vertex]],GroupVertices[Vertex],0)),1,1,"")</f>
        <v>28</v>
      </c>
      <c r="BB147" s="48" t="s">
        <v>610</v>
      </c>
      <c r="BC147" s="48" t="s">
        <v>610</v>
      </c>
      <c r="BD147" s="48" t="s">
        <v>667</v>
      </c>
      <c r="BE147" s="48" t="s">
        <v>667</v>
      </c>
      <c r="BF147" s="48" t="s">
        <v>754</v>
      </c>
      <c r="BG147" s="48" t="s">
        <v>754</v>
      </c>
      <c r="BH147" s="121" t="s">
        <v>3484</v>
      </c>
      <c r="BI147" s="121" t="s">
        <v>3484</v>
      </c>
      <c r="BJ147" s="121" t="s">
        <v>3607</v>
      </c>
      <c r="BK147" s="121" t="s">
        <v>3607</v>
      </c>
      <c r="BL147" s="121">
        <v>0</v>
      </c>
      <c r="BM147" s="124">
        <v>0</v>
      </c>
      <c r="BN147" s="121">
        <v>0</v>
      </c>
      <c r="BO147" s="124">
        <v>0</v>
      </c>
      <c r="BP147" s="121">
        <v>0</v>
      </c>
      <c r="BQ147" s="124">
        <v>0</v>
      </c>
      <c r="BR147" s="121">
        <v>14</v>
      </c>
      <c r="BS147" s="124">
        <v>100</v>
      </c>
      <c r="BT147" s="121">
        <v>14</v>
      </c>
      <c r="BU147" s="2"/>
      <c r="BV147" s="3"/>
      <c r="BW147" s="3"/>
      <c r="BX147" s="3"/>
      <c r="BY147" s="3"/>
    </row>
    <row r="148" spans="1:77" ht="41.45" customHeight="1">
      <c r="A148" s="64" t="s">
        <v>276</v>
      </c>
      <c r="C148" s="65"/>
      <c r="D148" s="65" t="s">
        <v>64</v>
      </c>
      <c r="E148" s="66">
        <v>162.27029454600657</v>
      </c>
      <c r="F148" s="68">
        <v>99.99954772606317</v>
      </c>
      <c r="G148" s="100" t="s">
        <v>906</v>
      </c>
      <c r="H148" s="65"/>
      <c r="I148" s="69" t="s">
        <v>276</v>
      </c>
      <c r="J148" s="70"/>
      <c r="K148" s="70"/>
      <c r="L148" s="69" t="s">
        <v>2756</v>
      </c>
      <c r="M148" s="73">
        <v>1.1507278273475228</v>
      </c>
      <c r="N148" s="74">
        <v>8939.9765625</v>
      </c>
      <c r="O148" s="74">
        <v>2435.050537109375</v>
      </c>
      <c r="P148" s="75"/>
      <c r="Q148" s="76"/>
      <c r="R148" s="76"/>
      <c r="S148" s="86"/>
      <c r="T148" s="48">
        <v>0</v>
      </c>
      <c r="U148" s="48">
        <v>1</v>
      </c>
      <c r="V148" s="49">
        <v>0</v>
      </c>
      <c r="W148" s="49">
        <v>1</v>
      </c>
      <c r="X148" s="49">
        <v>0</v>
      </c>
      <c r="Y148" s="49">
        <v>0.701753</v>
      </c>
      <c r="Z148" s="49">
        <v>0</v>
      </c>
      <c r="AA148" s="49">
        <v>0</v>
      </c>
      <c r="AB148" s="71">
        <v>148</v>
      </c>
      <c r="AC148" s="71"/>
      <c r="AD148" s="72"/>
      <c r="AE148" s="78" t="s">
        <v>1487</v>
      </c>
      <c r="AF148" s="78">
        <v>301</v>
      </c>
      <c r="AG148" s="78">
        <v>1077</v>
      </c>
      <c r="AH148" s="78">
        <v>36075</v>
      </c>
      <c r="AI148" s="78">
        <v>3</v>
      </c>
      <c r="AJ148" s="78"/>
      <c r="AK148" s="78" t="s">
        <v>1698</v>
      </c>
      <c r="AL148" s="78"/>
      <c r="AM148" s="78"/>
      <c r="AN148" s="78"/>
      <c r="AO148" s="80">
        <v>42681.12259259259</v>
      </c>
      <c r="AP148" s="82" t="s">
        <v>2184</v>
      </c>
      <c r="AQ148" s="78" t="b">
        <v>1</v>
      </c>
      <c r="AR148" s="78" t="b">
        <v>0</v>
      </c>
      <c r="AS148" s="78" t="b">
        <v>0</v>
      </c>
      <c r="AT148" s="78" t="s">
        <v>1276</v>
      </c>
      <c r="AU148" s="78">
        <v>322</v>
      </c>
      <c r="AV148" s="78"/>
      <c r="AW148" s="78" t="b">
        <v>0</v>
      </c>
      <c r="AX148" s="78" t="s">
        <v>2391</v>
      </c>
      <c r="AY148" s="82" t="s">
        <v>2536</v>
      </c>
      <c r="AZ148" s="78" t="s">
        <v>66</v>
      </c>
      <c r="BA148" s="78" t="str">
        <f>REPLACE(INDEX(GroupVertices[Group],MATCH(Vertices[[#This Row],[Vertex]],GroupVertices[Vertex],0)),1,1,"")</f>
        <v>28</v>
      </c>
      <c r="BB148" s="48" t="s">
        <v>610</v>
      </c>
      <c r="BC148" s="48" t="s">
        <v>610</v>
      </c>
      <c r="BD148" s="48" t="s">
        <v>667</v>
      </c>
      <c r="BE148" s="48" t="s">
        <v>667</v>
      </c>
      <c r="BF148" s="48" t="s">
        <v>755</v>
      </c>
      <c r="BG148" s="48" t="s">
        <v>755</v>
      </c>
      <c r="BH148" s="121" t="s">
        <v>3485</v>
      </c>
      <c r="BI148" s="121" t="s">
        <v>3485</v>
      </c>
      <c r="BJ148" s="121" t="s">
        <v>3608</v>
      </c>
      <c r="BK148" s="121" t="s">
        <v>3608</v>
      </c>
      <c r="BL148" s="121">
        <v>0</v>
      </c>
      <c r="BM148" s="124">
        <v>0</v>
      </c>
      <c r="BN148" s="121">
        <v>0</v>
      </c>
      <c r="BO148" s="124">
        <v>0</v>
      </c>
      <c r="BP148" s="121">
        <v>0</v>
      </c>
      <c r="BQ148" s="124">
        <v>0</v>
      </c>
      <c r="BR148" s="121">
        <v>14</v>
      </c>
      <c r="BS148" s="124">
        <v>100</v>
      </c>
      <c r="BT148" s="121">
        <v>14</v>
      </c>
      <c r="BU148" s="2"/>
      <c r="BV148" s="3"/>
      <c r="BW148" s="3"/>
      <c r="BX148" s="3"/>
      <c r="BY148" s="3"/>
    </row>
    <row r="149" spans="1:77" ht="41.45" customHeight="1">
      <c r="A149" s="64" t="s">
        <v>277</v>
      </c>
      <c r="C149" s="65"/>
      <c r="D149" s="65" t="s">
        <v>64</v>
      </c>
      <c r="E149" s="66">
        <v>162.82977654664083</v>
      </c>
      <c r="F149" s="68">
        <v>99.99861156537939</v>
      </c>
      <c r="G149" s="100" t="s">
        <v>907</v>
      </c>
      <c r="H149" s="65"/>
      <c r="I149" s="69" t="s">
        <v>277</v>
      </c>
      <c r="J149" s="70"/>
      <c r="K149" s="70"/>
      <c r="L149" s="69" t="s">
        <v>2757</v>
      </c>
      <c r="M149" s="73">
        <v>1.462718977896309</v>
      </c>
      <c r="N149" s="74">
        <v>411.7295227050781</v>
      </c>
      <c r="O149" s="74">
        <v>8694.794921875</v>
      </c>
      <c r="P149" s="75"/>
      <c r="Q149" s="76"/>
      <c r="R149" s="76"/>
      <c r="S149" s="86"/>
      <c r="T149" s="48">
        <v>0</v>
      </c>
      <c r="U149" s="48">
        <v>1</v>
      </c>
      <c r="V149" s="49">
        <v>0</v>
      </c>
      <c r="W149" s="49">
        <v>0.002252</v>
      </c>
      <c r="X149" s="49">
        <v>0.013115</v>
      </c>
      <c r="Y149" s="49">
        <v>0.454406</v>
      </c>
      <c r="Z149" s="49">
        <v>0</v>
      </c>
      <c r="AA149" s="49">
        <v>0</v>
      </c>
      <c r="AB149" s="71">
        <v>149</v>
      </c>
      <c r="AC149" s="71"/>
      <c r="AD149" s="72"/>
      <c r="AE149" s="78" t="s">
        <v>1488</v>
      </c>
      <c r="AF149" s="78">
        <v>4974</v>
      </c>
      <c r="AG149" s="78">
        <v>3298</v>
      </c>
      <c r="AH149" s="78">
        <v>90979</v>
      </c>
      <c r="AI149" s="78">
        <v>954</v>
      </c>
      <c r="AJ149" s="78"/>
      <c r="AK149" s="78" t="s">
        <v>1699</v>
      </c>
      <c r="AL149" s="78" t="s">
        <v>1856</v>
      </c>
      <c r="AM149" s="82" t="s">
        <v>2009</v>
      </c>
      <c r="AN149" s="78"/>
      <c r="AO149" s="80">
        <v>42060.057546296295</v>
      </c>
      <c r="AP149" s="82" t="s">
        <v>2185</v>
      </c>
      <c r="AQ149" s="78" t="b">
        <v>1</v>
      </c>
      <c r="AR149" s="78" t="b">
        <v>0</v>
      </c>
      <c r="AS149" s="78" t="b">
        <v>0</v>
      </c>
      <c r="AT149" s="78" t="s">
        <v>1276</v>
      </c>
      <c r="AU149" s="78">
        <v>94</v>
      </c>
      <c r="AV149" s="82" t="s">
        <v>2250</v>
      </c>
      <c r="AW149" s="78" t="b">
        <v>0</v>
      </c>
      <c r="AX149" s="78" t="s">
        <v>2391</v>
      </c>
      <c r="AY149" s="82" t="s">
        <v>2537</v>
      </c>
      <c r="AZ149" s="78" t="s">
        <v>66</v>
      </c>
      <c r="BA149" s="78" t="str">
        <f>REPLACE(INDEX(GroupVertices[Group],MATCH(Vertices[[#This Row],[Vertex]],GroupVertices[Vertex],0)),1,1,"")</f>
        <v>1</v>
      </c>
      <c r="BB149" s="48" t="s">
        <v>587</v>
      </c>
      <c r="BC149" s="48" t="s">
        <v>587</v>
      </c>
      <c r="BD149" s="48" t="s">
        <v>647</v>
      </c>
      <c r="BE149" s="48" t="s">
        <v>647</v>
      </c>
      <c r="BF149" s="48" t="s">
        <v>752</v>
      </c>
      <c r="BG149" s="48" t="s">
        <v>752</v>
      </c>
      <c r="BH149" s="121" t="s">
        <v>3482</v>
      </c>
      <c r="BI149" s="121" t="s">
        <v>3482</v>
      </c>
      <c r="BJ149" s="121" t="s">
        <v>3605</v>
      </c>
      <c r="BK149" s="121" t="s">
        <v>3605</v>
      </c>
      <c r="BL149" s="121">
        <v>0</v>
      </c>
      <c r="BM149" s="124">
        <v>0</v>
      </c>
      <c r="BN149" s="121">
        <v>0</v>
      </c>
      <c r="BO149" s="124">
        <v>0</v>
      </c>
      <c r="BP149" s="121">
        <v>0</v>
      </c>
      <c r="BQ149" s="124">
        <v>0</v>
      </c>
      <c r="BR149" s="121">
        <v>15</v>
      </c>
      <c r="BS149" s="124">
        <v>100</v>
      </c>
      <c r="BT149" s="121">
        <v>15</v>
      </c>
      <c r="BU149" s="2"/>
      <c r="BV149" s="3"/>
      <c r="BW149" s="3"/>
      <c r="BX149" s="3"/>
      <c r="BY149" s="3"/>
    </row>
    <row r="150" spans="1:77" ht="41.45" customHeight="1">
      <c r="A150" s="64" t="s">
        <v>278</v>
      </c>
      <c r="C150" s="65"/>
      <c r="D150" s="65" t="s">
        <v>64</v>
      </c>
      <c r="E150" s="66">
        <v>181.56776331709574</v>
      </c>
      <c r="F150" s="68">
        <v>99.96725798029915</v>
      </c>
      <c r="G150" s="100" t="s">
        <v>908</v>
      </c>
      <c r="H150" s="65"/>
      <c r="I150" s="69" t="s">
        <v>278</v>
      </c>
      <c r="J150" s="70"/>
      <c r="K150" s="70"/>
      <c r="L150" s="69" t="s">
        <v>2758</v>
      </c>
      <c r="M150" s="73">
        <v>11.911823765636733</v>
      </c>
      <c r="N150" s="74">
        <v>8300.0146484375</v>
      </c>
      <c r="O150" s="74">
        <v>599.9400024414062</v>
      </c>
      <c r="P150" s="75"/>
      <c r="Q150" s="76"/>
      <c r="R150" s="76"/>
      <c r="S150" s="86"/>
      <c r="T150" s="48">
        <v>2</v>
      </c>
      <c r="U150" s="48">
        <v>1</v>
      </c>
      <c r="V150" s="49">
        <v>0</v>
      </c>
      <c r="W150" s="49">
        <v>1</v>
      </c>
      <c r="X150" s="49">
        <v>0</v>
      </c>
      <c r="Y150" s="49">
        <v>1.298243</v>
      </c>
      <c r="Z150" s="49">
        <v>0</v>
      </c>
      <c r="AA150" s="49">
        <v>0</v>
      </c>
      <c r="AB150" s="71">
        <v>150</v>
      </c>
      <c r="AC150" s="71"/>
      <c r="AD150" s="72"/>
      <c r="AE150" s="78" t="s">
        <v>1489</v>
      </c>
      <c r="AF150" s="78">
        <v>64086</v>
      </c>
      <c r="AG150" s="78">
        <v>77683</v>
      </c>
      <c r="AH150" s="78">
        <v>40201</v>
      </c>
      <c r="AI150" s="78">
        <v>3432</v>
      </c>
      <c r="AJ150" s="78"/>
      <c r="AK150" s="78" t="s">
        <v>1700</v>
      </c>
      <c r="AL150" s="78" t="s">
        <v>1811</v>
      </c>
      <c r="AM150" s="82" t="s">
        <v>2010</v>
      </c>
      <c r="AN150" s="78"/>
      <c r="AO150" s="80">
        <v>42289.6125</v>
      </c>
      <c r="AP150" s="82" t="s">
        <v>2186</v>
      </c>
      <c r="AQ150" s="78" t="b">
        <v>0</v>
      </c>
      <c r="AR150" s="78" t="b">
        <v>0</v>
      </c>
      <c r="AS150" s="78" t="b">
        <v>0</v>
      </c>
      <c r="AT150" s="78" t="s">
        <v>1276</v>
      </c>
      <c r="AU150" s="78">
        <v>2637</v>
      </c>
      <c r="AV150" s="82" t="s">
        <v>2250</v>
      </c>
      <c r="AW150" s="78" t="b">
        <v>0</v>
      </c>
      <c r="AX150" s="78" t="s">
        <v>2391</v>
      </c>
      <c r="AY150" s="82" t="s">
        <v>2538</v>
      </c>
      <c r="AZ150" s="78" t="s">
        <v>66</v>
      </c>
      <c r="BA150" s="78" t="str">
        <f>REPLACE(INDEX(GroupVertices[Group],MATCH(Vertices[[#This Row],[Vertex]],GroupVertices[Vertex],0)),1,1,"")</f>
        <v>27</v>
      </c>
      <c r="BB150" s="48" t="s">
        <v>611</v>
      </c>
      <c r="BC150" s="48" t="s">
        <v>611</v>
      </c>
      <c r="BD150" s="48" t="s">
        <v>668</v>
      </c>
      <c r="BE150" s="48" t="s">
        <v>668</v>
      </c>
      <c r="BF150" s="48" t="s">
        <v>756</v>
      </c>
      <c r="BG150" s="48" t="s">
        <v>756</v>
      </c>
      <c r="BH150" s="121" t="s">
        <v>3486</v>
      </c>
      <c r="BI150" s="121" t="s">
        <v>3486</v>
      </c>
      <c r="BJ150" s="121" t="s">
        <v>3609</v>
      </c>
      <c r="BK150" s="121" t="s">
        <v>3609</v>
      </c>
      <c r="BL150" s="121">
        <v>0</v>
      </c>
      <c r="BM150" s="124">
        <v>0</v>
      </c>
      <c r="BN150" s="121">
        <v>1</v>
      </c>
      <c r="BO150" s="124">
        <v>4.3478260869565215</v>
      </c>
      <c r="BP150" s="121">
        <v>0</v>
      </c>
      <c r="BQ150" s="124">
        <v>0</v>
      </c>
      <c r="BR150" s="121">
        <v>22</v>
      </c>
      <c r="BS150" s="124">
        <v>95.65217391304348</v>
      </c>
      <c r="BT150" s="121">
        <v>23</v>
      </c>
      <c r="BU150" s="2"/>
      <c r="BV150" s="3"/>
      <c r="BW150" s="3"/>
      <c r="BX150" s="3"/>
      <c r="BY150" s="3"/>
    </row>
    <row r="151" spans="1:77" ht="41.45" customHeight="1">
      <c r="A151" s="64" t="s">
        <v>279</v>
      </c>
      <c r="C151" s="65"/>
      <c r="D151" s="65" t="s">
        <v>64</v>
      </c>
      <c r="E151" s="66">
        <v>162.35972098014668</v>
      </c>
      <c r="F151" s="68">
        <v>99.99939809209525</v>
      </c>
      <c r="G151" s="100" t="s">
        <v>909</v>
      </c>
      <c r="H151" s="65"/>
      <c r="I151" s="69" t="s">
        <v>279</v>
      </c>
      <c r="J151" s="70"/>
      <c r="K151" s="70"/>
      <c r="L151" s="69" t="s">
        <v>2759</v>
      </c>
      <c r="M151" s="73">
        <v>1.2005958410552307</v>
      </c>
      <c r="N151" s="74">
        <v>8300.0146484375</v>
      </c>
      <c r="O151" s="74">
        <v>1094.0081787109375</v>
      </c>
      <c r="P151" s="75"/>
      <c r="Q151" s="76"/>
      <c r="R151" s="76"/>
      <c r="S151" s="86"/>
      <c r="T151" s="48">
        <v>0</v>
      </c>
      <c r="U151" s="48">
        <v>1</v>
      </c>
      <c r="V151" s="49">
        <v>0</v>
      </c>
      <c r="W151" s="49">
        <v>1</v>
      </c>
      <c r="X151" s="49">
        <v>0</v>
      </c>
      <c r="Y151" s="49">
        <v>0.701753</v>
      </c>
      <c r="Z151" s="49">
        <v>0</v>
      </c>
      <c r="AA151" s="49">
        <v>0</v>
      </c>
      <c r="AB151" s="71">
        <v>151</v>
      </c>
      <c r="AC151" s="71"/>
      <c r="AD151" s="72"/>
      <c r="AE151" s="78" t="s">
        <v>1490</v>
      </c>
      <c r="AF151" s="78">
        <v>1694</v>
      </c>
      <c r="AG151" s="78">
        <v>1432</v>
      </c>
      <c r="AH151" s="78">
        <v>10176</v>
      </c>
      <c r="AI151" s="78">
        <v>8033</v>
      </c>
      <c r="AJ151" s="78"/>
      <c r="AK151" s="78" t="s">
        <v>1701</v>
      </c>
      <c r="AL151" s="78" t="s">
        <v>1857</v>
      </c>
      <c r="AM151" s="82" t="s">
        <v>2011</v>
      </c>
      <c r="AN151" s="78"/>
      <c r="AO151" s="80">
        <v>42446.33138888889</v>
      </c>
      <c r="AP151" s="82" t="s">
        <v>2187</v>
      </c>
      <c r="AQ151" s="78" t="b">
        <v>1</v>
      </c>
      <c r="AR151" s="78" t="b">
        <v>0</v>
      </c>
      <c r="AS151" s="78" t="b">
        <v>1</v>
      </c>
      <c r="AT151" s="78" t="s">
        <v>1277</v>
      </c>
      <c r="AU151" s="78">
        <v>544</v>
      </c>
      <c r="AV151" s="78"/>
      <c r="AW151" s="78" t="b">
        <v>0</v>
      </c>
      <c r="AX151" s="78" t="s">
        <v>2391</v>
      </c>
      <c r="AY151" s="82" t="s">
        <v>2539</v>
      </c>
      <c r="AZ151" s="78" t="s">
        <v>66</v>
      </c>
      <c r="BA151" s="78" t="str">
        <f>REPLACE(INDEX(GroupVertices[Group],MATCH(Vertices[[#This Row],[Vertex]],GroupVertices[Vertex],0)),1,1,"")</f>
        <v>27</v>
      </c>
      <c r="BB151" s="48"/>
      <c r="BC151" s="48"/>
      <c r="BD151" s="48"/>
      <c r="BE151" s="48"/>
      <c r="BF151" s="48" t="s">
        <v>756</v>
      </c>
      <c r="BG151" s="48" t="s">
        <v>756</v>
      </c>
      <c r="BH151" s="121" t="s">
        <v>3487</v>
      </c>
      <c r="BI151" s="121" t="s">
        <v>3487</v>
      </c>
      <c r="BJ151" s="121" t="s">
        <v>3610</v>
      </c>
      <c r="BK151" s="121" t="s">
        <v>3610</v>
      </c>
      <c r="BL151" s="121">
        <v>0</v>
      </c>
      <c r="BM151" s="124">
        <v>0</v>
      </c>
      <c r="BN151" s="121">
        <v>1</v>
      </c>
      <c r="BO151" s="124">
        <v>5.2631578947368425</v>
      </c>
      <c r="BP151" s="121">
        <v>0</v>
      </c>
      <c r="BQ151" s="124">
        <v>0</v>
      </c>
      <c r="BR151" s="121">
        <v>18</v>
      </c>
      <c r="BS151" s="124">
        <v>94.73684210526316</v>
      </c>
      <c r="BT151" s="121">
        <v>19</v>
      </c>
      <c r="BU151" s="2"/>
      <c r="BV151" s="3"/>
      <c r="BW151" s="3"/>
      <c r="BX151" s="3"/>
      <c r="BY151" s="3"/>
    </row>
    <row r="152" spans="1:77" ht="41.45" customHeight="1">
      <c r="A152" s="64" t="s">
        <v>280</v>
      </c>
      <c r="C152" s="65"/>
      <c r="D152" s="65" t="s">
        <v>64</v>
      </c>
      <c r="E152" s="66">
        <v>166.84237843232447</v>
      </c>
      <c r="F152" s="68">
        <v>99.99189742601334</v>
      </c>
      <c r="G152" s="100" t="s">
        <v>910</v>
      </c>
      <c r="H152" s="65"/>
      <c r="I152" s="69" t="s">
        <v>280</v>
      </c>
      <c r="J152" s="70"/>
      <c r="K152" s="70"/>
      <c r="L152" s="69" t="s">
        <v>2760</v>
      </c>
      <c r="M152" s="73">
        <v>3.7003178239528687</v>
      </c>
      <c r="N152" s="74">
        <v>9579.9384765625</v>
      </c>
      <c r="O152" s="74">
        <v>1940.9822998046875</v>
      </c>
      <c r="P152" s="75"/>
      <c r="Q152" s="76"/>
      <c r="R152" s="76"/>
      <c r="S152" s="86"/>
      <c r="T152" s="48">
        <v>2</v>
      </c>
      <c r="U152" s="48">
        <v>1</v>
      </c>
      <c r="V152" s="49">
        <v>0</v>
      </c>
      <c r="W152" s="49">
        <v>1</v>
      </c>
      <c r="X152" s="49">
        <v>0</v>
      </c>
      <c r="Y152" s="49">
        <v>1.298243</v>
      </c>
      <c r="Z152" s="49">
        <v>0</v>
      </c>
      <c r="AA152" s="49">
        <v>0</v>
      </c>
      <c r="AB152" s="71">
        <v>152</v>
      </c>
      <c r="AC152" s="71"/>
      <c r="AD152" s="72"/>
      <c r="AE152" s="78" t="s">
        <v>1491</v>
      </c>
      <c r="AF152" s="78">
        <v>1</v>
      </c>
      <c r="AG152" s="78">
        <v>19227</v>
      </c>
      <c r="AH152" s="78">
        <v>5057</v>
      </c>
      <c r="AI152" s="78">
        <v>6</v>
      </c>
      <c r="AJ152" s="78"/>
      <c r="AK152" s="78" t="s">
        <v>1702</v>
      </c>
      <c r="AL152" s="78"/>
      <c r="AM152" s="78"/>
      <c r="AN152" s="78"/>
      <c r="AO152" s="80">
        <v>42710.77689814815</v>
      </c>
      <c r="AP152" s="78"/>
      <c r="AQ152" s="78" t="b">
        <v>1</v>
      </c>
      <c r="AR152" s="78" t="b">
        <v>0</v>
      </c>
      <c r="AS152" s="78" t="b">
        <v>0</v>
      </c>
      <c r="AT152" s="78" t="s">
        <v>1276</v>
      </c>
      <c r="AU152" s="78">
        <v>234</v>
      </c>
      <c r="AV152" s="78"/>
      <c r="AW152" s="78" t="b">
        <v>0</v>
      </c>
      <c r="AX152" s="78" t="s">
        <v>2391</v>
      </c>
      <c r="AY152" s="82" t="s">
        <v>2540</v>
      </c>
      <c r="AZ152" s="78" t="s">
        <v>66</v>
      </c>
      <c r="BA152" s="78" t="str">
        <f>REPLACE(INDEX(GroupVertices[Group],MATCH(Vertices[[#This Row],[Vertex]],GroupVertices[Vertex],0)),1,1,"")</f>
        <v>26</v>
      </c>
      <c r="BB152" s="48" t="s">
        <v>612</v>
      </c>
      <c r="BC152" s="48" t="s">
        <v>612</v>
      </c>
      <c r="BD152" s="48" t="s">
        <v>669</v>
      </c>
      <c r="BE152" s="48" t="s">
        <v>669</v>
      </c>
      <c r="BF152" s="48"/>
      <c r="BG152" s="48"/>
      <c r="BH152" s="121" t="s">
        <v>3121</v>
      </c>
      <c r="BI152" s="121" t="s">
        <v>3121</v>
      </c>
      <c r="BJ152" s="121" t="s">
        <v>3261</v>
      </c>
      <c r="BK152" s="121" t="s">
        <v>3261</v>
      </c>
      <c r="BL152" s="121">
        <v>0</v>
      </c>
      <c r="BM152" s="124">
        <v>0</v>
      </c>
      <c r="BN152" s="121">
        <v>0</v>
      </c>
      <c r="BO152" s="124">
        <v>0</v>
      </c>
      <c r="BP152" s="121">
        <v>0</v>
      </c>
      <c r="BQ152" s="124">
        <v>0</v>
      </c>
      <c r="BR152" s="121">
        <v>10</v>
      </c>
      <c r="BS152" s="124">
        <v>100</v>
      </c>
      <c r="BT152" s="121">
        <v>10</v>
      </c>
      <c r="BU152" s="2"/>
      <c r="BV152" s="3"/>
      <c r="BW152" s="3"/>
      <c r="BX152" s="3"/>
      <c r="BY152" s="3"/>
    </row>
    <row r="153" spans="1:77" ht="41.45" customHeight="1">
      <c r="A153" s="64" t="s">
        <v>281</v>
      </c>
      <c r="C153" s="65"/>
      <c r="D153" s="65" t="s">
        <v>64</v>
      </c>
      <c r="E153" s="66">
        <v>162.22016536179845</v>
      </c>
      <c r="F153" s="68">
        <v>99.99963160538603</v>
      </c>
      <c r="G153" s="100" t="s">
        <v>911</v>
      </c>
      <c r="H153" s="65"/>
      <c r="I153" s="69" t="s">
        <v>281</v>
      </c>
      <c r="J153" s="70"/>
      <c r="K153" s="70"/>
      <c r="L153" s="69" t="s">
        <v>2761</v>
      </c>
      <c r="M153" s="73">
        <v>1.1227736450155963</v>
      </c>
      <c r="N153" s="74">
        <v>9579.9384765625</v>
      </c>
      <c r="O153" s="74">
        <v>2435.050537109375</v>
      </c>
      <c r="P153" s="75"/>
      <c r="Q153" s="76"/>
      <c r="R153" s="76"/>
      <c r="S153" s="86"/>
      <c r="T153" s="48">
        <v>0</v>
      </c>
      <c r="U153" s="48">
        <v>1</v>
      </c>
      <c r="V153" s="49">
        <v>0</v>
      </c>
      <c r="W153" s="49">
        <v>1</v>
      </c>
      <c r="X153" s="49">
        <v>0</v>
      </c>
      <c r="Y153" s="49">
        <v>0.701753</v>
      </c>
      <c r="Z153" s="49">
        <v>0</v>
      </c>
      <c r="AA153" s="49">
        <v>0</v>
      </c>
      <c r="AB153" s="71">
        <v>153</v>
      </c>
      <c r="AC153" s="71"/>
      <c r="AD153" s="72"/>
      <c r="AE153" s="78" t="s">
        <v>1492</v>
      </c>
      <c r="AF153" s="78">
        <v>1716</v>
      </c>
      <c r="AG153" s="78">
        <v>878</v>
      </c>
      <c r="AH153" s="78">
        <v>4102</v>
      </c>
      <c r="AI153" s="78">
        <v>944</v>
      </c>
      <c r="AJ153" s="78"/>
      <c r="AK153" s="78" t="s">
        <v>1703</v>
      </c>
      <c r="AL153" s="78"/>
      <c r="AM153" s="82" t="s">
        <v>2012</v>
      </c>
      <c r="AN153" s="78"/>
      <c r="AO153" s="80">
        <v>41536.256516203706</v>
      </c>
      <c r="AP153" s="82" t="s">
        <v>2188</v>
      </c>
      <c r="AQ153" s="78" t="b">
        <v>0</v>
      </c>
      <c r="AR153" s="78" t="b">
        <v>0</v>
      </c>
      <c r="AS153" s="78" t="b">
        <v>0</v>
      </c>
      <c r="AT153" s="78" t="s">
        <v>1276</v>
      </c>
      <c r="AU153" s="78">
        <v>78</v>
      </c>
      <c r="AV153" s="82" t="s">
        <v>2250</v>
      </c>
      <c r="AW153" s="78" t="b">
        <v>0</v>
      </c>
      <c r="AX153" s="78" t="s">
        <v>2391</v>
      </c>
      <c r="AY153" s="82" t="s">
        <v>2541</v>
      </c>
      <c r="AZ153" s="78" t="s">
        <v>66</v>
      </c>
      <c r="BA153" s="78" t="str">
        <f>REPLACE(INDEX(GroupVertices[Group],MATCH(Vertices[[#This Row],[Vertex]],GroupVertices[Vertex],0)),1,1,"")</f>
        <v>26</v>
      </c>
      <c r="BB153" s="48" t="s">
        <v>612</v>
      </c>
      <c r="BC153" s="48" t="s">
        <v>612</v>
      </c>
      <c r="BD153" s="48" t="s">
        <v>669</v>
      </c>
      <c r="BE153" s="48" t="s">
        <v>669</v>
      </c>
      <c r="BF153" s="48"/>
      <c r="BG153" s="48"/>
      <c r="BH153" s="121" t="s">
        <v>3488</v>
      </c>
      <c r="BI153" s="121" t="s">
        <v>3488</v>
      </c>
      <c r="BJ153" s="121" t="s">
        <v>3611</v>
      </c>
      <c r="BK153" s="121" t="s">
        <v>3611</v>
      </c>
      <c r="BL153" s="121">
        <v>0</v>
      </c>
      <c r="BM153" s="124">
        <v>0</v>
      </c>
      <c r="BN153" s="121">
        <v>0</v>
      </c>
      <c r="BO153" s="124">
        <v>0</v>
      </c>
      <c r="BP153" s="121">
        <v>0</v>
      </c>
      <c r="BQ153" s="124">
        <v>0</v>
      </c>
      <c r="BR153" s="121">
        <v>12</v>
      </c>
      <c r="BS153" s="124">
        <v>100</v>
      </c>
      <c r="BT153" s="121">
        <v>12</v>
      </c>
      <c r="BU153" s="2"/>
      <c r="BV153" s="3"/>
      <c r="BW153" s="3"/>
      <c r="BX153" s="3"/>
      <c r="BY153" s="3"/>
    </row>
    <row r="154" spans="1:77" ht="41.45" customHeight="1">
      <c r="A154" s="64" t="s">
        <v>282</v>
      </c>
      <c r="C154" s="65"/>
      <c r="D154" s="65" t="s">
        <v>64</v>
      </c>
      <c r="E154" s="66">
        <v>162.35946907469838</v>
      </c>
      <c r="F154" s="68">
        <v>99.99939851359939</v>
      </c>
      <c r="G154" s="100" t="s">
        <v>2365</v>
      </c>
      <c r="H154" s="65"/>
      <c r="I154" s="69" t="s">
        <v>282</v>
      </c>
      <c r="J154" s="70"/>
      <c r="K154" s="70"/>
      <c r="L154" s="69" t="s">
        <v>2762</v>
      </c>
      <c r="M154" s="73">
        <v>1.2004553677771808</v>
      </c>
      <c r="N154" s="74">
        <v>9579.9384765625</v>
      </c>
      <c r="O154" s="74">
        <v>599.9400024414062</v>
      </c>
      <c r="P154" s="75"/>
      <c r="Q154" s="76"/>
      <c r="R154" s="76"/>
      <c r="S154" s="86"/>
      <c r="T154" s="48">
        <v>2</v>
      </c>
      <c r="U154" s="48">
        <v>1</v>
      </c>
      <c r="V154" s="49">
        <v>0</v>
      </c>
      <c r="W154" s="49">
        <v>1</v>
      </c>
      <c r="X154" s="49">
        <v>0</v>
      </c>
      <c r="Y154" s="49">
        <v>1.298243</v>
      </c>
      <c r="Z154" s="49">
        <v>0</v>
      </c>
      <c r="AA154" s="49">
        <v>0</v>
      </c>
      <c r="AB154" s="71">
        <v>154</v>
      </c>
      <c r="AC154" s="71"/>
      <c r="AD154" s="72"/>
      <c r="AE154" s="78" t="s">
        <v>1493</v>
      </c>
      <c r="AF154" s="78">
        <v>107</v>
      </c>
      <c r="AG154" s="78">
        <v>1431</v>
      </c>
      <c r="AH154" s="78">
        <v>618</v>
      </c>
      <c r="AI154" s="78">
        <v>472</v>
      </c>
      <c r="AJ154" s="78"/>
      <c r="AK154" s="78" t="s">
        <v>1704</v>
      </c>
      <c r="AL154" s="78"/>
      <c r="AM154" s="78"/>
      <c r="AN154" s="78"/>
      <c r="AO154" s="80">
        <v>42628.84679398148</v>
      </c>
      <c r="AP154" s="78"/>
      <c r="AQ154" s="78" t="b">
        <v>1</v>
      </c>
      <c r="AR154" s="78" t="b">
        <v>0</v>
      </c>
      <c r="AS154" s="78" t="b">
        <v>0</v>
      </c>
      <c r="AT154" s="78" t="s">
        <v>1279</v>
      </c>
      <c r="AU154" s="78">
        <v>32</v>
      </c>
      <c r="AV154" s="78"/>
      <c r="AW154" s="78" t="b">
        <v>0</v>
      </c>
      <c r="AX154" s="78" t="s">
        <v>2391</v>
      </c>
      <c r="AY154" s="82" t="s">
        <v>2542</v>
      </c>
      <c r="AZ154" s="78" t="s">
        <v>66</v>
      </c>
      <c r="BA154" s="78" t="str">
        <f>REPLACE(INDEX(GroupVertices[Group],MATCH(Vertices[[#This Row],[Vertex]],GroupVertices[Vertex],0)),1,1,"")</f>
        <v>25</v>
      </c>
      <c r="BB154" s="48"/>
      <c r="BC154" s="48"/>
      <c r="BD154" s="48"/>
      <c r="BE154" s="48"/>
      <c r="BF154" s="48" t="s">
        <v>3049</v>
      </c>
      <c r="BG154" s="48" t="s">
        <v>3049</v>
      </c>
      <c r="BH154" s="121" t="s">
        <v>3489</v>
      </c>
      <c r="BI154" s="121" t="s">
        <v>3489</v>
      </c>
      <c r="BJ154" s="121" t="s">
        <v>3612</v>
      </c>
      <c r="BK154" s="121" t="s">
        <v>3612</v>
      </c>
      <c r="BL154" s="121">
        <v>0</v>
      </c>
      <c r="BM154" s="124">
        <v>0</v>
      </c>
      <c r="BN154" s="121">
        <v>0</v>
      </c>
      <c r="BO154" s="124">
        <v>0</v>
      </c>
      <c r="BP154" s="121">
        <v>0</v>
      </c>
      <c r="BQ154" s="124">
        <v>0</v>
      </c>
      <c r="BR154" s="121">
        <v>32</v>
      </c>
      <c r="BS154" s="124">
        <v>100</v>
      </c>
      <c r="BT154" s="121">
        <v>32</v>
      </c>
      <c r="BU154" s="2"/>
      <c r="BV154" s="3"/>
      <c r="BW154" s="3"/>
      <c r="BX154" s="3"/>
      <c r="BY154" s="3"/>
    </row>
    <row r="155" spans="1:77" ht="41.45" customHeight="1">
      <c r="A155" s="64" t="s">
        <v>283</v>
      </c>
      <c r="C155" s="65"/>
      <c r="D155" s="65" t="s">
        <v>64</v>
      </c>
      <c r="E155" s="66">
        <v>162.00352667627595</v>
      </c>
      <c r="F155" s="68">
        <v>99.99999409894211</v>
      </c>
      <c r="G155" s="100" t="s">
        <v>912</v>
      </c>
      <c r="H155" s="65"/>
      <c r="I155" s="69" t="s">
        <v>283</v>
      </c>
      <c r="J155" s="70"/>
      <c r="K155" s="70"/>
      <c r="L155" s="69" t="s">
        <v>2763</v>
      </c>
      <c r="M155" s="73">
        <v>1.0019666258926982</v>
      </c>
      <c r="N155" s="74">
        <v>9579.9384765625</v>
      </c>
      <c r="O155" s="74">
        <v>1094.0081787109375</v>
      </c>
      <c r="P155" s="75"/>
      <c r="Q155" s="76"/>
      <c r="R155" s="76"/>
      <c r="S155" s="86"/>
      <c r="T155" s="48">
        <v>0</v>
      </c>
      <c r="U155" s="48">
        <v>1</v>
      </c>
      <c r="V155" s="49">
        <v>0</v>
      </c>
      <c r="W155" s="49">
        <v>1</v>
      </c>
      <c r="X155" s="49">
        <v>0</v>
      </c>
      <c r="Y155" s="49">
        <v>0.701753</v>
      </c>
      <c r="Z155" s="49">
        <v>0</v>
      </c>
      <c r="AA155" s="49">
        <v>0</v>
      </c>
      <c r="AB155" s="71">
        <v>155</v>
      </c>
      <c r="AC155" s="71"/>
      <c r="AD155" s="72"/>
      <c r="AE155" s="78" t="s">
        <v>1494</v>
      </c>
      <c r="AF155" s="78">
        <v>84</v>
      </c>
      <c r="AG155" s="78">
        <v>18</v>
      </c>
      <c r="AH155" s="78">
        <v>336</v>
      </c>
      <c r="AI155" s="78">
        <v>20</v>
      </c>
      <c r="AJ155" s="78"/>
      <c r="AK155" s="78"/>
      <c r="AL155" s="78"/>
      <c r="AM155" s="78"/>
      <c r="AN155" s="78"/>
      <c r="AO155" s="80">
        <v>41052.15408564815</v>
      </c>
      <c r="AP155" s="78"/>
      <c r="AQ155" s="78" t="b">
        <v>1</v>
      </c>
      <c r="AR155" s="78" t="b">
        <v>0</v>
      </c>
      <c r="AS155" s="78" t="b">
        <v>0</v>
      </c>
      <c r="AT155" s="78" t="s">
        <v>1279</v>
      </c>
      <c r="AU155" s="78">
        <v>3</v>
      </c>
      <c r="AV155" s="82" t="s">
        <v>2250</v>
      </c>
      <c r="AW155" s="78" t="b">
        <v>0</v>
      </c>
      <c r="AX155" s="78" t="s">
        <v>2391</v>
      </c>
      <c r="AY155" s="82" t="s">
        <v>2543</v>
      </c>
      <c r="AZ155" s="78" t="s">
        <v>66</v>
      </c>
      <c r="BA155" s="78" t="str">
        <f>REPLACE(INDEX(GroupVertices[Group],MATCH(Vertices[[#This Row],[Vertex]],GroupVertices[Vertex],0)),1,1,"")</f>
        <v>25</v>
      </c>
      <c r="BB155" s="48"/>
      <c r="BC155" s="48"/>
      <c r="BD155" s="48"/>
      <c r="BE155" s="48"/>
      <c r="BF155" s="48" t="s">
        <v>758</v>
      </c>
      <c r="BG155" s="48" t="s">
        <v>758</v>
      </c>
      <c r="BH155" s="121" t="s">
        <v>3490</v>
      </c>
      <c r="BI155" s="121" t="s">
        <v>3490</v>
      </c>
      <c r="BJ155" s="121" t="s">
        <v>3613</v>
      </c>
      <c r="BK155" s="121" t="s">
        <v>3613</v>
      </c>
      <c r="BL155" s="121">
        <v>0</v>
      </c>
      <c r="BM155" s="124">
        <v>0</v>
      </c>
      <c r="BN155" s="121">
        <v>0</v>
      </c>
      <c r="BO155" s="124">
        <v>0</v>
      </c>
      <c r="BP155" s="121">
        <v>0</v>
      </c>
      <c r="BQ155" s="124">
        <v>0</v>
      </c>
      <c r="BR155" s="121">
        <v>20</v>
      </c>
      <c r="BS155" s="124">
        <v>100</v>
      </c>
      <c r="BT155" s="121">
        <v>20</v>
      </c>
      <c r="BU155" s="2"/>
      <c r="BV155" s="3"/>
      <c r="BW155" s="3"/>
      <c r="BX155" s="3"/>
      <c r="BY155" s="3"/>
    </row>
    <row r="156" spans="1:77" ht="41.45" customHeight="1">
      <c r="A156" s="64" t="s">
        <v>284</v>
      </c>
      <c r="C156" s="65"/>
      <c r="D156" s="65" t="s">
        <v>64</v>
      </c>
      <c r="E156" s="66">
        <v>163.1151854195443</v>
      </c>
      <c r="F156" s="68">
        <v>99.99813400119446</v>
      </c>
      <c r="G156" s="100" t="s">
        <v>2366</v>
      </c>
      <c r="H156" s="65"/>
      <c r="I156" s="69" t="s">
        <v>284</v>
      </c>
      <c r="J156" s="70"/>
      <c r="K156" s="70"/>
      <c r="L156" s="69" t="s">
        <v>2764</v>
      </c>
      <c r="M156" s="73">
        <v>1.6218752019268248</v>
      </c>
      <c r="N156" s="74">
        <v>1120.006591796875</v>
      </c>
      <c r="O156" s="74">
        <v>2481.793212890625</v>
      </c>
      <c r="P156" s="75"/>
      <c r="Q156" s="76"/>
      <c r="R156" s="76"/>
      <c r="S156" s="86"/>
      <c r="T156" s="48">
        <v>1</v>
      </c>
      <c r="U156" s="48">
        <v>3</v>
      </c>
      <c r="V156" s="49">
        <v>1070</v>
      </c>
      <c r="W156" s="49">
        <v>0.002146</v>
      </c>
      <c r="X156" s="49">
        <v>0.003328</v>
      </c>
      <c r="Y156" s="49">
        <v>1.201279</v>
      </c>
      <c r="Z156" s="49">
        <v>0.25</v>
      </c>
      <c r="AA156" s="49">
        <v>0</v>
      </c>
      <c r="AB156" s="71">
        <v>156</v>
      </c>
      <c r="AC156" s="71"/>
      <c r="AD156" s="72"/>
      <c r="AE156" s="78" t="s">
        <v>1495</v>
      </c>
      <c r="AF156" s="78">
        <v>4858</v>
      </c>
      <c r="AG156" s="78">
        <v>4431</v>
      </c>
      <c r="AH156" s="78">
        <v>9836</v>
      </c>
      <c r="AI156" s="78">
        <v>8350</v>
      </c>
      <c r="AJ156" s="78"/>
      <c r="AK156" s="78" t="s">
        <v>1705</v>
      </c>
      <c r="AL156" s="78" t="s">
        <v>1318</v>
      </c>
      <c r="AM156" s="78"/>
      <c r="AN156" s="78"/>
      <c r="AO156" s="80">
        <v>40221.74353009259</v>
      </c>
      <c r="AP156" s="82" t="s">
        <v>2189</v>
      </c>
      <c r="AQ156" s="78" t="b">
        <v>1</v>
      </c>
      <c r="AR156" s="78" t="b">
        <v>0</v>
      </c>
      <c r="AS156" s="78" t="b">
        <v>1</v>
      </c>
      <c r="AT156" s="78" t="s">
        <v>1276</v>
      </c>
      <c r="AU156" s="78">
        <v>36</v>
      </c>
      <c r="AV156" s="82" t="s">
        <v>2250</v>
      </c>
      <c r="AW156" s="78" t="b">
        <v>0</v>
      </c>
      <c r="AX156" s="78" t="s">
        <v>2391</v>
      </c>
      <c r="AY156" s="82" t="s">
        <v>2544</v>
      </c>
      <c r="AZ156" s="78" t="s">
        <v>66</v>
      </c>
      <c r="BA156" s="78" t="str">
        <f>REPLACE(INDEX(GroupVertices[Group],MATCH(Vertices[[#This Row],[Vertex]],GroupVertices[Vertex],0)),1,1,"")</f>
        <v>2</v>
      </c>
      <c r="BB156" s="48" t="s">
        <v>613</v>
      </c>
      <c r="BC156" s="48" t="s">
        <v>613</v>
      </c>
      <c r="BD156" s="48" t="s">
        <v>670</v>
      </c>
      <c r="BE156" s="48" t="s">
        <v>670</v>
      </c>
      <c r="BF156" s="48" t="s">
        <v>759</v>
      </c>
      <c r="BG156" s="48" t="s">
        <v>759</v>
      </c>
      <c r="BH156" s="121" t="s">
        <v>3491</v>
      </c>
      <c r="BI156" s="121" t="s">
        <v>3491</v>
      </c>
      <c r="BJ156" s="121" t="s">
        <v>3614</v>
      </c>
      <c r="BK156" s="121" t="s">
        <v>3614</v>
      </c>
      <c r="BL156" s="121">
        <v>0</v>
      </c>
      <c r="BM156" s="124">
        <v>0</v>
      </c>
      <c r="BN156" s="121">
        <v>0</v>
      </c>
      <c r="BO156" s="124">
        <v>0</v>
      </c>
      <c r="BP156" s="121">
        <v>0</v>
      </c>
      <c r="BQ156" s="124">
        <v>0</v>
      </c>
      <c r="BR156" s="121">
        <v>32</v>
      </c>
      <c r="BS156" s="124">
        <v>100</v>
      </c>
      <c r="BT156" s="121">
        <v>32</v>
      </c>
      <c r="BU156" s="2"/>
      <c r="BV156" s="3"/>
      <c r="BW156" s="3"/>
      <c r="BX156" s="3"/>
      <c r="BY156" s="3"/>
    </row>
    <row r="157" spans="1:77" ht="41.45" customHeight="1">
      <c r="A157" s="64" t="s">
        <v>285</v>
      </c>
      <c r="C157" s="65"/>
      <c r="D157" s="65" t="s">
        <v>64</v>
      </c>
      <c r="E157" s="66">
        <v>162.69500713180997</v>
      </c>
      <c r="F157" s="68">
        <v>99.9988370700916</v>
      </c>
      <c r="G157" s="100" t="s">
        <v>913</v>
      </c>
      <c r="H157" s="65"/>
      <c r="I157" s="69" t="s">
        <v>285</v>
      </c>
      <c r="J157" s="70"/>
      <c r="K157" s="70"/>
      <c r="L157" s="69" t="s">
        <v>2765</v>
      </c>
      <c r="M157" s="73">
        <v>1.3875657741396226</v>
      </c>
      <c r="N157" s="74">
        <v>1134.734619140625</v>
      </c>
      <c r="O157" s="74">
        <v>2688.267822265625</v>
      </c>
      <c r="P157" s="75"/>
      <c r="Q157" s="76"/>
      <c r="R157" s="76"/>
      <c r="S157" s="86"/>
      <c r="T157" s="48">
        <v>0</v>
      </c>
      <c r="U157" s="48">
        <v>4</v>
      </c>
      <c r="V157" s="49">
        <v>1070</v>
      </c>
      <c r="W157" s="49">
        <v>0.002146</v>
      </c>
      <c r="X157" s="49">
        <v>0.003328</v>
      </c>
      <c r="Y157" s="49">
        <v>1.201279</v>
      </c>
      <c r="Z157" s="49">
        <v>0.25</v>
      </c>
      <c r="AA157" s="49">
        <v>0</v>
      </c>
      <c r="AB157" s="71">
        <v>157</v>
      </c>
      <c r="AC157" s="71"/>
      <c r="AD157" s="72"/>
      <c r="AE157" s="78" t="s">
        <v>1496</v>
      </c>
      <c r="AF157" s="78">
        <v>3217</v>
      </c>
      <c r="AG157" s="78">
        <v>2763</v>
      </c>
      <c r="AH157" s="78">
        <v>7985</v>
      </c>
      <c r="AI157" s="78">
        <v>7974</v>
      </c>
      <c r="AJ157" s="78"/>
      <c r="AK157" s="78" t="s">
        <v>1706</v>
      </c>
      <c r="AL157" s="78" t="s">
        <v>1858</v>
      </c>
      <c r="AM157" s="78"/>
      <c r="AN157" s="78"/>
      <c r="AO157" s="80">
        <v>43102.5024537037</v>
      </c>
      <c r="AP157" s="82" t="s">
        <v>2190</v>
      </c>
      <c r="AQ157" s="78" t="b">
        <v>1</v>
      </c>
      <c r="AR157" s="78" t="b">
        <v>0</v>
      </c>
      <c r="AS157" s="78" t="b">
        <v>0</v>
      </c>
      <c r="AT157" s="78" t="s">
        <v>1276</v>
      </c>
      <c r="AU157" s="78">
        <v>34</v>
      </c>
      <c r="AV157" s="78"/>
      <c r="AW157" s="78" t="b">
        <v>0</v>
      </c>
      <c r="AX157" s="78" t="s">
        <v>2391</v>
      </c>
      <c r="AY157" s="82" t="s">
        <v>2545</v>
      </c>
      <c r="AZ157" s="78" t="s">
        <v>66</v>
      </c>
      <c r="BA157" s="78" t="str">
        <f>REPLACE(INDEX(GroupVertices[Group],MATCH(Vertices[[#This Row],[Vertex]],GroupVertices[Vertex],0)),1,1,"")</f>
        <v>2</v>
      </c>
      <c r="BB157" s="48"/>
      <c r="BC157" s="48"/>
      <c r="BD157" s="48"/>
      <c r="BE157" s="48"/>
      <c r="BF157" s="48" t="s">
        <v>760</v>
      </c>
      <c r="BG157" s="48" t="s">
        <v>760</v>
      </c>
      <c r="BH157" s="121" t="s">
        <v>3492</v>
      </c>
      <c r="BI157" s="121" t="s">
        <v>3492</v>
      </c>
      <c r="BJ157" s="121" t="s">
        <v>3615</v>
      </c>
      <c r="BK157" s="121" t="s">
        <v>3615</v>
      </c>
      <c r="BL157" s="121">
        <v>0</v>
      </c>
      <c r="BM157" s="124">
        <v>0</v>
      </c>
      <c r="BN157" s="121">
        <v>0</v>
      </c>
      <c r="BO157" s="124">
        <v>0</v>
      </c>
      <c r="BP157" s="121">
        <v>0</v>
      </c>
      <c r="BQ157" s="124">
        <v>0</v>
      </c>
      <c r="BR157" s="121">
        <v>22</v>
      </c>
      <c r="BS157" s="124">
        <v>100</v>
      </c>
      <c r="BT157" s="121">
        <v>22</v>
      </c>
      <c r="BU157" s="2"/>
      <c r="BV157" s="3"/>
      <c r="BW157" s="3"/>
      <c r="BX157" s="3"/>
      <c r="BY157" s="3"/>
    </row>
    <row r="158" spans="1:77" ht="41.45" customHeight="1">
      <c r="A158" s="64" t="s">
        <v>413</v>
      </c>
      <c r="C158" s="65"/>
      <c r="D158" s="65" t="s">
        <v>64</v>
      </c>
      <c r="E158" s="66">
        <v>176.00191243730546</v>
      </c>
      <c r="F158" s="68">
        <v>99.97657111416146</v>
      </c>
      <c r="G158" s="100" t="s">
        <v>2367</v>
      </c>
      <c r="H158" s="65"/>
      <c r="I158" s="69" t="s">
        <v>413</v>
      </c>
      <c r="J158" s="70"/>
      <c r="K158" s="70"/>
      <c r="L158" s="69" t="s">
        <v>2766</v>
      </c>
      <c r="M158" s="73">
        <v>8.808066687124604</v>
      </c>
      <c r="N158" s="74">
        <v>999.9784545898438</v>
      </c>
      <c r="O158" s="74">
        <v>2060.030517578125</v>
      </c>
      <c r="P158" s="75"/>
      <c r="Q158" s="76"/>
      <c r="R158" s="76"/>
      <c r="S158" s="86"/>
      <c r="T158" s="48">
        <v>2</v>
      </c>
      <c r="U158" s="48">
        <v>0</v>
      </c>
      <c r="V158" s="49">
        <v>0</v>
      </c>
      <c r="W158" s="49">
        <v>0.001689</v>
      </c>
      <c r="X158" s="49">
        <v>0.000966</v>
      </c>
      <c r="Y158" s="49">
        <v>0.660543</v>
      </c>
      <c r="Z158" s="49">
        <v>0.5</v>
      </c>
      <c r="AA158" s="49">
        <v>0</v>
      </c>
      <c r="AB158" s="71">
        <v>158</v>
      </c>
      <c r="AC158" s="71"/>
      <c r="AD158" s="72"/>
      <c r="AE158" s="78" t="s">
        <v>1497</v>
      </c>
      <c r="AF158" s="78">
        <v>26465</v>
      </c>
      <c r="AG158" s="78">
        <v>55588</v>
      </c>
      <c r="AH158" s="78">
        <v>28094</v>
      </c>
      <c r="AI158" s="78">
        <v>68174</v>
      </c>
      <c r="AJ158" s="78"/>
      <c r="AK158" s="78" t="s">
        <v>1707</v>
      </c>
      <c r="AL158" s="78" t="s">
        <v>1820</v>
      </c>
      <c r="AM158" s="82" t="s">
        <v>2013</v>
      </c>
      <c r="AN158" s="78"/>
      <c r="AO158" s="80">
        <v>42339.40907407407</v>
      </c>
      <c r="AP158" s="82" t="s">
        <v>2191</v>
      </c>
      <c r="AQ158" s="78" t="b">
        <v>0</v>
      </c>
      <c r="AR158" s="78" t="b">
        <v>0</v>
      </c>
      <c r="AS158" s="78" t="b">
        <v>0</v>
      </c>
      <c r="AT158" s="78" t="s">
        <v>1276</v>
      </c>
      <c r="AU158" s="78">
        <v>1457</v>
      </c>
      <c r="AV158" s="82" t="s">
        <v>2264</v>
      </c>
      <c r="AW158" s="78" t="b">
        <v>0</v>
      </c>
      <c r="AX158" s="78" t="s">
        <v>2391</v>
      </c>
      <c r="AY158" s="82" t="s">
        <v>2546</v>
      </c>
      <c r="AZ158" s="78" t="s">
        <v>65</v>
      </c>
      <c r="BA158" s="78" t="str">
        <f>REPLACE(INDEX(GroupVertices[Group],MATCH(Vertices[[#This Row],[Vertex]],GroupVertices[Vertex],0)),1,1,"")</f>
        <v>2</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286</v>
      </c>
      <c r="C159" s="65"/>
      <c r="D159" s="65" t="s">
        <v>64</v>
      </c>
      <c r="E159" s="66">
        <v>168.62738043885057</v>
      </c>
      <c r="F159" s="68">
        <v>99.9889106477129</v>
      </c>
      <c r="G159" s="100" t="s">
        <v>914</v>
      </c>
      <c r="H159" s="65"/>
      <c r="I159" s="69" t="s">
        <v>286</v>
      </c>
      <c r="J159" s="70"/>
      <c r="K159" s="70"/>
      <c r="L159" s="69" t="s">
        <v>2767</v>
      </c>
      <c r="M159" s="73">
        <v>4.695711472214327</v>
      </c>
      <c r="N159" s="74">
        <v>3609.46142578125</v>
      </c>
      <c r="O159" s="74">
        <v>7603.6298828125</v>
      </c>
      <c r="P159" s="75"/>
      <c r="Q159" s="76"/>
      <c r="R159" s="76"/>
      <c r="S159" s="86"/>
      <c r="T159" s="48">
        <v>0</v>
      </c>
      <c r="U159" s="48">
        <v>2</v>
      </c>
      <c r="V159" s="49">
        <v>0</v>
      </c>
      <c r="W159" s="49">
        <v>0.002494</v>
      </c>
      <c r="X159" s="49">
        <v>0.010253</v>
      </c>
      <c r="Y159" s="49">
        <v>0.666029</v>
      </c>
      <c r="Z159" s="49">
        <v>0.5</v>
      </c>
      <c r="AA159" s="49">
        <v>0</v>
      </c>
      <c r="AB159" s="71">
        <v>159</v>
      </c>
      <c r="AC159" s="71"/>
      <c r="AD159" s="72"/>
      <c r="AE159" s="78" t="s">
        <v>1498</v>
      </c>
      <c r="AF159" s="78">
        <v>18528</v>
      </c>
      <c r="AG159" s="78">
        <v>26313</v>
      </c>
      <c r="AH159" s="78">
        <v>551437</v>
      </c>
      <c r="AI159" s="78">
        <v>24057</v>
      </c>
      <c r="AJ159" s="78"/>
      <c r="AK159" s="78" t="s">
        <v>1708</v>
      </c>
      <c r="AL159" s="78" t="s">
        <v>1859</v>
      </c>
      <c r="AM159" s="82" t="s">
        <v>2014</v>
      </c>
      <c r="AN159" s="78"/>
      <c r="AO159" s="80">
        <v>40197.20995370371</v>
      </c>
      <c r="AP159" s="82" t="s">
        <v>2192</v>
      </c>
      <c r="AQ159" s="78" t="b">
        <v>0</v>
      </c>
      <c r="AR159" s="78" t="b">
        <v>0</v>
      </c>
      <c r="AS159" s="78" t="b">
        <v>0</v>
      </c>
      <c r="AT159" s="78" t="s">
        <v>1276</v>
      </c>
      <c r="AU159" s="78">
        <v>1365</v>
      </c>
      <c r="AV159" s="82" t="s">
        <v>2250</v>
      </c>
      <c r="AW159" s="78" t="b">
        <v>0</v>
      </c>
      <c r="AX159" s="78" t="s">
        <v>2391</v>
      </c>
      <c r="AY159" s="82" t="s">
        <v>2547</v>
      </c>
      <c r="AZ159" s="78" t="s">
        <v>66</v>
      </c>
      <c r="BA159" s="78" t="str">
        <f>REPLACE(INDEX(GroupVertices[Group],MATCH(Vertices[[#This Row],[Vertex]],GroupVertices[Vertex],0)),1,1,"")</f>
        <v>4</v>
      </c>
      <c r="BB159" s="48"/>
      <c r="BC159" s="48"/>
      <c r="BD159" s="48"/>
      <c r="BE159" s="48"/>
      <c r="BF159" s="48" t="s">
        <v>761</v>
      </c>
      <c r="BG159" s="48" t="s">
        <v>761</v>
      </c>
      <c r="BH159" s="121" t="s">
        <v>3493</v>
      </c>
      <c r="BI159" s="121" t="s">
        <v>3493</v>
      </c>
      <c r="BJ159" s="121" t="s">
        <v>3616</v>
      </c>
      <c r="BK159" s="121" t="s">
        <v>3616</v>
      </c>
      <c r="BL159" s="121">
        <v>2</v>
      </c>
      <c r="BM159" s="124">
        <v>9.523809523809524</v>
      </c>
      <c r="BN159" s="121">
        <v>0</v>
      </c>
      <c r="BO159" s="124">
        <v>0</v>
      </c>
      <c r="BP159" s="121">
        <v>0</v>
      </c>
      <c r="BQ159" s="124">
        <v>0</v>
      </c>
      <c r="BR159" s="121">
        <v>19</v>
      </c>
      <c r="BS159" s="124">
        <v>90.47619047619048</v>
      </c>
      <c r="BT159" s="121">
        <v>21</v>
      </c>
      <c r="BU159" s="2"/>
      <c r="BV159" s="3"/>
      <c r="BW159" s="3"/>
      <c r="BX159" s="3"/>
      <c r="BY159" s="3"/>
    </row>
    <row r="160" spans="1:77" ht="41.45" customHeight="1">
      <c r="A160" s="64" t="s">
        <v>287</v>
      </c>
      <c r="C160" s="65"/>
      <c r="D160" s="65" t="s">
        <v>64</v>
      </c>
      <c r="E160" s="66">
        <v>162.72599150194867</v>
      </c>
      <c r="F160" s="68">
        <v>99.998785225083</v>
      </c>
      <c r="G160" s="100" t="s">
        <v>2368</v>
      </c>
      <c r="H160" s="65"/>
      <c r="I160" s="69" t="s">
        <v>287</v>
      </c>
      <c r="J160" s="70"/>
      <c r="K160" s="70"/>
      <c r="L160" s="69" t="s">
        <v>2768</v>
      </c>
      <c r="M160" s="73">
        <v>1.404843987339758</v>
      </c>
      <c r="N160" s="74">
        <v>6337.8974609375</v>
      </c>
      <c r="O160" s="74">
        <v>2858.53759765625</v>
      </c>
      <c r="P160" s="75"/>
      <c r="Q160" s="76"/>
      <c r="R160" s="76"/>
      <c r="S160" s="86"/>
      <c r="T160" s="48">
        <v>1</v>
      </c>
      <c r="U160" s="48">
        <v>1</v>
      </c>
      <c r="V160" s="49">
        <v>0</v>
      </c>
      <c r="W160" s="49">
        <v>0.5</v>
      </c>
      <c r="X160" s="49">
        <v>0</v>
      </c>
      <c r="Y160" s="49">
        <v>0.999998</v>
      </c>
      <c r="Z160" s="49">
        <v>0.5</v>
      </c>
      <c r="AA160" s="49">
        <v>0</v>
      </c>
      <c r="AB160" s="71">
        <v>160</v>
      </c>
      <c r="AC160" s="71"/>
      <c r="AD160" s="72"/>
      <c r="AE160" s="78" t="s">
        <v>1499</v>
      </c>
      <c r="AF160" s="78">
        <v>2441</v>
      </c>
      <c r="AG160" s="78">
        <v>2886</v>
      </c>
      <c r="AH160" s="78">
        <v>20562</v>
      </c>
      <c r="AI160" s="78">
        <v>664</v>
      </c>
      <c r="AJ160" s="78"/>
      <c r="AK160" s="78" t="s">
        <v>1709</v>
      </c>
      <c r="AL160" s="78" t="s">
        <v>1860</v>
      </c>
      <c r="AM160" s="82" t="s">
        <v>2015</v>
      </c>
      <c r="AN160" s="78"/>
      <c r="AO160" s="80">
        <v>41756.48740740741</v>
      </c>
      <c r="AP160" s="82" t="s">
        <v>2193</v>
      </c>
      <c r="AQ160" s="78" t="b">
        <v>1</v>
      </c>
      <c r="AR160" s="78" t="b">
        <v>0</v>
      </c>
      <c r="AS160" s="78" t="b">
        <v>1</v>
      </c>
      <c r="AT160" s="78" t="s">
        <v>1276</v>
      </c>
      <c r="AU160" s="78">
        <v>721</v>
      </c>
      <c r="AV160" s="82" t="s">
        <v>2250</v>
      </c>
      <c r="AW160" s="78" t="b">
        <v>0</v>
      </c>
      <c r="AX160" s="78" t="s">
        <v>2391</v>
      </c>
      <c r="AY160" s="82" t="s">
        <v>2548</v>
      </c>
      <c r="AZ160" s="78" t="s">
        <v>66</v>
      </c>
      <c r="BA160" s="78" t="str">
        <f>REPLACE(INDEX(GroupVertices[Group],MATCH(Vertices[[#This Row],[Vertex]],GroupVertices[Vertex],0)),1,1,"")</f>
        <v>17</v>
      </c>
      <c r="BB160" s="48"/>
      <c r="BC160" s="48"/>
      <c r="BD160" s="48"/>
      <c r="BE160" s="48"/>
      <c r="BF160" s="48" t="s">
        <v>3397</v>
      </c>
      <c r="BG160" s="48" t="s">
        <v>3397</v>
      </c>
      <c r="BH160" s="121" t="s">
        <v>3494</v>
      </c>
      <c r="BI160" s="121" t="s">
        <v>3494</v>
      </c>
      <c r="BJ160" s="121" t="s">
        <v>3617</v>
      </c>
      <c r="BK160" s="121" t="s">
        <v>3617</v>
      </c>
      <c r="BL160" s="121">
        <v>1</v>
      </c>
      <c r="BM160" s="124">
        <v>3.5714285714285716</v>
      </c>
      <c r="BN160" s="121">
        <v>0</v>
      </c>
      <c r="BO160" s="124">
        <v>0</v>
      </c>
      <c r="BP160" s="121">
        <v>0</v>
      </c>
      <c r="BQ160" s="124">
        <v>0</v>
      </c>
      <c r="BR160" s="121">
        <v>27</v>
      </c>
      <c r="BS160" s="124">
        <v>96.42857142857143</v>
      </c>
      <c r="BT160" s="121">
        <v>28</v>
      </c>
      <c r="BU160" s="2"/>
      <c r="BV160" s="3"/>
      <c r="BW160" s="3"/>
      <c r="BX160" s="3"/>
      <c r="BY160" s="3"/>
    </row>
    <row r="161" spans="1:77" ht="41.45" customHeight="1">
      <c r="A161" s="64" t="s">
        <v>414</v>
      </c>
      <c r="C161" s="65"/>
      <c r="D161" s="65" t="s">
        <v>64</v>
      </c>
      <c r="E161" s="66">
        <v>171.28170814739775</v>
      </c>
      <c r="F161" s="68">
        <v>99.98446925864265</v>
      </c>
      <c r="G161" s="100" t="s">
        <v>2369</v>
      </c>
      <c r="H161" s="65"/>
      <c r="I161" s="69" t="s">
        <v>414</v>
      </c>
      <c r="J161" s="70"/>
      <c r="K161" s="70"/>
      <c r="L161" s="69" t="s">
        <v>2769</v>
      </c>
      <c r="M161" s="73">
        <v>6.175878403025927</v>
      </c>
      <c r="N161" s="74">
        <v>6337.8974609375</v>
      </c>
      <c r="O161" s="74">
        <v>2380.15380859375</v>
      </c>
      <c r="P161" s="75"/>
      <c r="Q161" s="76"/>
      <c r="R161" s="76"/>
      <c r="S161" s="86"/>
      <c r="T161" s="48">
        <v>2</v>
      </c>
      <c r="U161" s="48">
        <v>0</v>
      </c>
      <c r="V161" s="49">
        <v>0</v>
      </c>
      <c r="W161" s="49">
        <v>0.5</v>
      </c>
      <c r="X161" s="49">
        <v>0</v>
      </c>
      <c r="Y161" s="49">
        <v>0.999998</v>
      </c>
      <c r="Z161" s="49">
        <v>0.5</v>
      </c>
      <c r="AA161" s="49">
        <v>0</v>
      </c>
      <c r="AB161" s="71">
        <v>161</v>
      </c>
      <c r="AC161" s="71"/>
      <c r="AD161" s="72"/>
      <c r="AE161" s="78" t="s">
        <v>1500</v>
      </c>
      <c r="AF161" s="78">
        <v>1181</v>
      </c>
      <c r="AG161" s="78">
        <v>36850</v>
      </c>
      <c r="AH161" s="78">
        <v>20266</v>
      </c>
      <c r="AI161" s="78">
        <v>4150</v>
      </c>
      <c r="AJ161" s="78"/>
      <c r="AK161" s="78" t="s">
        <v>1710</v>
      </c>
      <c r="AL161" s="78" t="s">
        <v>1861</v>
      </c>
      <c r="AM161" s="82" t="s">
        <v>2016</v>
      </c>
      <c r="AN161" s="78"/>
      <c r="AO161" s="80">
        <v>39637.70412037037</v>
      </c>
      <c r="AP161" s="82" t="s">
        <v>2194</v>
      </c>
      <c r="AQ161" s="78" t="b">
        <v>0</v>
      </c>
      <c r="AR161" s="78" t="b">
        <v>0</v>
      </c>
      <c r="AS161" s="78" t="b">
        <v>1</v>
      </c>
      <c r="AT161" s="78" t="s">
        <v>1276</v>
      </c>
      <c r="AU161" s="78">
        <v>924</v>
      </c>
      <c r="AV161" s="82" t="s">
        <v>2261</v>
      </c>
      <c r="AW161" s="78" t="b">
        <v>1</v>
      </c>
      <c r="AX161" s="78" t="s">
        <v>2391</v>
      </c>
      <c r="AY161" s="82" t="s">
        <v>2549</v>
      </c>
      <c r="AZ161" s="78" t="s">
        <v>65</v>
      </c>
      <c r="BA161" s="78" t="str">
        <f>REPLACE(INDEX(GroupVertices[Group],MATCH(Vertices[[#This Row],[Vertex]],GroupVertices[Vertex],0)),1,1,"")</f>
        <v>17</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288</v>
      </c>
      <c r="C162" s="65"/>
      <c r="D162" s="65" t="s">
        <v>64</v>
      </c>
      <c r="E162" s="66">
        <v>162.02418292303506</v>
      </c>
      <c r="F162" s="68">
        <v>99.99995953560304</v>
      </c>
      <c r="G162" s="100" t="s">
        <v>915</v>
      </c>
      <c r="H162" s="65"/>
      <c r="I162" s="69" t="s">
        <v>288</v>
      </c>
      <c r="J162" s="70"/>
      <c r="K162" s="70"/>
      <c r="L162" s="69" t="s">
        <v>2770</v>
      </c>
      <c r="M162" s="73">
        <v>1.0134854346927886</v>
      </c>
      <c r="N162" s="74">
        <v>6337.8974609375</v>
      </c>
      <c r="O162" s="74">
        <v>3336.92138671875</v>
      </c>
      <c r="P162" s="75"/>
      <c r="Q162" s="76"/>
      <c r="R162" s="76"/>
      <c r="S162" s="86"/>
      <c r="T162" s="48">
        <v>0</v>
      </c>
      <c r="U162" s="48">
        <v>2</v>
      </c>
      <c r="V162" s="49">
        <v>0</v>
      </c>
      <c r="W162" s="49">
        <v>0.5</v>
      </c>
      <c r="X162" s="49">
        <v>0</v>
      </c>
      <c r="Y162" s="49">
        <v>0.999998</v>
      </c>
      <c r="Z162" s="49">
        <v>0.5</v>
      </c>
      <c r="AA162" s="49">
        <v>0</v>
      </c>
      <c r="AB162" s="71">
        <v>162</v>
      </c>
      <c r="AC162" s="71"/>
      <c r="AD162" s="72"/>
      <c r="AE162" s="78" t="s">
        <v>1501</v>
      </c>
      <c r="AF162" s="78">
        <v>94</v>
      </c>
      <c r="AG162" s="78">
        <v>100</v>
      </c>
      <c r="AH162" s="78">
        <v>438</v>
      </c>
      <c r="AI162" s="78">
        <v>501</v>
      </c>
      <c r="AJ162" s="78"/>
      <c r="AK162" s="78" t="s">
        <v>1711</v>
      </c>
      <c r="AL162" s="78" t="s">
        <v>1862</v>
      </c>
      <c r="AM162" s="82" t="s">
        <v>2017</v>
      </c>
      <c r="AN162" s="78"/>
      <c r="AO162" s="80">
        <v>41124.68056712963</v>
      </c>
      <c r="AP162" s="82" t="s">
        <v>2195</v>
      </c>
      <c r="AQ162" s="78" t="b">
        <v>0</v>
      </c>
      <c r="AR162" s="78" t="b">
        <v>0</v>
      </c>
      <c r="AS162" s="78" t="b">
        <v>1</v>
      </c>
      <c r="AT162" s="78" t="s">
        <v>1276</v>
      </c>
      <c r="AU162" s="78">
        <v>0</v>
      </c>
      <c r="AV162" s="82" t="s">
        <v>2250</v>
      </c>
      <c r="AW162" s="78" t="b">
        <v>0</v>
      </c>
      <c r="AX162" s="78" t="s">
        <v>2391</v>
      </c>
      <c r="AY162" s="82" t="s">
        <v>2550</v>
      </c>
      <c r="AZ162" s="78" t="s">
        <v>66</v>
      </c>
      <c r="BA162" s="78" t="str">
        <f>REPLACE(INDEX(GroupVertices[Group],MATCH(Vertices[[#This Row],[Vertex]],GroupVertices[Vertex],0)),1,1,"")</f>
        <v>17</v>
      </c>
      <c r="BB162" s="48"/>
      <c r="BC162" s="48"/>
      <c r="BD162" s="48"/>
      <c r="BE162" s="48"/>
      <c r="BF162" s="48" t="s">
        <v>763</v>
      </c>
      <c r="BG162" s="48" t="s">
        <v>763</v>
      </c>
      <c r="BH162" s="121" t="s">
        <v>3495</v>
      </c>
      <c r="BI162" s="121" t="s">
        <v>3495</v>
      </c>
      <c r="BJ162" s="121" t="s">
        <v>3618</v>
      </c>
      <c r="BK162" s="121" t="s">
        <v>3618</v>
      </c>
      <c r="BL162" s="121">
        <v>1</v>
      </c>
      <c r="BM162" s="124">
        <v>5.882352941176471</v>
      </c>
      <c r="BN162" s="121">
        <v>0</v>
      </c>
      <c r="BO162" s="124">
        <v>0</v>
      </c>
      <c r="BP162" s="121">
        <v>0</v>
      </c>
      <c r="BQ162" s="124">
        <v>0</v>
      </c>
      <c r="BR162" s="121">
        <v>16</v>
      </c>
      <c r="BS162" s="124">
        <v>94.11764705882354</v>
      </c>
      <c r="BT162" s="121">
        <v>17</v>
      </c>
      <c r="BU162" s="2"/>
      <c r="BV162" s="3"/>
      <c r="BW162" s="3"/>
      <c r="BX162" s="3"/>
      <c r="BY162" s="3"/>
    </row>
    <row r="163" spans="1:77" ht="41.45" customHeight="1">
      <c r="A163" s="64" t="s">
        <v>289</v>
      </c>
      <c r="C163" s="65"/>
      <c r="D163" s="65" t="s">
        <v>64</v>
      </c>
      <c r="E163" s="66">
        <v>162.0264500720696</v>
      </c>
      <c r="F163" s="68">
        <v>99.99995574206582</v>
      </c>
      <c r="G163" s="100" t="s">
        <v>916</v>
      </c>
      <c r="H163" s="65"/>
      <c r="I163" s="69" t="s">
        <v>289</v>
      </c>
      <c r="J163" s="70"/>
      <c r="K163" s="70"/>
      <c r="L163" s="69" t="s">
        <v>2771</v>
      </c>
      <c r="M163" s="73">
        <v>1.0147496941952376</v>
      </c>
      <c r="N163" s="74">
        <v>621.2639770507812</v>
      </c>
      <c r="O163" s="74">
        <v>4046.59033203125</v>
      </c>
      <c r="P163" s="75"/>
      <c r="Q163" s="76"/>
      <c r="R163" s="76"/>
      <c r="S163" s="86"/>
      <c r="T163" s="48">
        <v>0</v>
      </c>
      <c r="U163" s="48">
        <v>2</v>
      </c>
      <c r="V163" s="49">
        <v>254</v>
      </c>
      <c r="W163" s="49">
        <v>0.001214</v>
      </c>
      <c r="X163" s="49">
        <v>2.3E-05</v>
      </c>
      <c r="Y163" s="49">
        <v>0.96523</v>
      </c>
      <c r="Z163" s="49">
        <v>0</v>
      </c>
      <c r="AA163" s="49">
        <v>0</v>
      </c>
      <c r="AB163" s="71">
        <v>163</v>
      </c>
      <c r="AC163" s="71"/>
      <c r="AD163" s="72"/>
      <c r="AE163" s="78" t="s">
        <v>1502</v>
      </c>
      <c r="AF163" s="78">
        <v>614</v>
      </c>
      <c r="AG163" s="78">
        <v>109</v>
      </c>
      <c r="AH163" s="78">
        <v>5983</v>
      </c>
      <c r="AI163" s="78">
        <v>1886</v>
      </c>
      <c r="AJ163" s="78"/>
      <c r="AK163" s="78" t="s">
        <v>1712</v>
      </c>
      <c r="AL163" s="78" t="s">
        <v>1863</v>
      </c>
      <c r="AM163" s="82" t="s">
        <v>2018</v>
      </c>
      <c r="AN163" s="78"/>
      <c r="AO163" s="80">
        <v>40742.01375</v>
      </c>
      <c r="AP163" s="82" t="s">
        <v>2196</v>
      </c>
      <c r="AQ163" s="78" t="b">
        <v>1</v>
      </c>
      <c r="AR163" s="78" t="b">
        <v>0</v>
      </c>
      <c r="AS163" s="78" t="b">
        <v>0</v>
      </c>
      <c r="AT163" s="78" t="s">
        <v>1276</v>
      </c>
      <c r="AU163" s="78">
        <v>7</v>
      </c>
      <c r="AV163" s="82" t="s">
        <v>2250</v>
      </c>
      <c r="AW163" s="78" t="b">
        <v>0</v>
      </c>
      <c r="AX163" s="78" t="s">
        <v>2391</v>
      </c>
      <c r="AY163" s="82" t="s">
        <v>2551</v>
      </c>
      <c r="AZ163" s="78" t="s">
        <v>66</v>
      </c>
      <c r="BA163" s="78" t="str">
        <f>REPLACE(INDEX(GroupVertices[Group],MATCH(Vertices[[#This Row],[Vertex]],GroupVertices[Vertex],0)),1,1,"")</f>
        <v>2</v>
      </c>
      <c r="BB163" s="48" t="s">
        <v>580</v>
      </c>
      <c r="BC163" s="48" t="s">
        <v>580</v>
      </c>
      <c r="BD163" s="48" t="s">
        <v>643</v>
      </c>
      <c r="BE163" s="48" t="s">
        <v>643</v>
      </c>
      <c r="BF163" s="48" t="s">
        <v>753</v>
      </c>
      <c r="BG163" s="48" t="s">
        <v>753</v>
      </c>
      <c r="BH163" s="121" t="s">
        <v>3496</v>
      </c>
      <c r="BI163" s="121" t="s">
        <v>3496</v>
      </c>
      <c r="BJ163" s="121" t="s">
        <v>3619</v>
      </c>
      <c r="BK163" s="121" t="s">
        <v>3619</v>
      </c>
      <c r="BL163" s="121">
        <v>1</v>
      </c>
      <c r="BM163" s="124">
        <v>6.25</v>
      </c>
      <c r="BN163" s="121">
        <v>0</v>
      </c>
      <c r="BO163" s="124">
        <v>0</v>
      </c>
      <c r="BP163" s="121">
        <v>0</v>
      </c>
      <c r="BQ163" s="124">
        <v>0</v>
      </c>
      <c r="BR163" s="121">
        <v>15</v>
      </c>
      <c r="BS163" s="124">
        <v>93.75</v>
      </c>
      <c r="BT163" s="121">
        <v>16</v>
      </c>
      <c r="BU163" s="2"/>
      <c r="BV163" s="3"/>
      <c r="BW163" s="3"/>
      <c r="BX163" s="3"/>
      <c r="BY163" s="3"/>
    </row>
    <row r="164" spans="1:77" ht="41.45" customHeight="1">
      <c r="A164" s="64" t="s">
        <v>415</v>
      </c>
      <c r="C164" s="65"/>
      <c r="D164" s="65" t="s">
        <v>64</v>
      </c>
      <c r="E164" s="66">
        <v>162.03224389738008</v>
      </c>
      <c r="F164" s="68">
        <v>99.99994604747073</v>
      </c>
      <c r="G164" s="100" t="s">
        <v>879</v>
      </c>
      <c r="H164" s="65"/>
      <c r="I164" s="69" t="s">
        <v>415</v>
      </c>
      <c r="J164" s="70"/>
      <c r="K164" s="70"/>
      <c r="L164" s="69" t="s">
        <v>2772</v>
      </c>
      <c r="M164" s="73">
        <v>1.017980579590385</v>
      </c>
      <c r="N164" s="74">
        <v>538.7815551757812</v>
      </c>
      <c r="O164" s="74">
        <v>4634.83056640625</v>
      </c>
      <c r="P164" s="75"/>
      <c r="Q164" s="76"/>
      <c r="R164" s="76"/>
      <c r="S164" s="86"/>
      <c r="T164" s="48">
        <v>1</v>
      </c>
      <c r="U164" s="48">
        <v>0</v>
      </c>
      <c r="V164" s="49">
        <v>0</v>
      </c>
      <c r="W164" s="49">
        <v>0.001052</v>
      </c>
      <c r="X164" s="49">
        <v>3E-06</v>
      </c>
      <c r="Y164" s="49">
        <v>0.560222</v>
      </c>
      <c r="Z164" s="49">
        <v>0</v>
      </c>
      <c r="AA164" s="49">
        <v>0</v>
      </c>
      <c r="AB164" s="71">
        <v>164</v>
      </c>
      <c r="AC164" s="71"/>
      <c r="AD164" s="72"/>
      <c r="AE164" s="78" t="s">
        <v>415</v>
      </c>
      <c r="AF164" s="78">
        <v>28</v>
      </c>
      <c r="AG164" s="78">
        <v>132</v>
      </c>
      <c r="AH164" s="78">
        <v>62</v>
      </c>
      <c r="AI164" s="78">
        <v>1</v>
      </c>
      <c r="AJ164" s="78"/>
      <c r="AK164" s="78"/>
      <c r="AL164" s="78"/>
      <c r="AM164" s="78"/>
      <c r="AN164" s="78"/>
      <c r="AO164" s="80">
        <v>39771.34875</v>
      </c>
      <c r="AP164" s="78"/>
      <c r="AQ164" s="78" t="b">
        <v>1</v>
      </c>
      <c r="AR164" s="78" t="b">
        <v>1</v>
      </c>
      <c r="AS164" s="78" t="b">
        <v>1</v>
      </c>
      <c r="AT164" s="78" t="s">
        <v>1276</v>
      </c>
      <c r="AU164" s="78">
        <v>9</v>
      </c>
      <c r="AV164" s="82" t="s">
        <v>2250</v>
      </c>
      <c r="AW164" s="78" t="b">
        <v>0</v>
      </c>
      <c r="AX164" s="78" t="s">
        <v>2391</v>
      </c>
      <c r="AY164" s="82" t="s">
        <v>2552</v>
      </c>
      <c r="AZ164" s="78" t="s">
        <v>65</v>
      </c>
      <c r="BA164" s="78" t="str">
        <f>REPLACE(INDEX(GroupVertices[Group],MATCH(Vertices[[#This Row],[Vertex]],GroupVertices[Vertex],0)),1,1,"")</f>
        <v>2</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290</v>
      </c>
      <c r="C165" s="65"/>
      <c r="D165" s="65" t="s">
        <v>64</v>
      </c>
      <c r="E165" s="66">
        <v>162</v>
      </c>
      <c r="F165" s="68">
        <v>100</v>
      </c>
      <c r="G165" s="100" t="s">
        <v>917</v>
      </c>
      <c r="H165" s="65"/>
      <c r="I165" s="69" t="s">
        <v>290</v>
      </c>
      <c r="J165" s="70"/>
      <c r="K165" s="70"/>
      <c r="L165" s="69" t="s">
        <v>2773</v>
      </c>
      <c r="M165" s="73">
        <v>1</v>
      </c>
      <c r="N165" s="74">
        <v>8939.9765625</v>
      </c>
      <c r="O165" s="74">
        <v>1094.0081787109375</v>
      </c>
      <c r="P165" s="75"/>
      <c r="Q165" s="76"/>
      <c r="R165" s="76"/>
      <c r="S165" s="86"/>
      <c r="T165" s="48">
        <v>2</v>
      </c>
      <c r="U165" s="48">
        <v>1</v>
      </c>
      <c r="V165" s="49">
        <v>0</v>
      </c>
      <c r="W165" s="49">
        <v>1</v>
      </c>
      <c r="X165" s="49">
        <v>0</v>
      </c>
      <c r="Y165" s="49">
        <v>1.298243</v>
      </c>
      <c r="Z165" s="49">
        <v>0</v>
      </c>
      <c r="AA165" s="49">
        <v>0</v>
      </c>
      <c r="AB165" s="71">
        <v>165</v>
      </c>
      <c r="AC165" s="71"/>
      <c r="AD165" s="72"/>
      <c r="AE165" s="78" t="s">
        <v>1503</v>
      </c>
      <c r="AF165" s="78">
        <v>7</v>
      </c>
      <c r="AG165" s="78">
        <v>4</v>
      </c>
      <c r="AH165" s="78">
        <v>5</v>
      </c>
      <c r="AI165" s="78">
        <v>0</v>
      </c>
      <c r="AJ165" s="78"/>
      <c r="AK165" s="78" t="s">
        <v>1713</v>
      </c>
      <c r="AL165" s="78"/>
      <c r="AM165" s="78"/>
      <c r="AN165" s="78"/>
      <c r="AO165" s="80">
        <v>43481.68063657408</v>
      </c>
      <c r="AP165" s="78"/>
      <c r="AQ165" s="78" t="b">
        <v>1</v>
      </c>
      <c r="AR165" s="78" t="b">
        <v>0</v>
      </c>
      <c r="AS165" s="78" t="b">
        <v>0</v>
      </c>
      <c r="AT165" s="78" t="s">
        <v>1276</v>
      </c>
      <c r="AU165" s="78">
        <v>0</v>
      </c>
      <c r="AV165" s="78"/>
      <c r="AW165" s="78" t="b">
        <v>0</v>
      </c>
      <c r="AX165" s="78" t="s">
        <v>2391</v>
      </c>
      <c r="AY165" s="82" t="s">
        <v>2553</v>
      </c>
      <c r="AZ165" s="78" t="s">
        <v>66</v>
      </c>
      <c r="BA165" s="78" t="str">
        <f>REPLACE(INDEX(GroupVertices[Group],MATCH(Vertices[[#This Row],[Vertex]],GroupVertices[Vertex],0)),1,1,"")</f>
        <v>24</v>
      </c>
      <c r="BB165" s="48"/>
      <c r="BC165" s="48"/>
      <c r="BD165" s="48"/>
      <c r="BE165" s="48"/>
      <c r="BF165" s="48" t="s">
        <v>764</v>
      </c>
      <c r="BG165" s="48" t="s">
        <v>764</v>
      </c>
      <c r="BH165" s="121" t="s">
        <v>3497</v>
      </c>
      <c r="BI165" s="121" t="s">
        <v>3497</v>
      </c>
      <c r="BJ165" s="121" t="s">
        <v>3620</v>
      </c>
      <c r="BK165" s="121" t="s">
        <v>3620</v>
      </c>
      <c r="BL165" s="121">
        <v>1</v>
      </c>
      <c r="BM165" s="124">
        <v>3.8461538461538463</v>
      </c>
      <c r="BN165" s="121">
        <v>1</v>
      </c>
      <c r="BO165" s="124">
        <v>3.8461538461538463</v>
      </c>
      <c r="BP165" s="121">
        <v>0</v>
      </c>
      <c r="BQ165" s="124">
        <v>0</v>
      </c>
      <c r="BR165" s="121">
        <v>24</v>
      </c>
      <c r="BS165" s="124">
        <v>92.3076923076923</v>
      </c>
      <c r="BT165" s="121">
        <v>26</v>
      </c>
      <c r="BU165" s="2"/>
      <c r="BV165" s="3"/>
      <c r="BW165" s="3"/>
      <c r="BX165" s="3"/>
      <c r="BY165" s="3"/>
    </row>
    <row r="166" spans="1:77" ht="41.45" customHeight="1">
      <c r="A166" s="64" t="s">
        <v>291</v>
      </c>
      <c r="C166" s="65"/>
      <c r="D166" s="65" t="s">
        <v>64</v>
      </c>
      <c r="E166" s="66">
        <v>165.6861324247102</v>
      </c>
      <c r="F166" s="68">
        <v>99.99383212999288</v>
      </c>
      <c r="G166" s="100" t="s">
        <v>918</v>
      </c>
      <c r="H166" s="65"/>
      <c r="I166" s="69" t="s">
        <v>291</v>
      </c>
      <c r="J166" s="70"/>
      <c r="K166" s="70"/>
      <c r="L166" s="69" t="s">
        <v>2774</v>
      </c>
      <c r="M166" s="73">
        <v>3.0555454777039137</v>
      </c>
      <c r="N166" s="74">
        <v>8939.9765625</v>
      </c>
      <c r="O166" s="74">
        <v>599.9400024414062</v>
      </c>
      <c r="P166" s="75"/>
      <c r="Q166" s="76"/>
      <c r="R166" s="76"/>
      <c r="S166" s="86"/>
      <c r="T166" s="48">
        <v>0</v>
      </c>
      <c r="U166" s="48">
        <v>1</v>
      </c>
      <c r="V166" s="49">
        <v>0</v>
      </c>
      <c r="W166" s="49">
        <v>1</v>
      </c>
      <c r="X166" s="49">
        <v>0</v>
      </c>
      <c r="Y166" s="49">
        <v>0.701753</v>
      </c>
      <c r="Z166" s="49">
        <v>0</v>
      </c>
      <c r="AA166" s="49">
        <v>0</v>
      </c>
      <c r="AB166" s="71">
        <v>166</v>
      </c>
      <c r="AC166" s="71"/>
      <c r="AD166" s="72"/>
      <c r="AE166" s="78" t="s">
        <v>1504</v>
      </c>
      <c r="AF166" s="78">
        <v>15740</v>
      </c>
      <c r="AG166" s="78">
        <v>14637</v>
      </c>
      <c r="AH166" s="78">
        <v>12370</v>
      </c>
      <c r="AI166" s="78">
        <v>681</v>
      </c>
      <c r="AJ166" s="78"/>
      <c r="AK166" s="78" t="s">
        <v>1714</v>
      </c>
      <c r="AL166" s="78" t="s">
        <v>1864</v>
      </c>
      <c r="AM166" s="78"/>
      <c r="AN166" s="78"/>
      <c r="AO166" s="80">
        <v>40970.915983796294</v>
      </c>
      <c r="AP166" s="82" t="s">
        <v>2197</v>
      </c>
      <c r="AQ166" s="78" t="b">
        <v>0</v>
      </c>
      <c r="AR166" s="78" t="b">
        <v>0</v>
      </c>
      <c r="AS166" s="78" t="b">
        <v>0</v>
      </c>
      <c r="AT166" s="78" t="s">
        <v>1276</v>
      </c>
      <c r="AU166" s="78">
        <v>229</v>
      </c>
      <c r="AV166" s="82" t="s">
        <v>2264</v>
      </c>
      <c r="AW166" s="78" t="b">
        <v>0</v>
      </c>
      <c r="AX166" s="78" t="s">
        <v>2391</v>
      </c>
      <c r="AY166" s="82" t="s">
        <v>2554</v>
      </c>
      <c r="AZ166" s="78" t="s">
        <v>66</v>
      </c>
      <c r="BA166" s="78" t="str">
        <f>REPLACE(INDEX(GroupVertices[Group],MATCH(Vertices[[#This Row],[Vertex]],GroupVertices[Vertex],0)),1,1,"")</f>
        <v>24</v>
      </c>
      <c r="BB166" s="48"/>
      <c r="BC166" s="48"/>
      <c r="BD166" s="48"/>
      <c r="BE166" s="48"/>
      <c r="BF166" s="48"/>
      <c r="BG166" s="48"/>
      <c r="BH166" s="121" t="s">
        <v>3498</v>
      </c>
      <c r="BI166" s="121" t="s">
        <v>3498</v>
      </c>
      <c r="BJ166" s="121" t="s">
        <v>3621</v>
      </c>
      <c r="BK166" s="121" t="s">
        <v>3621</v>
      </c>
      <c r="BL166" s="121">
        <v>1</v>
      </c>
      <c r="BM166" s="124">
        <v>4.3478260869565215</v>
      </c>
      <c r="BN166" s="121">
        <v>1</v>
      </c>
      <c r="BO166" s="124">
        <v>4.3478260869565215</v>
      </c>
      <c r="BP166" s="121">
        <v>0</v>
      </c>
      <c r="BQ166" s="124">
        <v>0</v>
      </c>
      <c r="BR166" s="121">
        <v>21</v>
      </c>
      <c r="BS166" s="124">
        <v>91.30434782608695</v>
      </c>
      <c r="BT166" s="121">
        <v>23</v>
      </c>
      <c r="BU166" s="2"/>
      <c r="BV166" s="3"/>
      <c r="BW166" s="3"/>
      <c r="BX166" s="3"/>
      <c r="BY166" s="3"/>
    </row>
    <row r="167" spans="1:77" ht="41.45" customHeight="1">
      <c r="A167" s="64" t="s">
        <v>292</v>
      </c>
      <c r="C167" s="65"/>
      <c r="D167" s="65" t="s">
        <v>64</v>
      </c>
      <c r="E167" s="66">
        <v>162.24888258290258</v>
      </c>
      <c r="F167" s="68">
        <v>99.99958355391465</v>
      </c>
      <c r="G167" s="100" t="s">
        <v>919</v>
      </c>
      <c r="H167" s="65"/>
      <c r="I167" s="69" t="s">
        <v>292</v>
      </c>
      <c r="J167" s="70"/>
      <c r="K167" s="70"/>
      <c r="L167" s="69" t="s">
        <v>2775</v>
      </c>
      <c r="M167" s="73">
        <v>1.1387875987132827</v>
      </c>
      <c r="N167" s="74">
        <v>8300.0146484375</v>
      </c>
      <c r="O167" s="74">
        <v>3282.024658203125</v>
      </c>
      <c r="P167" s="75"/>
      <c r="Q167" s="76"/>
      <c r="R167" s="76"/>
      <c r="S167" s="86"/>
      <c r="T167" s="48">
        <v>2</v>
      </c>
      <c r="U167" s="48">
        <v>1</v>
      </c>
      <c r="V167" s="49">
        <v>0</v>
      </c>
      <c r="W167" s="49">
        <v>1</v>
      </c>
      <c r="X167" s="49">
        <v>0</v>
      </c>
      <c r="Y167" s="49">
        <v>1.298243</v>
      </c>
      <c r="Z167" s="49">
        <v>0</v>
      </c>
      <c r="AA167" s="49">
        <v>0</v>
      </c>
      <c r="AB167" s="71">
        <v>167</v>
      </c>
      <c r="AC167" s="71"/>
      <c r="AD167" s="72"/>
      <c r="AE167" s="78" t="s">
        <v>1505</v>
      </c>
      <c r="AF167" s="78">
        <v>998</v>
      </c>
      <c r="AG167" s="78">
        <v>992</v>
      </c>
      <c r="AH167" s="78">
        <v>2902</v>
      </c>
      <c r="AI167" s="78">
        <v>3951</v>
      </c>
      <c r="AJ167" s="78"/>
      <c r="AK167" s="78" t="s">
        <v>1715</v>
      </c>
      <c r="AL167" s="78" t="s">
        <v>1865</v>
      </c>
      <c r="AM167" s="78"/>
      <c r="AN167" s="78"/>
      <c r="AO167" s="80">
        <v>40577.30637731482</v>
      </c>
      <c r="AP167" s="82" t="s">
        <v>2198</v>
      </c>
      <c r="AQ167" s="78" t="b">
        <v>0</v>
      </c>
      <c r="AR167" s="78" t="b">
        <v>0</v>
      </c>
      <c r="AS167" s="78" t="b">
        <v>1</v>
      </c>
      <c r="AT167" s="78" t="s">
        <v>1279</v>
      </c>
      <c r="AU167" s="78">
        <v>152</v>
      </c>
      <c r="AV167" s="82" t="s">
        <v>2253</v>
      </c>
      <c r="AW167" s="78" t="b">
        <v>0</v>
      </c>
      <c r="AX167" s="78" t="s">
        <v>2391</v>
      </c>
      <c r="AY167" s="82" t="s">
        <v>2555</v>
      </c>
      <c r="AZ167" s="78" t="s">
        <v>66</v>
      </c>
      <c r="BA167" s="78" t="str">
        <f>REPLACE(INDEX(GroupVertices[Group],MATCH(Vertices[[#This Row],[Vertex]],GroupVertices[Vertex],0)),1,1,"")</f>
        <v>23</v>
      </c>
      <c r="BB167" s="48" t="s">
        <v>614</v>
      </c>
      <c r="BC167" s="48" t="s">
        <v>614</v>
      </c>
      <c r="BD167" s="48" t="s">
        <v>671</v>
      </c>
      <c r="BE167" s="48" t="s">
        <v>671</v>
      </c>
      <c r="BF167" s="48" t="s">
        <v>765</v>
      </c>
      <c r="BG167" s="48" t="s">
        <v>765</v>
      </c>
      <c r="BH167" s="121" t="s">
        <v>3499</v>
      </c>
      <c r="BI167" s="121" t="s">
        <v>3499</v>
      </c>
      <c r="BJ167" s="121" t="s">
        <v>3622</v>
      </c>
      <c r="BK167" s="121" t="s">
        <v>3622</v>
      </c>
      <c r="BL167" s="121">
        <v>0</v>
      </c>
      <c r="BM167" s="124">
        <v>0</v>
      </c>
      <c r="BN167" s="121">
        <v>0</v>
      </c>
      <c r="BO167" s="124">
        <v>0</v>
      </c>
      <c r="BP167" s="121">
        <v>0</v>
      </c>
      <c r="BQ167" s="124">
        <v>0</v>
      </c>
      <c r="BR167" s="121">
        <v>8</v>
      </c>
      <c r="BS167" s="124">
        <v>100</v>
      </c>
      <c r="BT167" s="121">
        <v>8</v>
      </c>
      <c r="BU167" s="2"/>
      <c r="BV167" s="3"/>
      <c r="BW167" s="3"/>
      <c r="BX167" s="3"/>
      <c r="BY167" s="3"/>
    </row>
    <row r="168" spans="1:77" ht="41.45" customHeight="1">
      <c r="A168" s="64" t="s">
        <v>293</v>
      </c>
      <c r="C168" s="65"/>
      <c r="D168" s="65" t="s">
        <v>64</v>
      </c>
      <c r="E168" s="66">
        <v>162.1607156760039</v>
      </c>
      <c r="F168" s="68">
        <v>99.99973108036188</v>
      </c>
      <c r="G168" s="100" t="s">
        <v>920</v>
      </c>
      <c r="H168" s="65"/>
      <c r="I168" s="69" t="s">
        <v>293</v>
      </c>
      <c r="J168" s="70"/>
      <c r="K168" s="70"/>
      <c r="L168" s="69" t="s">
        <v>2776</v>
      </c>
      <c r="M168" s="73">
        <v>1.0896219513958243</v>
      </c>
      <c r="N168" s="74">
        <v>8300.0146484375</v>
      </c>
      <c r="O168" s="74">
        <v>3776.093017578125</v>
      </c>
      <c r="P168" s="75"/>
      <c r="Q168" s="76"/>
      <c r="R168" s="76"/>
      <c r="S168" s="86"/>
      <c r="T168" s="48">
        <v>0</v>
      </c>
      <c r="U168" s="48">
        <v>1</v>
      </c>
      <c r="V168" s="49">
        <v>0</v>
      </c>
      <c r="W168" s="49">
        <v>1</v>
      </c>
      <c r="X168" s="49">
        <v>0</v>
      </c>
      <c r="Y168" s="49">
        <v>0.701753</v>
      </c>
      <c r="Z168" s="49">
        <v>0</v>
      </c>
      <c r="AA168" s="49">
        <v>0</v>
      </c>
      <c r="AB168" s="71">
        <v>168</v>
      </c>
      <c r="AC168" s="71"/>
      <c r="AD168" s="72"/>
      <c r="AE168" s="78" t="s">
        <v>1506</v>
      </c>
      <c r="AF168" s="78">
        <v>514</v>
      </c>
      <c r="AG168" s="78">
        <v>642</v>
      </c>
      <c r="AH168" s="78">
        <v>31236</v>
      </c>
      <c r="AI168" s="78">
        <v>37105</v>
      </c>
      <c r="AJ168" s="78"/>
      <c r="AK168" s="78" t="s">
        <v>1716</v>
      </c>
      <c r="AL168" s="78" t="s">
        <v>1866</v>
      </c>
      <c r="AM168" s="78"/>
      <c r="AN168" s="78"/>
      <c r="AO168" s="80">
        <v>41849.77521990741</v>
      </c>
      <c r="AP168" s="82" t="s">
        <v>2199</v>
      </c>
      <c r="AQ168" s="78" t="b">
        <v>1</v>
      </c>
      <c r="AR168" s="78" t="b">
        <v>0</v>
      </c>
      <c r="AS168" s="78" t="b">
        <v>1</v>
      </c>
      <c r="AT168" s="78" t="s">
        <v>1279</v>
      </c>
      <c r="AU168" s="78">
        <v>31</v>
      </c>
      <c r="AV168" s="82" t="s">
        <v>2250</v>
      </c>
      <c r="AW168" s="78" t="b">
        <v>0</v>
      </c>
      <c r="AX168" s="78" t="s">
        <v>2391</v>
      </c>
      <c r="AY168" s="82" t="s">
        <v>2556</v>
      </c>
      <c r="AZ168" s="78" t="s">
        <v>66</v>
      </c>
      <c r="BA168" s="78" t="str">
        <f>REPLACE(INDEX(GroupVertices[Group],MATCH(Vertices[[#This Row],[Vertex]],GroupVertices[Vertex],0)),1,1,"")</f>
        <v>23</v>
      </c>
      <c r="BB168" s="48" t="s">
        <v>614</v>
      </c>
      <c r="BC168" s="48" t="s">
        <v>614</v>
      </c>
      <c r="BD168" s="48" t="s">
        <v>671</v>
      </c>
      <c r="BE168" s="48" t="s">
        <v>671</v>
      </c>
      <c r="BF168" s="48" t="s">
        <v>765</v>
      </c>
      <c r="BG168" s="48" t="s">
        <v>765</v>
      </c>
      <c r="BH168" s="121" t="s">
        <v>3500</v>
      </c>
      <c r="BI168" s="121" t="s">
        <v>3500</v>
      </c>
      <c r="BJ168" s="121" t="s">
        <v>3623</v>
      </c>
      <c r="BK168" s="121" t="s">
        <v>3623</v>
      </c>
      <c r="BL168" s="121">
        <v>0</v>
      </c>
      <c r="BM168" s="124">
        <v>0</v>
      </c>
      <c r="BN168" s="121">
        <v>0</v>
      </c>
      <c r="BO168" s="124">
        <v>0</v>
      </c>
      <c r="BP168" s="121">
        <v>0</v>
      </c>
      <c r="BQ168" s="124">
        <v>0</v>
      </c>
      <c r="BR168" s="121">
        <v>10</v>
      </c>
      <c r="BS168" s="124">
        <v>100</v>
      </c>
      <c r="BT168" s="121">
        <v>10</v>
      </c>
      <c r="BU168" s="2"/>
      <c r="BV168" s="3"/>
      <c r="BW168" s="3"/>
      <c r="BX168" s="3"/>
      <c r="BY168" s="3"/>
    </row>
    <row r="169" spans="1:77" ht="41.45" customHeight="1">
      <c r="A169" s="64" t="s">
        <v>294</v>
      </c>
      <c r="C169" s="65"/>
      <c r="D169" s="65" t="s">
        <v>64</v>
      </c>
      <c r="E169" s="66">
        <v>162.22721871435036</v>
      </c>
      <c r="F169" s="68">
        <v>99.99961980327025</v>
      </c>
      <c r="G169" s="100" t="s">
        <v>921</v>
      </c>
      <c r="H169" s="65"/>
      <c r="I169" s="69" t="s">
        <v>294</v>
      </c>
      <c r="J169" s="70"/>
      <c r="K169" s="70"/>
      <c r="L169" s="69" t="s">
        <v>2777</v>
      </c>
      <c r="M169" s="73">
        <v>1.126706896800993</v>
      </c>
      <c r="N169" s="74">
        <v>2115.87548828125</v>
      </c>
      <c r="O169" s="74">
        <v>6277.3037109375</v>
      </c>
      <c r="P169" s="75"/>
      <c r="Q169" s="76"/>
      <c r="R169" s="76"/>
      <c r="S169" s="86"/>
      <c r="T169" s="48">
        <v>0</v>
      </c>
      <c r="U169" s="48">
        <v>1</v>
      </c>
      <c r="V169" s="49">
        <v>0</v>
      </c>
      <c r="W169" s="49">
        <v>0.002252</v>
      </c>
      <c r="X169" s="49">
        <v>0.013115</v>
      </c>
      <c r="Y169" s="49">
        <v>0.454406</v>
      </c>
      <c r="Z169" s="49">
        <v>0</v>
      </c>
      <c r="AA169" s="49">
        <v>0</v>
      </c>
      <c r="AB169" s="71">
        <v>169</v>
      </c>
      <c r="AC169" s="71"/>
      <c r="AD169" s="72"/>
      <c r="AE169" s="78" t="s">
        <v>1507</v>
      </c>
      <c r="AF169" s="78">
        <v>149</v>
      </c>
      <c r="AG169" s="78">
        <v>906</v>
      </c>
      <c r="AH169" s="78">
        <v>8564</v>
      </c>
      <c r="AI169" s="78">
        <v>7107</v>
      </c>
      <c r="AJ169" s="78"/>
      <c r="AK169" s="78" t="s">
        <v>1717</v>
      </c>
      <c r="AL169" s="78" t="s">
        <v>1867</v>
      </c>
      <c r="AM169" s="82" t="s">
        <v>2019</v>
      </c>
      <c r="AN169" s="78"/>
      <c r="AO169" s="80">
        <v>40458.907476851855</v>
      </c>
      <c r="AP169" s="82" t="s">
        <v>2200</v>
      </c>
      <c r="AQ169" s="78" t="b">
        <v>0</v>
      </c>
      <c r="AR169" s="78" t="b">
        <v>0</v>
      </c>
      <c r="AS169" s="78" t="b">
        <v>1</v>
      </c>
      <c r="AT169" s="78" t="s">
        <v>1276</v>
      </c>
      <c r="AU169" s="78">
        <v>216</v>
      </c>
      <c r="AV169" s="82" t="s">
        <v>2250</v>
      </c>
      <c r="AW169" s="78" t="b">
        <v>0</v>
      </c>
      <c r="AX169" s="78" t="s">
        <v>2391</v>
      </c>
      <c r="AY169" s="82" t="s">
        <v>2557</v>
      </c>
      <c r="AZ169" s="78" t="s">
        <v>66</v>
      </c>
      <c r="BA169" s="78" t="str">
        <f>REPLACE(INDEX(GroupVertices[Group],MATCH(Vertices[[#This Row],[Vertex]],GroupVertices[Vertex],0)),1,1,"")</f>
        <v>1</v>
      </c>
      <c r="BB169" s="48" t="s">
        <v>615</v>
      </c>
      <c r="BC169" s="48" t="s">
        <v>615</v>
      </c>
      <c r="BD169" s="48" t="s">
        <v>642</v>
      </c>
      <c r="BE169" s="48" t="s">
        <v>642</v>
      </c>
      <c r="BF169" s="48" t="s">
        <v>766</v>
      </c>
      <c r="BG169" s="48" t="s">
        <v>766</v>
      </c>
      <c r="BH169" s="121" t="s">
        <v>3501</v>
      </c>
      <c r="BI169" s="121" t="s">
        <v>3501</v>
      </c>
      <c r="BJ169" s="121" t="s">
        <v>3624</v>
      </c>
      <c r="BK169" s="121" t="s">
        <v>3624</v>
      </c>
      <c r="BL169" s="121">
        <v>0</v>
      </c>
      <c r="BM169" s="124">
        <v>0</v>
      </c>
      <c r="BN169" s="121">
        <v>1</v>
      </c>
      <c r="BO169" s="124">
        <v>6.25</v>
      </c>
      <c r="BP169" s="121">
        <v>0</v>
      </c>
      <c r="BQ169" s="124">
        <v>0</v>
      </c>
      <c r="BR169" s="121">
        <v>15</v>
      </c>
      <c r="BS169" s="124">
        <v>93.75</v>
      </c>
      <c r="BT169" s="121">
        <v>16</v>
      </c>
      <c r="BU169" s="2"/>
      <c r="BV169" s="3"/>
      <c r="BW169" s="3"/>
      <c r="BX169" s="3"/>
      <c r="BY169" s="3"/>
    </row>
    <row r="170" spans="1:77" ht="41.45" customHeight="1">
      <c r="A170" s="64" t="s">
        <v>295</v>
      </c>
      <c r="C170" s="65"/>
      <c r="D170" s="65" t="s">
        <v>64</v>
      </c>
      <c r="E170" s="66">
        <v>162.26349309890296</v>
      </c>
      <c r="F170" s="68">
        <v>99.99955910667481</v>
      </c>
      <c r="G170" s="100" t="s">
        <v>922</v>
      </c>
      <c r="H170" s="65"/>
      <c r="I170" s="69" t="s">
        <v>295</v>
      </c>
      <c r="J170" s="70"/>
      <c r="K170" s="70"/>
      <c r="L170" s="69" t="s">
        <v>2778</v>
      </c>
      <c r="M170" s="73">
        <v>1.146935048840176</v>
      </c>
      <c r="N170" s="74">
        <v>6337.8974609375</v>
      </c>
      <c r="O170" s="74">
        <v>1548.864990234375</v>
      </c>
      <c r="P170" s="75"/>
      <c r="Q170" s="76"/>
      <c r="R170" s="76"/>
      <c r="S170" s="86"/>
      <c r="T170" s="48">
        <v>0</v>
      </c>
      <c r="U170" s="48">
        <v>2</v>
      </c>
      <c r="V170" s="49">
        <v>2</v>
      </c>
      <c r="W170" s="49">
        <v>0.5</v>
      </c>
      <c r="X170" s="49">
        <v>0</v>
      </c>
      <c r="Y170" s="49">
        <v>1.459456</v>
      </c>
      <c r="Z170" s="49">
        <v>0</v>
      </c>
      <c r="AA170" s="49">
        <v>0</v>
      </c>
      <c r="AB170" s="71">
        <v>170</v>
      </c>
      <c r="AC170" s="71"/>
      <c r="AD170" s="72"/>
      <c r="AE170" s="78" t="s">
        <v>1508</v>
      </c>
      <c r="AF170" s="78">
        <v>998</v>
      </c>
      <c r="AG170" s="78">
        <v>1050</v>
      </c>
      <c r="AH170" s="78">
        <v>1321</v>
      </c>
      <c r="AI170" s="78">
        <v>2664</v>
      </c>
      <c r="AJ170" s="78"/>
      <c r="AK170" s="78" t="s">
        <v>1718</v>
      </c>
      <c r="AL170" s="78" t="s">
        <v>1813</v>
      </c>
      <c r="AM170" s="82" t="s">
        <v>2020</v>
      </c>
      <c r="AN170" s="78"/>
      <c r="AO170" s="80">
        <v>41312.14461805556</v>
      </c>
      <c r="AP170" s="82" t="s">
        <v>2201</v>
      </c>
      <c r="AQ170" s="78" t="b">
        <v>0</v>
      </c>
      <c r="AR170" s="78" t="b">
        <v>0</v>
      </c>
      <c r="AS170" s="78" t="b">
        <v>1</v>
      </c>
      <c r="AT170" s="78" t="s">
        <v>1276</v>
      </c>
      <c r="AU170" s="78">
        <v>28</v>
      </c>
      <c r="AV170" s="82" t="s">
        <v>2250</v>
      </c>
      <c r="AW170" s="78" t="b">
        <v>0</v>
      </c>
      <c r="AX170" s="78" t="s">
        <v>2391</v>
      </c>
      <c r="AY170" s="82" t="s">
        <v>2558</v>
      </c>
      <c r="AZ170" s="78" t="s">
        <v>66</v>
      </c>
      <c r="BA170" s="78" t="str">
        <f>REPLACE(INDEX(GroupVertices[Group],MATCH(Vertices[[#This Row],[Vertex]],GroupVertices[Vertex],0)),1,1,"")</f>
        <v>16</v>
      </c>
      <c r="BB170" s="48" t="s">
        <v>616</v>
      </c>
      <c r="BC170" s="48" t="s">
        <v>616</v>
      </c>
      <c r="BD170" s="48" t="s">
        <v>672</v>
      </c>
      <c r="BE170" s="48" t="s">
        <v>672</v>
      </c>
      <c r="BF170" s="48" t="s">
        <v>767</v>
      </c>
      <c r="BG170" s="48" t="s">
        <v>767</v>
      </c>
      <c r="BH170" s="121" t="s">
        <v>3502</v>
      </c>
      <c r="BI170" s="121" t="s">
        <v>3502</v>
      </c>
      <c r="BJ170" s="121" t="s">
        <v>3625</v>
      </c>
      <c r="BK170" s="121" t="s">
        <v>3625</v>
      </c>
      <c r="BL170" s="121">
        <v>0</v>
      </c>
      <c r="BM170" s="124">
        <v>0</v>
      </c>
      <c r="BN170" s="121">
        <v>0</v>
      </c>
      <c r="BO170" s="124">
        <v>0</v>
      </c>
      <c r="BP170" s="121">
        <v>0</v>
      </c>
      <c r="BQ170" s="124">
        <v>0</v>
      </c>
      <c r="BR170" s="121">
        <v>11</v>
      </c>
      <c r="BS170" s="124">
        <v>100</v>
      </c>
      <c r="BT170" s="121">
        <v>11</v>
      </c>
      <c r="BU170" s="2"/>
      <c r="BV170" s="3"/>
      <c r="BW170" s="3"/>
      <c r="BX170" s="3"/>
      <c r="BY170" s="3"/>
    </row>
    <row r="171" spans="1:77" ht="41.45" customHeight="1">
      <c r="A171" s="64" t="s">
        <v>416</v>
      </c>
      <c r="C171" s="65"/>
      <c r="D171" s="65" t="s">
        <v>64</v>
      </c>
      <c r="E171" s="66">
        <v>1000</v>
      </c>
      <c r="F171" s="68">
        <v>70</v>
      </c>
      <c r="G171" s="100" t="s">
        <v>2370</v>
      </c>
      <c r="H171" s="65"/>
      <c r="I171" s="69" t="s">
        <v>416</v>
      </c>
      <c r="J171" s="70"/>
      <c r="K171" s="70"/>
      <c r="L171" s="69" t="s">
        <v>2779</v>
      </c>
      <c r="M171" s="73">
        <v>9999</v>
      </c>
      <c r="N171" s="74">
        <v>6337.8974609375</v>
      </c>
      <c r="O171" s="74">
        <v>592.097412109375</v>
      </c>
      <c r="P171" s="75"/>
      <c r="Q171" s="76"/>
      <c r="R171" s="76"/>
      <c r="S171" s="86"/>
      <c r="T171" s="48">
        <v>1</v>
      </c>
      <c r="U171" s="48">
        <v>0</v>
      </c>
      <c r="V171" s="49">
        <v>0</v>
      </c>
      <c r="W171" s="49">
        <v>0.333333</v>
      </c>
      <c r="X171" s="49">
        <v>0</v>
      </c>
      <c r="Y171" s="49">
        <v>0.770269</v>
      </c>
      <c r="Z171" s="49">
        <v>0</v>
      </c>
      <c r="AA171" s="49">
        <v>0</v>
      </c>
      <c r="AB171" s="71">
        <v>171</v>
      </c>
      <c r="AC171" s="71"/>
      <c r="AD171" s="72"/>
      <c r="AE171" s="78" t="s">
        <v>1509</v>
      </c>
      <c r="AF171" s="78">
        <v>1015</v>
      </c>
      <c r="AG171" s="78">
        <v>71173683</v>
      </c>
      <c r="AH171" s="78">
        <v>23088</v>
      </c>
      <c r="AI171" s="78">
        <v>2330</v>
      </c>
      <c r="AJ171" s="78"/>
      <c r="AK171" s="78" t="s">
        <v>1719</v>
      </c>
      <c r="AL171" s="78" t="s">
        <v>1868</v>
      </c>
      <c r="AM171" s="82" t="s">
        <v>2021</v>
      </c>
      <c r="AN171" s="78"/>
      <c r="AO171" s="80">
        <v>39399.90539351852</v>
      </c>
      <c r="AP171" s="82" t="s">
        <v>2202</v>
      </c>
      <c r="AQ171" s="78" t="b">
        <v>0</v>
      </c>
      <c r="AR171" s="78" t="b">
        <v>0</v>
      </c>
      <c r="AS171" s="78" t="b">
        <v>0</v>
      </c>
      <c r="AT171" s="78" t="s">
        <v>1276</v>
      </c>
      <c r="AU171" s="78">
        <v>82374</v>
      </c>
      <c r="AV171" s="82" t="s">
        <v>2261</v>
      </c>
      <c r="AW171" s="78" t="b">
        <v>1</v>
      </c>
      <c r="AX171" s="78" t="s">
        <v>2391</v>
      </c>
      <c r="AY171" s="82" t="s">
        <v>2559</v>
      </c>
      <c r="AZ171" s="78" t="s">
        <v>65</v>
      </c>
      <c r="BA171" s="78" t="str">
        <f>REPLACE(INDEX(GroupVertices[Group],MATCH(Vertices[[#This Row],[Vertex]],GroupVertices[Vertex],0)),1,1,"")</f>
        <v>16</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417</v>
      </c>
      <c r="C172" s="65"/>
      <c r="D172" s="65" t="s">
        <v>64</v>
      </c>
      <c r="E172" s="66">
        <v>165.40273879539296</v>
      </c>
      <c r="F172" s="68">
        <v>99.99430632214474</v>
      </c>
      <c r="G172" s="100" t="s">
        <v>2371</v>
      </c>
      <c r="H172" s="65"/>
      <c r="I172" s="69" t="s">
        <v>417</v>
      </c>
      <c r="J172" s="70"/>
      <c r="K172" s="70"/>
      <c r="L172" s="69" t="s">
        <v>2780</v>
      </c>
      <c r="M172" s="73">
        <v>2.897513039897797</v>
      </c>
      <c r="N172" s="74">
        <v>6337.8974609375</v>
      </c>
      <c r="O172" s="74">
        <v>1070.481201171875</v>
      </c>
      <c r="P172" s="75"/>
      <c r="Q172" s="76"/>
      <c r="R172" s="76"/>
      <c r="S172" s="86"/>
      <c r="T172" s="48">
        <v>1</v>
      </c>
      <c r="U172" s="48">
        <v>0</v>
      </c>
      <c r="V172" s="49">
        <v>0</v>
      </c>
      <c r="W172" s="49">
        <v>0.333333</v>
      </c>
      <c r="X172" s="49">
        <v>0</v>
      </c>
      <c r="Y172" s="49">
        <v>0.770269</v>
      </c>
      <c r="Z172" s="49">
        <v>0</v>
      </c>
      <c r="AA172" s="49">
        <v>0</v>
      </c>
      <c r="AB172" s="71">
        <v>172</v>
      </c>
      <c r="AC172" s="71"/>
      <c r="AD172" s="72"/>
      <c r="AE172" s="78" t="s">
        <v>1510</v>
      </c>
      <c r="AF172" s="78">
        <v>3515</v>
      </c>
      <c r="AG172" s="78">
        <v>13512</v>
      </c>
      <c r="AH172" s="78">
        <v>12324</v>
      </c>
      <c r="AI172" s="78">
        <v>9023</v>
      </c>
      <c r="AJ172" s="78"/>
      <c r="AK172" s="78" t="s">
        <v>1720</v>
      </c>
      <c r="AL172" s="78" t="s">
        <v>1813</v>
      </c>
      <c r="AM172" s="82" t="s">
        <v>2022</v>
      </c>
      <c r="AN172" s="78"/>
      <c r="AO172" s="80">
        <v>39294.864652777775</v>
      </c>
      <c r="AP172" s="82" t="s">
        <v>2203</v>
      </c>
      <c r="AQ172" s="78" t="b">
        <v>0</v>
      </c>
      <c r="AR172" s="78" t="b">
        <v>0</v>
      </c>
      <c r="AS172" s="78" t="b">
        <v>1</v>
      </c>
      <c r="AT172" s="78" t="s">
        <v>1276</v>
      </c>
      <c r="AU172" s="78">
        <v>287</v>
      </c>
      <c r="AV172" s="82" t="s">
        <v>2262</v>
      </c>
      <c r="AW172" s="78" t="b">
        <v>1</v>
      </c>
      <c r="AX172" s="78" t="s">
        <v>2391</v>
      </c>
      <c r="AY172" s="82" t="s">
        <v>2560</v>
      </c>
      <c r="AZ172" s="78" t="s">
        <v>65</v>
      </c>
      <c r="BA172" s="78" t="str">
        <f>REPLACE(INDEX(GroupVertices[Group],MATCH(Vertices[[#This Row],[Vertex]],GroupVertices[Vertex],0)),1,1,"")</f>
        <v>16</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418</v>
      </c>
      <c r="C173" s="65"/>
      <c r="D173" s="65" t="s">
        <v>64</v>
      </c>
      <c r="E173" s="66">
        <v>180.73949820314462</v>
      </c>
      <c r="F173" s="68">
        <v>99.96864388589495</v>
      </c>
      <c r="G173" s="100" t="s">
        <v>2372</v>
      </c>
      <c r="H173" s="65"/>
      <c r="I173" s="69" t="s">
        <v>418</v>
      </c>
      <c r="J173" s="70"/>
      <c r="K173" s="70"/>
      <c r="L173" s="69" t="s">
        <v>2781</v>
      </c>
      <c r="M173" s="73">
        <v>11.449947627408722</v>
      </c>
      <c r="N173" s="74">
        <v>9108.900390625</v>
      </c>
      <c r="O173" s="74">
        <v>9646.09375</v>
      </c>
      <c r="P173" s="75"/>
      <c r="Q173" s="76"/>
      <c r="R173" s="76"/>
      <c r="S173" s="86"/>
      <c r="T173" s="48">
        <v>2</v>
      </c>
      <c r="U173" s="48">
        <v>0</v>
      </c>
      <c r="V173" s="49">
        <v>0</v>
      </c>
      <c r="W173" s="49">
        <v>0.166667</v>
      </c>
      <c r="X173" s="49">
        <v>0</v>
      </c>
      <c r="Y173" s="49">
        <v>0.837016</v>
      </c>
      <c r="Z173" s="49">
        <v>0.5</v>
      </c>
      <c r="AA173" s="49">
        <v>0</v>
      </c>
      <c r="AB173" s="71">
        <v>173</v>
      </c>
      <c r="AC173" s="71"/>
      <c r="AD173" s="72"/>
      <c r="AE173" s="78" t="s">
        <v>1511</v>
      </c>
      <c r="AF173" s="78">
        <v>1900</v>
      </c>
      <c r="AG173" s="78">
        <v>74395</v>
      </c>
      <c r="AH173" s="78">
        <v>47331</v>
      </c>
      <c r="AI173" s="78">
        <v>13225</v>
      </c>
      <c r="AJ173" s="78"/>
      <c r="AK173" s="78" t="s">
        <v>1721</v>
      </c>
      <c r="AL173" s="78" t="s">
        <v>1869</v>
      </c>
      <c r="AM173" s="82" t="s">
        <v>2023</v>
      </c>
      <c r="AN173" s="78"/>
      <c r="AO173" s="80">
        <v>39597.317928240744</v>
      </c>
      <c r="AP173" s="82" t="s">
        <v>2204</v>
      </c>
      <c r="AQ173" s="78" t="b">
        <v>0</v>
      </c>
      <c r="AR173" s="78" t="b">
        <v>0</v>
      </c>
      <c r="AS173" s="78" t="b">
        <v>0</v>
      </c>
      <c r="AT173" s="78" t="s">
        <v>1276</v>
      </c>
      <c r="AU173" s="78">
        <v>1803</v>
      </c>
      <c r="AV173" s="82" t="s">
        <v>2250</v>
      </c>
      <c r="AW173" s="78" t="b">
        <v>1</v>
      </c>
      <c r="AX173" s="78" t="s">
        <v>2391</v>
      </c>
      <c r="AY173" s="82" t="s">
        <v>2561</v>
      </c>
      <c r="AZ173" s="78" t="s">
        <v>65</v>
      </c>
      <c r="BA173" s="78" t="str">
        <f>REPLACE(INDEX(GroupVertices[Group],MATCH(Vertices[[#This Row],[Vertex]],GroupVertices[Vertex],0)),1,1,"")</f>
        <v>12</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296</v>
      </c>
      <c r="C174" s="65"/>
      <c r="D174" s="65" t="s">
        <v>64</v>
      </c>
      <c r="E174" s="66">
        <v>162.12343366965817</v>
      </c>
      <c r="F174" s="68">
        <v>99.99979346297386</v>
      </c>
      <c r="G174" s="100" t="s">
        <v>923</v>
      </c>
      <c r="H174" s="65"/>
      <c r="I174" s="69" t="s">
        <v>296</v>
      </c>
      <c r="J174" s="70"/>
      <c r="K174" s="70"/>
      <c r="L174" s="69" t="s">
        <v>2782</v>
      </c>
      <c r="M174" s="73">
        <v>1.0688319062444418</v>
      </c>
      <c r="N174" s="74">
        <v>9110.69140625</v>
      </c>
      <c r="O174" s="74">
        <v>8431.5654296875</v>
      </c>
      <c r="P174" s="75"/>
      <c r="Q174" s="76"/>
      <c r="R174" s="76"/>
      <c r="S174" s="86"/>
      <c r="T174" s="48">
        <v>0</v>
      </c>
      <c r="U174" s="48">
        <v>3</v>
      </c>
      <c r="V174" s="49">
        <v>1</v>
      </c>
      <c r="W174" s="49">
        <v>0.2</v>
      </c>
      <c r="X174" s="49">
        <v>0</v>
      </c>
      <c r="Y174" s="49">
        <v>1.206607</v>
      </c>
      <c r="Z174" s="49">
        <v>0.3333333333333333</v>
      </c>
      <c r="AA174" s="49">
        <v>0</v>
      </c>
      <c r="AB174" s="71">
        <v>174</v>
      </c>
      <c r="AC174" s="71"/>
      <c r="AD174" s="72"/>
      <c r="AE174" s="78" t="s">
        <v>1512</v>
      </c>
      <c r="AF174" s="78">
        <v>1369</v>
      </c>
      <c r="AG174" s="78">
        <v>494</v>
      </c>
      <c r="AH174" s="78">
        <v>24615</v>
      </c>
      <c r="AI174" s="78">
        <v>27760</v>
      </c>
      <c r="AJ174" s="78"/>
      <c r="AK174" s="78" t="s">
        <v>1722</v>
      </c>
      <c r="AL174" s="78"/>
      <c r="AM174" s="78"/>
      <c r="AN174" s="78"/>
      <c r="AO174" s="80">
        <v>40045.46144675926</v>
      </c>
      <c r="AP174" s="82" t="s">
        <v>2205</v>
      </c>
      <c r="AQ174" s="78" t="b">
        <v>1</v>
      </c>
      <c r="AR174" s="78" t="b">
        <v>0</v>
      </c>
      <c r="AS174" s="78" t="b">
        <v>0</v>
      </c>
      <c r="AT174" s="78" t="s">
        <v>1279</v>
      </c>
      <c r="AU174" s="78">
        <v>38</v>
      </c>
      <c r="AV174" s="82" t="s">
        <v>2250</v>
      </c>
      <c r="AW174" s="78" t="b">
        <v>0</v>
      </c>
      <c r="AX174" s="78" t="s">
        <v>2391</v>
      </c>
      <c r="AY174" s="82" t="s">
        <v>2562</v>
      </c>
      <c r="AZ174" s="78" t="s">
        <v>66</v>
      </c>
      <c r="BA174" s="78" t="str">
        <f>REPLACE(INDEX(GroupVertices[Group],MATCH(Vertices[[#This Row],[Vertex]],GroupVertices[Vertex],0)),1,1,"")</f>
        <v>12</v>
      </c>
      <c r="BB174" s="48"/>
      <c r="BC174" s="48"/>
      <c r="BD174" s="48"/>
      <c r="BE174" s="48"/>
      <c r="BF174" s="48" t="s">
        <v>768</v>
      </c>
      <c r="BG174" s="48" t="s">
        <v>768</v>
      </c>
      <c r="BH174" s="121" t="s">
        <v>3503</v>
      </c>
      <c r="BI174" s="121" t="s">
        <v>3503</v>
      </c>
      <c r="BJ174" s="121" t="s">
        <v>3626</v>
      </c>
      <c r="BK174" s="121" t="s">
        <v>3626</v>
      </c>
      <c r="BL174" s="121">
        <v>0</v>
      </c>
      <c r="BM174" s="124">
        <v>0</v>
      </c>
      <c r="BN174" s="121">
        <v>0</v>
      </c>
      <c r="BO174" s="124">
        <v>0</v>
      </c>
      <c r="BP174" s="121">
        <v>0</v>
      </c>
      <c r="BQ174" s="124">
        <v>0</v>
      </c>
      <c r="BR174" s="121">
        <v>17</v>
      </c>
      <c r="BS174" s="124">
        <v>100</v>
      </c>
      <c r="BT174" s="121">
        <v>17</v>
      </c>
      <c r="BU174" s="2"/>
      <c r="BV174" s="3"/>
      <c r="BW174" s="3"/>
      <c r="BX174" s="3"/>
      <c r="BY174" s="3"/>
    </row>
    <row r="175" spans="1:77" ht="41.45" customHeight="1">
      <c r="A175" s="64" t="s">
        <v>419</v>
      </c>
      <c r="C175" s="65"/>
      <c r="D175" s="65" t="s">
        <v>64</v>
      </c>
      <c r="E175" s="66">
        <v>162.01032812337957</v>
      </c>
      <c r="F175" s="68">
        <v>99.99998271833047</v>
      </c>
      <c r="G175" s="100" t="s">
        <v>2373</v>
      </c>
      <c r="H175" s="65"/>
      <c r="I175" s="69" t="s">
        <v>419</v>
      </c>
      <c r="J175" s="70"/>
      <c r="K175" s="70"/>
      <c r="L175" s="69" t="s">
        <v>2783</v>
      </c>
      <c r="M175" s="73">
        <v>1.005759404400045</v>
      </c>
      <c r="N175" s="74">
        <v>9379.4755859375</v>
      </c>
      <c r="O175" s="74">
        <v>7587.4765625</v>
      </c>
      <c r="P175" s="75"/>
      <c r="Q175" s="76"/>
      <c r="R175" s="76"/>
      <c r="S175" s="86"/>
      <c r="T175" s="48">
        <v>2</v>
      </c>
      <c r="U175" s="48">
        <v>0</v>
      </c>
      <c r="V175" s="49">
        <v>0</v>
      </c>
      <c r="W175" s="49">
        <v>0.166667</v>
      </c>
      <c r="X175" s="49">
        <v>0</v>
      </c>
      <c r="Y175" s="49">
        <v>0.837016</v>
      </c>
      <c r="Z175" s="49">
        <v>0.5</v>
      </c>
      <c r="AA175" s="49">
        <v>0</v>
      </c>
      <c r="AB175" s="71">
        <v>175</v>
      </c>
      <c r="AC175" s="71"/>
      <c r="AD175" s="72"/>
      <c r="AE175" s="78" t="s">
        <v>1513</v>
      </c>
      <c r="AF175" s="78">
        <v>30</v>
      </c>
      <c r="AG175" s="78">
        <v>45</v>
      </c>
      <c r="AH175" s="78">
        <v>104</v>
      </c>
      <c r="AI175" s="78">
        <v>22</v>
      </c>
      <c r="AJ175" s="78"/>
      <c r="AK175" s="78" t="s">
        <v>1723</v>
      </c>
      <c r="AL175" s="78"/>
      <c r="AM175" s="78"/>
      <c r="AN175" s="78"/>
      <c r="AO175" s="80">
        <v>42187.26694444445</v>
      </c>
      <c r="AP175" s="82" t="s">
        <v>2206</v>
      </c>
      <c r="AQ175" s="78" t="b">
        <v>1</v>
      </c>
      <c r="AR175" s="78" t="b">
        <v>0</v>
      </c>
      <c r="AS175" s="78" t="b">
        <v>0</v>
      </c>
      <c r="AT175" s="78" t="s">
        <v>1276</v>
      </c>
      <c r="AU175" s="78">
        <v>3</v>
      </c>
      <c r="AV175" s="82" t="s">
        <v>2250</v>
      </c>
      <c r="AW175" s="78" t="b">
        <v>0</v>
      </c>
      <c r="AX175" s="78" t="s">
        <v>2391</v>
      </c>
      <c r="AY175" s="82" t="s">
        <v>2563</v>
      </c>
      <c r="AZ175" s="78" t="s">
        <v>65</v>
      </c>
      <c r="BA175" s="78" t="str">
        <f>REPLACE(INDEX(GroupVertices[Group],MATCH(Vertices[[#This Row],[Vertex]],GroupVertices[Vertex],0)),1,1,"")</f>
        <v>12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297</v>
      </c>
      <c r="C176" s="65"/>
      <c r="D176" s="65" t="s">
        <v>64</v>
      </c>
      <c r="E176" s="66">
        <v>162.01486242144864</v>
      </c>
      <c r="F176" s="68">
        <v>99.99997513125604</v>
      </c>
      <c r="G176" s="100" t="s">
        <v>924</v>
      </c>
      <c r="H176" s="65"/>
      <c r="I176" s="69" t="s">
        <v>297</v>
      </c>
      <c r="J176" s="70"/>
      <c r="K176" s="70"/>
      <c r="L176" s="69" t="s">
        <v>2784</v>
      </c>
      <c r="M176" s="73">
        <v>1.0082879234049429</v>
      </c>
      <c r="N176" s="74">
        <v>4075.848876953125</v>
      </c>
      <c r="O176" s="74">
        <v>7497.24951171875</v>
      </c>
      <c r="P176" s="75"/>
      <c r="Q176" s="76"/>
      <c r="R176" s="76"/>
      <c r="S176" s="86"/>
      <c r="T176" s="48">
        <v>0</v>
      </c>
      <c r="U176" s="48">
        <v>1</v>
      </c>
      <c r="V176" s="49">
        <v>0</v>
      </c>
      <c r="W176" s="49">
        <v>0.002257</v>
      </c>
      <c r="X176" s="49">
        <v>0.006744</v>
      </c>
      <c r="Y176" s="49">
        <v>0.418567</v>
      </c>
      <c r="Z176" s="49">
        <v>0</v>
      </c>
      <c r="AA176" s="49">
        <v>0</v>
      </c>
      <c r="AB176" s="71">
        <v>176</v>
      </c>
      <c r="AC176" s="71"/>
      <c r="AD176" s="72"/>
      <c r="AE176" s="78" t="s">
        <v>1514</v>
      </c>
      <c r="AF176" s="78">
        <v>296</v>
      </c>
      <c r="AG176" s="78">
        <v>63</v>
      </c>
      <c r="AH176" s="78">
        <v>1441</v>
      </c>
      <c r="AI176" s="78">
        <v>6291</v>
      </c>
      <c r="AJ176" s="78"/>
      <c r="AK176" s="78"/>
      <c r="AL176" s="78" t="s">
        <v>1870</v>
      </c>
      <c r="AM176" s="78"/>
      <c r="AN176" s="78"/>
      <c r="AO176" s="80">
        <v>39945.713425925926</v>
      </c>
      <c r="AP176" s="78"/>
      <c r="AQ176" s="78" t="b">
        <v>1</v>
      </c>
      <c r="AR176" s="78" t="b">
        <v>0</v>
      </c>
      <c r="AS176" s="78" t="b">
        <v>0</v>
      </c>
      <c r="AT176" s="78" t="s">
        <v>2246</v>
      </c>
      <c r="AU176" s="78">
        <v>1</v>
      </c>
      <c r="AV176" s="82" t="s">
        <v>2250</v>
      </c>
      <c r="AW176" s="78" t="b">
        <v>0</v>
      </c>
      <c r="AX176" s="78" t="s">
        <v>2391</v>
      </c>
      <c r="AY176" s="82" t="s">
        <v>2564</v>
      </c>
      <c r="AZ176" s="78" t="s">
        <v>66</v>
      </c>
      <c r="BA176" s="78" t="str">
        <f>REPLACE(INDEX(GroupVertices[Group],MATCH(Vertices[[#This Row],[Vertex]],GroupVertices[Vertex],0)),1,1,"")</f>
        <v>4</v>
      </c>
      <c r="BB176" s="48" t="s">
        <v>617</v>
      </c>
      <c r="BC176" s="48" t="s">
        <v>617</v>
      </c>
      <c r="BD176" s="48" t="s">
        <v>673</v>
      </c>
      <c r="BE176" s="48" t="s">
        <v>673</v>
      </c>
      <c r="BF176" s="48" t="s">
        <v>3398</v>
      </c>
      <c r="BG176" s="48" t="s">
        <v>3398</v>
      </c>
      <c r="BH176" s="121" t="s">
        <v>3504</v>
      </c>
      <c r="BI176" s="121" t="s">
        <v>3542</v>
      </c>
      <c r="BJ176" s="121" t="s">
        <v>3627</v>
      </c>
      <c r="BK176" s="121" t="s">
        <v>3627</v>
      </c>
      <c r="BL176" s="121">
        <v>0</v>
      </c>
      <c r="BM176" s="124">
        <v>0</v>
      </c>
      <c r="BN176" s="121">
        <v>0</v>
      </c>
      <c r="BO176" s="124">
        <v>0</v>
      </c>
      <c r="BP176" s="121">
        <v>0</v>
      </c>
      <c r="BQ176" s="124">
        <v>0</v>
      </c>
      <c r="BR176" s="121">
        <v>30</v>
      </c>
      <c r="BS176" s="124">
        <v>100</v>
      </c>
      <c r="BT176" s="121">
        <v>30</v>
      </c>
      <c r="BU176" s="2"/>
      <c r="BV176" s="3"/>
      <c r="BW176" s="3"/>
      <c r="BX176" s="3"/>
      <c r="BY176" s="3"/>
    </row>
    <row r="177" spans="1:77" ht="41.45" customHeight="1">
      <c r="A177" s="64" t="s">
        <v>298</v>
      </c>
      <c r="C177" s="65"/>
      <c r="D177" s="65" t="s">
        <v>64</v>
      </c>
      <c r="E177" s="66">
        <v>162.01183955606925</v>
      </c>
      <c r="F177" s="68">
        <v>99.99998018930566</v>
      </c>
      <c r="G177" s="100" t="s">
        <v>925</v>
      </c>
      <c r="H177" s="65"/>
      <c r="I177" s="69" t="s">
        <v>298</v>
      </c>
      <c r="J177" s="70"/>
      <c r="K177" s="70"/>
      <c r="L177" s="69" t="s">
        <v>2785</v>
      </c>
      <c r="M177" s="73">
        <v>1.0066022440683444</v>
      </c>
      <c r="N177" s="74">
        <v>5079.1064453125</v>
      </c>
      <c r="O177" s="74">
        <v>4784.2421875</v>
      </c>
      <c r="P177" s="75"/>
      <c r="Q177" s="76"/>
      <c r="R177" s="76"/>
      <c r="S177" s="86"/>
      <c r="T177" s="48">
        <v>0</v>
      </c>
      <c r="U177" s="48">
        <v>3</v>
      </c>
      <c r="V177" s="49">
        <v>16.9</v>
      </c>
      <c r="W177" s="49">
        <v>0.002237</v>
      </c>
      <c r="X177" s="49">
        <v>0.006558</v>
      </c>
      <c r="Y177" s="49">
        <v>0.925435</v>
      </c>
      <c r="Z177" s="49">
        <v>0.3333333333333333</v>
      </c>
      <c r="AA177" s="49">
        <v>0</v>
      </c>
      <c r="AB177" s="71">
        <v>177</v>
      </c>
      <c r="AC177" s="71"/>
      <c r="AD177" s="72"/>
      <c r="AE177" s="78" t="s">
        <v>1515</v>
      </c>
      <c r="AF177" s="78">
        <v>105</v>
      </c>
      <c r="AG177" s="78">
        <v>51</v>
      </c>
      <c r="AH177" s="78">
        <v>902</v>
      </c>
      <c r="AI177" s="78">
        <v>820</v>
      </c>
      <c r="AJ177" s="78"/>
      <c r="AK177" s="78" t="s">
        <v>1724</v>
      </c>
      <c r="AL177" s="78" t="s">
        <v>1844</v>
      </c>
      <c r="AM177" s="78"/>
      <c r="AN177" s="78"/>
      <c r="AO177" s="80">
        <v>40161.514756944445</v>
      </c>
      <c r="AP177" s="82" t="s">
        <v>2207</v>
      </c>
      <c r="AQ177" s="78" t="b">
        <v>1</v>
      </c>
      <c r="AR177" s="78" t="b">
        <v>0</v>
      </c>
      <c r="AS177" s="78" t="b">
        <v>0</v>
      </c>
      <c r="AT177" s="78" t="s">
        <v>1276</v>
      </c>
      <c r="AU177" s="78">
        <v>5</v>
      </c>
      <c r="AV177" s="82" t="s">
        <v>2250</v>
      </c>
      <c r="AW177" s="78" t="b">
        <v>0</v>
      </c>
      <c r="AX177" s="78" t="s">
        <v>2391</v>
      </c>
      <c r="AY177" s="82" t="s">
        <v>2565</v>
      </c>
      <c r="AZ177" s="78" t="s">
        <v>66</v>
      </c>
      <c r="BA177" s="78" t="str">
        <f>REPLACE(INDEX(GroupVertices[Group],MATCH(Vertices[[#This Row],[Vertex]],GroupVertices[Vertex],0)),1,1,"")</f>
        <v>8</v>
      </c>
      <c r="BB177" s="48"/>
      <c r="BC177" s="48"/>
      <c r="BD177" s="48"/>
      <c r="BE177" s="48"/>
      <c r="BF177" s="48" t="s">
        <v>773</v>
      </c>
      <c r="BG177" s="48" t="s">
        <v>773</v>
      </c>
      <c r="BH177" s="121" t="s">
        <v>3505</v>
      </c>
      <c r="BI177" s="121" t="s">
        <v>3505</v>
      </c>
      <c r="BJ177" s="121" t="s">
        <v>3628</v>
      </c>
      <c r="BK177" s="121" t="s">
        <v>3628</v>
      </c>
      <c r="BL177" s="121">
        <v>0</v>
      </c>
      <c r="BM177" s="124">
        <v>0</v>
      </c>
      <c r="BN177" s="121">
        <v>0</v>
      </c>
      <c r="BO177" s="124">
        <v>0</v>
      </c>
      <c r="BP177" s="121">
        <v>0</v>
      </c>
      <c r="BQ177" s="124">
        <v>0</v>
      </c>
      <c r="BR177" s="121">
        <v>13</v>
      </c>
      <c r="BS177" s="124">
        <v>100</v>
      </c>
      <c r="BT177" s="121">
        <v>13</v>
      </c>
      <c r="BU177" s="2"/>
      <c r="BV177" s="3"/>
      <c r="BW177" s="3"/>
      <c r="BX177" s="3"/>
      <c r="BY177" s="3"/>
    </row>
    <row r="178" spans="1:77" ht="41.45" customHeight="1">
      <c r="A178" s="64" t="s">
        <v>420</v>
      </c>
      <c r="C178" s="65"/>
      <c r="D178" s="65" t="s">
        <v>64</v>
      </c>
      <c r="E178" s="66">
        <v>163.9303514501848</v>
      </c>
      <c r="F178" s="68">
        <v>99.99677001381367</v>
      </c>
      <c r="G178" s="100" t="s">
        <v>2374</v>
      </c>
      <c r="H178" s="65"/>
      <c r="I178" s="69" t="s">
        <v>420</v>
      </c>
      <c r="J178" s="70"/>
      <c r="K178" s="70"/>
      <c r="L178" s="69" t="s">
        <v>2786</v>
      </c>
      <c r="M178" s="73">
        <v>2.0764467296962406</v>
      </c>
      <c r="N178" s="74">
        <v>5341.9287109375</v>
      </c>
      <c r="O178" s="74">
        <v>3820.407958984375</v>
      </c>
      <c r="P178" s="75"/>
      <c r="Q178" s="76"/>
      <c r="R178" s="76"/>
      <c r="S178" s="86"/>
      <c r="T178" s="48">
        <v>2</v>
      </c>
      <c r="U178" s="48">
        <v>0</v>
      </c>
      <c r="V178" s="49">
        <v>0</v>
      </c>
      <c r="W178" s="49">
        <v>0.002088</v>
      </c>
      <c r="X178" s="49">
        <v>0.004692</v>
      </c>
      <c r="Y178" s="49">
        <v>0.659019</v>
      </c>
      <c r="Z178" s="49">
        <v>0.5</v>
      </c>
      <c r="AA178" s="49">
        <v>0</v>
      </c>
      <c r="AB178" s="71">
        <v>178</v>
      </c>
      <c r="AC178" s="71"/>
      <c r="AD178" s="72"/>
      <c r="AE178" s="78" t="s">
        <v>1516</v>
      </c>
      <c r="AF178" s="78">
        <v>7290</v>
      </c>
      <c r="AG178" s="78">
        <v>7667</v>
      </c>
      <c r="AH178" s="78">
        <v>3415</v>
      </c>
      <c r="AI178" s="78">
        <v>498</v>
      </c>
      <c r="AJ178" s="78"/>
      <c r="AK178" s="78" t="s">
        <v>1725</v>
      </c>
      <c r="AL178" s="78" t="s">
        <v>1780</v>
      </c>
      <c r="AM178" s="82" t="s">
        <v>2024</v>
      </c>
      <c r="AN178" s="78"/>
      <c r="AO178" s="80">
        <v>42948.74762731481</v>
      </c>
      <c r="AP178" s="82" t="s">
        <v>2208</v>
      </c>
      <c r="AQ178" s="78" t="b">
        <v>1</v>
      </c>
      <c r="AR178" s="78" t="b">
        <v>0</v>
      </c>
      <c r="AS178" s="78" t="b">
        <v>0</v>
      </c>
      <c r="AT178" s="78" t="s">
        <v>1276</v>
      </c>
      <c r="AU178" s="78">
        <v>150</v>
      </c>
      <c r="AV178" s="78"/>
      <c r="AW178" s="78" t="b">
        <v>0</v>
      </c>
      <c r="AX178" s="78" t="s">
        <v>2391</v>
      </c>
      <c r="AY178" s="82" t="s">
        <v>2566</v>
      </c>
      <c r="AZ178" s="78" t="s">
        <v>65</v>
      </c>
      <c r="BA178" s="78" t="str">
        <f>REPLACE(INDEX(GroupVertices[Group],MATCH(Vertices[[#This Row],[Vertex]],GroupVertices[Vertex],0)),1,1,"")</f>
        <v>8</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299</v>
      </c>
      <c r="C179" s="65"/>
      <c r="D179" s="65" t="s">
        <v>64</v>
      </c>
      <c r="E179" s="66">
        <v>162.00050381089656</v>
      </c>
      <c r="F179" s="68">
        <v>99.99999915699173</v>
      </c>
      <c r="G179" s="100" t="s">
        <v>2375</v>
      </c>
      <c r="H179" s="65"/>
      <c r="I179" s="69" t="s">
        <v>299</v>
      </c>
      <c r="J179" s="70"/>
      <c r="K179" s="70"/>
      <c r="L179" s="69" t="s">
        <v>2787</v>
      </c>
      <c r="M179" s="73">
        <v>1.0002809465560998</v>
      </c>
      <c r="N179" s="74">
        <v>6309.744140625</v>
      </c>
      <c r="O179" s="74">
        <v>9302.9912109375</v>
      </c>
      <c r="P179" s="75"/>
      <c r="Q179" s="76"/>
      <c r="R179" s="76"/>
      <c r="S179" s="86"/>
      <c r="T179" s="48">
        <v>1</v>
      </c>
      <c r="U179" s="48">
        <v>1</v>
      </c>
      <c r="V179" s="49">
        <v>0</v>
      </c>
      <c r="W179" s="49">
        <v>0</v>
      </c>
      <c r="X179" s="49">
        <v>0</v>
      </c>
      <c r="Y179" s="49">
        <v>0.999998</v>
      </c>
      <c r="Z179" s="49">
        <v>0</v>
      </c>
      <c r="AA179" s="49" t="s">
        <v>4074</v>
      </c>
      <c r="AB179" s="71">
        <v>179</v>
      </c>
      <c r="AC179" s="71"/>
      <c r="AD179" s="72"/>
      <c r="AE179" s="78" t="s">
        <v>1517</v>
      </c>
      <c r="AF179" s="78">
        <v>0</v>
      </c>
      <c r="AG179" s="78">
        <v>6</v>
      </c>
      <c r="AH179" s="78">
        <v>63</v>
      </c>
      <c r="AI179" s="78">
        <v>4</v>
      </c>
      <c r="AJ179" s="78"/>
      <c r="AK179" s="78" t="s">
        <v>1726</v>
      </c>
      <c r="AL179" s="78" t="s">
        <v>1871</v>
      </c>
      <c r="AM179" s="82" t="s">
        <v>2025</v>
      </c>
      <c r="AN179" s="78"/>
      <c r="AO179" s="80">
        <v>43129.326631944445</v>
      </c>
      <c r="AP179" s="82" t="s">
        <v>2209</v>
      </c>
      <c r="AQ179" s="78" t="b">
        <v>1</v>
      </c>
      <c r="AR179" s="78" t="b">
        <v>0</v>
      </c>
      <c r="AS179" s="78" t="b">
        <v>0</v>
      </c>
      <c r="AT179" s="78" t="s">
        <v>1276</v>
      </c>
      <c r="AU179" s="78">
        <v>1</v>
      </c>
      <c r="AV179" s="78"/>
      <c r="AW179" s="78" t="b">
        <v>0</v>
      </c>
      <c r="AX179" s="78" t="s">
        <v>2391</v>
      </c>
      <c r="AY179" s="82" t="s">
        <v>2567</v>
      </c>
      <c r="AZ179" s="78" t="s">
        <v>66</v>
      </c>
      <c r="BA179" s="78" t="str">
        <f>REPLACE(INDEX(GroupVertices[Group],MATCH(Vertices[[#This Row],[Vertex]],GroupVertices[Vertex],0)),1,1,"")</f>
        <v>9</v>
      </c>
      <c r="BB179" s="48" t="s">
        <v>620</v>
      </c>
      <c r="BC179" s="48" t="s">
        <v>620</v>
      </c>
      <c r="BD179" s="48" t="s">
        <v>674</v>
      </c>
      <c r="BE179" s="48" t="s">
        <v>674</v>
      </c>
      <c r="BF179" s="48" t="s">
        <v>3399</v>
      </c>
      <c r="BG179" s="48" t="s">
        <v>3420</v>
      </c>
      <c r="BH179" s="121" t="s">
        <v>3506</v>
      </c>
      <c r="BI179" s="121" t="s">
        <v>3543</v>
      </c>
      <c r="BJ179" s="121" t="s">
        <v>3629</v>
      </c>
      <c r="BK179" s="121" t="s">
        <v>3659</v>
      </c>
      <c r="BL179" s="121">
        <v>6</v>
      </c>
      <c r="BM179" s="124">
        <v>7.5</v>
      </c>
      <c r="BN179" s="121">
        <v>0</v>
      </c>
      <c r="BO179" s="124">
        <v>0</v>
      </c>
      <c r="BP179" s="121">
        <v>0</v>
      </c>
      <c r="BQ179" s="124">
        <v>0</v>
      </c>
      <c r="BR179" s="121">
        <v>74</v>
      </c>
      <c r="BS179" s="124">
        <v>92.5</v>
      </c>
      <c r="BT179" s="121">
        <v>80</v>
      </c>
      <c r="BU179" s="2"/>
      <c r="BV179" s="3"/>
      <c r="BW179" s="3"/>
      <c r="BX179" s="3"/>
      <c r="BY179" s="3"/>
    </row>
    <row r="180" spans="1:77" ht="41.45" customHeight="1">
      <c r="A180" s="64" t="s">
        <v>300</v>
      </c>
      <c r="C180" s="65"/>
      <c r="D180" s="65" t="s">
        <v>64</v>
      </c>
      <c r="E180" s="66">
        <v>182.10507763828122</v>
      </c>
      <c r="F180" s="68">
        <v>99.96635891197924</v>
      </c>
      <c r="G180" s="100" t="s">
        <v>926</v>
      </c>
      <c r="H180" s="65"/>
      <c r="I180" s="69" t="s">
        <v>300</v>
      </c>
      <c r="J180" s="70"/>
      <c r="K180" s="70"/>
      <c r="L180" s="69" t="s">
        <v>2788</v>
      </c>
      <c r="M180" s="73">
        <v>12.211453267717129</v>
      </c>
      <c r="N180" s="74">
        <v>7249.654296875</v>
      </c>
      <c r="O180" s="74">
        <v>7930.57958984375</v>
      </c>
      <c r="P180" s="75"/>
      <c r="Q180" s="76"/>
      <c r="R180" s="76"/>
      <c r="S180" s="86"/>
      <c r="T180" s="48">
        <v>1</v>
      </c>
      <c r="U180" s="48">
        <v>1</v>
      </c>
      <c r="V180" s="49">
        <v>0</v>
      </c>
      <c r="W180" s="49">
        <v>0</v>
      </c>
      <c r="X180" s="49">
        <v>0</v>
      </c>
      <c r="Y180" s="49">
        <v>0.999998</v>
      </c>
      <c r="Z180" s="49">
        <v>0</v>
      </c>
      <c r="AA180" s="49" t="s">
        <v>4074</v>
      </c>
      <c r="AB180" s="71">
        <v>180</v>
      </c>
      <c r="AC180" s="71"/>
      <c r="AD180" s="72"/>
      <c r="AE180" s="78" t="s">
        <v>1518</v>
      </c>
      <c r="AF180" s="78">
        <v>69538</v>
      </c>
      <c r="AG180" s="78">
        <v>79816</v>
      </c>
      <c r="AH180" s="78">
        <v>43628</v>
      </c>
      <c r="AI180" s="78">
        <v>29451</v>
      </c>
      <c r="AJ180" s="78"/>
      <c r="AK180" s="78" t="s">
        <v>1727</v>
      </c>
      <c r="AL180" s="78" t="s">
        <v>1822</v>
      </c>
      <c r="AM180" s="82" t="s">
        <v>2026</v>
      </c>
      <c r="AN180" s="78"/>
      <c r="AO180" s="80">
        <v>39508.65498842593</v>
      </c>
      <c r="AP180" s="82" t="s">
        <v>2210</v>
      </c>
      <c r="AQ180" s="78" t="b">
        <v>0</v>
      </c>
      <c r="AR180" s="78" t="b">
        <v>0</v>
      </c>
      <c r="AS180" s="78" t="b">
        <v>1</v>
      </c>
      <c r="AT180" s="78" t="s">
        <v>1276</v>
      </c>
      <c r="AU180" s="78">
        <v>4321</v>
      </c>
      <c r="AV180" s="82" t="s">
        <v>2262</v>
      </c>
      <c r="AW180" s="78" t="b">
        <v>1</v>
      </c>
      <c r="AX180" s="78" t="s">
        <v>2391</v>
      </c>
      <c r="AY180" s="82" t="s">
        <v>2568</v>
      </c>
      <c r="AZ180" s="78" t="s">
        <v>66</v>
      </c>
      <c r="BA180" s="78" t="str">
        <f>REPLACE(INDEX(GroupVertices[Group],MATCH(Vertices[[#This Row],[Vertex]],GroupVertices[Vertex],0)),1,1,"")</f>
        <v>9</v>
      </c>
      <c r="BB180" s="48"/>
      <c r="BC180" s="48"/>
      <c r="BD180" s="48"/>
      <c r="BE180" s="48"/>
      <c r="BF180" s="48" t="s">
        <v>776</v>
      </c>
      <c r="BG180" s="48" t="s">
        <v>3421</v>
      </c>
      <c r="BH180" s="121" t="s">
        <v>3507</v>
      </c>
      <c r="BI180" s="121" t="s">
        <v>3544</v>
      </c>
      <c r="BJ180" s="121" t="s">
        <v>3630</v>
      </c>
      <c r="BK180" s="121" t="s">
        <v>3660</v>
      </c>
      <c r="BL180" s="121">
        <v>2</v>
      </c>
      <c r="BM180" s="124">
        <v>4.444444444444445</v>
      </c>
      <c r="BN180" s="121">
        <v>2</v>
      </c>
      <c r="BO180" s="124">
        <v>4.444444444444445</v>
      </c>
      <c r="BP180" s="121">
        <v>0</v>
      </c>
      <c r="BQ180" s="124">
        <v>0</v>
      </c>
      <c r="BR180" s="121">
        <v>41</v>
      </c>
      <c r="BS180" s="124">
        <v>91.11111111111111</v>
      </c>
      <c r="BT180" s="121">
        <v>45</v>
      </c>
      <c r="BU180" s="2"/>
      <c r="BV180" s="3"/>
      <c r="BW180" s="3"/>
      <c r="BX180" s="3"/>
      <c r="BY180" s="3"/>
    </row>
    <row r="181" spans="1:77" ht="41.45" customHeight="1">
      <c r="A181" s="64" t="s">
        <v>301</v>
      </c>
      <c r="C181" s="65"/>
      <c r="D181" s="65" t="s">
        <v>64</v>
      </c>
      <c r="E181" s="66">
        <v>162.02292339579367</v>
      </c>
      <c r="F181" s="68">
        <v>99.99996164312371</v>
      </c>
      <c r="G181" s="100" t="s">
        <v>927</v>
      </c>
      <c r="H181" s="65"/>
      <c r="I181" s="69" t="s">
        <v>301</v>
      </c>
      <c r="J181" s="70"/>
      <c r="K181" s="70"/>
      <c r="L181" s="69" t="s">
        <v>2789</v>
      </c>
      <c r="M181" s="73">
        <v>1.0127830683025392</v>
      </c>
      <c r="N181" s="74">
        <v>7249.654296875</v>
      </c>
      <c r="O181" s="74">
        <v>9302.9912109375</v>
      </c>
      <c r="P181" s="75"/>
      <c r="Q181" s="76"/>
      <c r="R181" s="76"/>
      <c r="S181" s="86"/>
      <c r="T181" s="48">
        <v>1</v>
      </c>
      <c r="U181" s="48">
        <v>1</v>
      </c>
      <c r="V181" s="49">
        <v>0</v>
      </c>
      <c r="W181" s="49">
        <v>0</v>
      </c>
      <c r="X181" s="49">
        <v>0</v>
      </c>
      <c r="Y181" s="49">
        <v>0.999998</v>
      </c>
      <c r="Z181" s="49">
        <v>0</v>
      </c>
      <c r="AA181" s="49" t="s">
        <v>4074</v>
      </c>
      <c r="AB181" s="71">
        <v>181</v>
      </c>
      <c r="AC181" s="71"/>
      <c r="AD181" s="72"/>
      <c r="AE181" s="78" t="s">
        <v>1519</v>
      </c>
      <c r="AF181" s="78">
        <v>272</v>
      </c>
      <c r="AG181" s="78">
        <v>95</v>
      </c>
      <c r="AH181" s="78">
        <v>337</v>
      </c>
      <c r="AI181" s="78">
        <v>1232</v>
      </c>
      <c r="AJ181" s="78"/>
      <c r="AK181" s="78" t="s">
        <v>1728</v>
      </c>
      <c r="AL181" s="78" t="s">
        <v>1872</v>
      </c>
      <c r="AM181" s="82" t="s">
        <v>2027</v>
      </c>
      <c r="AN181" s="78"/>
      <c r="AO181" s="80">
        <v>42497.30013888889</v>
      </c>
      <c r="AP181" s="82" t="s">
        <v>2211</v>
      </c>
      <c r="AQ181" s="78" t="b">
        <v>0</v>
      </c>
      <c r="AR181" s="78" t="b">
        <v>0</v>
      </c>
      <c r="AS181" s="78" t="b">
        <v>0</v>
      </c>
      <c r="AT181" s="78" t="s">
        <v>1276</v>
      </c>
      <c r="AU181" s="78">
        <v>5</v>
      </c>
      <c r="AV181" s="82" t="s">
        <v>2250</v>
      </c>
      <c r="AW181" s="78" t="b">
        <v>0</v>
      </c>
      <c r="AX181" s="78" t="s">
        <v>2391</v>
      </c>
      <c r="AY181" s="82" t="s">
        <v>2569</v>
      </c>
      <c r="AZ181" s="78" t="s">
        <v>66</v>
      </c>
      <c r="BA181" s="78" t="str">
        <f>REPLACE(INDEX(GroupVertices[Group],MATCH(Vertices[[#This Row],[Vertex]],GroupVertices[Vertex],0)),1,1,"")</f>
        <v>9</v>
      </c>
      <c r="BB181" s="48"/>
      <c r="BC181" s="48"/>
      <c r="BD181" s="48"/>
      <c r="BE181" s="48"/>
      <c r="BF181" s="48" t="s">
        <v>778</v>
      </c>
      <c r="BG181" s="48" t="s">
        <v>778</v>
      </c>
      <c r="BH181" s="121" t="s">
        <v>3508</v>
      </c>
      <c r="BI181" s="121" t="s">
        <v>3508</v>
      </c>
      <c r="BJ181" s="121" t="s">
        <v>3631</v>
      </c>
      <c r="BK181" s="121" t="s">
        <v>3631</v>
      </c>
      <c r="BL181" s="121">
        <v>1</v>
      </c>
      <c r="BM181" s="124">
        <v>3.4482758620689653</v>
      </c>
      <c r="BN181" s="121">
        <v>0</v>
      </c>
      <c r="BO181" s="124">
        <v>0</v>
      </c>
      <c r="BP181" s="121">
        <v>0</v>
      </c>
      <c r="BQ181" s="124">
        <v>0</v>
      </c>
      <c r="BR181" s="121">
        <v>28</v>
      </c>
      <c r="BS181" s="124">
        <v>96.55172413793103</v>
      </c>
      <c r="BT181" s="121">
        <v>29</v>
      </c>
      <c r="BU181" s="2"/>
      <c r="BV181" s="3"/>
      <c r="BW181" s="3"/>
      <c r="BX181" s="3"/>
      <c r="BY181" s="3"/>
    </row>
    <row r="182" spans="1:77" ht="41.45" customHeight="1">
      <c r="A182" s="64" t="s">
        <v>302</v>
      </c>
      <c r="C182" s="65"/>
      <c r="D182" s="65" t="s">
        <v>64</v>
      </c>
      <c r="E182" s="66">
        <v>166.3652695132784</v>
      </c>
      <c r="F182" s="68">
        <v>99.99269575484499</v>
      </c>
      <c r="G182" s="100" t="s">
        <v>2376</v>
      </c>
      <c r="H182" s="65"/>
      <c r="I182" s="69" t="s">
        <v>302</v>
      </c>
      <c r="J182" s="70"/>
      <c r="K182" s="70"/>
      <c r="L182" s="69" t="s">
        <v>2790</v>
      </c>
      <c r="M182" s="73">
        <v>3.434261435326394</v>
      </c>
      <c r="N182" s="74">
        <v>7660.052734375</v>
      </c>
      <c r="O182" s="74">
        <v>599.9400024414062</v>
      </c>
      <c r="P182" s="75"/>
      <c r="Q182" s="76"/>
      <c r="R182" s="76"/>
      <c r="S182" s="86"/>
      <c r="T182" s="48">
        <v>2</v>
      </c>
      <c r="U182" s="48">
        <v>1</v>
      </c>
      <c r="V182" s="49">
        <v>0</v>
      </c>
      <c r="W182" s="49">
        <v>1</v>
      </c>
      <c r="X182" s="49">
        <v>0</v>
      </c>
      <c r="Y182" s="49">
        <v>1.298243</v>
      </c>
      <c r="Z182" s="49">
        <v>0</v>
      </c>
      <c r="AA182" s="49">
        <v>0</v>
      </c>
      <c r="AB182" s="71">
        <v>182</v>
      </c>
      <c r="AC182" s="71"/>
      <c r="AD182" s="72"/>
      <c r="AE182" s="78" t="s">
        <v>1520</v>
      </c>
      <c r="AF182" s="78">
        <v>132</v>
      </c>
      <c r="AG182" s="78">
        <v>17333</v>
      </c>
      <c r="AH182" s="78">
        <v>4900</v>
      </c>
      <c r="AI182" s="78">
        <v>258</v>
      </c>
      <c r="AJ182" s="78"/>
      <c r="AK182" s="78" t="s">
        <v>1729</v>
      </c>
      <c r="AL182" s="78" t="s">
        <v>1873</v>
      </c>
      <c r="AM182" s="82" t="s">
        <v>2028</v>
      </c>
      <c r="AN182" s="78"/>
      <c r="AO182" s="80">
        <v>40732.60851851852</v>
      </c>
      <c r="AP182" s="82" t="s">
        <v>2212</v>
      </c>
      <c r="AQ182" s="78" t="b">
        <v>0</v>
      </c>
      <c r="AR182" s="78" t="b">
        <v>0</v>
      </c>
      <c r="AS182" s="78" t="b">
        <v>0</v>
      </c>
      <c r="AT182" s="78" t="s">
        <v>1276</v>
      </c>
      <c r="AU182" s="78">
        <v>983</v>
      </c>
      <c r="AV182" s="82" t="s">
        <v>2264</v>
      </c>
      <c r="AW182" s="78" t="b">
        <v>0</v>
      </c>
      <c r="AX182" s="78" t="s">
        <v>2391</v>
      </c>
      <c r="AY182" s="82" t="s">
        <v>2570</v>
      </c>
      <c r="AZ182" s="78" t="s">
        <v>66</v>
      </c>
      <c r="BA182" s="78" t="str">
        <f>REPLACE(INDEX(GroupVertices[Group],MATCH(Vertices[[#This Row],[Vertex]],GroupVertices[Vertex],0)),1,1,"")</f>
        <v>22</v>
      </c>
      <c r="BB182" s="48" t="s">
        <v>621</v>
      </c>
      <c r="BC182" s="48" t="s">
        <v>621</v>
      </c>
      <c r="BD182" s="48" t="s">
        <v>675</v>
      </c>
      <c r="BE182" s="48" t="s">
        <v>675</v>
      </c>
      <c r="BF182" s="48" t="s">
        <v>779</v>
      </c>
      <c r="BG182" s="48" t="s">
        <v>779</v>
      </c>
      <c r="BH182" s="121" t="s">
        <v>3117</v>
      </c>
      <c r="BI182" s="121" t="s">
        <v>3117</v>
      </c>
      <c r="BJ182" s="121" t="s">
        <v>3257</v>
      </c>
      <c r="BK182" s="121" t="s">
        <v>3257</v>
      </c>
      <c r="BL182" s="121">
        <v>0</v>
      </c>
      <c r="BM182" s="124">
        <v>0</v>
      </c>
      <c r="BN182" s="121">
        <v>0</v>
      </c>
      <c r="BO182" s="124">
        <v>0</v>
      </c>
      <c r="BP182" s="121">
        <v>0</v>
      </c>
      <c r="BQ182" s="124">
        <v>0</v>
      </c>
      <c r="BR182" s="121">
        <v>20</v>
      </c>
      <c r="BS182" s="124">
        <v>100</v>
      </c>
      <c r="BT182" s="121">
        <v>20</v>
      </c>
      <c r="BU182" s="2"/>
      <c r="BV182" s="3"/>
      <c r="BW182" s="3"/>
      <c r="BX182" s="3"/>
      <c r="BY182" s="3"/>
    </row>
    <row r="183" spans="1:77" ht="41.45" customHeight="1">
      <c r="A183" s="64" t="s">
        <v>303</v>
      </c>
      <c r="C183" s="65"/>
      <c r="D183" s="65" t="s">
        <v>64</v>
      </c>
      <c r="E183" s="66">
        <v>162.05239633324265</v>
      </c>
      <c r="F183" s="68">
        <v>99.99991232713992</v>
      </c>
      <c r="G183" s="100" t="s">
        <v>928</v>
      </c>
      <c r="H183" s="65"/>
      <c r="I183" s="69" t="s">
        <v>303</v>
      </c>
      <c r="J183" s="70"/>
      <c r="K183" s="70"/>
      <c r="L183" s="69" t="s">
        <v>2791</v>
      </c>
      <c r="M183" s="73">
        <v>1.0292184418343753</v>
      </c>
      <c r="N183" s="74">
        <v>7660.052734375</v>
      </c>
      <c r="O183" s="74">
        <v>1094.0081787109375</v>
      </c>
      <c r="P183" s="75"/>
      <c r="Q183" s="76"/>
      <c r="R183" s="76"/>
      <c r="S183" s="86"/>
      <c r="T183" s="48">
        <v>0</v>
      </c>
      <c r="U183" s="48">
        <v>1</v>
      </c>
      <c r="V183" s="49">
        <v>0</v>
      </c>
      <c r="W183" s="49">
        <v>1</v>
      </c>
      <c r="X183" s="49">
        <v>0</v>
      </c>
      <c r="Y183" s="49">
        <v>0.701753</v>
      </c>
      <c r="Z183" s="49">
        <v>0</v>
      </c>
      <c r="AA183" s="49">
        <v>0</v>
      </c>
      <c r="AB183" s="71">
        <v>183</v>
      </c>
      <c r="AC183" s="71"/>
      <c r="AD183" s="72"/>
      <c r="AE183" s="78" t="s">
        <v>1521</v>
      </c>
      <c r="AF183" s="78">
        <v>567</v>
      </c>
      <c r="AG183" s="78">
        <v>212</v>
      </c>
      <c r="AH183" s="78">
        <v>1346</v>
      </c>
      <c r="AI183" s="78">
        <v>1914</v>
      </c>
      <c r="AJ183" s="78"/>
      <c r="AK183" s="78" t="s">
        <v>1730</v>
      </c>
      <c r="AL183" s="78" t="s">
        <v>1874</v>
      </c>
      <c r="AM183" s="82" t="s">
        <v>2029</v>
      </c>
      <c r="AN183" s="78"/>
      <c r="AO183" s="80">
        <v>40443.56197916667</v>
      </c>
      <c r="AP183" s="82" t="s">
        <v>2213</v>
      </c>
      <c r="AQ183" s="78" t="b">
        <v>0</v>
      </c>
      <c r="AR183" s="78" t="b">
        <v>0</v>
      </c>
      <c r="AS183" s="78" t="b">
        <v>1</v>
      </c>
      <c r="AT183" s="78" t="s">
        <v>1276</v>
      </c>
      <c r="AU183" s="78">
        <v>33</v>
      </c>
      <c r="AV183" s="82" t="s">
        <v>2261</v>
      </c>
      <c r="AW183" s="78" t="b">
        <v>0</v>
      </c>
      <c r="AX183" s="78" t="s">
        <v>2391</v>
      </c>
      <c r="AY183" s="82" t="s">
        <v>2571</v>
      </c>
      <c r="AZ183" s="78" t="s">
        <v>66</v>
      </c>
      <c r="BA183" s="78" t="str">
        <f>REPLACE(INDEX(GroupVertices[Group],MATCH(Vertices[[#This Row],[Vertex]],GroupVertices[Vertex],0)),1,1,"")</f>
        <v>22</v>
      </c>
      <c r="BB183" s="48"/>
      <c r="BC183" s="48"/>
      <c r="BD183" s="48"/>
      <c r="BE183" s="48"/>
      <c r="BF183" s="48"/>
      <c r="BG183" s="48"/>
      <c r="BH183" s="121" t="s">
        <v>3509</v>
      </c>
      <c r="BI183" s="121" t="s">
        <v>3509</v>
      </c>
      <c r="BJ183" s="121" t="s">
        <v>3632</v>
      </c>
      <c r="BK183" s="121" t="s">
        <v>3632</v>
      </c>
      <c r="BL183" s="121">
        <v>0</v>
      </c>
      <c r="BM183" s="124">
        <v>0</v>
      </c>
      <c r="BN183" s="121">
        <v>0</v>
      </c>
      <c r="BO183" s="124">
        <v>0</v>
      </c>
      <c r="BP183" s="121">
        <v>0</v>
      </c>
      <c r="BQ183" s="124">
        <v>0</v>
      </c>
      <c r="BR183" s="121">
        <v>18</v>
      </c>
      <c r="BS183" s="124">
        <v>100</v>
      </c>
      <c r="BT183" s="121">
        <v>18</v>
      </c>
      <c r="BU183" s="2"/>
      <c r="BV183" s="3"/>
      <c r="BW183" s="3"/>
      <c r="BX183" s="3"/>
      <c r="BY183" s="3"/>
    </row>
    <row r="184" spans="1:77" ht="41.45" customHeight="1">
      <c r="A184" s="64" t="s">
        <v>304</v>
      </c>
      <c r="C184" s="65"/>
      <c r="D184" s="65" t="s">
        <v>64</v>
      </c>
      <c r="E184" s="66">
        <v>162.63152695884293</v>
      </c>
      <c r="F184" s="68">
        <v>99.9989432891336</v>
      </c>
      <c r="G184" s="100" t="s">
        <v>929</v>
      </c>
      <c r="H184" s="65"/>
      <c r="I184" s="69" t="s">
        <v>304</v>
      </c>
      <c r="J184" s="70"/>
      <c r="K184" s="70"/>
      <c r="L184" s="69" t="s">
        <v>2792</v>
      </c>
      <c r="M184" s="73">
        <v>1.3521665080710525</v>
      </c>
      <c r="N184" s="74">
        <v>2423.409423828125</v>
      </c>
      <c r="O184" s="74">
        <v>5131.86572265625</v>
      </c>
      <c r="P184" s="75"/>
      <c r="Q184" s="76"/>
      <c r="R184" s="76"/>
      <c r="S184" s="86"/>
      <c r="T184" s="48">
        <v>1</v>
      </c>
      <c r="U184" s="48">
        <v>2</v>
      </c>
      <c r="V184" s="49">
        <v>0</v>
      </c>
      <c r="W184" s="49">
        <v>0.002183</v>
      </c>
      <c r="X184" s="49">
        <v>0.006022</v>
      </c>
      <c r="Y184" s="49">
        <v>0.691272</v>
      </c>
      <c r="Z184" s="49">
        <v>0.5</v>
      </c>
      <c r="AA184" s="49">
        <v>0.5</v>
      </c>
      <c r="AB184" s="71">
        <v>184</v>
      </c>
      <c r="AC184" s="71"/>
      <c r="AD184" s="72"/>
      <c r="AE184" s="78" t="s">
        <v>1522</v>
      </c>
      <c r="AF184" s="78">
        <v>3394</v>
      </c>
      <c r="AG184" s="78">
        <v>2511</v>
      </c>
      <c r="AH184" s="78">
        <v>21244</v>
      </c>
      <c r="AI184" s="78">
        <v>2005</v>
      </c>
      <c r="AJ184" s="78"/>
      <c r="AK184" s="78" t="s">
        <v>1731</v>
      </c>
      <c r="AL184" s="78" t="s">
        <v>1875</v>
      </c>
      <c r="AM184" s="82" t="s">
        <v>2030</v>
      </c>
      <c r="AN184" s="78"/>
      <c r="AO184" s="80">
        <v>40142.85298611111</v>
      </c>
      <c r="AP184" s="82" t="s">
        <v>2214</v>
      </c>
      <c r="AQ184" s="78" t="b">
        <v>0</v>
      </c>
      <c r="AR184" s="78" t="b">
        <v>0</v>
      </c>
      <c r="AS184" s="78" t="b">
        <v>1</v>
      </c>
      <c r="AT184" s="78" t="s">
        <v>1276</v>
      </c>
      <c r="AU184" s="78">
        <v>287</v>
      </c>
      <c r="AV184" s="82" t="s">
        <v>2254</v>
      </c>
      <c r="AW184" s="78" t="b">
        <v>0</v>
      </c>
      <c r="AX184" s="78" t="s">
        <v>2391</v>
      </c>
      <c r="AY184" s="82" t="s">
        <v>2572</v>
      </c>
      <c r="AZ184" s="78" t="s">
        <v>66</v>
      </c>
      <c r="BA184" s="78" t="str">
        <f>REPLACE(INDEX(GroupVertices[Group],MATCH(Vertices[[#This Row],[Vertex]],GroupVertices[Vertex],0)),1,1,"")</f>
        <v>3</v>
      </c>
      <c r="BB184" s="48"/>
      <c r="BC184" s="48"/>
      <c r="BD184" s="48"/>
      <c r="BE184" s="48"/>
      <c r="BF184" s="48" t="s">
        <v>698</v>
      </c>
      <c r="BG184" s="48" t="s">
        <v>698</v>
      </c>
      <c r="BH184" s="121" t="s">
        <v>3510</v>
      </c>
      <c r="BI184" s="121" t="s">
        <v>3510</v>
      </c>
      <c r="BJ184" s="121" t="s">
        <v>3633</v>
      </c>
      <c r="BK184" s="121" t="s">
        <v>3633</v>
      </c>
      <c r="BL184" s="121">
        <v>0</v>
      </c>
      <c r="BM184" s="124">
        <v>0</v>
      </c>
      <c r="BN184" s="121">
        <v>0</v>
      </c>
      <c r="BO184" s="124">
        <v>0</v>
      </c>
      <c r="BP184" s="121">
        <v>0</v>
      </c>
      <c r="BQ184" s="124">
        <v>0</v>
      </c>
      <c r="BR184" s="121">
        <v>12</v>
      </c>
      <c r="BS184" s="124">
        <v>100</v>
      </c>
      <c r="BT184" s="121">
        <v>12</v>
      </c>
      <c r="BU184" s="2"/>
      <c r="BV184" s="3"/>
      <c r="BW184" s="3"/>
      <c r="BX184" s="3"/>
      <c r="BY184" s="3"/>
    </row>
    <row r="185" spans="1:77" ht="41.45" customHeight="1">
      <c r="A185" s="64" t="s">
        <v>421</v>
      </c>
      <c r="C185" s="65"/>
      <c r="D185" s="65" t="s">
        <v>64</v>
      </c>
      <c r="E185" s="66">
        <v>162.99124793898957</v>
      </c>
      <c r="F185" s="68">
        <v>99.99834138122887</v>
      </c>
      <c r="G185" s="100" t="s">
        <v>2377</v>
      </c>
      <c r="H185" s="65"/>
      <c r="I185" s="69" t="s">
        <v>421</v>
      </c>
      <c r="J185" s="70"/>
      <c r="K185" s="70"/>
      <c r="L185" s="69" t="s">
        <v>2793</v>
      </c>
      <c r="M185" s="73">
        <v>1.552762349126283</v>
      </c>
      <c r="N185" s="74">
        <v>3419.388671875</v>
      </c>
      <c r="O185" s="74">
        <v>4799.15576171875</v>
      </c>
      <c r="P185" s="75"/>
      <c r="Q185" s="76"/>
      <c r="R185" s="76"/>
      <c r="S185" s="86"/>
      <c r="T185" s="48">
        <v>2</v>
      </c>
      <c r="U185" s="48">
        <v>0</v>
      </c>
      <c r="V185" s="49">
        <v>72</v>
      </c>
      <c r="W185" s="49">
        <v>0.002049</v>
      </c>
      <c r="X185" s="49">
        <v>0.003754</v>
      </c>
      <c r="Y185" s="49">
        <v>0.799755</v>
      </c>
      <c r="Z185" s="49">
        <v>0</v>
      </c>
      <c r="AA185" s="49">
        <v>0</v>
      </c>
      <c r="AB185" s="71">
        <v>185</v>
      </c>
      <c r="AC185" s="71"/>
      <c r="AD185" s="72"/>
      <c r="AE185" s="78" t="s">
        <v>1523</v>
      </c>
      <c r="AF185" s="78">
        <v>14</v>
      </c>
      <c r="AG185" s="78">
        <v>3939</v>
      </c>
      <c r="AH185" s="78">
        <v>504363</v>
      </c>
      <c r="AI185" s="78">
        <v>15</v>
      </c>
      <c r="AJ185" s="78"/>
      <c r="AK185" s="78" t="s">
        <v>1732</v>
      </c>
      <c r="AL185" s="78" t="s">
        <v>1876</v>
      </c>
      <c r="AM185" s="78"/>
      <c r="AN185" s="78"/>
      <c r="AO185" s="80">
        <v>42520.19642361111</v>
      </c>
      <c r="AP185" s="82" t="s">
        <v>2215</v>
      </c>
      <c r="AQ185" s="78" t="b">
        <v>1</v>
      </c>
      <c r="AR185" s="78" t="b">
        <v>0</v>
      </c>
      <c r="AS185" s="78" t="b">
        <v>1</v>
      </c>
      <c r="AT185" s="78" t="s">
        <v>1276</v>
      </c>
      <c r="AU185" s="78">
        <v>4681</v>
      </c>
      <c r="AV185" s="78"/>
      <c r="AW185" s="78" t="b">
        <v>0</v>
      </c>
      <c r="AX185" s="78" t="s">
        <v>2391</v>
      </c>
      <c r="AY185" s="82" t="s">
        <v>2573</v>
      </c>
      <c r="AZ185" s="78" t="s">
        <v>65</v>
      </c>
      <c r="BA185" s="78" t="str">
        <f>REPLACE(INDEX(GroupVertices[Group],MATCH(Vertices[[#This Row],[Vertex]],GroupVertices[Vertex],0)),1,1,"")</f>
        <v>3</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305</v>
      </c>
      <c r="C186" s="65"/>
      <c r="D186" s="65" t="s">
        <v>64</v>
      </c>
      <c r="E186" s="66">
        <v>186.3557301725913</v>
      </c>
      <c r="F186" s="68">
        <v>99.95924645120564</v>
      </c>
      <c r="G186" s="100" t="s">
        <v>930</v>
      </c>
      <c r="H186" s="65"/>
      <c r="I186" s="69" t="s">
        <v>305</v>
      </c>
      <c r="J186" s="70"/>
      <c r="K186" s="70"/>
      <c r="L186" s="69" t="s">
        <v>2794</v>
      </c>
      <c r="M186" s="73">
        <v>14.581799361530827</v>
      </c>
      <c r="N186" s="74">
        <v>8939.9765625</v>
      </c>
      <c r="O186" s="74">
        <v>3282.024658203125</v>
      </c>
      <c r="P186" s="75"/>
      <c r="Q186" s="76"/>
      <c r="R186" s="76"/>
      <c r="S186" s="86"/>
      <c r="T186" s="48">
        <v>2</v>
      </c>
      <c r="U186" s="48">
        <v>1</v>
      </c>
      <c r="V186" s="49">
        <v>0</v>
      </c>
      <c r="W186" s="49">
        <v>1</v>
      </c>
      <c r="X186" s="49">
        <v>0</v>
      </c>
      <c r="Y186" s="49">
        <v>1.298243</v>
      </c>
      <c r="Z186" s="49">
        <v>0</v>
      </c>
      <c r="AA186" s="49">
        <v>0</v>
      </c>
      <c r="AB186" s="71">
        <v>186</v>
      </c>
      <c r="AC186" s="71"/>
      <c r="AD186" s="72"/>
      <c r="AE186" s="78" t="s">
        <v>1524</v>
      </c>
      <c r="AF186" s="78">
        <v>89102</v>
      </c>
      <c r="AG186" s="78">
        <v>96690</v>
      </c>
      <c r="AH186" s="78">
        <v>8522</v>
      </c>
      <c r="AI186" s="78">
        <v>3319</v>
      </c>
      <c r="AJ186" s="78"/>
      <c r="AK186" s="78" t="s">
        <v>1733</v>
      </c>
      <c r="AL186" s="78" t="s">
        <v>1807</v>
      </c>
      <c r="AM186" s="82" t="s">
        <v>2031</v>
      </c>
      <c r="AN186" s="78"/>
      <c r="AO186" s="80">
        <v>42715.86885416666</v>
      </c>
      <c r="AP186" s="82" t="s">
        <v>2216</v>
      </c>
      <c r="AQ186" s="78" t="b">
        <v>0</v>
      </c>
      <c r="AR186" s="78" t="b">
        <v>0</v>
      </c>
      <c r="AS186" s="78" t="b">
        <v>1</v>
      </c>
      <c r="AT186" s="78" t="s">
        <v>1276</v>
      </c>
      <c r="AU186" s="78">
        <v>1005</v>
      </c>
      <c r="AV186" s="82" t="s">
        <v>2250</v>
      </c>
      <c r="AW186" s="78" t="b">
        <v>0</v>
      </c>
      <c r="AX186" s="78" t="s">
        <v>2391</v>
      </c>
      <c r="AY186" s="82" t="s">
        <v>2574</v>
      </c>
      <c r="AZ186" s="78" t="s">
        <v>66</v>
      </c>
      <c r="BA186" s="78" t="str">
        <f>REPLACE(INDEX(GroupVertices[Group],MATCH(Vertices[[#This Row],[Vertex]],GroupVertices[Vertex],0)),1,1,"")</f>
        <v>21</v>
      </c>
      <c r="BB186" s="48" t="s">
        <v>622</v>
      </c>
      <c r="BC186" s="48" t="s">
        <v>622</v>
      </c>
      <c r="BD186" s="48" t="s">
        <v>676</v>
      </c>
      <c r="BE186" s="48" t="s">
        <v>676</v>
      </c>
      <c r="BF186" s="48" t="s">
        <v>781</v>
      </c>
      <c r="BG186" s="48" t="s">
        <v>781</v>
      </c>
      <c r="BH186" s="121" t="s">
        <v>3116</v>
      </c>
      <c r="BI186" s="121" t="s">
        <v>3116</v>
      </c>
      <c r="BJ186" s="121" t="s">
        <v>3634</v>
      </c>
      <c r="BK186" s="121" t="s">
        <v>3634</v>
      </c>
      <c r="BL186" s="121">
        <v>1</v>
      </c>
      <c r="BM186" s="124">
        <v>5.882352941176471</v>
      </c>
      <c r="BN186" s="121">
        <v>0</v>
      </c>
      <c r="BO186" s="124">
        <v>0</v>
      </c>
      <c r="BP186" s="121">
        <v>0</v>
      </c>
      <c r="BQ186" s="124">
        <v>0</v>
      </c>
      <c r="BR186" s="121">
        <v>16</v>
      </c>
      <c r="BS186" s="124">
        <v>94.11764705882354</v>
      </c>
      <c r="BT186" s="121">
        <v>17</v>
      </c>
      <c r="BU186" s="2"/>
      <c r="BV186" s="3"/>
      <c r="BW186" s="3"/>
      <c r="BX186" s="3"/>
      <c r="BY186" s="3"/>
    </row>
    <row r="187" spans="1:77" ht="41.45" customHeight="1">
      <c r="A187" s="64" t="s">
        <v>306</v>
      </c>
      <c r="C187" s="65"/>
      <c r="D187" s="65" t="s">
        <v>64</v>
      </c>
      <c r="E187" s="66">
        <v>162.35014857311194</v>
      </c>
      <c r="F187" s="68">
        <v>99.99941410925238</v>
      </c>
      <c r="G187" s="100" t="s">
        <v>931</v>
      </c>
      <c r="H187" s="65"/>
      <c r="I187" s="69" t="s">
        <v>306</v>
      </c>
      <c r="J187" s="70"/>
      <c r="K187" s="70"/>
      <c r="L187" s="69" t="s">
        <v>2795</v>
      </c>
      <c r="M187" s="73">
        <v>1.195257856489335</v>
      </c>
      <c r="N187" s="74">
        <v>8939.9765625</v>
      </c>
      <c r="O187" s="74">
        <v>3776.093017578125</v>
      </c>
      <c r="P187" s="75"/>
      <c r="Q187" s="76"/>
      <c r="R187" s="76"/>
      <c r="S187" s="86"/>
      <c r="T187" s="48">
        <v>0</v>
      </c>
      <c r="U187" s="48">
        <v>1</v>
      </c>
      <c r="V187" s="49">
        <v>0</v>
      </c>
      <c r="W187" s="49">
        <v>1</v>
      </c>
      <c r="X187" s="49">
        <v>0</v>
      </c>
      <c r="Y187" s="49">
        <v>0.701753</v>
      </c>
      <c r="Z187" s="49">
        <v>0</v>
      </c>
      <c r="AA187" s="49">
        <v>0</v>
      </c>
      <c r="AB187" s="71">
        <v>187</v>
      </c>
      <c r="AC187" s="71"/>
      <c r="AD187" s="72"/>
      <c r="AE187" s="78" t="s">
        <v>1525</v>
      </c>
      <c r="AF187" s="78">
        <v>1493</v>
      </c>
      <c r="AG187" s="78">
        <v>1394</v>
      </c>
      <c r="AH187" s="78">
        <v>16577</v>
      </c>
      <c r="AI187" s="78">
        <v>16113</v>
      </c>
      <c r="AJ187" s="78"/>
      <c r="AK187" s="78" t="s">
        <v>1734</v>
      </c>
      <c r="AL187" s="78" t="s">
        <v>1871</v>
      </c>
      <c r="AM187" s="78"/>
      <c r="AN187" s="78"/>
      <c r="AO187" s="80">
        <v>42115.53555555556</v>
      </c>
      <c r="AP187" s="82" t="s">
        <v>2217</v>
      </c>
      <c r="AQ187" s="78" t="b">
        <v>0</v>
      </c>
      <c r="AR187" s="78" t="b">
        <v>0</v>
      </c>
      <c r="AS187" s="78" t="b">
        <v>1</v>
      </c>
      <c r="AT187" s="78" t="s">
        <v>1276</v>
      </c>
      <c r="AU187" s="78">
        <v>9</v>
      </c>
      <c r="AV187" s="82" t="s">
        <v>2250</v>
      </c>
      <c r="AW187" s="78" t="b">
        <v>0</v>
      </c>
      <c r="AX187" s="78" t="s">
        <v>2391</v>
      </c>
      <c r="AY187" s="82" t="s">
        <v>2575</v>
      </c>
      <c r="AZ187" s="78" t="s">
        <v>66</v>
      </c>
      <c r="BA187" s="78" t="str">
        <f>REPLACE(INDEX(GroupVertices[Group],MATCH(Vertices[[#This Row],[Vertex]],GroupVertices[Vertex],0)),1,1,"")</f>
        <v>21</v>
      </c>
      <c r="BB187" s="48"/>
      <c r="BC187" s="48"/>
      <c r="BD187" s="48"/>
      <c r="BE187" s="48"/>
      <c r="BF187" s="48" t="s">
        <v>782</v>
      </c>
      <c r="BG187" s="48" t="s">
        <v>782</v>
      </c>
      <c r="BH187" s="121" t="s">
        <v>3511</v>
      </c>
      <c r="BI187" s="121" t="s">
        <v>3511</v>
      </c>
      <c r="BJ187" s="121" t="s">
        <v>3635</v>
      </c>
      <c r="BK187" s="121" t="s">
        <v>3635</v>
      </c>
      <c r="BL187" s="121">
        <v>1</v>
      </c>
      <c r="BM187" s="124">
        <v>6.25</v>
      </c>
      <c r="BN187" s="121">
        <v>0</v>
      </c>
      <c r="BO187" s="124">
        <v>0</v>
      </c>
      <c r="BP187" s="121">
        <v>0</v>
      </c>
      <c r="BQ187" s="124">
        <v>0</v>
      </c>
      <c r="BR187" s="121">
        <v>15</v>
      </c>
      <c r="BS187" s="124">
        <v>93.75</v>
      </c>
      <c r="BT187" s="121">
        <v>16</v>
      </c>
      <c r="BU187" s="2"/>
      <c r="BV187" s="3"/>
      <c r="BW187" s="3"/>
      <c r="BX187" s="3"/>
      <c r="BY187" s="3"/>
    </row>
    <row r="188" spans="1:77" ht="41.45" customHeight="1">
      <c r="A188" s="64" t="s">
        <v>307</v>
      </c>
      <c r="C188" s="65"/>
      <c r="D188" s="65" t="s">
        <v>64</v>
      </c>
      <c r="E188" s="66">
        <v>162.04106058806997</v>
      </c>
      <c r="F188" s="68">
        <v>99.999931294826</v>
      </c>
      <c r="G188" s="100" t="s">
        <v>932</v>
      </c>
      <c r="H188" s="65"/>
      <c r="I188" s="69" t="s">
        <v>307</v>
      </c>
      <c r="J188" s="70"/>
      <c r="K188" s="70"/>
      <c r="L188" s="69" t="s">
        <v>2796</v>
      </c>
      <c r="M188" s="73">
        <v>1.0228971443221306</v>
      </c>
      <c r="N188" s="74">
        <v>7036.33349609375</v>
      </c>
      <c r="O188" s="74">
        <v>6947.42431640625</v>
      </c>
      <c r="P188" s="75"/>
      <c r="Q188" s="76"/>
      <c r="R188" s="76"/>
      <c r="S188" s="86"/>
      <c r="T188" s="48">
        <v>0</v>
      </c>
      <c r="U188" s="48">
        <v>1</v>
      </c>
      <c r="V188" s="49">
        <v>0</v>
      </c>
      <c r="W188" s="49">
        <v>0.142857</v>
      </c>
      <c r="X188" s="49">
        <v>0</v>
      </c>
      <c r="Y188" s="49">
        <v>0.595237</v>
      </c>
      <c r="Z188" s="49">
        <v>0</v>
      </c>
      <c r="AA188" s="49">
        <v>0</v>
      </c>
      <c r="AB188" s="71">
        <v>188</v>
      </c>
      <c r="AC188" s="71"/>
      <c r="AD188" s="72"/>
      <c r="AE188" s="78" t="s">
        <v>1526</v>
      </c>
      <c r="AF188" s="78">
        <v>790</v>
      </c>
      <c r="AG188" s="78">
        <v>167</v>
      </c>
      <c r="AH188" s="78">
        <v>145</v>
      </c>
      <c r="AI188" s="78">
        <v>168</v>
      </c>
      <c r="AJ188" s="78"/>
      <c r="AK188" s="78" t="s">
        <v>1735</v>
      </c>
      <c r="AL188" s="78" t="s">
        <v>1871</v>
      </c>
      <c r="AM188" s="82" t="s">
        <v>2032</v>
      </c>
      <c r="AN188" s="78"/>
      <c r="AO188" s="80">
        <v>42983.267384259256</v>
      </c>
      <c r="AP188" s="78"/>
      <c r="AQ188" s="78" t="b">
        <v>0</v>
      </c>
      <c r="AR188" s="78" t="b">
        <v>0</v>
      </c>
      <c r="AS188" s="78" t="b">
        <v>0</v>
      </c>
      <c r="AT188" s="78" t="s">
        <v>1276</v>
      </c>
      <c r="AU188" s="78">
        <v>1</v>
      </c>
      <c r="AV188" s="82" t="s">
        <v>2250</v>
      </c>
      <c r="AW188" s="78" t="b">
        <v>0</v>
      </c>
      <c r="AX188" s="78" t="s">
        <v>2391</v>
      </c>
      <c r="AY188" s="82" t="s">
        <v>2576</v>
      </c>
      <c r="AZ188" s="78" t="s">
        <v>66</v>
      </c>
      <c r="BA188" s="78" t="str">
        <f>REPLACE(INDEX(GroupVertices[Group],MATCH(Vertices[[#This Row],[Vertex]],GroupVertices[Vertex],0)),1,1,"")</f>
        <v>11</v>
      </c>
      <c r="BB188" s="48"/>
      <c r="BC188" s="48"/>
      <c r="BD188" s="48"/>
      <c r="BE188" s="48"/>
      <c r="BF188" s="48" t="s">
        <v>740</v>
      </c>
      <c r="BG188" s="48" t="s">
        <v>740</v>
      </c>
      <c r="BH188" s="121" t="s">
        <v>3471</v>
      </c>
      <c r="BI188" s="121" t="s">
        <v>3471</v>
      </c>
      <c r="BJ188" s="121" t="s">
        <v>3596</v>
      </c>
      <c r="BK188" s="121" t="s">
        <v>3596</v>
      </c>
      <c r="BL188" s="121">
        <v>0</v>
      </c>
      <c r="BM188" s="124">
        <v>0</v>
      </c>
      <c r="BN188" s="121">
        <v>0</v>
      </c>
      <c r="BO188" s="124">
        <v>0</v>
      </c>
      <c r="BP188" s="121">
        <v>0</v>
      </c>
      <c r="BQ188" s="124">
        <v>0</v>
      </c>
      <c r="BR188" s="121">
        <v>19</v>
      </c>
      <c r="BS188" s="124">
        <v>100</v>
      </c>
      <c r="BT188" s="121">
        <v>19</v>
      </c>
      <c r="BU188" s="2"/>
      <c r="BV188" s="3"/>
      <c r="BW188" s="3"/>
      <c r="BX188" s="3"/>
      <c r="BY188" s="3"/>
    </row>
    <row r="189" spans="1:77" ht="41.45" customHeight="1">
      <c r="A189" s="64" t="s">
        <v>308</v>
      </c>
      <c r="C189" s="65"/>
      <c r="D189" s="65" t="s">
        <v>64</v>
      </c>
      <c r="E189" s="66">
        <v>162.01612194869006</v>
      </c>
      <c r="F189" s="68">
        <v>99.99997302373536</v>
      </c>
      <c r="G189" s="100" t="s">
        <v>2378</v>
      </c>
      <c r="H189" s="65"/>
      <c r="I189" s="69" t="s">
        <v>308</v>
      </c>
      <c r="J189" s="70"/>
      <c r="K189" s="70"/>
      <c r="L189" s="69" t="s">
        <v>2797</v>
      </c>
      <c r="M189" s="73">
        <v>1.0089902897951923</v>
      </c>
      <c r="N189" s="74">
        <v>6779.69873046875</v>
      </c>
      <c r="O189" s="74">
        <v>9302.9912109375</v>
      </c>
      <c r="P189" s="75"/>
      <c r="Q189" s="76"/>
      <c r="R189" s="76"/>
      <c r="S189" s="86"/>
      <c r="T189" s="48">
        <v>1</v>
      </c>
      <c r="U189" s="48">
        <v>1</v>
      </c>
      <c r="V189" s="49">
        <v>0</v>
      </c>
      <c r="W189" s="49">
        <v>0</v>
      </c>
      <c r="X189" s="49">
        <v>0</v>
      </c>
      <c r="Y189" s="49">
        <v>0.999998</v>
      </c>
      <c r="Z189" s="49">
        <v>0</v>
      </c>
      <c r="AA189" s="49" t="s">
        <v>4074</v>
      </c>
      <c r="AB189" s="71">
        <v>189</v>
      </c>
      <c r="AC189" s="71"/>
      <c r="AD189" s="72"/>
      <c r="AE189" s="78" t="s">
        <v>1527</v>
      </c>
      <c r="AF189" s="78">
        <v>278</v>
      </c>
      <c r="AG189" s="78">
        <v>68</v>
      </c>
      <c r="AH189" s="78">
        <v>304</v>
      </c>
      <c r="AI189" s="78">
        <v>364</v>
      </c>
      <c r="AJ189" s="78"/>
      <c r="AK189" s="78" t="s">
        <v>1736</v>
      </c>
      <c r="AL189" s="78" t="s">
        <v>1877</v>
      </c>
      <c r="AM189" s="82" t="s">
        <v>2033</v>
      </c>
      <c r="AN189" s="78"/>
      <c r="AO189" s="80">
        <v>42683.834444444445</v>
      </c>
      <c r="AP189" s="82" t="s">
        <v>2218</v>
      </c>
      <c r="AQ189" s="78" t="b">
        <v>1</v>
      </c>
      <c r="AR189" s="78" t="b">
        <v>0</v>
      </c>
      <c r="AS189" s="78" t="b">
        <v>0</v>
      </c>
      <c r="AT189" s="78" t="s">
        <v>1276</v>
      </c>
      <c r="AU189" s="78">
        <v>13</v>
      </c>
      <c r="AV189" s="78"/>
      <c r="AW189" s="78" t="b">
        <v>0</v>
      </c>
      <c r="AX189" s="78" t="s">
        <v>2391</v>
      </c>
      <c r="AY189" s="82" t="s">
        <v>2577</v>
      </c>
      <c r="AZ189" s="78" t="s">
        <v>66</v>
      </c>
      <c r="BA189" s="78" t="str">
        <f>REPLACE(INDEX(GroupVertices[Group],MATCH(Vertices[[#This Row],[Vertex]],GroupVertices[Vertex],0)),1,1,"")</f>
        <v>9</v>
      </c>
      <c r="BB189" s="48" t="s">
        <v>623</v>
      </c>
      <c r="BC189" s="48" t="s">
        <v>623</v>
      </c>
      <c r="BD189" s="48" t="s">
        <v>677</v>
      </c>
      <c r="BE189" s="48" t="s">
        <v>677</v>
      </c>
      <c r="BF189" s="48" t="s">
        <v>783</v>
      </c>
      <c r="BG189" s="48" t="s">
        <v>783</v>
      </c>
      <c r="BH189" s="121" t="s">
        <v>3512</v>
      </c>
      <c r="BI189" s="121" t="s">
        <v>3512</v>
      </c>
      <c r="BJ189" s="121" t="s">
        <v>3636</v>
      </c>
      <c r="BK189" s="121" t="s">
        <v>3636</v>
      </c>
      <c r="BL189" s="121">
        <v>0</v>
      </c>
      <c r="BM189" s="124">
        <v>0</v>
      </c>
      <c r="BN189" s="121">
        <v>0</v>
      </c>
      <c r="BO189" s="124">
        <v>0</v>
      </c>
      <c r="BP189" s="121">
        <v>0</v>
      </c>
      <c r="BQ189" s="124">
        <v>0</v>
      </c>
      <c r="BR189" s="121">
        <v>24</v>
      </c>
      <c r="BS189" s="124">
        <v>100</v>
      </c>
      <c r="BT189" s="121">
        <v>24</v>
      </c>
      <c r="BU189" s="2"/>
      <c r="BV189" s="3"/>
      <c r="BW189" s="3"/>
      <c r="BX189" s="3"/>
      <c r="BY189" s="3"/>
    </row>
    <row r="190" spans="1:77" ht="41.45" customHeight="1">
      <c r="A190" s="64" t="s">
        <v>309</v>
      </c>
      <c r="C190" s="65"/>
      <c r="D190" s="65" t="s">
        <v>64</v>
      </c>
      <c r="E190" s="66">
        <v>163.96738155108224</v>
      </c>
      <c r="F190" s="68">
        <v>99.99670805270583</v>
      </c>
      <c r="G190" s="100" t="s">
        <v>933</v>
      </c>
      <c r="H190" s="65"/>
      <c r="I190" s="69" t="s">
        <v>309</v>
      </c>
      <c r="J190" s="70"/>
      <c r="K190" s="70"/>
      <c r="L190" s="69" t="s">
        <v>2798</v>
      </c>
      <c r="M190" s="73">
        <v>2.0970963015695734</v>
      </c>
      <c r="N190" s="74">
        <v>3897.659912109375</v>
      </c>
      <c r="O190" s="74">
        <v>4388.43603515625</v>
      </c>
      <c r="P190" s="75"/>
      <c r="Q190" s="76"/>
      <c r="R190" s="76"/>
      <c r="S190" s="86"/>
      <c r="T190" s="48">
        <v>0</v>
      </c>
      <c r="U190" s="48">
        <v>9</v>
      </c>
      <c r="V190" s="49">
        <v>1786.733333</v>
      </c>
      <c r="W190" s="49">
        <v>0.002342</v>
      </c>
      <c r="X190" s="49">
        <v>0.008548</v>
      </c>
      <c r="Y190" s="49">
        <v>3.768839</v>
      </c>
      <c r="Z190" s="49">
        <v>0</v>
      </c>
      <c r="AA190" s="49">
        <v>0</v>
      </c>
      <c r="AB190" s="71">
        <v>190</v>
      </c>
      <c r="AC190" s="71"/>
      <c r="AD190" s="72"/>
      <c r="AE190" s="78" t="s">
        <v>1528</v>
      </c>
      <c r="AF190" s="78">
        <v>8306</v>
      </c>
      <c r="AG190" s="78">
        <v>7814</v>
      </c>
      <c r="AH190" s="78">
        <v>125228</v>
      </c>
      <c r="AI190" s="78">
        <v>30172</v>
      </c>
      <c r="AJ190" s="78"/>
      <c r="AK190" s="78" t="s">
        <v>1737</v>
      </c>
      <c r="AL190" s="78" t="s">
        <v>1878</v>
      </c>
      <c r="AM190" s="82" t="s">
        <v>2034</v>
      </c>
      <c r="AN190" s="78"/>
      <c r="AO190" s="80">
        <v>42127.319652777776</v>
      </c>
      <c r="AP190" s="82" t="s">
        <v>2219</v>
      </c>
      <c r="AQ190" s="78" t="b">
        <v>0</v>
      </c>
      <c r="AR190" s="78" t="b">
        <v>0</v>
      </c>
      <c r="AS190" s="78" t="b">
        <v>0</v>
      </c>
      <c r="AT190" s="78" t="s">
        <v>1277</v>
      </c>
      <c r="AU190" s="78">
        <v>3646</v>
      </c>
      <c r="AV190" s="82" t="s">
        <v>2264</v>
      </c>
      <c r="AW190" s="78" t="b">
        <v>0</v>
      </c>
      <c r="AX190" s="78" t="s">
        <v>2391</v>
      </c>
      <c r="AY190" s="82" t="s">
        <v>2578</v>
      </c>
      <c r="AZ190" s="78" t="s">
        <v>66</v>
      </c>
      <c r="BA190" s="78" t="str">
        <f>REPLACE(INDEX(GroupVertices[Group],MATCH(Vertices[[#This Row],[Vertex]],GroupVertices[Vertex],0)),1,1,"")</f>
        <v>3</v>
      </c>
      <c r="BB190" s="48" t="s">
        <v>624</v>
      </c>
      <c r="BC190" s="48" t="s">
        <v>624</v>
      </c>
      <c r="BD190" s="48" t="s">
        <v>678</v>
      </c>
      <c r="BE190" s="48" t="s">
        <v>678</v>
      </c>
      <c r="BF190" s="48" t="s">
        <v>3400</v>
      </c>
      <c r="BG190" s="48" t="s">
        <v>3400</v>
      </c>
      <c r="BH190" s="121" t="s">
        <v>3513</v>
      </c>
      <c r="BI190" s="121" t="s">
        <v>3513</v>
      </c>
      <c r="BJ190" s="121" t="s">
        <v>3637</v>
      </c>
      <c r="BK190" s="121" t="s">
        <v>3637</v>
      </c>
      <c r="BL190" s="121">
        <v>1</v>
      </c>
      <c r="BM190" s="124">
        <v>4.545454545454546</v>
      </c>
      <c r="BN190" s="121">
        <v>0</v>
      </c>
      <c r="BO190" s="124">
        <v>0</v>
      </c>
      <c r="BP190" s="121">
        <v>0</v>
      </c>
      <c r="BQ190" s="124">
        <v>0</v>
      </c>
      <c r="BR190" s="121">
        <v>21</v>
      </c>
      <c r="BS190" s="124">
        <v>95.45454545454545</v>
      </c>
      <c r="BT190" s="121">
        <v>22</v>
      </c>
      <c r="BU190" s="2"/>
      <c r="BV190" s="3"/>
      <c r="BW190" s="3"/>
      <c r="BX190" s="3"/>
      <c r="BY190" s="3"/>
    </row>
    <row r="191" spans="1:77" ht="41.45" customHeight="1">
      <c r="A191" s="64" t="s">
        <v>422</v>
      </c>
      <c r="C191" s="65"/>
      <c r="D191" s="65" t="s">
        <v>64</v>
      </c>
      <c r="E191" s="66">
        <v>162.15718899972796</v>
      </c>
      <c r="F191" s="68">
        <v>99.99973698141977</v>
      </c>
      <c r="G191" s="100" t="s">
        <v>2379</v>
      </c>
      <c r="H191" s="65"/>
      <c r="I191" s="69" t="s">
        <v>422</v>
      </c>
      <c r="J191" s="70"/>
      <c r="K191" s="70"/>
      <c r="L191" s="69" t="s">
        <v>2799</v>
      </c>
      <c r="M191" s="73">
        <v>1.087655325503126</v>
      </c>
      <c r="N191" s="74">
        <v>4411.5146484375</v>
      </c>
      <c r="O191" s="74">
        <v>5010.2529296875</v>
      </c>
      <c r="P191" s="75"/>
      <c r="Q191" s="76"/>
      <c r="R191" s="76"/>
      <c r="S191" s="86"/>
      <c r="T191" s="48">
        <v>1</v>
      </c>
      <c r="U191" s="48">
        <v>0</v>
      </c>
      <c r="V191" s="49">
        <v>0</v>
      </c>
      <c r="W191" s="49">
        <v>0.001805</v>
      </c>
      <c r="X191" s="49">
        <v>0.00124</v>
      </c>
      <c r="Y191" s="49">
        <v>0.505946</v>
      </c>
      <c r="Z191" s="49">
        <v>0</v>
      </c>
      <c r="AA191" s="49">
        <v>0</v>
      </c>
      <c r="AB191" s="71">
        <v>191</v>
      </c>
      <c r="AC191" s="71"/>
      <c r="AD191" s="72"/>
      <c r="AE191" s="78" t="s">
        <v>1529</v>
      </c>
      <c r="AF191" s="78">
        <v>415</v>
      </c>
      <c r="AG191" s="78">
        <v>628</v>
      </c>
      <c r="AH191" s="78">
        <v>499</v>
      </c>
      <c r="AI191" s="78">
        <v>481</v>
      </c>
      <c r="AJ191" s="78"/>
      <c r="AK191" s="78" t="s">
        <v>1738</v>
      </c>
      <c r="AL191" s="78" t="s">
        <v>1879</v>
      </c>
      <c r="AM191" s="82" t="s">
        <v>2035</v>
      </c>
      <c r="AN191" s="78"/>
      <c r="AO191" s="80">
        <v>39896.718564814815</v>
      </c>
      <c r="AP191" s="82" t="s">
        <v>2220</v>
      </c>
      <c r="AQ191" s="78" t="b">
        <v>1</v>
      </c>
      <c r="AR191" s="78" t="b">
        <v>0</v>
      </c>
      <c r="AS191" s="78" t="b">
        <v>1</v>
      </c>
      <c r="AT191" s="78" t="s">
        <v>1279</v>
      </c>
      <c r="AU191" s="78">
        <v>35</v>
      </c>
      <c r="AV191" s="82" t="s">
        <v>2250</v>
      </c>
      <c r="AW191" s="78" t="b">
        <v>0</v>
      </c>
      <c r="AX191" s="78" t="s">
        <v>2391</v>
      </c>
      <c r="AY191" s="82" t="s">
        <v>2579</v>
      </c>
      <c r="AZ191" s="78" t="s">
        <v>65</v>
      </c>
      <c r="BA191" s="78" t="str">
        <f>REPLACE(INDEX(GroupVertices[Group],MATCH(Vertices[[#This Row],[Vertex]],GroupVertices[Vertex],0)),1,1,"")</f>
        <v>3</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423</v>
      </c>
      <c r="C192" s="65"/>
      <c r="D192" s="65" t="s">
        <v>64</v>
      </c>
      <c r="E192" s="66">
        <v>162.19648624965996</v>
      </c>
      <c r="F192" s="68">
        <v>99.99967122677472</v>
      </c>
      <c r="G192" s="100" t="s">
        <v>2380</v>
      </c>
      <c r="H192" s="65"/>
      <c r="I192" s="69" t="s">
        <v>423</v>
      </c>
      <c r="J192" s="70"/>
      <c r="K192" s="70"/>
      <c r="L192" s="69" t="s">
        <v>2800</v>
      </c>
      <c r="M192" s="73">
        <v>1.1095691568789074</v>
      </c>
      <c r="N192" s="74">
        <v>4381.1943359375</v>
      </c>
      <c r="O192" s="74">
        <v>3971.423828125</v>
      </c>
      <c r="P192" s="75"/>
      <c r="Q192" s="76"/>
      <c r="R192" s="76"/>
      <c r="S192" s="86"/>
      <c r="T192" s="48">
        <v>1</v>
      </c>
      <c r="U192" s="48">
        <v>0</v>
      </c>
      <c r="V192" s="49">
        <v>0</v>
      </c>
      <c r="W192" s="49">
        <v>0.001805</v>
      </c>
      <c r="X192" s="49">
        <v>0.00124</v>
      </c>
      <c r="Y192" s="49">
        <v>0.505946</v>
      </c>
      <c r="Z192" s="49">
        <v>0</v>
      </c>
      <c r="AA192" s="49">
        <v>0</v>
      </c>
      <c r="AB192" s="71">
        <v>192</v>
      </c>
      <c r="AC192" s="71"/>
      <c r="AD192" s="72"/>
      <c r="AE192" s="78" t="s">
        <v>1530</v>
      </c>
      <c r="AF192" s="78">
        <v>880</v>
      </c>
      <c r="AG192" s="78">
        <v>784</v>
      </c>
      <c r="AH192" s="78">
        <v>3497</v>
      </c>
      <c r="AI192" s="78">
        <v>214</v>
      </c>
      <c r="AJ192" s="78"/>
      <c r="AK192" s="78" t="s">
        <v>1739</v>
      </c>
      <c r="AL192" s="78" t="s">
        <v>1880</v>
      </c>
      <c r="AM192" s="78"/>
      <c r="AN192" s="78"/>
      <c r="AO192" s="80">
        <v>41424.17256944445</v>
      </c>
      <c r="AP192" s="82" t="s">
        <v>2221</v>
      </c>
      <c r="AQ192" s="78" t="b">
        <v>1</v>
      </c>
      <c r="AR192" s="78" t="b">
        <v>0</v>
      </c>
      <c r="AS192" s="78" t="b">
        <v>1</v>
      </c>
      <c r="AT192" s="78" t="s">
        <v>1276</v>
      </c>
      <c r="AU192" s="78">
        <v>65</v>
      </c>
      <c r="AV192" s="82" t="s">
        <v>2250</v>
      </c>
      <c r="AW192" s="78" t="b">
        <v>0</v>
      </c>
      <c r="AX192" s="78" t="s">
        <v>2391</v>
      </c>
      <c r="AY192" s="82" t="s">
        <v>2580</v>
      </c>
      <c r="AZ192" s="78" t="s">
        <v>65</v>
      </c>
      <c r="BA192" s="78" t="str">
        <f>REPLACE(INDEX(GroupVertices[Group],MATCH(Vertices[[#This Row],[Vertex]],GroupVertices[Vertex],0)),1,1,"")</f>
        <v>3</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424</v>
      </c>
      <c r="C193" s="65"/>
      <c r="D193" s="65" t="s">
        <v>64</v>
      </c>
      <c r="E193" s="66">
        <v>203.74854184922046</v>
      </c>
      <c r="F193" s="68">
        <v>99.93014369820618</v>
      </c>
      <c r="G193" s="100" t="s">
        <v>2381</v>
      </c>
      <c r="H193" s="65"/>
      <c r="I193" s="69" t="s">
        <v>424</v>
      </c>
      <c r="J193" s="70"/>
      <c r="K193" s="70"/>
      <c r="L193" s="69" t="s">
        <v>2801</v>
      </c>
      <c r="M193" s="73">
        <v>24.280776844484883</v>
      </c>
      <c r="N193" s="74">
        <v>4174.02490234375</v>
      </c>
      <c r="O193" s="74">
        <v>5238.24951171875</v>
      </c>
      <c r="P193" s="75"/>
      <c r="Q193" s="76"/>
      <c r="R193" s="76"/>
      <c r="S193" s="86"/>
      <c r="T193" s="48">
        <v>1</v>
      </c>
      <c r="U193" s="48">
        <v>0</v>
      </c>
      <c r="V193" s="49">
        <v>0</v>
      </c>
      <c r="W193" s="49">
        <v>0.001805</v>
      </c>
      <c r="X193" s="49">
        <v>0.00124</v>
      </c>
      <c r="Y193" s="49">
        <v>0.505946</v>
      </c>
      <c r="Z193" s="49">
        <v>0</v>
      </c>
      <c r="AA193" s="49">
        <v>0</v>
      </c>
      <c r="AB193" s="71">
        <v>193</v>
      </c>
      <c r="AC193" s="71"/>
      <c r="AD193" s="72"/>
      <c r="AE193" s="78" t="s">
        <v>1531</v>
      </c>
      <c r="AF193" s="78">
        <v>72</v>
      </c>
      <c r="AG193" s="78">
        <v>165735</v>
      </c>
      <c r="AH193" s="78">
        <v>18402</v>
      </c>
      <c r="AI193" s="78">
        <v>1217</v>
      </c>
      <c r="AJ193" s="78"/>
      <c r="AK193" s="78" t="s">
        <v>1740</v>
      </c>
      <c r="AL193" s="78" t="s">
        <v>1881</v>
      </c>
      <c r="AM193" s="82" t="s">
        <v>2036</v>
      </c>
      <c r="AN193" s="78"/>
      <c r="AO193" s="80">
        <v>39744.571018518516</v>
      </c>
      <c r="AP193" s="82" t="s">
        <v>2222</v>
      </c>
      <c r="AQ193" s="78" t="b">
        <v>0</v>
      </c>
      <c r="AR193" s="78" t="b">
        <v>0</v>
      </c>
      <c r="AS193" s="78" t="b">
        <v>0</v>
      </c>
      <c r="AT193" s="78" t="s">
        <v>1276</v>
      </c>
      <c r="AU193" s="78">
        <v>2357</v>
      </c>
      <c r="AV193" s="82" t="s">
        <v>2250</v>
      </c>
      <c r="AW193" s="78" t="b">
        <v>1</v>
      </c>
      <c r="AX193" s="78" t="s">
        <v>2391</v>
      </c>
      <c r="AY193" s="82" t="s">
        <v>2581</v>
      </c>
      <c r="AZ193" s="78" t="s">
        <v>65</v>
      </c>
      <c r="BA193" s="78" t="str">
        <f>REPLACE(INDEX(GroupVertices[Group],MATCH(Vertices[[#This Row],[Vertex]],GroupVertices[Vertex],0)),1,1,"")</f>
        <v>3</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4" t="s">
        <v>425</v>
      </c>
      <c r="C194" s="65"/>
      <c r="D194" s="65" t="s">
        <v>64</v>
      </c>
      <c r="E194" s="66">
        <v>168.88734686147757</v>
      </c>
      <c r="F194" s="68">
        <v>99.9884756554456</v>
      </c>
      <c r="G194" s="100" t="s">
        <v>2382</v>
      </c>
      <c r="H194" s="65"/>
      <c r="I194" s="69" t="s">
        <v>425</v>
      </c>
      <c r="J194" s="70"/>
      <c r="K194" s="70"/>
      <c r="L194" s="69" t="s">
        <v>2802</v>
      </c>
      <c r="M194" s="73">
        <v>4.840679895161806</v>
      </c>
      <c r="N194" s="74">
        <v>3670.380859375</v>
      </c>
      <c r="O194" s="74">
        <v>3497.49609375</v>
      </c>
      <c r="P194" s="75"/>
      <c r="Q194" s="76"/>
      <c r="R194" s="76"/>
      <c r="S194" s="86"/>
      <c r="T194" s="48">
        <v>1</v>
      </c>
      <c r="U194" s="48">
        <v>0</v>
      </c>
      <c r="V194" s="49">
        <v>0</v>
      </c>
      <c r="W194" s="49">
        <v>0.001805</v>
      </c>
      <c r="X194" s="49">
        <v>0.00124</v>
      </c>
      <c r="Y194" s="49">
        <v>0.505946</v>
      </c>
      <c r="Z194" s="49">
        <v>0</v>
      </c>
      <c r="AA194" s="49">
        <v>0</v>
      </c>
      <c r="AB194" s="71">
        <v>194</v>
      </c>
      <c r="AC194" s="71"/>
      <c r="AD194" s="72"/>
      <c r="AE194" s="78" t="s">
        <v>1532</v>
      </c>
      <c r="AF194" s="78">
        <v>404</v>
      </c>
      <c r="AG194" s="78">
        <v>27345</v>
      </c>
      <c r="AH194" s="78">
        <v>7765</v>
      </c>
      <c r="AI194" s="78">
        <v>7012</v>
      </c>
      <c r="AJ194" s="78"/>
      <c r="AK194" s="78" t="s">
        <v>1741</v>
      </c>
      <c r="AL194" s="78" t="s">
        <v>1797</v>
      </c>
      <c r="AM194" s="82" t="s">
        <v>2037</v>
      </c>
      <c r="AN194" s="78"/>
      <c r="AO194" s="80">
        <v>40916.83641203704</v>
      </c>
      <c r="AP194" s="82" t="s">
        <v>2223</v>
      </c>
      <c r="AQ194" s="78" t="b">
        <v>0</v>
      </c>
      <c r="AR194" s="78" t="b">
        <v>0</v>
      </c>
      <c r="AS194" s="78" t="b">
        <v>1</v>
      </c>
      <c r="AT194" s="78" t="s">
        <v>1276</v>
      </c>
      <c r="AU194" s="78">
        <v>1532</v>
      </c>
      <c r="AV194" s="82" t="s">
        <v>2250</v>
      </c>
      <c r="AW194" s="78" t="b">
        <v>0</v>
      </c>
      <c r="AX194" s="78" t="s">
        <v>2391</v>
      </c>
      <c r="AY194" s="82" t="s">
        <v>2582</v>
      </c>
      <c r="AZ194" s="78" t="s">
        <v>65</v>
      </c>
      <c r="BA194" s="78" t="str">
        <f>REPLACE(INDEX(GroupVertices[Group],MATCH(Vertices[[#This Row],[Vertex]],GroupVertices[Vertex],0)),1,1,"")</f>
        <v>3</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426</v>
      </c>
      <c r="C195" s="65"/>
      <c r="D195" s="65" t="s">
        <v>64</v>
      </c>
      <c r="E195" s="66">
        <v>176.0530492433067</v>
      </c>
      <c r="F195" s="68">
        <v>99.97648554882205</v>
      </c>
      <c r="G195" s="100" t="s">
        <v>2383</v>
      </c>
      <c r="H195" s="65"/>
      <c r="I195" s="69" t="s">
        <v>426</v>
      </c>
      <c r="J195" s="70"/>
      <c r="K195" s="70"/>
      <c r="L195" s="69" t="s">
        <v>2803</v>
      </c>
      <c r="M195" s="73">
        <v>8.83658276256873</v>
      </c>
      <c r="N195" s="74">
        <v>4386.82568359375</v>
      </c>
      <c r="O195" s="74">
        <v>4495.42578125</v>
      </c>
      <c r="P195" s="75"/>
      <c r="Q195" s="76"/>
      <c r="R195" s="76"/>
      <c r="S195" s="86"/>
      <c r="T195" s="48">
        <v>1</v>
      </c>
      <c r="U195" s="48">
        <v>0</v>
      </c>
      <c r="V195" s="49">
        <v>0</v>
      </c>
      <c r="W195" s="49">
        <v>0.001805</v>
      </c>
      <c r="X195" s="49">
        <v>0.00124</v>
      </c>
      <c r="Y195" s="49">
        <v>0.505946</v>
      </c>
      <c r="Z195" s="49">
        <v>0</v>
      </c>
      <c r="AA195" s="49">
        <v>0</v>
      </c>
      <c r="AB195" s="71">
        <v>195</v>
      </c>
      <c r="AC195" s="71"/>
      <c r="AD195" s="72"/>
      <c r="AE195" s="78" t="s">
        <v>1533</v>
      </c>
      <c r="AF195" s="78">
        <v>561</v>
      </c>
      <c r="AG195" s="78">
        <v>55791</v>
      </c>
      <c r="AH195" s="78">
        <v>40210</v>
      </c>
      <c r="AI195" s="78">
        <v>15341</v>
      </c>
      <c r="AJ195" s="78"/>
      <c r="AK195" s="78" t="s">
        <v>1742</v>
      </c>
      <c r="AL195" s="78" t="s">
        <v>1882</v>
      </c>
      <c r="AM195" s="82" t="s">
        <v>2038</v>
      </c>
      <c r="AN195" s="78"/>
      <c r="AO195" s="80">
        <v>40217.66875</v>
      </c>
      <c r="AP195" s="82" t="s">
        <v>2224</v>
      </c>
      <c r="AQ195" s="78" t="b">
        <v>0</v>
      </c>
      <c r="AR195" s="78" t="b">
        <v>0</v>
      </c>
      <c r="AS195" s="78" t="b">
        <v>0</v>
      </c>
      <c r="AT195" s="78" t="s">
        <v>1276</v>
      </c>
      <c r="AU195" s="78">
        <v>1867</v>
      </c>
      <c r="AV195" s="82" t="s">
        <v>2250</v>
      </c>
      <c r="AW195" s="78" t="b">
        <v>1</v>
      </c>
      <c r="AX195" s="78" t="s">
        <v>2391</v>
      </c>
      <c r="AY195" s="82" t="s">
        <v>2583</v>
      </c>
      <c r="AZ195" s="78" t="s">
        <v>65</v>
      </c>
      <c r="BA195" s="78" t="str">
        <f>REPLACE(INDEX(GroupVertices[Group],MATCH(Vertices[[#This Row],[Vertex]],GroupVertices[Vertex],0)),1,1,"")</f>
        <v>3</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427</v>
      </c>
      <c r="C196" s="65"/>
      <c r="D196" s="65" t="s">
        <v>64</v>
      </c>
      <c r="E196" s="66">
        <v>167.96033481179987</v>
      </c>
      <c r="F196" s="68">
        <v>99.99002679066231</v>
      </c>
      <c r="G196" s="100" t="s">
        <v>2384</v>
      </c>
      <c r="H196" s="65"/>
      <c r="I196" s="69" t="s">
        <v>427</v>
      </c>
      <c r="J196" s="70"/>
      <c r="K196" s="70"/>
      <c r="L196" s="69" t="s">
        <v>2804</v>
      </c>
      <c r="M196" s="73">
        <v>4.323738231938242</v>
      </c>
      <c r="N196" s="74">
        <v>3917.1279296875</v>
      </c>
      <c r="O196" s="74">
        <v>3305.5517578125</v>
      </c>
      <c r="P196" s="75"/>
      <c r="Q196" s="76"/>
      <c r="R196" s="76"/>
      <c r="S196" s="86"/>
      <c r="T196" s="48">
        <v>1</v>
      </c>
      <c r="U196" s="48">
        <v>0</v>
      </c>
      <c r="V196" s="49">
        <v>0</v>
      </c>
      <c r="W196" s="49">
        <v>0.001805</v>
      </c>
      <c r="X196" s="49">
        <v>0.00124</v>
      </c>
      <c r="Y196" s="49">
        <v>0.505946</v>
      </c>
      <c r="Z196" s="49">
        <v>0</v>
      </c>
      <c r="AA196" s="49">
        <v>0</v>
      </c>
      <c r="AB196" s="71">
        <v>196</v>
      </c>
      <c r="AC196" s="71"/>
      <c r="AD196" s="72"/>
      <c r="AE196" s="78" t="s">
        <v>1534</v>
      </c>
      <c r="AF196" s="78">
        <v>3088</v>
      </c>
      <c r="AG196" s="78">
        <v>23665</v>
      </c>
      <c r="AH196" s="78">
        <v>9959</v>
      </c>
      <c r="AI196" s="78">
        <v>961</v>
      </c>
      <c r="AJ196" s="78"/>
      <c r="AK196" s="78" t="s">
        <v>1743</v>
      </c>
      <c r="AL196" s="78" t="s">
        <v>1883</v>
      </c>
      <c r="AM196" s="82" t="s">
        <v>2039</v>
      </c>
      <c r="AN196" s="78"/>
      <c r="AO196" s="80">
        <v>39846.69260416667</v>
      </c>
      <c r="AP196" s="82" t="s">
        <v>2225</v>
      </c>
      <c r="AQ196" s="78" t="b">
        <v>1</v>
      </c>
      <c r="AR196" s="78" t="b">
        <v>0</v>
      </c>
      <c r="AS196" s="78" t="b">
        <v>1</v>
      </c>
      <c r="AT196" s="78" t="s">
        <v>1276</v>
      </c>
      <c r="AU196" s="78">
        <v>1019</v>
      </c>
      <c r="AV196" s="82" t="s">
        <v>2250</v>
      </c>
      <c r="AW196" s="78" t="b">
        <v>0</v>
      </c>
      <c r="AX196" s="78" t="s">
        <v>2391</v>
      </c>
      <c r="AY196" s="82" t="s">
        <v>2584</v>
      </c>
      <c r="AZ196" s="78" t="s">
        <v>65</v>
      </c>
      <c r="BA196" s="78" t="str">
        <f>REPLACE(INDEX(GroupVertices[Group],MATCH(Vertices[[#This Row],[Vertex]],GroupVertices[Vertex],0)),1,1,"")</f>
        <v>3</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428</v>
      </c>
      <c r="C197" s="65"/>
      <c r="D197" s="65" t="s">
        <v>64</v>
      </c>
      <c r="E197" s="66">
        <v>162.39901823007864</v>
      </c>
      <c r="F197" s="68">
        <v>99.9993323374502</v>
      </c>
      <c r="G197" s="100" t="s">
        <v>2385</v>
      </c>
      <c r="H197" s="65"/>
      <c r="I197" s="69" t="s">
        <v>428</v>
      </c>
      <c r="J197" s="70"/>
      <c r="K197" s="70"/>
      <c r="L197" s="69" t="s">
        <v>2805</v>
      </c>
      <c r="M197" s="73">
        <v>1.222509672431012</v>
      </c>
      <c r="N197" s="74">
        <v>4143.27734375</v>
      </c>
      <c r="O197" s="74">
        <v>3645.5</v>
      </c>
      <c r="P197" s="75"/>
      <c r="Q197" s="76"/>
      <c r="R197" s="76"/>
      <c r="S197" s="86"/>
      <c r="T197" s="48">
        <v>1</v>
      </c>
      <c r="U197" s="48">
        <v>0</v>
      </c>
      <c r="V197" s="49">
        <v>0</v>
      </c>
      <c r="W197" s="49">
        <v>0.001805</v>
      </c>
      <c r="X197" s="49">
        <v>0.00124</v>
      </c>
      <c r="Y197" s="49">
        <v>0.505946</v>
      </c>
      <c r="Z197" s="49">
        <v>0</v>
      </c>
      <c r="AA197" s="49">
        <v>0</v>
      </c>
      <c r="AB197" s="71">
        <v>197</v>
      </c>
      <c r="AC197" s="71"/>
      <c r="AD197" s="72"/>
      <c r="AE197" s="78" t="s">
        <v>1535</v>
      </c>
      <c r="AF197" s="78">
        <v>2462</v>
      </c>
      <c r="AG197" s="78">
        <v>1588</v>
      </c>
      <c r="AH197" s="78">
        <v>13338</v>
      </c>
      <c r="AI197" s="78">
        <v>41424</v>
      </c>
      <c r="AJ197" s="78"/>
      <c r="AK197" s="78" t="s">
        <v>1744</v>
      </c>
      <c r="AL197" s="78" t="s">
        <v>1884</v>
      </c>
      <c r="AM197" s="82" t="s">
        <v>2040</v>
      </c>
      <c r="AN197" s="78"/>
      <c r="AO197" s="80">
        <v>39854.79141203704</v>
      </c>
      <c r="AP197" s="78"/>
      <c r="AQ197" s="78" t="b">
        <v>0</v>
      </c>
      <c r="AR197" s="78" t="b">
        <v>0</v>
      </c>
      <c r="AS197" s="78" t="b">
        <v>1</v>
      </c>
      <c r="AT197" s="78" t="s">
        <v>1276</v>
      </c>
      <c r="AU197" s="78">
        <v>146</v>
      </c>
      <c r="AV197" s="82" t="s">
        <v>2260</v>
      </c>
      <c r="AW197" s="78" t="b">
        <v>0</v>
      </c>
      <c r="AX197" s="78" t="s">
        <v>2391</v>
      </c>
      <c r="AY197" s="82" t="s">
        <v>2585</v>
      </c>
      <c r="AZ197" s="78" t="s">
        <v>65</v>
      </c>
      <c r="BA197" s="78" t="str">
        <f>REPLACE(INDEX(GroupVertices[Group],MATCH(Vertices[[#This Row],[Vertex]],GroupVertices[Vertex],0)),1,1,"")</f>
        <v>3</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310</v>
      </c>
      <c r="C198" s="65"/>
      <c r="D198" s="65" t="s">
        <v>64</v>
      </c>
      <c r="E198" s="66">
        <v>162.34737761318084</v>
      </c>
      <c r="F198" s="68">
        <v>99.99941874579787</v>
      </c>
      <c r="G198" s="100" t="s">
        <v>2386</v>
      </c>
      <c r="H198" s="65"/>
      <c r="I198" s="69" t="s">
        <v>310</v>
      </c>
      <c r="J198" s="70"/>
      <c r="K198" s="70"/>
      <c r="L198" s="69" t="s">
        <v>2806</v>
      </c>
      <c r="M198" s="73">
        <v>1.1937126504307864</v>
      </c>
      <c r="N198" s="74">
        <v>6779.69873046875</v>
      </c>
      <c r="O198" s="74">
        <v>8616.78515625</v>
      </c>
      <c r="P198" s="75"/>
      <c r="Q198" s="76"/>
      <c r="R198" s="76"/>
      <c r="S198" s="86"/>
      <c r="T198" s="48">
        <v>1</v>
      </c>
      <c r="U198" s="48">
        <v>1</v>
      </c>
      <c r="V198" s="49">
        <v>0</v>
      </c>
      <c r="W198" s="49">
        <v>0</v>
      </c>
      <c r="X198" s="49">
        <v>0</v>
      </c>
      <c r="Y198" s="49">
        <v>0.999998</v>
      </c>
      <c r="Z198" s="49">
        <v>0</v>
      </c>
      <c r="AA198" s="49" t="s">
        <v>4074</v>
      </c>
      <c r="AB198" s="71">
        <v>198</v>
      </c>
      <c r="AC198" s="71"/>
      <c r="AD198" s="72"/>
      <c r="AE198" s="78" t="s">
        <v>1536</v>
      </c>
      <c r="AF198" s="78">
        <v>4998</v>
      </c>
      <c r="AG198" s="78">
        <v>1383</v>
      </c>
      <c r="AH198" s="78">
        <v>142</v>
      </c>
      <c r="AI198" s="78">
        <v>7</v>
      </c>
      <c r="AJ198" s="78"/>
      <c r="AK198" s="78" t="s">
        <v>1745</v>
      </c>
      <c r="AL198" s="78" t="s">
        <v>1885</v>
      </c>
      <c r="AM198" s="82" t="s">
        <v>2041</v>
      </c>
      <c r="AN198" s="78"/>
      <c r="AO198" s="80">
        <v>43321.5384375</v>
      </c>
      <c r="AP198" s="82" t="s">
        <v>2226</v>
      </c>
      <c r="AQ198" s="78" t="b">
        <v>0</v>
      </c>
      <c r="AR198" s="78" t="b">
        <v>0</v>
      </c>
      <c r="AS198" s="78" t="b">
        <v>0</v>
      </c>
      <c r="AT198" s="78" t="s">
        <v>1276</v>
      </c>
      <c r="AU198" s="78">
        <v>0</v>
      </c>
      <c r="AV198" s="82" t="s">
        <v>2250</v>
      </c>
      <c r="AW198" s="78" t="b">
        <v>0</v>
      </c>
      <c r="AX198" s="78" t="s">
        <v>2391</v>
      </c>
      <c r="AY198" s="82" t="s">
        <v>2586</v>
      </c>
      <c r="AZ198" s="78" t="s">
        <v>66</v>
      </c>
      <c r="BA198" s="78" t="str">
        <f>REPLACE(INDEX(GroupVertices[Group],MATCH(Vertices[[#This Row],[Vertex]],GroupVertices[Vertex],0)),1,1,"")</f>
        <v>9</v>
      </c>
      <c r="BB198" s="48" t="s">
        <v>625</v>
      </c>
      <c r="BC198" s="48" t="s">
        <v>625</v>
      </c>
      <c r="BD198" s="48" t="s">
        <v>679</v>
      </c>
      <c r="BE198" s="48" t="s">
        <v>679</v>
      </c>
      <c r="BF198" s="48" t="s">
        <v>786</v>
      </c>
      <c r="BG198" s="48" t="s">
        <v>786</v>
      </c>
      <c r="BH198" s="121" t="s">
        <v>3514</v>
      </c>
      <c r="BI198" s="121" t="s">
        <v>3514</v>
      </c>
      <c r="BJ198" s="121" t="s">
        <v>3638</v>
      </c>
      <c r="BK198" s="121" t="s">
        <v>3638</v>
      </c>
      <c r="BL198" s="121">
        <v>0</v>
      </c>
      <c r="BM198" s="124">
        <v>0</v>
      </c>
      <c r="BN198" s="121">
        <v>0</v>
      </c>
      <c r="BO198" s="124">
        <v>0</v>
      </c>
      <c r="BP198" s="121">
        <v>0</v>
      </c>
      <c r="BQ198" s="124">
        <v>0</v>
      </c>
      <c r="BR198" s="121">
        <v>4</v>
      </c>
      <c r="BS198" s="124">
        <v>100</v>
      </c>
      <c r="BT198" s="121">
        <v>4</v>
      </c>
      <c r="BU198" s="2"/>
      <c r="BV198" s="3"/>
      <c r="BW198" s="3"/>
      <c r="BX198" s="3"/>
      <c r="BY198" s="3"/>
    </row>
    <row r="199" spans="1:77" ht="41.45" customHeight="1">
      <c r="A199" s="64" t="s">
        <v>311</v>
      </c>
      <c r="C199" s="65"/>
      <c r="D199" s="65" t="s">
        <v>64</v>
      </c>
      <c r="E199" s="66">
        <v>162.32042373021469</v>
      </c>
      <c r="F199" s="68">
        <v>99.99946384674031</v>
      </c>
      <c r="G199" s="100" t="s">
        <v>934</v>
      </c>
      <c r="H199" s="65"/>
      <c r="I199" s="69" t="s">
        <v>311</v>
      </c>
      <c r="J199" s="70"/>
      <c r="K199" s="70"/>
      <c r="L199" s="69" t="s">
        <v>2807</v>
      </c>
      <c r="M199" s="73">
        <v>1.178682009679449</v>
      </c>
      <c r="N199" s="74">
        <v>3178.62890625</v>
      </c>
      <c r="O199" s="74">
        <v>2952.64599609375</v>
      </c>
      <c r="P199" s="75"/>
      <c r="Q199" s="76"/>
      <c r="R199" s="76"/>
      <c r="S199" s="86"/>
      <c r="T199" s="48">
        <v>0</v>
      </c>
      <c r="U199" s="48">
        <v>1</v>
      </c>
      <c r="V199" s="49">
        <v>0</v>
      </c>
      <c r="W199" s="49">
        <v>0.017544</v>
      </c>
      <c r="X199" s="49">
        <v>0</v>
      </c>
      <c r="Y199" s="49">
        <v>0.506135</v>
      </c>
      <c r="Z199" s="49">
        <v>0</v>
      </c>
      <c r="AA199" s="49">
        <v>0</v>
      </c>
      <c r="AB199" s="71">
        <v>199</v>
      </c>
      <c r="AC199" s="71"/>
      <c r="AD199" s="72"/>
      <c r="AE199" s="78" t="s">
        <v>1537</v>
      </c>
      <c r="AF199" s="78">
        <v>278</v>
      </c>
      <c r="AG199" s="78">
        <v>1276</v>
      </c>
      <c r="AH199" s="78">
        <v>2926</v>
      </c>
      <c r="AI199" s="78">
        <v>48</v>
      </c>
      <c r="AJ199" s="78"/>
      <c r="AK199" s="78" t="s">
        <v>1746</v>
      </c>
      <c r="AL199" s="78" t="s">
        <v>1886</v>
      </c>
      <c r="AM199" s="82" t="s">
        <v>2042</v>
      </c>
      <c r="AN199" s="78"/>
      <c r="AO199" s="80">
        <v>40482.77</v>
      </c>
      <c r="AP199" s="82" t="s">
        <v>2227</v>
      </c>
      <c r="AQ199" s="78" t="b">
        <v>1</v>
      </c>
      <c r="AR199" s="78" t="b">
        <v>0</v>
      </c>
      <c r="AS199" s="78" t="b">
        <v>0</v>
      </c>
      <c r="AT199" s="78" t="s">
        <v>2244</v>
      </c>
      <c r="AU199" s="78">
        <v>75</v>
      </c>
      <c r="AV199" s="82" t="s">
        <v>2250</v>
      </c>
      <c r="AW199" s="78" t="b">
        <v>0</v>
      </c>
      <c r="AX199" s="78" t="s">
        <v>2391</v>
      </c>
      <c r="AY199" s="82" t="s">
        <v>2587</v>
      </c>
      <c r="AZ199" s="78" t="s">
        <v>66</v>
      </c>
      <c r="BA199" s="78" t="str">
        <f>REPLACE(INDEX(GroupVertices[Group],MATCH(Vertices[[#This Row],[Vertex]],GroupVertices[Vertex],0)),1,1,"")</f>
        <v>5</v>
      </c>
      <c r="BB199" s="48"/>
      <c r="BC199" s="48"/>
      <c r="BD199" s="48"/>
      <c r="BE199" s="48"/>
      <c r="BF199" s="48" t="s">
        <v>787</v>
      </c>
      <c r="BG199" s="48" t="s">
        <v>787</v>
      </c>
      <c r="BH199" s="121" t="s">
        <v>3515</v>
      </c>
      <c r="BI199" s="121" t="s">
        <v>3515</v>
      </c>
      <c r="BJ199" s="121" t="s">
        <v>3639</v>
      </c>
      <c r="BK199" s="121" t="s">
        <v>3639</v>
      </c>
      <c r="BL199" s="121">
        <v>0</v>
      </c>
      <c r="BM199" s="124">
        <v>0</v>
      </c>
      <c r="BN199" s="121">
        <v>0</v>
      </c>
      <c r="BO199" s="124">
        <v>0</v>
      </c>
      <c r="BP199" s="121">
        <v>0</v>
      </c>
      <c r="BQ199" s="124">
        <v>0</v>
      </c>
      <c r="BR199" s="121">
        <v>17</v>
      </c>
      <c r="BS199" s="124">
        <v>100</v>
      </c>
      <c r="BT199" s="121">
        <v>17</v>
      </c>
      <c r="BU199" s="2"/>
      <c r="BV199" s="3"/>
      <c r="BW199" s="3"/>
      <c r="BX199" s="3"/>
      <c r="BY199" s="3"/>
    </row>
    <row r="200" spans="1:77" ht="41.45" customHeight="1">
      <c r="A200" s="64" t="s">
        <v>317</v>
      </c>
      <c r="C200" s="65"/>
      <c r="D200" s="65" t="s">
        <v>64</v>
      </c>
      <c r="E200" s="66">
        <v>162.12897558952037</v>
      </c>
      <c r="F200" s="68">
        <v>99.99978418988289</v>
      </c>
      <c r="G200" s="100" t="s">
        <v>938</v>
      </c>
      <c r="H200" s="65"/>
      <c r="I200" s="69" t="s">
        <v>317</v>
      </c>
      <c r="J200" s="70"/>
      <c r="K200" s="70"/>
      <c r="L200" s="69" t="s">
        <v>2808</v>
      </c>
      <c r="M200" s="73">
        <v>1.0719223183615392</v>
      </c>
      <c r="N200" s="74">
        <v>3226.77880859375</v>
      </c>
      <c r="O200" s="74">
        <v>2324.37255859375</v>
      </c>
      <c r="P200" s="75"/>
      <c r="Q200" s="76"/>
      <c r="R200" s="76"/>
      <c r="S200" s="86"/>
      <c r="T200" s="48">
        <v>3</v>
      </c>
      <c r="U200" s="48">
        <v>1</v>
      </c>
      <c r="V200" s="49">
        <v>26</v>
      </c>
      <c r="W200" s="49">
        <v>0.022727</v>
      </c>
      <c r="X200" s="49">
        <v>0</v>
      </c>
      <c r="Y200" s="49">
        <v>1.256948</v>
      </c>
      <c r="Z200" s="49">
        <v>0</v>
      </c>
      <c r="AA200" s="49">
        <v>0</v>
      </c>
      <c r="AB200" s="71">
        <v>200</v>
      </c>
      <c r="AC200" s="71"/>
      <c r="AD200" s="72"/>
      <c r="AE200" s="78" t="s">
        <v>1538</v>
      </c>
      <c r="AF200" s="78">
        <v>600</v>
      </c>
      <c r="AG200" s="78">
        <v>516</v>
      </c>
      <c r="AH200" s="78">
        <v>301</v>
      </c>
      <c r="AI200" s="78">
        <v>555</v>
      </c>
      <c r="AJ200" s="78"/>
      <c r="AK200" s="78" t="s">
        <v>1747</v>
      </c>
      <c r="AL200" s="78" t="s">
        <v>1830</v>
      </c>
      <c r="AM200" s="82" t="s">
        <v>2043</v>
      </c>
      <c r="AN200" s="78"/>
      <c r="AO200" s="80">
        <v>41904.58212962963</v>
      </c>
      <c r="AP200" s="82" t="s">
        <v>2228</v>
      </c>
      <c r="AQ200" s="78" t="b">
        <v>0</v>
      </c>
      <c r="AR200" s="78" t="b">
        <v>0</v>
      </c>
      <c r="AS200" s="78" t="b">
        <v>0</v>
      </c>
      <c r="AT200" s="78" t="s">
        <v>1276</v>
      </c>
      <c r="AU200" s="78">
        <v>8</v>
      </c>
      <c r="AV200" s="82" t="s">
        <v>2250</v>
      </c>
      <c r="AW200" s="78" t="b">
        <v>0</v>
      </c>
      <c r="AX200" s="78" t="s">
        <v>2391</v>
      </c>
      <c r="AY200" s="82" t="s">
        <v>2588</v>
      </c>
      <c r="AZ200" s="78" t="s">
        <v>66</v>
      </c>
      <c r="BA200" s="78" t="str">
        <f>REPLACE(INDEX(GroupVertices[Group],MATCH(Vertices[[#This Row],[Vertex]],GroupVertices[Vertex],0)),1,1,"")</f>
        <v>5</v>
      </c>
      <c r="BB200" s="48" t="s">
        <v>628</v>
      </c>
      <c r="BC200" s="48" t="s">
        <v>628</v>
      </c>
      <c r="BD200" s="48" t="s">
        <v>681</v>
      </c>
      <c r="BE200" s="48" t="s">
        <v>681</v>
      </c>
      <c r="BF200" s="48" t="s">
        <v>3401</v>
      </c>
      <c r="BG200" s="48" t="s">
        <v>3401</v>
      </c>
      <c r="BH200" s="121" t="s">
        <v>3516</v>
      </c>
      <c r="BI200" s="121" t="s">
        <v>3516</v>
      </c>
      <c r="BJ200" s="121" t="s">
        <v>3640</v>
      </c>
      <c r="BK200" s="121" t="s">
        <v>3640</v>
      </c>
      <c r="BL200" s="121">
        <v>0</v>
      </c>
      <c r="BM200" s="124">
        <v>0</v>
      </c>
      <c r="BN200" s="121">
        <v>0</v>
      </c>
      <c r="BO200" s="124">
        <v>0</v>
      </c>
      <c r="BP200" s="121">
        <v>0</v>
      </c>
      <c r="BQ200" s="124">
        <v>0</v>
      </c>
      <c r="BR200" s="121">
        <v>27</v>
      </c>
      <c r="BS200" s="124">
        <v>100</v>
      </c>
      <c r="BT200" s="121">
        <v>27</v>
      </c>
      <c r="BU200" s="2"/>
      <c r="BV200" s="3"/>
      <c r="BW200" s="3"/>
      <c r="BX200" s="3"/>
      <c r="BY200" s="3"/>
    </row>
    <row r="201" spans="1:77" ht="41.45" customHeight="1">
      <c r="A201" s="64" t="s">
        <v>312</v>
      </c>
      <c r="C201" s="65"/>
      <c r="D201" s="65" t="s">
        <v>64</v>
      </c>
      <c r="E201" s="66">
        <v>162.20278388586698</v>
      </c>
      <c r="F201" s="68">
        <v>99.99966068917135</v>
      </c>
      <c r="G201" s="100" t="s">
        <v>935</v>
      </c>
      <c r="H201" s="65"/>
      <c r="I201" s="69" t="s">
        <v>312</v>
      </c>
      <c r="J201" s="70"/>
      <c r="K201" s="70"/>
      <c r="L201" s="69" t="s">
        <v>2809</v>
      </c>
      <c r="M201" s="73">
        <v>1.1130809888301545</v>
      </c>
      <c r="N201" s="74">
        <v>9258.3330078125</v>
      </c>
      <c r="O201" s="74">
        <v>6858.1376953125</v>
      </c>
      <c r="P201" s="75"/>
      <c r="Q201" s="76"/>
      <c r="R201" s="76"/>
      <c r="S201" s="86"/>
      <c r="T201" s="48">
        <v>0</v>
      </c>
      <c r="U201" s="48">
        <v>1</v>
      </c>
      <c r="V201" s="49">
        <v>0</v>
      </c>
      <c r="W201" s="49">
        <v>0.2</v>
      </c>
      <c r="X201" s="49">
        <v>0</v>
      </c>
      <c r="Y201" s="49">
        <v>0.610686</v>
      </c>
      <c r="Z201" s="49">
        <v>0</v>
      </c>
      <c r="AA201" s="49">
        <v>0</v>
      </c>
      <c r="AB201" s="71">
        <v>201</v>
      </c>
      <c r="AC201" s="71"/>
      <c r="AD201" s="72"/>
      <c r="AE201" s="78" t="s">
        <v>1539</v>
      </c>
      <c r="AF201" s="78">
        <v>8</v>
      </c>
      <c r="AG201" s="78">
        <v>809</v>
      </c>
      <c r="AH201" s="78">
        <v>45938</v>
      </c>
      <c r="AI201" s="78">
        <v>1</v>
      </c>
      <c r="AJ201" s="78"/>
      <c r="AK201" s="78" t="s">
        <v>1748</v>
      </c>
      <c r="AL201" s="78" t="s">
        <v>1887</v>
      </c>
      <c r="AM201" s="82" t="s">
        <v>2044</v>
      </c>
      <c r="AN201" s="78"/>
      <c r="AO201" s="80">
        <v>43221.950740740744</v>
      </c>
      <c r="AP201" s="78"/>
      <c r="AQ201" s="78" t="b">
        <v>1</v>
      </c>
      <c r="AR201" s="78" t="b">
        <v>0</v>
      </c>
      <c r="AS201" s="78" t="b">
        <v>0</v>
      </c>
      <c r="AT201" s="78" t="s">
        <v>1276</v>
      </c>
      <c r="AU201" s="78">
        <v>45</v>
      </c>
      <c r="AV201" s="78"/>
      <c r="AW201" s="78" t="b">
        <v>0</v>
      </c>
      <c r="AX201" s="78" t="s">
        <v>2391</v>
      </c>
      <c r="AY201" s="82" t="s">
        <v>2589</v>
      </c>
      <c r="AZ201" s="78" t="s">
        <v>66</v>
      </c>
      <c r="BA201" s="78" t="str">
        <f>REPLACE(INDEX(GroupVertices[Group],MATCH(Vertices[[#This Row],[Vertex]],GroupVertices[Vertex],0)),1,1,"")</f>
        <v>13</v>
      </c>
      <c r="BB201" s="48"/>
      <c r="BC201" s="48"/>
      <c r="BD201" s="48"/>
      <c r="BE201" s="48"/>
      <c r="BF201" s="48" t="s">
        <v>788</v>
      </c>
      <c r="BG201" s="48" t="s">
        <v>788</v>
      </c>
      <c r="BH201" s="121" t="s">
        <v>3517</v>
      </c>
      <c r="BI201" s="121" t="s">
        <v>3517</v>
      </c>
      <c r="BJ201" s="121" t="s">
        <v>3641</v>
      </c>
      <c r="BK201" s="121" t="s">
        <v>3641</v>
      </c>
      <c r="BL201" s="121">
        <v>1</v>
      </c>
      <c r="BM201" s="124">
        <v>5.555555555555555</v>
      </c>
      <c r="BN201" s="121">
        <v>0</v>
      </c>
      <c r="BO201" s="124">
        <v>0</v>
      </c>
      <c r="BP201" s="121">
        <v>0</v>
      </c>
      <c r="BQ201" s="124">
        <v>0</v>
      </c>
      <c r="BR201" s="121">
        <v>17</v>
      </c>
      <c r="BS201" s="124">
        <v>94.44444444444444</v>
      </c>
      <c r="BT201" s="121">
        <v>18</v>
      </c>
      <c r="BU201" s="2"/>
      <c r="BV201" s="3"/>
      <c r="BW201" s="3"/>
      <c r="BX201" s="3"/>
      <c r="BY201" s="3"/>
    </row>
    <row r="202" spans="1:77" ht="41.45" customHeight="1">
      <c r="A202" s="64" t="s">
        <v>313</v>
      </c>
      <c r="C202" s="65"/>
      <c r="D202" s="65" t="s">
        <v>64</v>
      </c>
      <c r="E202" s="66">
        <v>162.0153662323452</v>
      </c>
      <c r="F202" s="68">
        <v>99.99997428824777</v>
      </c>
      <c r="G202" s="100" t="s">
        <v>879</v>
      </c>
      <c r="H202" s="65"/>
      <c r="I202" s="69" t="s">
        <v>313</v>
      </c>
      <c r="J202" s="70"/>
      <c r="K202" s="70"/>
      <c r="L202" s="69" t="s">
        <v>2810</v>
      </c>
      <c r="M202" s="73">
        <v>1.0085688699610427</v>
      </c>
      <c r="N202" s="74">
        <v>5014.9150390625</v>
      </c>
      <c r="O202" s="74">
        <v>8102.93994140625</v>
      </c>
      <c r="P202" s="75"/>
      <c r="Q202" s="76"/>
      <c r="R202" s="76"/>
      <c r="S202" s="86"/>
      <c r="T202" s="48">
        <v>0</v>
      </c>
      <c r="U202" s="48">
        <v>4</v>
      </c>
      <c r="V202" s="49">
        <v>255</v>
      </c>
      <c r="W202" s="49">
        <v>0.001845</v>
      </c>
      <c r="X202" s="49">
        <v>0.001791</v>
      </c>
      <c r="Y202" s="49">
        <v>1.62066</v>
      </c>
      <c r="Z202" s="49">
        <v>0.16666666666666666</v>
      </c>
      <c r="AA202" s="49">
        <v>0</v>
      </c>
      <c r="AB202" s="71">
        <v>202</v>
      </c>
      <c r="AC202" s="71"/>
      <c r="AD202" s="72"/>
      <c r="AE202" s="78" t="s">
        <v>1540</v>
      </c>
      <c r="AF202" s="78">
        <v>196</v>
      </c>
      <c r="AG202" s="78">
        <v>65</v>
      </c>
      <c r="AH202" s="78">
        <v>3029</v>
      </c>
      <c r="AI202" s="78">
        <v>6076</v>
      </c>
      <c r="AJ202" s="78"/>
      <c r="AK202" s="78"/>
      <c r="AL202" s="78"/>
      <c r="AM202" s="78"/>
      <c r="AN202" s="78"/>
      <c r="AO202" s="80">
        <v>43153.594201388885</v>
      </c>
      <c r="AP202" s="78"/>
      <c r="AQ202" s="78" t="b">
        <v>1</v>
      </c>
      <c r="AR202" s="78" t="b">
        <v>1</v>
      </c>
      <c r="AS202" s="78" t="b">
        <v>0</v>
      </c>
      <c r="AT202" s="78" t="s">
        <v>1276</v>
      </c>
      <c r="AU202" s="78">
        <v>2</v>
      </c>
      <c r="AV202" s="78"/>
      <c r="AW202" s="78" t="b">
        <v>0</v>
      </c>
      <c r="AX202" s="78" t="s">
        <v>2391</v>
      </c>
      <c r="AY202" s="82" t="s">
        <v>2590</v>
      </c>
      <c r="AZ202" s="78" t="s">
        <v>66</v>
      </c>
      <c r="BA202" s="78" t="str">
        <f>REPLACE(INDEX(GroupVertices[Group],MATCH(Vertices[[#This Row],[Vertex]],GroupVertices[Vertex],0)),1,1,"")</f>
        <v>6</v>
      </c>
      <c r="BB202" s="48" t="s">
        <v>585</v>
      </c>
      <c r="BC202" s="48" t="s">
        <v>585</v>
      </c>
      <c r="BD202" s="48" t="s">
        <v>644</v>
      </c>
      <c r="BE202" s="48" t="s">
        <v>644</v>
      </c>
      <c r="BF202" s="48" t="s">
        <v>789</v>
      </c>
      <c r="BG202" s="48" t="s">
        <v>789</v>
      </c>
      <c r="BH202" s="121" t="s">
        <v>3518</v>
      </c>
      <c r="BI202" s="121" t="s">
        <v>3518</v>
      </c>
      <c r="BJ202" s="121" t="s">
        <v>3642</v>
      </c>
      <c r="BK202" s="121" t="s">
        <v>3642</v>
      </c>
      <c r="BL202" s="121">
        <v>0</v>
      </c>
      <c r="BM202" s="124">
        <v>0</v>
      </c>
      <c r="BN202" s="121">
        <v>0</v>
      </c>
      <c r="BO202" s="124">
        <v>0</v>
      </c>
      <c r="BP202" s="121">
        <v>0</v>
      </c>
      <c r="BQ202" s="124">
        <v>0</v>
      </c>
      <c r="BR202" s="121">
        <v>17</v>
      </c>
      <c r="BS202" s="124">
        <v>100</v>
      </c>
      <c r="BT202" s="121">
        <v>17</v>
      </c>
      <c r="BU202" s="2"/>
      <c r="BV202" s="3"/>
      <c r="BW202" s="3"/>
      <c r="BX202" s="3"/>
      <c r="BY202" s="3"/>
    </row>
    <row r="203" spans="1:77" ht="41.45" customHeight="1">
      <c r="A203" s="64" t="s">
        <v>429</v>
      </c>
      <c r="C203" s="65"/>
      <c r="D203" s="65" t="s">
        <v>64</v>
      </c>
      <c r="E203" s="66">
        <v>162.05138871144953</v>
      </c>
      <c r="F203" s="68">
        <v>99.99991401315647</v>
      </c>
      <c r="G203" s="100" t="s">
        <v>2387</v>
      </c>
      <c r="H203" s="65"/>
      <c r="I203" s="69" t="s">
        <v>429</v>
      </c>
      <c r="J203" s="70"/>
      <c r="K203" s="70"/>
      <c r="L203" s="69" t="s">
        <v>2811</v>
      </c>
      <c r="M203" s="73">
        <v>1.0286565487221757</v>
      </c>
      <c r="N203" s="74">
        <v>4606.4267578125</v>
      </c>
      <c r="O203" s="74">
        <v>8285.2509765625</v>
      </c>
      <c r="P203" s="75"/>
      <c r="Q203" s="76"/>
      <c r="R203" s="76"/>
      <c r="S203" s="86"/>
      <c r="T203" s="48">
        <v>1</v>
      </c>
      <c r="U203" s="48">
        <v>0</v>
      </c>
      <c r="V203" s="49">
        <v>0</v>
      </c>
      <c r="W203" s="49">
        <v>0.001495</v>
      </c>
      <c r="X203" s="49">
        <v>0.00026</v>
      </c>
      <c r="Y203" s="49">
        <v>0.49439</v>
      </c>
      <c r="Z203" s="49">
        <v>0</v>
      </c>
      <c r="AA203" s="49">
        <v>0</v>
      </c>
      <c r="AB203" s="71">
        <v>203</v>
      </c>
      <c r="AC203" s="71"/>
      <c r="AD203" s="72"/>
      <c r="AE203" s="78" t="s">
        <v>1541</v>
      </c>
      <c r="AF203" s="78">
        <v>310</v>
      </c>
      <c r="AG203" s="78">
        <v>208</v>
      </c>
      <c r="AH203" s="78">
        <v>338</v>
      </c>
      <c r="AI203" s="78">
        <v>7</v>
      </c>
      <c r="AJ203" s="78"/>
      <c r="AK203" s="78" t="s">
        <v>1749</v>
      </c>
      <c r="AL203" s="78"/>
      <c r="AM203" s="78"/>
      <c r="AN203" s="78"/>
      <c r="AO203" s="80">
        <v>40247.22304398148</v>
      </c>
      <c r="AP203" s="78"/>
      <c r="AQ203" s="78" t="b">
        <v>0</v>
      </c>
      <c r="AR203" s="78" t="b">
        <v>0</v>
      </c>
      <c r="AS203" s="78" t="b">
        <v>1</v>
      </c>
      <c r="AT203" s="78" t="s">
        <v>1276</v>
      </c>
      <c r="AU203" s="78">
        <v>1</v>
      </c>
      <c r="AV203" s="82" t="s">
        <v>2254</v>
      </c>
      <c r="AW203" s="78" t="b">
        <v>0</v>
      </c>
      <c r="AX203" s="78" t="s">
        <v>2391</v>
      </c>
      <c r="AY203" s="82" t="s">
        <v>2591</v>
      </c>
      <c r="AZ203" s="78" t="s">
        <v>65</v>
      </c>
      <c r="BA203" s="78" t="str">
        <f>REPLACE(INDEX(GroupVertices[Group],MATCH(Vertices[[#This Row],[Vertex]],GroupVertices[Vertex],0)),1,1,"")</f>
        <v>6</v>
      </c>
      <c r="BB203" s="48"/>
      <c r="BC203" s="48"/>
      <c r="BD203" s="48"/>
      <c r="BE203" s="48"/>
      <c r="BF203" s="48"/>
      <c r="BG203" s="48"/>
      <c r="BH203" s="48"/>
      <c r="BI203" s="48"/>
      <c r="BJ203" s="48"/>
      <c r="BK203" s="48"/>
      <c r="BL203" s="48"/>
      <c r="BM203" s="49"/>
      <c r="BN203" s="48"/>
      <c r="BO203" s="49"/>
      <c r="BP203" s="48"/>
      <c r="BQ203" s="49"/>
      <c r="BR203" s="48"/>
      <c r="BS203" s="49"/>
      <c r="BT203" s="48"/>
      <c r="BU203" s="2"/>
      <c r="BV203" s="3"/>
      <c r="BW203" s="3"/>
      <c r="BX203" s="3"/>
      <c r="BY203" s="3"/>
    </row>
    <row r="204" spans="1:77" ht="41.45" customHeight="1">
      <c r="A204" s="64" t="s">
        <v>430</v>
      </c>
      <c r="C204" s="65"/>
      <c r="D204" s="65" t="s">
        <v>64</v>
      </c>
      <c r="E204" s="66">
        <v>162.02594626117303</v>
      </c>
      <c r="F204" s="68">
        <v>99.9999565850741</v>
      </c>
      <c r="G204" s="100" t="s">
        <v>2388</v>
      </c>
      <c r="H204" s="65"/>
      <c r="I204" s="69" t="s">
        <v>430</v>
      </c>
      <c r="J204" s="70"/>
      <c r="K204" s="70"/>
      <c r="L204" s="69" t="s">
        <v>2812</v>
      </c>
      <c r="M204" s="73">
        <v>1.0144687476391379</v>
      </c>
      <c r="N204" s="74">
        <v>5097.6083984375</v>
      </c>
      <c r="O204" s="74">
        <v>7277.474609375</v>
      </c>
      <c r="P204" s="75"/>
      <c r="Q204" s="76"/>
      <c r="R204" s="76"/>
      <c r="S204" s="86"/>
      <c r="T204" s="48">
        <v>2</v>
      </c>
      <c r="U204" s="48">
        <v>0</v>
      </c>
      <c r="V204" s="49">
        <v>0</v>
      </c>
      <c r="W204" s="49">
        <v>0.001838</v>
      </c>
      <c r="X204" s="49">
        <v>0.001561</v>
      </c>
      <c r="Y204" s="49">
        <v>0.835037</v>
      </c>
      <c r="Z204" s="49">
        <v>0.5</v>
      </c>
      <c r="AA204" s="49">
        <v>0</v>
      </c>
      <c r="AB204" s="71">
        <v>204</v>
      </c>
      <c r="AC204" s="71"/>
      <c r="AD204" s="72"/>
      <c r="AE204" s="78" t="s">
        <v>1542</v>
      </c>
      <c r="AF204" s="78">
        <v>260</v>
      </c>
      <c r="AG204" s="78">
        <v>107</v>
      </c>
      <c r="AH204" s="78">
        <v>2171</v>
      </c>
      <c r="AI204" s="78">
        <v>2501</v>
      </c>
      <c r="AJ204" s="78"/>
      <c r="AK204" s="78" t="s">
        <v>1750</v>
      </c>
      <c r="AL204" s="78" t="s">
        <v>1797</v>
      </c>
      <c r="AM204" s="82" t="s">
        <v>2045</v>
      </c>
      <c r="AN204" s="78"/>
      <c r="AO204" s="80">
        <v>42814.710810185185</v>
      </c>
      <c r="AP204" s="82" t="s">
        <v>2229</v>
      </c>
      <c r="AQ204" s="78" t="b">
        <v>0</v>
      </c>
      <c r="AR204" s="78" t="b">
        <v>0</v>
      </c>
      <c r="AS204" s="78" t="b">
        <v>0</v>
      </c>
      <c r="AT204" s="78" t="s">
        <v>1276</v>
      </c>
      <c r="AU204" s="78">
        <v>12</v>
      </c>
      <c r="AV204" s="82" t="s">
        <v>2250</v>
      </c>
      <c r="AW204" s="78" t="b">
        <v>0</v>
      </c>
      <c r="AX204" s="78" t="s">
        <v>2391</v>
      </c>
      <c r="AY204" s="82" t="s">
        <v>2592</v>
      </c>
      <c r="AZ204" s="78" t="s">
        <v>65</v>
      </c>
      <c r="BA204" s="78" t="str">
        <f>REPLACE(INDEX(GroupVertices[Group],MATCH(Vertices[[#This Row],[Vertex]],GroupVertices[Vertex],0)),1,1,"")</f>
        <v>6</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431</v>
      </c>
      <c r="C205" s="65"/>
      <c r="D205" s="65" t="s">
        <v>64</v>
      </c>
      <c r="E205" s="66">
        <v>163.14365073520017</v>
      </c>
      <c r="F205" s="68">
        <v>99.9980863712272</v>
      </c>
      <c r="G205" s="100" t="s">
        <v>2389</v>
      </c>
      <c r="H205" s="65"/>
      <c r="I205" s="69" t="s">
        <v>431</v>
      </c>
      <c r="J205" s="70"/>
      <c r="K205" s="70"/>
      <c r="L205" s="69" t="s">
        <v>2813</v>
      </c>
      <c r="M205" s="73">
        <v>1.6377486823464613</v>
      </c>
      <c r="N205" s="74">
        <v>5143.93310546875</v>
      </c>
      <c r="O205" s="74">
        <v>8837.7900390625</v>
      </c>
      <c r="P205" s="75"/>
      <c r="Q205" s="76"/>
      <c r="R205" s="76"/>
      <c r="S205" s="86"/>
      <c r="T205" s="48">
        <v>2</v>
      </c>
      <c r="U205" s="48">
        <v>0</v>
      </c>
      <c r="V205" s="49">
        <v>0</v>
      </c>
      <c r="W205" s="49">
        <v>0.001838</v>
      </c>
      <c r="X205" s="49">
        <v>0.001561</v>
      </c>
      <c r="Y205" s="49">
        <v>0.835037</v>
      </c>
      <c r="Z205" s="49">
        <v>0.5</v>
      </c>
      <c r="AA205" s="49">
        <v>0</v>
      </c>
      <c r="AB205" s="71">
        <v>205</v>
      </c>
      <c r="AC205" s="71"/>
      <c r="AD205" s="72"/>
      <c r="AE205" s="78" t="s">
        <v>1543</v>
      </c>
      <c r="AF205" s="78">
        <v>3763</v>
      </c>
      <c r="AG205" s="78">
        <v>4544</v>
      </c>
      <c r="AH205" s="78">
        <v>174524</v>
      </c>
      <c r="AI205" s="78">
        <v>185827</v>
      </c>
      <c r="AJ205" s="78"/>
      <c r="AK205" s="78" t="s">
        <v>1751</v>
      </c>
      <c r="AL205" s="78" t="s">
        <v>1795</v>
      </c>
      <c r="AM205" s="82" t="s">
        <v>2046</v>
      </c>
      <c r="AN205" s="78"/>
      <c r="AO205" s="80">
        <v>41869.828738425924</v>
      </c>
      <c r="AP205" s="82" t="s">
        <v>2230</v>
      </c>
      <c r="AQ205" s="78" t="b">
        <v>0</v>
      </c>
      <c r="AR205" s="78" t="b">
        <v>0</v>
      </c>
      <c r="AS205" s="78" t="b">
        <v>1</v>
      </c>
      <c r="AT205" s="78" t="s">
        <v>1276</v>
      </c>
      <c r="AU205" s="78">
        <v>1565</v>
      </c>
      <c r="AV205" s="82" t="s">
        <v>2250</v>
      </c>
      <c r="AW205" s="78" t="b">
        <v>0</v>
      </c>
      <c r="AX205" s="78" t="s">
        <v>2391</v>
      </c>
      <c r="AY205" s="82" t="s">
        <v>2593</v>
      </c>
      <c r="AZ205" s="78" t="s">
        <v>65</v>
      </c>
      <c r="BA205" s="78" t="str">
        <f>REPLACE(INDEX(GroupVertices[Group],MATCH(Vertices[[#This Row],[Vertex]],GroupVertices[Vertex],0)),1,1,"")</f>
        <v>6</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314</v>
      </c>
      <c r="C206" s="65"/>
      <c r="D206" s="65" t="s">
        <v>64</v>
      </c>
      <c r="E206" s="66">
        <v>163.13307070637234</v>
      </c>
      <c r="F206" s="68">
        <v>99.99810407440087</v>
      </c>
      <c r="G206" s="100" t="s">
        <v>936</v>
      </c>
      <c r="H206" s="65"/>
      <c r="I206" s="69" t="s">
        <v>314</v>
      </c>
      <c r="J206" s="70"/>
      <c r="K206" s="70"/>
      <c r="L206" s="69" t="s">
        <v>2814</v>
      </c>
      <c r="M206" s="73">
        <v>1.6318488046683663</v>
      </c>
      <c r="N206" s="74">
        <v>6309.744140625</v>
      </c>
      <c r="O206" s="74">
        <v>7930.57958984375</v>
      </c>
      <c r="P206" s="75"/>
      <c r="Q206" s="76"/>
      <c r="R206" s="76"/>
      <c r="S206" s="86"/>
      <c r="T206" s="48">
        <v>1</v>
      </c>
      <c r="U206" s="48">
        <v>1</v>
      </c>
      <c r="V206" s="49">
        <v>0</v>
      </c>
      <c r="W206" s="49">
        <v>0</v>
      </c>
      <c r="X206" s="49">
        <v>0</v>
      </c>
      <c r="Y206" s="49">
        <v>0.999998</v>
      </c>
      <c r="Z206" s="49">
        <v>0</v>
      </c>
      <c r="AA206" s="49" t="s">
        <v>4074</v>
      </c>
      <c r="AB206" s="71">
        <v>206</v>
      </c>
      <c r="AC206" s="71"/>
      <c r="AD206" s="72"/>
      <c r="AE206" s="78" t="s">
        <v>1544</v>
      </c>
      <c r="AF206" s="78">
        <v>4495</v>
      </c>
      <c r="AG206" s="78">
        <v>4502</v>
      </c>
      <c r="AH206" s="78">
        <v>9702</v>
      </c>
      <c r="AI206" s="78">
        <v>14824</v>
      </c>
      <c r="AJ206" s="78"/>
      <c r="AK206" s="78" t="s">
        <v>1752</v>
      </c>
      <c r="AL206" s="78"/>
      <c r="AM206" s="78"/>
      <c r="AN206" s="78"/>
      <c r="AO206" s="80">
        <v>40022.27699074074</v>
      </c>
      <c r="AP206" s="82" t="s">
        <v>2231</v>
      </c>
      <c r="AQ206" s="78" t="b">
        <v>0</v>
      </c>
      <c r="AR206" s="78" t="b">
        <v>0</v>
      </c>
      <c r="AS206" s="78" t="b">
        <v>1</v>
      </c>
      <c r="AT206" s="78" t="s">
        <v>1276</v>
      </c>
      <c r="AU206" s="78">
        <v>234</v>
      </c>
      <c r="AV206" s="82" t="s">
        <v>2265</v>
      </c>
      <c r="AW206" s="78" t="b">
        <v>0</v>
      </c>
      <c r="AX206" s="78" t="s">
        <v>2391</v>
      </c>
      <c r="AY206" s="82" t="s">
        <v>2594</v>
      </c>
      <c r="AZ206" s="78" t="s">
        <v>66</v>
      </c>
      <c r="BA206" s="78" t="str">
        <f>REPLACE(INDEX(GroupVertices[Group],MATCH(Vertices[[#This Row],[Vertex]],GroupVertices[Vertex],0)),1,1,"")</f>
        <v>9</v>
      </c>
      <c r="BB206" s="48" t="s">
        <v>626</v>
      </c>
      <c r="BC206" s="48" t="s">
        <v>626</v>
      </c>
      <c r="BD206" s="48" t="s">
        <v>680</v>
      </c>
      <c r="BE206" s="48" t="s">
        <v>680</v>
      </c>
      <c r="BF206" s="48" t="s">
        <v>3402</v>
      </c>
      <c r="BG206" s="48" t="s">
        <v>3402</v>
      </c>
      <c r="BH206" s="121" t="s">
        <v>3519</v>
      </c>
      <c r="BI206" s="121" t="s">
        <v>3519</v>
      </c>
      <c r="BJ206" s="121" t="s">
        <v>3643</v>
      </c>
      <c r="BK206" s="121" t="s">
        <v>3643</v>
      </c>
      <c r="BL206" s="121">
        <v>3</v>
      </c>
      <c r="BM206" s="124">
        <v>13.043478260869565</v>
      </c>
      <c r="BN206" s="121">
        <v>0</v>
      </c>
      <c r="BO206" s="124">
        <v>0</v>
      </c>
      <c r="BP206" s="121">
        <v>0</v>
      </c>
      <c r="BQ206" s="124">
        <v>0</v>
      </c>
      <c r="BR206" s="121">
        <v>20</v>
      </c>
      <c r="BS206" s="124">
        <v>86.95652173913044</v>
      </c>
      <c r="BT206" s="121">
        <v>23</v>
      </c>
      <c r="BU206" s="2"/>
      <c r="BV206" s="3"/>
      <c r="BW206" s="3"/>
      <c r="BX206" s="3"/>
      <c r="BY206" s="3"/>
    </row>
    <row r="207" spans="1:77" ht="41.45" customHeight="1">
      <c r="A207" s="64" t="s">
        <v>316</v>
      </c>
      <c r="C207" s="65"/>
      <c r="D207" s="65" t="s">
        <v>64</v>
      </c>
      <c r="E207" s="66">
        <v>162.19094432979773</v>
      </c>
      <c r="F207" s="68">
        <v>99.99968049986569</v>
      </c>
      <c r="G207" s="100" t="s">
        <v>937</v>
      </c>
      <c r="H207" s="65"/>
      <c r="I207" s="69" t="s">
        <v>316</v>
      </c>
      <c r="J207" s="70"/>
      <c r="K207" s="70"/>
      <c r="L207" s="69" t="s">
        <v>2815</v>
      </c>
      <c r="M207" s="73">
        <v>1.10647874476181</v>
      </c>
      <c r="N207" s="74">
        <v>3272.60107421875</v>
      </c>
      <c r="O207" s="74">
        <v>1651.5430908203125</v>
      </c>
      <c r="P207" s="75"/>
      <c r="Q207" s="76"/>
      <c r="R207" s="76"/>
      <c r="S207" s="86"/>
      <c r="T207" s="48">
        <v>0</v>
      </c>
      <c r="U207" s="48">
        <v>3</v>
      </c>
      <c r="V207" s="49">
        <v>120</v>
      </c>
      <c r="W207" s="49">
        <v>0.030303</v>
      </c>
      <c r="X207" s="49">
        <v>0</v>
      </c>
      <c r="Y207" s="49">
        <v>1.131524</v>
      </c>
      <c r="Z207" s="49">
        <v>0</v>
      </c>
      <c r="AA207" s="49">
        <v>0</v>
      </c>
      <c r="AB207" s="71">
        <v>207</v>
      </c>
      <c r="AC207" s="71"/>
      <c r="AD207" s="72"/>
      <c r="AE207" s="78" t="s">
        <v>1545</v>
      </c>
      <c r="AF207" s="78">
        <v>257</v>
      </c>
      <c r="AG207" s="78">
        <v>762</v>
      </c>
      <c r="AH207" s="78">
        <v>15085</v>
      </c>
      <c r="AI207" s="78">
        <v>51</v>
      </c>
      <c r="AJ207" s="78"/>
      <c r="AK207" s="78" t="s">
        <v>1753</v>
      </c>
      <c r="AL207" s="78" t="s">
        <v>1807</v>
      </c>
      <c r="AM207" s="78"/>
      <c r="AN207" s="78"/>
      <c r="AO207" s="80">
        <v>43422.45193287037</v>
      </c>
      <c r="AP207" s="82" t="s">
        <v>2232</v>
      </c>
      <c r="AQ207" s="78" t="b">
        <v>0</v>
      </c>
      <c r="AR207" s="78" t="b">
        <v>0</v>
      </c>
      <c r="AS207" s="78" t="b">
        <v>0</v>
      </c>
      <c r="AT207" s="78" t="s">
        <v>1276</v>
      </c>
      <c r="AU207" s="78">
        <v>24</v>
      </c>
      <c r="AV207" s="82" t="s">
        <v>2250</v>
      </c>
      <c r="AW207" s="78" t="b">
        <v>0</v>
      </c>
      <c r="AX207" s="78" t="s">
        <v>2391</v>
      </c>
      <c r="AY207" s="82" t="s">
        <v>2595</v>
      </c>
      <c r="AZ207" s="78" t="s">
        <v>66</v>
      </c>
      <c r="BA207" s="78" t="str">
        <f>REPLACE(INDEX(GroupVertices[Group],MATCH(Vertices[[#This Row],[Vertex]],GroupVertices[Vertex],0)),1,1,"")</f>
        <v>5</v>
      </c>
      <c r="BB207" s="48"/>
      <c r="BC207" s="48"/>
      <c r="BD207" s="48"/>
      <c r="BE207" s="48"/>
      <c r="BF207" s="48" t="s">
        <v>3403</v>
      </c>
      <c r="BG207" s="48" t="s">
        <v>3403</v>
      </c>
      <c r="BH207" s="121" t="s">
        <v>3520</v>
      </c>
      <c r="BI207" s="121" t="s">
        <v>3545</v>
      </c>
      <c r="BJ207" s="121" t="s">
        <v>3644</v>
      </c>
      <c r="BK207" s="121" t="s">
        <v>3644</v>
      </c>
      <c r="BL207" s="121">
        <v>0</v>
      </c>
      <c r="BM207" s="124">
        <v>0</v>
      </c>
      <c r="BN207" s="121">
        <v>0</v>
      </c>
      <c r="BO207" s="124">
        <v>0</v>
      </c>
      <c r="BP207" s="121">
        <v>0</v>
      </c>
      <c r="BQ207" s="124">
        <v>0</v>
      </c>
      <c r="BR207" s="121">
        <v>49</v>
      </c>
      <c r="BS207" s="124">
        <v>100</v>
      </c>
      <c r="BT207" s="121">
        <v>49</v>
      </c>
      <c r="BU207" s="2"/>
      <c r="BV207" s="3"/>
      <c r="BW207" s="3"/>
      <c r="BX207" s="3"/>
      <c r="BY207" s="3"/>
    </row>
    <row r="208" spans="1:77" ht="41.45" customHeight="1">
      <c r="A208" s="64" t="s">
        <v>332</v>
      </c>
      <c r="C208" s="65"/>
      <c r="D208" s="65" t="s">
        <v>64</v>
      </c>
      <c r="E208" s="66">
        <v>162.00806097434503</v>
      </c>
      <c r="F208" s="68">
        <v>99.99998651186768</v>
      </c>
      <c r="G208" s="100" t="s">
        <v>879</v>
      </c>
      <c r="H208" s="65"/>
      <c r="I208" s="69" t="s">
        <v>332</v>
      </c>
      <c r="J208" s="70"/>
      <c r="K208" s="70"/>
      <c r="L208" s="69" t="s">
        <v>2816</v>
      </c>
      <c r="M208" s="73">
        <v>1.0044951448975963</v>
      </c>
      <c r="N208" s="74">
        <v>3003.380859375</v>
      </c>
      <c r="O208" s="74">
        <v>1330.0413818359375</v>
      </c>
      <c r="P208" s="75"/>
      <c r="Q208" s="76"/>
      <c r="R208" s="76"/>
      <c r="S208" s="86"/>
      <c r="T208" s="48">
        <v>3</v>
      </c>
      <c r="U208" s="48">
        <v>1</v>
      </c>
      <c r="V208" s="49">
        <v>90</v>
      </c>
      <c r="W208" s="49">
        <v>0.027778</v>
      </c>
      <c r="X208" s="49">
        <v>0</v>
      </c>
      <c r="Y208" s="49">
        <v>1.086492</v>
      </c>
      <c r="Z208" s="49">
        <v>0</v>
      </c>
      <c r="AA208" s="49">
        <v>0</v>
      </c>
      <c r="AB208" s="71">
        <v>208</v>
      </c>
      <c r="AC208" s="71"/>
      <c r="AD208" s="72"/>
      <c r="AE208" s="78" t="s">
        <v>1546</v>
      </c>
      <c r="AF208" s="78">
        <v>15</v>
      </c>
      <c r="AG208" s="78">
        <v>36</v>
      </c>
      <c r="AH208" s="78">
        <v>38</v>
      </c>
      <c r="AI208" s="78">
        <v>0</v>
      </c>
      <c r="AJ208" s="78"/>
      <c r="AK208" s="78"/>
      <c r="AL208" s="78"/>
      <c r="AM208" s="78"/>
      <c r="AN208" s="78"/>
      <c r="AO208" s="80">
        <v>40306.501909722225</v>
      </c>
      <c r="AP208" s="78"/>
      <c r="AQ208" s="78" t="b">
        <v>1</v>
      </c>
      <c r="AR208" s="78" t="b">
        <v>1</v>
      </c>
      <c r="AS208" s="78" t="b">
        <v>0</v>
      </c>
      <c r="AT208" s="78" t="s">
        <v>1276</v>
      </c>
      <c r="AU208" s="78">
        <v>0</v>
      </c>
      <c r="AV208" s="82" t="s">
        <v>2250</v>
      </c>
      <c r="AW208" s="78" t="b">
        <v>0</v>
      </c>
      <c r="AX208" s="78" t="s">
        <v>2391</v>
      </c>
      <c r="AY208" s="82" t="s">
        <v>2596</v>
      </c>
      <c r="AZ208" s="78" t="s">
        <v>66</v>
      </c>
      <c r="BA208" s="78" t="str">
        <f>REPLACE(INDEX(GroupVertices[Group],MATCH(Vertices[[#This Row],[Vertex]],GroupVertices[Vertex],0)),1,1,"")</f>
        <v>5</v>
      </c>
      <c r="BB208" s="48" t="s">
        <v>635</v>
      </c>
      <c r="BC208" s="48" t="s">
        <v>635</v>
      </c>
      <c r="BD208" s="48" t="s">
        <v>685</v>
      </c>
      <c r="BE208" s="48" t="s">
        <v>685</v>
      </c>
      <c r="BF208" s="48" t="s">
        <v>806</v>
      </c>
      <c r="BG208" s="48" t="s">
        <v>806</v>
      </c>
      <c r="BH208" s="121" t="s">
        <v>3521</v>
      </c>
      <c r="BI208" s="121" t="s">
        <v>3521</v>
      </c>
      <c r="BJ208" s="121" t="s">
        <v>3645</v>
      </c>
      <c r="BK208" s="121" t="s">
        <v>3645</v>
      </c>
      <c r="BL208" s="121">
        <v>0</v>
      </c>
      <c r="BM208" s="124">
        <v>0</v>
      </c>
      <c r="BN208" s="121">
        <v>0</v>
      </c>
      <c r="BO208" s="124">
        <v>0</v>
      </c>
      <c r="BP208" s="121">
        <v>0</v>
      </c>
      <c r="BQ208" s="124">
        <v>0</v>
      </c>
      <c r="BR208" s="121">
        <v>15</v>
      </c>
      <c r="BS208" s="124">
        <v>100</v>
      </c>
      <c r="BT208" s="121">
        <v>15</v>
      </c>
      <c r="BU208" s="2"/>
      <c r="BV208" s="3"/>
      <c r="BW208" s="3"/>
      <c r="BX208" s="3"/>
      <c r="BY208" s="3"/>
    </row>
    <row r="209" spans="1:77" ht="41.45" customHeight="1">
      <c r="A209" s="64" t="s">
        <v>318</v>
      </c>
      <c r="C209" s="65"/>
      <c r="D209" s="65" t="s">
        <v>64</v>
      </c>
      <c r="E209" s="66">
        <v>166.0982497380995</v>
      </c>
      <c r="F209" s="68">
        <v>99.99314254922807</v>
      </c>
      <c r="G209" s="100" t="s">
        <v>939</v>
      </c>
      <c r="H209" s="65"/>
      <c r="I209" s="69" t="s">
        <v>318</v>
      </c>
      <c r="J209" s="70"/>
      <c r="K209" s="70"/>
      <c r="L209" s="69" t="s">
        <v>2817</v>
      </c>
      <c r="M209" s="73">
        <v>3.2853597605935194</v>
      </c>
      <c r="N209" s="74">
        <v>8300.0146484375</v>
      </c>
      <c r="O209" s="74">
        <v>1940.9822998046875</v>
      </c>
      <c r="P209" s="75"/>
      <c r="Q209" s="76"/>
      <c r="R209" s="76"/>
      <c r="S209" s="86"/>
      <c r="T209" s="48">
        <v>2</v>
      </c>
      <c r="U209" s="48">
        <v>1</v>
      </c>
      <c r="V209" s="49">
        <v>0</v>
      </c>
      <c r="W209" s="49">
        <v>1</v>
      </c>
      <c r="X209" s="49">
        <v>0</v>
      </c>
      <c r="Y209" s="49">
        <v>1.298243</v>
      </c>
      <c r="Z209" s="49">
        <v>0</v>
      </c>
      <c r="AA209" s="49">
        <v>0</v>
      </c>
      <c r="AB209" s="71">
        <v>209</v>
      </c>
      <c r="AC209" s="71"/>
      <c r="AD209" s="72"/>
      <c r="AE209" s="78" t="s">
        <v>1547</v>
      </c>
      <c r="AF209" s="78">
        <v>1204</v>
      </c>
      <c r="AG209" s="78">
        <v>16273</v>
      </c>
      <c r="AH209" s="78">
        <v>30777</v>
      </c>
      <c r="AI209" s="78">
        <v>45736</v>
      </c>
      <c r="AJ209" s="78"/>
      <c r="AK209" s="78" t="s">
        <v>1754</v>
      </c>
      <c r="AL209" s="78"/>
      <c r="AM209" s="78"/>
      <c r="AN209" s="78"/>
      <c r="AO209" s="80">
        <v>42919.75914351852</v>
      </c>
      <c r="AP209" s="82" t="s">
        <v>2233</v>
      </c>
      <c r="AQ209" s="78" t="b">
        <v>1</v>
      </c>
      <c r="AR209" s="78" t="b">
        <v>0</v>
      </c>
      <c r="AS209" s="78" t="b">
        <v>0</v>
      </c>
      <c r="AT209" s="78" t="s">
        <v>1276</v>
      </c>
      <c r="AU209" s="78">
        <v>72</v>
      </c>
      <c r="AV209" s="78"/>
      <c r="AW209" s="78" t="b">
        <v>0</v>
      </c>
      <c r="AX209" s="78" t="s">
        <v>2391</v>
      </c>
      <c r="AY209" s="82" t="s">
        <v>2597</v>
      </c>
      <c r="AZ209" s="78" t="s">
        <v>66</v>
      </c>
      <c r="BA209" s="78" t="str">
        <f>REPLACE(INDEX(GroupVertices[Group],MATCH(Vertices[[#This Row],[Vertex]],GroupVertices[Vertex],0)),1,1,"")</f>
        <v>20</v>
      </c>
      <c r="BB209" s="48" t="s">
        <v>629</v>
      </c>
      <c r="BC209" s="48" t="s">
        <v>629</v>
      </c>
      <c r="BD209" s="48" t="s">
        <v>652</v>
      </c>
      <c r="BE209" s="48" t="s">
        <v>652</v>
      </c>
      <c r="BF209" s="48" t="s">
        <v>794</v>
      </c>
      <c r="BG209" s="48" t="s">
        <v>794</v>
      </c>
      <c r="BH209" s="121" t="s">
        <v>3522</v>
      </c>
      <c r="BI209" s="121" t="s">
        <v>3522</v>
      </c>
      <c r="BJ209" s="121" t="s">
        <v>3255</v>
      </c>
      <c r="BK209" s="121" t="s">
        <v>3255</v>
      </c>
      <c r="BL209" s="121">
        <v>0</v>
      </c>
      <c r="BM209" s="124">
        <v>0</v>
      </c>
      <c r="BN209" s="121">
        <v>0</v>
      </c>
      <c r="BO209" s="124">
        <v>0</v>
      </c>
      <c r="BP209" s="121">
        <v>0</v>
      </c>
      <c r="BQ209" s="124">
        <v>0</v>
      </c>
      <c r="BR209" s="121">
        <v>9</v>
      </c>
      <c r="BS209" s="124">
        <v>100</v>
      </c>
      <c r="BT209" s="121">
        <v>9</v>
      </c>
      <c r="BU209" s="2"/>
      <c r="BV209" s="3"/>
      <c r="BW209" s="3"/>
      <c r="BX209" s="3"/>
      <c r="BY209" s="3"/>
    </row>
    <row r="210" spans="1:77" ht="41.45" customHeight="1">
      <c r="A210" s="64" t="s">
        <v>319</v>
      </c>
      <c r="C210" s="65"/>
      <c r="D210" s="65" t="s">
        <v>64</v>
      </c>
      <c r="E210" s="66">
        <v>162.82373081588207</v>
      </c>
      <c r="F210" s="68">
        <v>99.99862168147862</v>
      </c>
      <c r="G210" s="100" t="s">
        <v>940</v>
      </c>
      <c r="H210" s="65"/>
      <c r="I210" s="69" t="s">
        <v>319</v>
      </c>
      <c r="J210" s="70"/>
      <c r="K210" s="70"/>
      <c r="L210" s="69" t="s">
        <v>2818</v>
      </c>
      <c r="M210" s="73">
        <v>1.459347619223112</v>
      </c>
      <c r="N210" s="74">
        <v>8300.0146484375</v>
      </c>
      <c r="O210" s="74">
        <v>2435.050537109375</v>
      </c>
      <c r="P210" s="75"/>
      <c r="Q210" s="76"/>
      <c r="R210" s="76"/>
      <c r="S210" s="86"/>
      <c r="T210" s="48">
        <v>0</v>
      </c>
      <c r="U210" s="48">
        <v>1</v>
      </c>
      <c r="V210" s="49">
        <v>0</v>
      </c>
      <c r="W210" s="49">
        <v>1</v>
      </c>
      <c r="X210" s="49">
        <v>0</v>
      </c>
      <c r="Y210" s="49">
        <v>0.701753</v>
      </c>
      <c r="Z210" s="49">
        <v>0</v>
      </c>
      <c r="AA210" s="49">
        <v>0</v>
      </c>
      <c r="AB210" s="71">
        <v>210</v>
      </c>
      <c r="AC210" s="71"/>
      <c r="AD210" s="72"/>
      <c r="AE210" s="78" t="s">
        <v>1548</v>
      </c>
      <c r="AF210" s="78">
        <v>1387</v>
      </c>
      <c r="AG210" s="78">
        <v>3274</v>
      </c>
      <c r="AH210" s="78">
        <v>40862</v>
      </c>
      <c r="AI210" s="78">
        <v>61798</v>
      </c>
      <c r="AJ210" s="78"/>
      <c r="AK210" s="78" t="s">
        <v>1755</v>
      </c>
      <c r="AL210" s="78"/>
      <c r="AM210" s="78"/>
      <c r="AN210" s="78"/>
      <c r="AO210" s="80">
        <v>42344.433217592596</v>
      </c>
      <c r="AP210" s="82" t="s">
        <v>2234</v>
      </c>
      <c r="AQ210" s="78" t="b">
        <v>1</v>
      </c>
      <c r="AR210" s="78" t="b">
        <v>0</v>
      </c>
      <c r="AS210" s="78" t="b">
        <v>0</v>
      </c>
      <c r="AT210" s="78" t="s">
        <v>2248</v>
      </c>
      <c r="AU210" s="78">
        <v>9</v>
      </c>
      <c r="AV210" s="82" t="s">
        <v>2250</v>
      </c>
      <c r="AW210" s="78" t="b">
        <v>0</v>
      </c>
      <c r="AX210" s="78" t="s">
        <v>2391</v>
      </c>
      <c r="AY210" s="82" t="s">
        <v>2598</v>
      </c>
      <c r="AZ210" s="78" t="s">
        <v>66</v>
      </c>
      <c r="BA210" s="78" t="str">
        <f>REPLACE(INDEX(GroupVertices[Group],MATCH(Vertices[[#This Row],[Vertex]],GroupVertices[Vertex],0)),1,1,"")</f>
        <v>20</v>
      </c>
      <c r="BB210" s="48"/>
      <c r="BC210" s="48"/>
      <c r="BD210" s="48"/>
      <c r="BE210" s="48"/>
      <c r="BF210" s="48" t="s">
        <v>794</v>
      </c>
      <c r="BG210" s="48" t="s">
        <v>794</v>
      </c>
      <c r="BH210" s="121" t="s">
        <v>3523</v>
      </c>
      <c r="BI210" s="121" t="s">
        <v>3523</v>
      </c>
      <c r="BJ210" s="121" t="s">
        <v>3646</v>
      </c>
      <c r="BK210" s="121" t="s">
        <v>3646</v>
      </c>
      <c r="BL210" s="121">
        <v>0</v>
      </c>
      <c r="BM210" s="124">
        <v>0</v>
      </c>
      <c r="BN210" s="121">
        <v>0</v>
      </c>
      <c r="BO210" s="124">
        <v>0</v>
      </c>
      <c r="BP210" s="121">
        <v>0</v>
      </c>
      <c r="BQ210" s="124">
        <v>0</v>
      </c>
      <c r="BR210" s="121">
        <v>11</v>
      </c>
      <c r="BS210" s="124">
        <v>100</v>
      </c>
      <c r="BT210" s="121">
        <v>11</v>
      </c>
      <c r="BU210" s="2"/>
      <c r="BV210" s="3"/>
      <c r="BW210" s="3"/>
      <c r="BX210" s="3"/>
      <c r="BY210" s="3"/>
    </row>
    <row r="211" spans="1:77" ht="41.45" customHeight="1">
      <c r="A211" s="64" t="s">
        <v>321</v>
      </c>
      <c r="C211" s="65"/>
      <c r="D211" s="65" t="s">
        <v>64</v>
      </c>
      <c r="E211" s="66">
        <v>165.0009496053832</v>
      </c>
      <c r="F211" s="68">
        <v>99.99497862124002</v>
      </c>
      <c r="G211" s="100" t="s">
        <v>941</v>
      </c>
      <c r="H211" s="65"/>
      <c r="I211" s="69" t="s">
        <v>321</v>
      </c>
      <c r="J211" s="70"/>
      <c r="K211" s="70"/>
      <c r="L211" s="69" t="s">
        <v>2819</v>
      </c>
      <c r="M211" s="73">
        <v>2.6734581614082362</v>
      </c>
      <c r="N211" s="74">
        <v>1444.043701171875</v>
      </c>
      <c r="O211" s="74">
        <v>3036.5947265625</v>
      </c>
      <c r="P211" s="75"/>
      <c r="Q211" s="76"/>
      <c r="R211" s="76"/>
      <c r="S211" s="86"/>
      <c r="T211" s="48">
        <v>0</v>
      </c>
      <c r="U211" s="48">
        <v>2</v>
      </c>
      <c r="V211" s="49">
        <v>0</v>
      </c>
      <c r="W211" s="49">
        <v>0.002066</v>
      </c>
      <c r="X211" s="49">
        <v>0.00306</v>
      </c>
      <c r="Y211" s="49">
        <v>0.648972</v>
      </c>
      <c r="Z211" s="49">
        <v>0.5</v>
      </c>
      <c r="AA211" s="49">
        <v>0</v>
      </c>
      <c r="AB211" s="71">
        <v>211</v>
      </c>
      <c r="AC211" s="71"/>
      <c r="AD211" s="72"/>
      <c r="AE211" s="78" t="s">
        <v>1549</v>
      </c>
      <c r="AF211" s="78">
        <v>5072</v>
      </c>
      <c r="AG211" s="78">
        <v>11917</v>
      </c>
      <c r="AH211" s="78">
        <v>7417</v>
      </c>
      <c r="AI211" s="78">
        <v>1026</v>
      </c>
      <c r="AJ211" s="78"/>
      <c r="AK211" s="78" t="s">
        <v>1756</v>
      </c>
      <c r="AL211" s="78" t="s">
        <v>1888</v>
      </c>
      <c r="AM211" s="78"/>
      <c r="AN211" s="78"/>
      <c r="AO211" s="80">
        <v>42781.14784722222</v>
      </c>
      <c r="AP211" s="82" t="s">
        <v>2235</v>
      </c>
      <c r="AQ211" s="78" t="b">
        <v>1</v>
      </c>
      <c r="AR211" s="78" t="b">
        <v>0</v>
      </c>
      <c r="AS211" s="78" t="b">
        <v>1</v>
      </c>
      <c r="AT211" s="78" t="s">
        <v>2249</v>
      </c>
      <c r="AU211" s="78">
        <v>29</v>
      </c>
      <c r="AV211" s="78"/>
      <c r="AW211" s="78" t="b">
        <v>0</v>
      </c>
      <c r="AX211" s="78" t="s">
        <v>2391</v>
      </c>
      <c r="AY211" s="82" t="s">
        <v>2599</v>
      </c>
      <c r="AZ211" s="78" t="s">
        <v>66</v>
      </c>
      <c r="BA211" s="78" t="str">
        <f>REPLACE(INDEX(GroupVertices[Group],MATCH(Vertices[[#This Row],[Vertex]],GroupVertices[Vertex],0)),1,1,"")</f>
        <v>2</v>
      </c>
      <c r="BB211" s="48"/>
      <c r="BC211" s="48"/>
      <c r="BD211" s="48"/>
      <c r="BE211" s="48"/>
      <c r="BF211" s="48" t="s">
        <v>739</v>
      </c>
      <c r="BG211" s="48" t="s">
        <v>739</v>
      </c>
      <c r="BH211" s="121" t="s">
        <v>3470</v>
      </c>
      <c r="BI211" s="121" t="s">
        <v>3470</v>
      </c>
      <c r="BJ211" s="121" t="s">
        <v>3595</v>
      </c>
      <c r="BK211" s="121" t="s">
        <v>3595</v>
      </c>
      <c r="BL211" s="121">
        <v>0</v>
      </c>
      <c r="BM211" s="124">
        <v>0</v>
      </c>
      <c r="BN211" s="121">
        <v>0</v>
      </c>
      <c r="BO211" s="124">
        <v>0</v>
      </c>
      <c r="BP211" s="121">
        <v>0</v>
      </c>
      <c r="BQ211" s="124">
        <v>0</v>
      </c>
      <c r="BR211" s="121">
        <v>18</v>
      </c>
      <c r="BS211" s="124">
        <v>100</v>
      </c>
      <c r="BT211" s="121">
        <v>18</v>
      </c>
      <c r="BU211" s="2"/>
      <c r="BV211" s="3"/>
      <c r="BW211" s="3"/>
      <c r="BX211" s="3"/>
      <c r="BY211" s="3"/>
    </row>
    <row r="212" spans="1:77" ht="41.45" customHeight="1">
      <c r="A212" s="64" t="s">
        <v>322</v>
      </c>
      <c r="C212" s="65"/>
      <c r="D212" s="65" t="s">
        <v>64</v>
      </c>
      <c r="E212" s="66">
        <v>162.05919778034627</v>
      </c>
      <c r="F212" s="68">
        <v>99.99990094652829</v>
      </c>
      <c r="G212" s="100" t="s">
        <v>942</v>
      </c>
      <c r="H212" s="65"/>
      <c r="I212" s="69" t="s">
        <v>322</v>
      </c>
      <c r="J212" s="70"/>
      <c r="K212" s="70"/>
      <c r="L212" s="69" t="s">
        <v>2820</v>
      </c>
      <c r="M212" s="73">
        <v>1.033011220341722</v>
      </c>
      <c r="N212" s="74">
        <v>6258.1396484375</v>
      </c>
      <c r="O212" s="74">
        <v>7234.57080078125</v>
      </c>
      <c r="P212" s="75"/>
      <c r="Q212" s="76"/>
      <c r="R212" s="76"/>
      <c r="S212" s="86"/>
      <c r="T212" s="48">
        <v>0</v>
      </c>
      <c r="U212" s="48">
        <v>1</v>
      </c>
      <c r="V212" s="49">
        <v>0</v>
      </c>
      <c r="W212" s="49">
        <v>0.142857</v>
      </c>
      <c r="X212" s="49">
        <v>0</v>
      </c>
      <c r="Y212" s="49">
        <v>0.595237</v>
      </c>
      <c r="Z212" s="49">
        <v>0</v>
      </c>
      <c r="AA212" s="49">
        <v>0</v>
      </c>
      <c r="AB212" s="71">
        <v>212</v>
      </c>
      <c r="AC212" s="71"/>
      <c r="AD212" s="72"/>
      <c r="AE212" s="78" t="s">
        <v>1550</v>
      </c>
      <c r="AF212" s="78">
        <v>1278</v>
      </c>
      <c r="AG212" s="78">
        <v>239</v>
      </c>
      <c r="AH212" s="78">
        <v>5029</v>
      </c>
      <c r="AI212" s="78">
        <v>174</v>
      </c>
      <c r="AJ212" s="78"/>
      <c r="AK212" s="78"/>
      <c r="AL212" s="78"/>
      <c r="AM212" s="78"/>
      <c r="AN212" s="78"/>
      <c r="AO212" s="80">
        <v>42936.230717592596</v>
      </c>
      <c r="AP212" s="78"/>
      <c r="AQ212" s="78" t="b">
        <v>1</v>
      </c>
      <c r="AR212" s="78" t="b">
        <v>0</v>
      </c>
      <c r="AS212" s="78" t="b">
        <v>0</v>
      </c>
      <c r="AT212" s="78" t="s">
        <v>1279</v>
      </c>
      <c r="AU212" s="78">
        <v>15</v>
      </c>
      <c r="AV212" s="78"/>
      <c r="AW212" s="78" t="b">
        <v>0</v>
      </c>
      <c r="AX212" s="78" t="s">
        <v>2391</v>
      </c>
      <c r="AY212" s="82" t="s">
        <v>2600</v>
      </c>
      <c r="AZ212" s="78" t="s">
        <v>66</v>
      </c>
      <c r="BA212" s="78" t="str">
        <f>REPLACE(INDEX(GroupVertices[Group],MATCH(Vertices[[#This Row],[Vertex]],GroupVertices[Vertex],0)),1,1,"")</f>
        <v>11</v>
      </c>
      <c r="BB212" s="48"/>
      <c r="BC212" s="48"/>
      <c r="BD212" s="48"/>
      <c r="BE212" s="48"/>
      <c r="BF212" s="48" t="s">
        <v>740</v>
      </c>
      <c r="BG212" s="48" t="s">
        <v>740</v>
      </c>
      <c r="BH212" s="121" t="s">
        <v>3471</v>
      </c>
      <c r="BI212" s="121" t="s">
        <v>3471</v>
      </c>
      <c r="BJ212" s="121" t="s">
        <v>3596</v>
      </c>
      <c r="BK212" s="121" t="s">
        <v>3596</v>
      </c>
      <c r="BL212" s="121">
        <v>0</v>
      </c>
      <c r="BM212" s="124">
        <v>0</v>
      </c>
      <c r="BN212" s="121">
        <v>0</v>
      </c>
      <c r="BO212" s="124">
        <v>0</v>
      </c>
      <c r="BP212" s="121">
        <v>0</v>
      </c>
      <c r="BQ212" s="124">
        <v>0</v>
      </c>
      <c r="BR212" s="121">
        <v>19</v>
      </c>
      <c r="BS212" s="124">
        <v>100</v>
      </c>
      <c r="BT212" s="121">
        <v>19</v>
      </c>
      <c r="BU212" s="2"/>
      <c r="BV212" s="3"/>
      <c r="BW212" s="3"/>
      <c r="BX212" s="3"/>
      <c r="BY212" s="3"/>
    </row>
    <row r="213" spans="1:77" ht="41.45" customHeight="1">
      <c r="A213" s="64" t="s">
        <v>323</v>
      </c>
      <c r="C213" s="65"/>
      <c r="D213" s="65" t="s">
        <v>64</v>
      </c>
      <c r="E213" s="66">
        <v>174.231772852228</v>
      </c>
      <c r="F213" s="68">
        <v>99.97953302371793</v>
      </c>
      <c r="G213" s="100" t="s">
        <v>943</v>
      </c>
      <c r="H213" s="65"/>
      <c r="I213" s="69" t="s">
        <v>323</v>
      </c>
      <c r="J213" s="70"/>
      <c r="K213" s="70"/>
      <c r="L213" s="69" t="s">
        <v>2821</v>
      </c>
      <c r="M213" s="73">
        <v>7.820960962268088</v>
      </c>
      <c r="N213" s="74">
        <v>5384.45947265625</v>
      </c>
      <c r="O213" s="74">
        <v>2917.355224609375</v>
      </c>
      <c r="P213" s="75"/>
      <c r="Q213" s="76"/>
      <c r="R213" s="76"/>
      <c r="S213" s="86"/>
      <c r="T213" s="48">
        <v>2</v>
      </c>
      <c r="U213" s="48">
        <v>2</v>
      </c>
      <c r="V213" s="49">
        <v>509.333333</v>
      </c>
      <c r="W213" s="49">
        <v>0.002358</v>
      </c>
      <c r="X213" s="49">
        <v>0.014539</v>
      </c>
      <c r="Y213" s="49">
        <v>0.770517</v>
      </c>
      <c r="Z213" s="49">
        <v>0</v>
      </c>
      <c r="AA213" s="49">
        <v>1</v>
      </c>
      <c r="AB213" s="71">
        <v>213</v>
      </c>
      <c r="AC213" s="71"/>
      <c r="AD213" s="72"/>
      <c r="AE213" s="78" t="s">
        <v>1551</v>
      </c>
      <c r="AF213" s="78">
        <v>4398</v>
      </c>
      <c r="AG213" s="78">
        <v>48561</v>
      </c>
      <c r="AH213" s="78">
        <v>117600</v>
      </c>
      <c r="AI213" s="78">
        <v>136549</v>
      </c>
      <c r="AJ213" s="78"/>
      <c r="AK213" s="78" t="s">
        <v>1757</v>
      </c>
      <c r="AL213" s="78" t="s">
        <v>1889</v>
      </c>
      <c r="AM213" s="82" t="s">
        <v>2047</v>
      </c>
      <c r="AN213" s="78"/>
      <c r="AO213" s="80">
        <v>42342.759467592594</v>
      </c>
      <c r="AP213" s="82" t="s">
        <v>2236</v>
      </c>
      <c r="AQ213" s="78" t="b">
        <v>1</v>
      </c>
      <c r="AR213" s="78" t="b">
        <v>0</v>
      </c>
      <c r="AS213" s="78" t="b">
        <v>1</v>
      </c>
      <c r="AT213" s="78" t="s">
        <v>1277</v>
      </c>
      <c r="AU213" s="78">
        <v>5021</v>
      </c>
      <c r="AV213" s="82" t="s">
        <v>2250</v>
      </c>
      <c r="AW213" s="78" t="b">
        <v>0</v>
      </c>
      <c r="AX213" s="78" t="s">
        <v>2391</v>
      </c>
      <c r="AY213" s="82" t="s">
        <v>2601</v>
      </c>
      <c r="AZ213" s="78" t="s">
        <v>66</v>
      </c>
      <c r="BA213" s="78" t="str">
        <f>REPLACE(INDEX(GroupVertices[Group],MATCH(Vertices[[#This Row],[Vertex]],GroupVertices[Vertex],0)),1,1,"")</f>
        <v>7</v>
      </c>
      <c r="BB213" s="48" t="s">
        <v>3367</v>
      </c>
      <c r="BC213" s="48" t="s">
        <v>3367</v>
      </c>
      <c r="BD213" s="48" t="s">
        <v>3375</v>
      </c>
      <c r="BE213" s="48" t="s">
        <v>3375</v>
      </c>
      <c r="BF213" s="48" t="s">
        <v>3404</v>
      </c>
      <c r="BG213" s="48" t="s">
        <v>3422</v>
      </c>
      <c r="BH213" s="121" t="s">
        <v>3524</v>
      </c>
      <c r="BI213" s="121" t="s">
        <v>3546</v>
      </c>
      <c r="BJ213" s="121" t="s">
        <v>3647</v>
      </c>
      <c r="BK213" s="121" t="s">
        <v>3647</v>
      </c>
      <c r="BL213" s="121">
        <v>2</v>
      </c>
      <c r="BM213" s="124">
        <v>2.985074626865672</v>
      </c>
      <c r="BN213" s="121">
        <v>3</v>
      </c>
      <c r="BO213" s="124">
        <v>4.477611940298507</v>
      </c>
      <c r="BP213" s="121">
        <v>0</v>
      </c>
      <c r="BQ213" s="124">
        <v>0</v>
      </c>
      <c r="BR213" s="121">
        <v>62</v>
      </c>
      <c r="BS213" s="124">
        <v>92.53731343283582</v>
      </c>
      <c r="BT213" s="121">
        <v>67</v>
      </c>
      <c r="BU213" s="2"/>
      <c r="BV213" s="3"/>
      <c r="BW213" s="3"/>
      <c r="BX213" s="3"/>
      <c r="BY213" s="3"/>
    </row>
    <row r="214" spans="1:77" ht="41.45" customHeight="1">
      <c r="A214" s="64" t="s">
        <v>325</v>
      </c>
      <c r="C214" s="65"/>
      <c r="D214" s="65" t="s">
        <v>64</v>
      </c>
      <c r="E214" s="66">
        <v>162.39775870283725</v>
      </c>
      <c r="F214" s="68">
        <v>99.99933444497087</v>
      </c>
      <c r="G214" s="100" t="s">
        <v>945</v>
      </c>
      <c r="H214" s="65"/>
      <c r="I214" s="69" t="s">
        <v>325</v>
      </c>
      <c r="J214" s="70"/>
      <c r="K214" s="70"/>
      <c r="L214" s="69" t="s">
        <v>2822</v>
      </c>
      <c r="M214" s="73">
        <v>1.2218073060407626</v>
      </c>
      <c r="N214" s="74">
        <v>9622.169921875</v>
      </c>
      <c r="O214" s="74">
        <v>6858.1376953125</v>
      </c>
      <c r="P214" s="75"/>
      <c r="Q214" s="76"/>
      <c r="R214" s="76"/>
      <c r="S214" s="86"/>
      <c r="T214" s="48">
        <v>0</v>
      </c>
      <c r="U214" s="48">
        <v>1</v>
      </c>
      <c r="V214" s="49">
        <v>0</v>
      </c>
      <c r="W214" s="49">
        <v>0.2</v>
      </c>
      <c r="X214" s="49">
        <v>0</v>
      </c>
      <c r="Y214" s="49">
        <v>0.610686</v>
      </c>
      <c r="Z214" s="49">
        <v>0</v>
      </c>
      <c r="AA214" s="49">
        <v>0</v>
      </c>
      <c r="AB214" s="71">
        <v>214</v>
      </c>
      <c r="AC214" s="71"/>
      <c r="AD214" s="72"/>
      <c r="AE214" s="78" t="s">
        <v>1552</v>
      </c>
      <c r="AF214" s="78">
        <v>3881</v>
      </c>
      <c r="AG214" s="78">
        <v>1583</v>
      </c>
      <c r="AH214" s="78">
        <v>12883</v>
      </c>
      <c r="AI214" s="78">
        <v>58</v>
      </c>
      <c r="AJ214" s="78"/>
      <c r="AK214" s="78" t="s">
        <v>1758</v>
      </c>
      <c r="AL214" s="78" t="s">
        <v>1890</v>
      </c>
      <c r="AM214" s="78"/>
      <c r="AN214" s="78"/>
      <c r="AO214" s="80">
        <v>43356.89596064815</v>
      </c>
      <c r="AP214" s="82" t="s">
        <v>2237</v>
      </c>
      <c r="AQ214" s="78" t="b">
        <v>0</v>
      </c>
      <c r="AR214" s="78" t="b">
        <v>0</v>
      </c>
      <c r="AS214" s="78" t="b">
        <v>0</v>
      </c>
      <c r="AT214" s="78" t="s">
        <v>1276</v>
      </c>
      <c r="AU214" s="78">
        <v>38</v>
      </c>
      <c r="AV214" s="82" t="s">
        <v>2250</v>
      </c>
      <c r="AW214" s="78" t="b">
        <v>0</v>
      </c>
      <c r="AX214" s="78" t="s">
        <v>2391</v>
      </c>
      <c r="AY214" s="82" t="s">
        <v>2602</v>
      </c>
      <c r="AZ214" s="78" t="s">
        <v>66</v>
      </c>
      <c r="BA214" s="78" t="str">
        <f>REPLACE(INDEX(GroupVertices[Group],MATCH(Vertices[[#This Row],[Vertex]],GroupVertices[Vertex],0)),1,1,"")</f>
        <v>13</v>
      </c>
      <c r="BB214" s="48"/>
      <c r="BC214" s="48"/>
      <c r="BD214" s="48"/>
      <c r="BE214" s="48"/>
      <c r="BF214" s="48" t="s">
        <v>788</v>
      </c>
      <c r="BG214" s="48" t="s">
        <v>788</v>
      </c>
      <c r="BH214" s="121" t="s">
        <v>3517</v>
      </c>
      <c r="BI214" s="121" t="s">
        <v>3517</v>
      </c>
      <c r="BJ214" s="121" t="s">
        <v>3641</v>
      </c>
      <c r="BK214" s="121" t="s">
        <v>3641</v>
      </c>
      <c r="BL214" s="121">
        <v>1</v>
      </c>
      <c r="BM214" s="124">
        <v>5.555555555555555</v>
      </c>
      <c r="BN214" s="121">
        <v>0</v>
      </c>
      <c r="BO214" s="124">
        <v>0</v>
      </c>
      <c r="BP214" s="121">
        <v>0</v>
      </c>
      <c r="BQ214" s="124">
        <v>0</v>
      </c>
      <c r="BR214" s="121">
        <v>17</v>
      </c>
      <c r="BS214" s="124">
        <v>94.44444444444444</v>
      </c>
      <c r="BT214" s="121">
        <v>18</v>
      </c>
      <c r="BU214" s="2"/>
      <c r="BV214" s="3"/>
      <c r="BW214" s="3"/>
      <c r="BX214" s="3"/>
      <c r="BY214" s="3"/>
    </row>
    <row r="215" spans="1:77" ht="41.45" customHeight="1">
      <c r="A215" s="64" t="s">
        <v>327</v>
      </c>
      <c r="C215" s="65"/>
      <c r="D215" s="65" t="s">
        <v>64</v>
      </c>
      <c r="E215" s="66">
        <v>162.2516535428337</v>
      </c>
      <c r="F215" s="68">
        <v>99.99957891736916</v>
      </c>
      <c r="G215" s="100" t="s">
        <v>946</v>
      </c>
      <c r="H215" s="65"/>
      <c r="I215" s="69" t="s">
        <v>327</v>
      </c>
      <c r="J215" s="70"/>
      <c r="K215" s="70"/>
      <c r="L215" s="69" t="s">
        <v>2823</v>
      </c>
      <c r="M215" s="73">
        <v>1.1403328047718315</v>
      </c>
      <c r="N215" s="74">
        <v>6852.95947265625</v>
      </c>
      <c r="O215" s="74">
        <v>5728.8388671875</v>
      </c>
      <c r="P215" s="75"/>
      <c r="Q215" s="76"/>
      <c r="R215" s="76"/>
      <c r="S215" s="86"/>
      <c r="T215" s="48">
        <v>0</v>
      </c>
      <c r="U215" s="48">
        <v>1</v>
      </c>
      <c r="V215" s="49">
        <v>0</v>
      </c>
      <c r="W215" s="49">
        <v>0.142857</v>
      </c>
      <c r="X215" s="49">
        <v>0</v>
      </c>
      <c r="Y215" s="49">
        <v>0.595237</v>
      </c>
      <c r="Z215" s="49">
        <v>0</v>
      </c>
      <c r="AA215" s="49">
        <v>0</v>
      </c>
      <c r="AB215" s="71">
        <v>215</v>
      </c>
      <c r="AC215" s="71"/>
      <c r="AD215" s="72"/>
      <c r="AE215" s="78" t="s">
        <v>1553</v>
      </c>
      <c r="AF215" s="78">
        <v>977</v>
      </c>
      <c r="AG215" s="78">
        <v>1003</v>
      </c>
      <c r="AH215" s="78">
        <v>3931</v>
      </c>
      <c r="AI215" s="78">
        <v>21270</v>
      </c>
      <c r="AJ215" s="78"/>
      <c r="AK215" s="78" t="s">
        <v>1759</v>
      </c>
      <c r="AL215" s="78"/>
      <c r="AM215" s="78"/>
      <c r="AN215" s="78"/>
      <c r="AO215" s="80">
        <v>42604.709652777776</v>
      </c>
      <c r="AP215" s="82" t="s">
        <v>2238</v>
      </c>
      <c r="AQ215" s="78" t="b">
        <v>1</v>
      </c>
      <c r="AR215" s="78" t="b">
        <v>0</v>
      </c>
      <c r="AS215" s="78" t="b">
        <v>0</v>
      </c>
      <c r="AT215" s="78" t="s">
        <v>1276</v>
      </c>
      <c r="AU215" s="78">
        <v>82</v>
      </c>
      <c r="AV215" s="78"/>
      <c r="AW215" s="78" t="b">
        <v>0</v>
      </c>
      <c r="AX215" s="78" t="s">
        <v>2391</v>
      </c>
      <c r="AY215" s="82" t="s">
        <v>2603</v>
      </c>
      <c r="AZ215" s="78" t="s">
        <v>66</v>
      </c>
      <c r="BA215" s="78" t="str">
        <f>REPLACE(INDEX(GroupVertices[Group],MATCH(Vertices[[#This Row],[Vertex]],GroupVertices[Vertex],0)),1,1,"")</f>
        <v>11</v>
      </c>
      <c r="BB215" s="48"/>
      <c r="BC215" s="48"/>
      <c r="BD215" s="48"/>
      <c r="BE215" s="48"/>
      <c r="BF215" s="48" t="s">
        <v>740</v>
      </c>
      <c r="BG215" s="48" t="s">
        <v>740</v>
      </c>
      <c r="BH215" s="121" t="s">
        <v>3471</v>
      </c>
      <c r="BI215" s="121" t="s">
        <v>3471</v>
      </c>
      <c r="BJ215" s="121" t="s">
        <v>3596</v>
      </c>
      <c r="BK215" s="121" t="s">
        <v>3596</v>
      </c>
      <c r="BL215" s="121">
        <v>0</v>
      </c>
      <c r="BM215" s="124">
        <v>0</v>
      </c>
      <c r="BN215" s="121">
        <v>0</v>
      </c>
      <c r="BO215" s="124">
        <v>0</v>
      </c>
      <c r="BP215" s="121">
        <v>0</v>
      </c>
      <c r="BQ215" s="124">
        <v>0</v>
      </c>
      <c r="BR215" s="121">
        <v>19</v>
      </c>
      <c r="BS215" s="124">
        <v>100</v>
      </c>
      <c r="BT215" s="121">
        <v>19</v>
      </c>
      <c r="BU215" s="2"/>
      <c r="BV215" s="3"/>
      <c r="BW215" s="3"/>
      <c r="BX215" s="3"/>
      <c r="BY215" s="3"/>
    </row>
    <row r="216" spans="1:77" ht="41.45" customHeight="1">
      <c r="A216" s="64" t="s">
        <v>328</v>
      </c>
      <c r="C216" s="65"/>
      <c r="D216" s="65" t="s">
        <v>64</v>
      </c>
      <c r="E216" s="66">
        <v>162.45746029408008</v>
      </c>
      <c r="F216" s="68">
        <v>99.99923454849088</v>
      </c>
      <c r="G216" s="100" t="s">
        <v>2390</v>
      </c>
      <c r="H216" s="65"/>
      <c r="I216" s="69" t="s">
        <v>328</v>
      </c>
      <c r="J216" s="70"/>
      <c r="K216" s="70"/>
      <c r="L216" s="69" t="s">
        <v>2824</v>
      </c>
      <c r="M216" s="73">
        <v>1.2550994729385845</v>
      </c>
      <c r="N216" s="74">
        <v>9579.9384765625</v>
      </c>
      <c r="O216" s="74">
        <v>3282.024658203125</v>
      </c>
      <c r="P216" s="75"/>
      <c r="Q216" s="76"/>
      <c r="R216" s="76"/>
      <c r="S216" s="86"/>
      <c r="T216" s="48">
        <v>1</v>
      </c>
      <c r="U216" s="48">
        <v>1</v>
      </c>
      <c r="V216" s="49">
        <v>0</v>
      </c>
      <c r="W216" s="49">
        <v>1</v>
      </c>
      <c r="X216" s="49">
        <v>0</v>
      </c>
      <c r="Y216" s="49">
        <v>0.999998</v>
      </c>
      <c r="Z216" s="49">
        <v>0</v>
      </c>
      <c r="AA216" s="49">
        <v>1</v>
      </c>
      <c r="AB216" s="71">
        <v>216</v>
      </c>
      <c r="AC216" s="71"/>
      <c r="AD216" s="72"/>
      <c r="AE216" s="78" t="s">
        <v>1554</v>
      </c>
      <c r="AF216" s="78">
        <v>0</v>
      </c>
      <c r="AG216" s="78">
        <v>1820</v>
      </c>
      <c r="AH216" s="78">
        <v>41337</v>
      </c>
      <c r="AI216" s="78">
        <v>105</v>
      </c>
      <c r="AJ216" s="78"/>
      <c r="AK216" s="78" t="s">
        <v>1760</v>
      </c>
      <c r="AL216" s="78"/>
      <c r="AM216" s="82" t="s">
        <v>2048</v>
      </c>
      <c r="AN216" s="78"/>
      <c r="AO216" s="80">
        <v>43257.205462962964</v>
      </c>
      <c r="AP216" s="78"/>
      <c r="AQ216" s="78" t="b">
        <v>1</v>
      </c>
      <c r="AR216" s="78" t="b">
        <v>0</v>
      </c>
      <c r="AS216" s="78" t="b">
        <v>0</v>
      </c>
      <c r="AT216" s="78" t="s">
        <v>1276</v>
      </c>
      <c r="AU216" s="78">
        <v>48</v>
      </c>
      <c r="AV216" s="78"/>
      <c r="AW216" s="78" t="b">
        <v>0</v>
      </c>
      <c r="AX216" s="78" t="s">
        <v>2391</v>
      </c>
      <c r="AY216" s="82" t="s">
        <v>2604</v>
      </c>
      <c r="AZ216" s="78" t="s">
        <v>66</v>
      </c>
      <c r="BA216" s="78" t="str">
        <f>REPLACE(INDEX(GroupVertices[Group],MATCH(Vertices[[#This Row],[Vertex]],GroupVertices[Vertex],0)),1,1,"")</f>
        <v>19</v>
      </c>
      <c r="BB216" s="48" t="s">
        <v>633</v>
      </c>
      <c r="BC216" s="48" t="s">
        <v>633</v>
      </c>
      <c r="BD216" s="48" t="s">
        <v>684</v>
      </c>
      <c r="BE216" s="48" t="s">
        <v>684</v>
      </c>
      <c r="BF216" s="48" t="s">
        <v>804</v>
      </c>
      <c r="BG216" s="48" t="s">
        <v>804</v>
      </c>
      <c r="BH216" s="121" t="s">
        <v>3114</v>
      </c>
      <c r="BI216" s="121" t="s">
        <v>3114</v>
      </c>
      <c r="BJ216" s="121" t="s">
        <v>3648</v>
      </c>
      <c r="BK216" s="121" t="s">
        <v>3648</v>
      </c>
      <c r="BL216" s="121">
        <v>0</v>
      </c>
      <c r="BM216" s="124">
        <v>0</v>
      </c>
      <c r="BN216" s="121">
        <v>0</v>
      </c>
      <c r="BO216" s="124">
        <v>0</v>
      </c>
      <c r="BP216" s="121">
        <v>0</v>
      </c>
      <c r="BQ216" s="124">
        <v>0</v>
      </c>
      <c r="BR216" s="121">
        <v>19</v>
      </c>
      <c r="BS216" s="124">
        <v>100</v>
      </c>
      <c r="BT216" s="121">
        <v>19</v>
      </c>
      <c r="BU216" s="2"/>
      <c r="BV216" s="3"/>
      <c r="BW216" s="3"/>
      <c r="BX216" s="3"/>
      <c r="BY216" s="3"/>
    </row>
    <row r="217" spans="1:77" ht="41.45" customHeight="1">
      <c r="A217" s="64" t="s">
        <v>329</v>
      </c>
      <c r="C217" s="65"/>
      <c r="D217" s="65" t="s">
        <v>64</v>
      </c>
      <c r="E217" s="66">
        <v>162.26248547710983</v>
      </c>
      <c r="F217" s="68">
        <v>99.99956079269136</v>
      </c>
      <c r="G217" s="100" t="s">
        <v>947</v>
      </c>
      <c r="H217" s="65"/>
      <c r="I217" s="69" t="s">
        <v>329</v>
      </c>
      <c r="J217" s="70"/>
      <c r="K217" s="70"/>
      <c r="L217" s="69" t="s">
        <v>2825</v>
      </c>
      <c r="M217" s="73">
        <v>1.1463731557279764</v>
      </c>
      <c r="N217" s="74">
        <v>9579.9384765625</v>
      </c>
      <c r="O217" s="74">
        <v>3776.093017578125</v>
      </c>
      <c r="P217" s="75"/>
      <c r="Q217" s="76"/>
      <c r="R217" s="76"/>
      <c r="S217" s="86"/>
      <c r="T217" s="48">
        <v>1</v>
      </c>
      <c r="U217" s="48">
        <v>1</v>
      </c>
      <c r="V217" s="49">
        <v>0</v>
      </c>
      <c r="W217" s="49">
        <v>1</v>
      </c>
      <c r="X217" s="49">
        <v>0</v>
      </c>
      <c r="Y217" s="49">
        <v>0.999998</v>
      </c>
      <c r="Z217" s="49">
        <v>0</v>
      </c>
      <c r="AA217" s="49">
        <v>1</v>
      </c>
      <c r="AB217" s="71">
        <v>217</v>
      </c>
      <c r="AC217" s="71"/>
      <c r="AD217" s="72"/>
      <c r="AE217" s="78" t="s">
        <v>1555</v>
      </c>
      <c r="AF217" s="78">
        <v>1546</v>
      </c>
      <c r="AG217" s="78">
        <v>1046</v>
      </c>
      <c r="AH217" s="78">
        <v>14268</v>
      </c>
      <c r="AI217" s="78">
        <v>5350</v>
      </c>
      <c r="AJ217" s="78"/>
      <c r="AK217" s="78" t="s">
        <v>1761</v>
      </c>
      <c r="AL217" s="78" t="s">
        <v>1814</v>
      </c>
      <c r="AM217" s="82" t="s">
        <v>2049</v>
      </c>
      <c r="AN217" s="78"/>
      <c r="AO217" s="80">
        <v>40977.748032407406</v>
      </c>
      <c r="AP217" s="82" t="s">
        <v>2239</v>
      </c>
      <c r="AQ217" s="78" t="b">
        <v>0</v>
      </c>
      <c r="AR217" s="78" t="b">
        <v>0</v>
      </c>
      <c r="AS217" s="78" t="b">
        <v>0</v>
      </c>
      <c r="AT217" s="78" t="s">
        <v>1276</v>
      </c>
      <c r="AU217" s="78">
        <v>569</v>
      </c>
      <c r="AV217" s="82" t="s">
        <v>2250</v>
      </c>
      <c r="AW217" s="78" t="b">
        <v>0</v>
      </c>
      <c r="AX217" s="78" t="s">
        <v>2391</v>
      </c>
      <c r="AY217" s="82" t="s">
        <v>2605</v>
      </c>
      <c r="AZ217" s="78" t="s">
        <v>66</v>
      </c>
      <c r="BA217" s="78" t="str">
        <f>REPLACE(INDEX(GroupVertices[Group],MATCH(Vertices[[#This Row],[Vertex]],GroupVertices[Vertex],0)),1,1,"")</f>
        <v>19</v>
      </c>
      <c r="BB217" s="48"/>
      <c r="BC217" s="48"/>
      <c r="BD217" s="48"/>
      <c r="BE217" s="48"/>
      <c r="BF217" s="48"/>
      <c r="BG217" s="48"/>
      <c r="BH217" s="121" t="s">
        <v>3525</v>
      </c>
      <c r="BI217" s="121" t="s">
        <v>3525</v>
      </c>
      <c r="BJ217" s="121" t="s">
        <v>3649</v>
      </c>
      <c r="BK217" s="121" t="s">
        <v>3649</v>
      </c>
      <c r="BL217" s="121">
        <v>0</v>
      </c>
      <c r="BM217" s="124">
        <v>0</v>
      </c>
      <c r="BN217" s="121">
        <v>0</v>
      </c>
      <c r="BO217" s="124">
        <v>0</v>
      </c>
      <c r="BP217" s="121">
        <v>0</v>
      </c>
      <c r="BQ217" s="124">
        <v>0</v>
      </c>
      <c r="BR217" s="121">
        <v>18</v>
      </c>
      <c r="BS217" s="124">
        <v>100</v>
      </c>
      <c r="BT217" s="121">
        <v>18</v>
      </c>
      <c r="BU217" s="2"/>
      <c r="BV217" s="3"/>
      <c r="BW217" s="3"/>
      <c r="BX217" s="3"/>
      <c r="BY217" s="3"/>
    </row>
    <row r="218" spans="1:77" ht="41.45" customHeight="1">
      <c r="A218" s="64" t="s">
        <v>330</v>
      </c>
      <c r="C218" s="65"/>
      <c r="D218" s="65" t="s">
        <v>64</v>
      </c>
      <c r="E218" s="66">
        <v>162.1158765062097</v>
      </c>
      <c r="F218" s="68">
        <v>99.99980610809791</v>
      </c>
      <c r="G218" s="100" t="s">
        <v>948</v>
      </c>
      <c r="H218" s="65"/>
      <c r="I218" s="69" t="s">
        <v>330</v>
      </c>
      <c r="J218" s="70"/>
      <c r="K218" s="70"/>
      <c r="L218" s="69" t="s">
        <v>2826</v>
      </c>
      <c r="M218" s="73">
        <v>1.0646177079029453</v>
      </c>
      <c r="N218" s="74">
        <v>2423.409423828125</v>
      </c>
      <c r="O218" s="74">
        <v>1070.3419189453125</v>
      </c>
      <c r="P218" s="75"/>
      <c r="Q218" s="76"/>
      <c r="R218" s="76"/>
      <c r="S218" s="86"/>
      <c r="T218" s="48">
        <v>2</v>
      </c>
      <c r="U218" s="48">
        <v>1</v>
      </c>
      <c r="V218" s="49">
        <v>0</v>
      </c>
      <c r="W218" s="49">
        <v>0.018519</v>
      </c>
      <c r="X218" s="49">
        <v>0</v>
      </c>
      <c r="Y218" s="49">
        <v>0.796617</v>
      </c>
      <c r="Z218" s="49">
        <v>0</v>
      </c>
      <c r="AA218" s="49">
        <v>0</v>
      </c>
      <c r="AB218" s="71">
        <v>218</v>
      </c>
      <c r="AC218" s="71"/>
      <c r="AD218" s="72"/>
      <c r="AE218" s="78" t="s">
        <v>1556</v>
      </c>
      <c r="AF218" s="78">
        <v>407</v>
      </c>
      <c r="AG218" s="78">
        <v>464</v>
      </c>
      <c r="AH218" s="78">
        <v>1641</v>
      </c>
      <c r="AI218" s="78">
        <v>693</v>
      </c>
      <c r="AJ218" s="78"/>
      <c r="AK218" s="78" t="s">
        <v>1762</v>
      </c>
      <c r="AL218" s="78" t="s">
        <v>1891</v>
      </c>
      <c r="AM218" s="82" t="s">
        <v>2050</v>
      </c>
      <c r="AN218" s="78"/>
      <c r="AO218" s="80">
        <v>39868.37737268519</v>
      </c>
      <c r="AP218" s="78"/>
      <c r="AQ218" s="78" t="b">
        <v>0</v>
      </c>
      <c r="AR218" s="78" t="b">
        <v>0</v>
      </c>
      <c r="AS218" s="78" t="b">
        <v>0</v>
      </c>
      <c r="AT218" s="78" t="s">
        <v>1276</v>
      </c>
      <c r="AU218" s="78">
        <v>52</v>
      </c>
      <c r="AV218" s="82" t="s">
        <v>2250</v>
      </c>
      <c r="AW218" s="78" t="b">
        <v>0</v>
      </c>
      <c r="AX218" s="78" t="s">
        <v>2391</v>
      </c>
      <c r="AY218" s="82" t="s">
        <v>2606</v>
      </c>
      <c r="AZ218" s="78" t="s">
        <v>66</v>
      </c>
      <c r="BA218" s="78" t="str">
        <f>REPLACE(INDEX(GroupVertices[Group],MATCH(Vertices[[#This Row],[Vertex]],GroupVertices[Vertex],0)),1,1,"")</f>
        <v>5</v>
      </c>
      <c r="BB218" s="48" t="s">
        <v>634</v>
      </c>
      <c r="BC218" s="48" t="s">
        <v>634</v>
      </c>
      <c r="BD218" s="48" t="s">
        <v>685</v>
      </c>
      <c r="BE218" s="48" t="s">
        <v>685</v>
      </c>
      <c r="BF218" s="48" t="s">
        <v>805</v>
      </c>
      <c r="BG218" s="48" t="s">
        <v>805</v>
      </c>
      <c r="BH218" s="121" t="s">
        <v>3526</v>
      </c>
      <c r="BI218" s="121" t="s">
        <v>3526</v>
      </c>
      <c r="BJ218" s="121" t="s">
        <v>3650</v>
      </c>
      <c r="BK218" s="121" t="s">
        <v>3650</v>
      </c>
      <c r="BL218" s="121">
        <v>1</v>
      </c>
      <c r="BM218" s="124">
        <v>4.3478260869565215</v>
      </c>
      <c r="BN218" s="121">
        <v>2</v>
      </c>
      <c r="BO218" s="124">
        <v>8.695652173913043</v>
      </c>
      <c r="BP218" s="121">
        <v>0</v>
      </c>
      <c r="BQ218" s="124">
        <v>0</v>
      </c>
      <c r="BR218" s="121">
        <v>20</v>
      </c>
      <c r="BS218" s="124">
        <v>86.95652173913044</v>
      </c>
      <c r="BT218" s="121">
        <v>23</v>
      </c>
      <c r="BU218" s="2"/>
      <c r="BV218" s="3"/>
      <c r="BW218" s="3"/>
      <c r="BX218" s="3"/>
      <c r="BY218" s="3"/>
    </row>
    <row r="219" spans="1:77" ht="41.45" customHeight="1">
      <c r="A219" s="64" t="s">
        <v>331</v>
      </c>
      <c r="C219" s="65"/>
      <c r="D219" s="65" t="s">
        <v>64</v>
      </c>
      <c r="E219" s="66">
        <v>163.58776004052132</v>
      </c>
      <c r="F219" s="68">
        <v>99.99734325943724</v>
      </c>
      <c r="G219" s="100" t="s">
        <v>949</v>
      </c>
      <c r="H219" s="65"/>
      <c r="I219" s="69" t="s">
        <v>331</v>
      </c>
      <c r="J219" s="70"/>
      <c r="K219" s="70"/>
      <c r="L219" s="69" t="s">
        <v>2827</v>
      </c>
      <c r="M219" s="73">
        <v>1.885403071548402</v>
      </c>
      <c r="N219" s="74">
        <v>2727.85546875</v>
      </c>
      <c r="O219" s="74">
        <v>1051.9312744140625</v>
      </c>
      <c r="P219" s="75"/>
      <c r="Q219" s="76"/>
      <c r="R219" s="76"/>
      <c r="S219" s="86"/>
      <c r="T219" s="48">
        <v>0</v>
      </c>
      <c r="U219" s="48">
        <v>5</v>
      </c>
      <c r="V219" s="49">
        <v>92</v>
      </c>
      <c r="W219" s="49">
        <v>0.02439</v>
      </c>
      <c r="X219" s="49">
        <v>0</v>
      </c>
      <c r="Y219" s="49">
        <v>1.812087</v>
      </c>
      <c r="Z219" s="49">
        <v>0</v>
      </c>
      <c r="AA219" s="49">
        <v>0</v>
      </c>
      <c r="AB219" s="71">
        <v>219</v>
      </c>
      <c r="AC219" s="71"/>
      <c r="AD219" s="72"/>
      <c r="AE219" s="78" t="s">
        <v>1554</v>
      </c>
      <c r="AF219" s="78">
        <v>0</v>
      </c>
      <c r="AG219" s="78">
        <v>6307</v>
      </c>
      <c r="AH219" s="78">
        <v>167887</v>
      </c>
      <c r="AI219" s="78">
        <v>2</v>
      </c>
      <c r="AJ219" s="78"/>
      <c r="AK219" s="78" t="s">
        <v>1763</v>
      </c>
      <c r="AL219" s="78" t="s">
        <v>1892</v>
      </c>
      <c r="AM219" s="78"/>
      <c r="AN219" s="78"/>
      <c r="AO219" s="80">
        <v>42886.24619212963</v>
      </c>
      <c r="AP219" s="78"/>
      <c r="AQ219" s="78" t="b">
        <v>1</v>
      </c>
      <c r="AR219" s="78" t="b">
        <v>0</v>
      </c>
      <c r="AS219" s="78" t="b">
        <v>0</v>
      </c>
      <c r="AT219" s="78" t="s">
        <v>1276</v>
      </c>
      <c r="AU219" s="78">
        <v>152</v>
      </c>
      <c r="AV219" s="78"/>
      <c r="AW219" s="78" t="b">
        <v>0</v>
      </c>
      <c r="AX219" s="78" t="s">
        <v>2391</v>
      </c>
      <c r="AY219" s="82" t="s">
        <v>2607</v>
      </c>
      <c r="AZ219" s="78" t="s">
        <v>66</v>
      </c>
      <c r="BA219" s="78" t="str">
        <f>REPLACE(INDEX(GroupVertices[Group],MATCH(Vertices[[#This Row],[Vertex]],GroupVertices[Vertex],0)),1,1,"")</f>
        <v>5</v>
      </c>
      <c r="BB219" s="48" t="s">
        <v>3368</v>
      </c>
      <c r="BC219" s="48" t="s">
        <v>3368</v>
      </c>
      <c r="BD219" s="48" t="s">
        <v>3376</v>
      </c>
      <c r="BE219" s="48" t="s">
        <v>3376</v>
      </c>
      <c r="BF219" s="48" t="s">
        <v>3405</v>
      </c>
      <c r="BG219" s="48" t="s">
        <v>3423</v>
      </c>
      <c r="BH219" s="121" t="s">
        <v>3527</v>
      </c>
      <c r="BI219" s="121" t="s">
        <v>3547</v>
      </c>
      <c r="BJ219" s="121" t="s">
        <v>3651</v>
      </c>
      <c r="BK219" s="121" t="s">
        <v>3651</v>
      </c>
      <c r="BL219" s="121">
        <v>2</v>
      </c>
      <c r="BM219" s="124">
        <v>2.0618556701030926</v>
      </c>
      <c r="BN219" s="121">
        <v>2</v>
      </c>
      <c r="BO219" s="124">
        <v>2.0618556701030926</v>
      </c>
      <c r="BP219" s="121">
        <v>0</v>
      </c>
      <c r="BQ219" s="124">
        <v>0</v>
      </c>
      <c r="BR219" s="121">
        <v>93</v>
      </c>
      <c r="BS219" s="124">
        <v>95.87628865979381</v>
      </c>
      <c r="BT219" s="121">
        <v>97</v>
      </c>
      <c r="BU219" s="2"/>
      <c r="BV219" s="3"/>
      <c r="BW219" s="3"/>
      <c r="BX219" s="3"/>
      <c r="BY219" s="3"/>
    </row>
    <row r="220" spans="1:77" ht="41.45" customHeight="1">
      <c r="A220" s="64" t="s">
        <v>333</v>
      </c>
      <c r="C220" s="65"/>
      <c r="D220" s="65" t="s">
        <v>64</v>
      </c>
      <c r="E220" s="66">
        <v>162.0040304871725</v>
      </c>
      <c r="F220" s="68">
        <v>99.99999325593384</v>
      </c>
      <c r="G220" s="100" t="s">
        <v>950</v>
      </c>
      <c r="H220" s="65"/>
      <c r="I220" s="69" t="s">
        <v>333</v>
      </c>
      <c r="J220" s="70"/>
      <c r="K220" s="70"/>
      <c r="L220" s="69" t="s">
        <v>2828</v>
      </c>
      <c r="M220" s="73">
        <v>1.002247572448798</v>
      </c>
      <c r="N220" s="74">
        <v>2477.327392578125</v>
      </c>
      <c r="O220" s="74">
        <v>1541.6785888671875</v>
      </c>
      <c r="P220" s="75"/>
      <c r="Q220" s="76"/>
      <c r="R220" s="76"/>
      <c r="S220" s="86"/>
      <c r="T220" s="48">
        <v>2</v>
      </c>
      <c r="U220" s="48">
        <v>1</v>
      </c>
      <c r="V220" s="49">
        <v>0</v>
      </c>
      <c r="W220" s="49">
        <v>0.018519</v>
      </c>
      <c r="X220" s="49">
        <v>0</v>
      </c>
      <c r="Y220" s="49">
        <v>0.796617</v>
      </c>
      <c r="Z220" s="49">
        <v>0</v>
      </c>
      <c r="AA220" s="49">
        <v>0</v>
      </c>
      <c r="AB220" s="71">
        <v>220</v>
      </c>
      <c r="AC220" s="71"/>
      <c r="AD220" s="72"/>
      <c r="AE220" s="78" t="s">
        <v>1557</v>
      </c>
      <c r="AF220" s="78">
        <v>0</v>
      </c>
      <c r="AG220" s="78">
        <v>20</v>
      </c>
      <c r="AH220" s="78">
        <v>754</v>
      </c>
      <c r="AI220" s="78">
        <v>0</v>
      </c>
      <c r="AJ220" s="78"/>
      <c r="AK220" s="78"/>
      <c r="AL220" s="78"/>
      <c r="AM220" s="78"/>
      <c r="AN220" s="78"/>
      <c r="AO220" s="80">
        <v>43187.55478009259</v>
      </c>
      <c r="AP220" s="82" t="s">
        <v>2240</v>
      </c>
      <c r="AQ220" s="78" t="b">
        <v>1</v>
      </c>
      <c r="AR220" s="78" t="b">
        <v>0</v>
      </c>
      <c r="AS220" s="78" t="b">
        <v>0</v>
      </c>
      <c r="AT220" s="78" t="s">
        <v>1276</v>
      </c>
      <c r="AU220" s="78">
        <v>1</v>
      </c>
      <c r="AV220" s="78"/>
      <c r="AW220" s="78" t="b">
        <v>0</v>
      </c>
      <c r="AX220" s="78" t="s">
        <v>2391</v>
      </c>
      <c r="AY220" s="82" t="s">
        <v>2608</v>
      </c>
      <c r="AZ220" s="78" t="s">
        <v>66</v>
      </c>
      <c r="BA220" s="78" t="str">
        <f>REPLACE(INDEX(GroupVertices[Group],MATCH(Vertices[[#This Row],[Vertex]],GroupVertices[Vertex],0)),1,1,"")</f>
        <v>5</v>
      </c>
      <c r="BB220" s="48" t="s">
        <v>636</v>
      </c>
      <c r="BC220" s="48" t="s">
        <v>636</v>
      </c>
      <c r="BD220" s="48" t="s">
        <v>686</v>
      </c>
      <c r="BE220" s="48" t="s">
        <v>686</v>
      </c>
      <c r="BF220" s="48" t="s">
        <v>3406</v>
      </c>
      <c r="BG220" s="48" t="s">
        <v>3406</v>
      </c>
      <c r="BH220" s="121" t="s">
        <v>3528</v>
      </c>
      <c r="BI220" s="121" t="s">
        <v>3528</v>
      </c>
      <c r="BJ220" s="121" t="s">
        <v>3652</v>
      </c>
      <c r="BK220" s="121" t="s">
        <v>3652</v>
      </c>
      <c r="BL220" s="121">
        <v>0</v>
      </c>
      <c r="BM220" s="124">
        <v>0</v>
      </c>
      <c r="BN220" s="121">
        <v>0</v>
      </c>
      <c r="BO220" s="124">
        <v>0</v>
      </c>
      <c r="BP220" s="121">
        <v>0</v>
      </c>
      <c r="BQ220" s="124">
        <v>0</v>
      </c>
      <c r="BR220" s="121">
        <v>25</v>
      </c>
      <c r="BS220" s="124">
        <v>100</v>
      </c>
      <c r="BT220" s="121">
        <v>25</v>
      </c>
      <c r="BU220" s="2"/>
      <c r="BV220" s="3"/>
      <c r="BW220" s="3"/>
      <c r="BX220" s="3"/>
      <c r="BY220" s="3"/>
    </row>
    <row r="221" spans="1:77" ht="41.45" customHeight="1">
      <c r="A221" s="64" t="s">
        <v>334</v>
      </c>
      <c r="C221" s="65"/>
      <c r="D221" s="65" t="s">
        <v>64</v>
      </c>
      <c r="E221" s="66">
        <v>162.0433277371045</v>
      </c>
      <c r="F221" s="68">
        <v>99.99992750128878</v>
      </c>
      <c r="G221" s="100" t="s">
        <v>951</v>
      </c>
      <c r="H221" s="65"/>
      <c r="I221" s="69" t="s">
        <v>334</v>
      </c>
      <c r="J221" s="70"/>
      <c r="K221" s="70"/>
      <c r="L221" s="69" t="s">
        <v>2829</v>
      </c>
      <c r="M221" s="73">
        <v>1.0241614038245797</v>
      </c>
      <c r="N221" s="74">
        <v>2736.947021484375</v>
      </c>
      <c r="O221" s="74">
        <v>352.9058837890625</v>
      </c>
      <c r="P221" s="75"/>
      <c r="Q221" s="76"/>
      <c r="R221" s="76"/>
      <c r="S221" s="86"/>
      <c r="T221" s="48">
        <v>2</v>
      </c>
      <c r="U221" s="48">
        <v>1</v>
      </c>
      <c r="V221" s="49">
        <v>0</v>
      </c>
      <c r="W221" s="49">
        <v>0.018519</v>
      </c>
      <c r="X221" s="49">
        <v>0</v>
      </c>
      <c r="Y221" s="49">
        <v>0.796617</v>
      </c>
      <c r="Z221" s="49">
        <v>0</v>
      </c>
      <c r="AA221" s="49">
        <v>0</v>
      </c>
      <c r="AB221" s="71">
        <v>221</v>
      </c>
      <c r="AC221" s="71"/>
      <c r="AD221" s="72"/>
      <c r="AE221" s="78" t="s">
        <v>1558</v>
      </c>
      <c r="AF221" s="78">
        <v>379</v>
      </c>
      <c r="AG221" s="78">
        <v>176</v>
      </c>
      <c r="AH221" s="78">
        <v>1036</v>
      </c>
      <c r="AI221" s="78">
        <v>169</v>
      </c>
      <c r="AJ221" s="78"/>
      <c r="AK221" s="78" t="s">
        <v>1764</v>
      </c>
      <c r="AL221" s="78"/>
      <c r="AM221" s="82" t="s">
        <v>2051</v>
      </c>
      <c r="AN221" s="78"/>
      <c r="AO221" s="80">
        <v>41672.29721064815</v>
      </c>
      <c r="AP221" s="82" t="s">
        <v>2241</v>
      </c>
      <c r="AQ221" s="78" t="b">
        <v>0</v>
      </c>
      <c r="AR221" s="78" t="b">
        <v>0</v>
      </c>
      <c r="AS221" s="78" t="b">
        <v>0</v>
      </c>
      <c r="AT221" s="78" t="s">
        <v>1276</v>
      </c>
      <c r="AU221" s="78">
        <v>15</v>
      </c>
      <c r="AV221" s="82" t="s">
        <v>2250</v>
      </c>
      <c r="AW221" s="78" t="b">
        <v>0</v>
      </c>
      <c r="AX221" s="78" t="s">
        <v>2391</v>
      </c>
      <c r="AY221" s="82" t="s">
        <v>2609</v>
      </c>
      <c r="AZ221" s="78" t="s">
        <v>66</v>
      </c>
      <c r="BA221" s="78" t="str">
        <f>REPLACE(INDEX(GroupVertices[Group],MATCH(Vertices[[#This Row],[Vertex]],GroupVertices[Vertex],0)),1,1,"")</f>
        <v>5</v>
      </c>
      <c r="BB221" s="48" t="s">
        <v>637</v>
      </c>
      <c r="BC221" s="48" t="s">
        <v>637</v>
      </c>
      <c r="BD221" s="48" t="s">
        <v>687</v>
      </c>
      <c r="BE221" s="48" t="s">
        <v>687</v>
      </c>
      <c r="BF221" s="48" t="s">
        <v>3407</v>
      </c>
      <c r="BG221" s="48" t="s">
        <v>3407</v>
      </c>
      <c r="BH221" s="121" t="s">
        <v>3529</v>
      </c>
      <c r="BI221" s="121" t="s">
        <v>3529</v>
      </c>
      <c r="BJ221" s="121" t="s">
        <v>3653</v>
      </c>
      <c r="BK221" s="121" t="s">
        <v>3653</v>
      </c>
      <c r="BL221" s="121">
        <v>1</v>
      </c>
      <c r="BM221" s="124">
        <v>3.7037037037037037</v>
      </c>
      <c r="BN221" s="121">
        <v>0</v>
      </c>
      <c r="BO221" s="124">
        <v>0</v>
      </c>
      <c r="BP221" s="121">
        <v>0</v>
      </c>
      <c r="BQ221" s="124">
        <v>0</v>
      </c>
      <c r="BR221" s="121">
        <v>26</v>
      </c>
      <c r="BS221" s="124">
        <v>96.29629629629629</v>
      </c>
      <c r="BT221" s="121">
        <v>27</v>
      </c>
      <c r="BU221" s="2"/>
      <c r="BV221" s="3"/>
      <c r="BW221" s="3"/>
      <c r="BX221" s="3"/>
      <c r="BY221" s="3"/>
    </row>
    <row r="222" spans="1:77" ht="41.45" customHeight="1">
      <c r="A222" s="87" t="s">
        <v>335</v>
      </c>
      <c r="C222" s="88"/>
      <c r="D222" s="88" t="s">
        <v>64</v>
      </c>
      <c r="E222" s="89">
        <v>162.6330383915326</v>
      </c>
      <c r="F222" s="90">
        <v>99.99894076010881</v>
      </c>
      <c r="G222" s="101" t="s">
        <v>952</v>
      </c>
      <c r="H222" s="88"/>
      <c r="I222" s="91" t="s">
        <v>335</v>
      </c>
      <c r="J222" s="92"/>
      <c r="K222" s="92"/>
      <c r="L222" s="91" t="s">
        <v>2830</v>
      </c>
      <c r="M222" s="93">
        <v>1.3530093477393517</v>
      </c>
      <c r="N222" s="94">
        <v>2529.94775390625</v>
      </c>
      <c r="O222" s="94">
        <v>582.9796752929688</v>
      </c>
      <c r="P222" s="95"/>
      <c r="Q222" s="96"/>
      <c r="R222" s="96"/>
      <c r="S222" s="97"/>
      <c r="T222" s="48">
        <v>2</v>
      </c>
      <c r="U222" s="48">
        <v>1</v>
      </c>
      <c r="V222" s="49">
        <v>0</v>
      </c>
      <c r="W222" s="49">
        <v>0.018519</v>
      </c>
      <c r="X222" s="49">
        <v>0</v>
      </c>
      <c r="Y222" s="49">
        <v>0.796617</v>
      </c>
      <c r="Z222" s="49">
        <v>0</v>
      </c>
      <c r="AA222" s="49">
        <v>0</v>
      </c>
      <c r="AB222" s="98">
        <v>222</v>
      </c>
      <c r="AC222" s="98"/>
      <c r="AD222" s="99"/>
      <c r="AE222" s="78" t="s">
        <v>1559</v>
      </c>
      <c r="AF222" s="78">
        <v>2455</v>
      </c>
      <c r="AG222" s="78">
        <v>2517</v>
      </c>
      <c r="AH222" s="78">
        <v>10947</v>
      </c>
      <c r="AI222" s="78">
        <v>762</v>
      </c>
      <c r="AJ222" s="78"/>
      <c r="AK222" s="78" t="s">
        <v>1765</v>
      </c>
      <c r="AL222" s="78" t="s">
        <v>1893</v>
      </c>
      <c r="AM222" s="82" t="s">
        <v>2052</v>
      </c>
      <c r="AN222" s="78"/>
      <c r="AO222" s="80">
        <v>42864.35619212963</v>
      </c>
      <c r="AP222" s="82" t="s">
        <v>2242</v>
      </c>
      <c r="AQ222" s="78" t="b">
        <v>0</v>
      </c>
      <c r="AR222" s="78" t="b">
        <v>0</v>
      </c>
      <c r="AS222" s="78" t="b">
        <v>0</v>
      </c>
      <c r="AT222" s="78" t="s">
        <v>1276</v>
      </c>
      <c r="AU222" s="78">
        <v>71</v>
      </c>
      <c r="AV222" s="82" t="s">
        <v>2250</v>
      </c>
      <c r="AW222" s="78" t="b">
        <v>0</v>
      </c>
      <c r="AX222" s="78" t="s">
        <v>2391</v>
      </c>
      <c r="AY222" s="82" t="s">
        <v>2610</v>
      </c>
      <c r="AZ222" s="78" t="s">
        <v>66</v>
      </c>
      <c r="BA222" s="78" t="str">
        <f>REPLACE(INDEX(GroupVertices[Group],MATCH(Vertices[[#This Row],[Vertex]],GroupVertices[Vertex],0)),1,1,"")</f>
        <v>5</v>
      </c>
      <c r="BB222" s="48" t="s">
        <v>3369</v>
      </c>
      <c r="BC222" s="48" t="s">
        <v>3369</v>
      </c>
      <c r="BD222" s="48" t="s">
        <v>3377</v>
      </c>
      <c r="BE222" s="48" t="s">
        <v>3377</v>
      </c>
      <c r="BF222" s="48" t="s">
        <v>3408</v>
      </c>
      <c r="BG222" s="48" t="s">
        <v>3408</v>
      </c>
      <c r="BH222" s="121" t="s">
        <v>3530</v>
      </c>
      <c r="BI222" s="121" t="s">
        <v>3548</v>
      </c>
      <c r="BJ222" s="121" t="s">
        <v>3654</v>
      </c>
      <c r="BK222" s="121" t="s">
        <v>3661</v>
      </c>
      <c r="BL222" s="121">
        <v>0</v>
      </c>
      <c r="BM222" s="124">
        <v>0</v>
      </c>
      <c r="BN222" s="121">
        <v>0</v>
      </c>
      <c r="BO222" s="124">
        <v>0</v>
      </c>
      <c r="BP222" s="121">
        <v>0</v>
      </c>
      <c r="BQ222" s="124">
        <v>0</v>
      </c>
      <c r="BR222" s="121">
        <v>53</v>
      </c>
      <c r="BS222" s="124">
        <v>100</v>
      </c>
      <c r="BT222" s="121">
        <v>53</v>
      </c>
      <c r="BU222" s="2"/>
      <c r="BV222" s="3"/>
      <c r="BW222" s="3"/>
      <c r="BX222" s="3"/>
      <c r="BY2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2"/>
    <dataValidation allowBlank="1" showInputMessage="1" promptTitle="Vertex Tooltip" prompt="Enter optional text that will pop up when the mouse is hovered over the vertex." errorTitle="Invalid Vertex Image Key" sqref="L3:L2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2"/>
    <dataValidation allowBlank="1" showInputMessage="1" promptTitle="Vertex Label Fill Color" prompt="To select an optional fill color for the Label shape, right-click and select Select Color on the right-click menu." sqref="J3:J222"/>
    <dataValidation allowBlank="1" showInputMessage="1" promptTitle="Vertex Image File" prompt="Enter the path to an image file.  Hover over the column header for examples." errorTitle="Invalid Vertex Image Key" sqref="G3:G222"/>
    <dataValidation allowBlank="1" showInputMessage="1" promptTitle="Vertex Color" prompt="To select an optional vertex color, right-click and select Select Color on the right-click menu." sqref="C3:C222"/>
    <dataValidation allowBlank="1" showInputMessage="1" promptTitle="Vertex Opacity" prompt="Enter an optional vertex opacity between 0 (transparent) and 100 (opaque)." errorTitle="Invalid Vertex Opacity" error="The optional vertex opacity must be a whole number between 0 and 10." sqref="F3:F222"/>
    <dataValidation type="list" allowBlank="1" showInputMessage="1" showErrorMessage="1" promptTitle="Vertex Shape" prompt="Select an optional vertex shape." errorTitle="Invalid Vertex Shape" error="You have entered an invalid vertex shape.  Try selecting from the drop-down list instead." sqref="D3:D2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2">
      <formula1>ValidVertexLabelPositions</formula1>
    </dataValidation>
    <dataValidation allowBlank="1" showInputMessage="1" showErrorMessage="1" promptTitle="Vertex Name" prompt="Enter the name of the vertex." sqref="A3:A222"/>
  </dataValidations>
  <hyperlinks>
    <hyperlink ref="AM3" r:id="rId1" display="https://t.co/29CCLzMMKI"/>
    <hyperlink ref="AM4" r:id="rId2" display="https://t.co/5jSK5Pa3cV"/>
    <hyperlink ref="AM6" r:id="rId3" display="https://t.co/P9eSp0FKoc"/>
    <hyperlink ref="AM8" r:id="rId4" display="https://t.co/xdnKrq1fIK"/>
    <hyperlink ref="AM9" r:id="rId5" display="https://t.co/1QmLHUi5s4"/>
    <hyperlink ref="AM10" r:id="rId6" display="https://t.co/mBSalnh73K"/>
    <hyperlink ref="AM11" r:id="rId7" display="https://t.co/eKaO45AMNd"/>
    <hyperlink ref="AM12" r:id="rId8" display="https://t.co/oyImaykr3R"/>
    <hyperlink ref="AM13" r:id="rId9" display="https://t.co/cGSBIWiwH8"/>
    <hyperlink ref="AM14" r:id="rId10" display="http://t.co/CpufXJAGI0"/>
    <hyperlink ref="AM15" r:id="rId11" display="https://t.co/tWlmeuTlR7"/>
    <hyperlink ref="AM16" r:id="rId12" display="https://t.co/kt7xo7C48P"/>
    <hyperlink ref="AM18" r:id="rId13" display="https://t.co/V5Xc5RN7k1"/>
    <hyperlink ref="AM19" r:id="rId14" display="http://t.co/0q9p4zuiW5"/>
    <hyperlink ref="AM20" r:id="rId15" display="https://t.co/fnfsmuY39Q"/>
    <hyperlink ref="AM21" r:id="rId16" display="http://t.co/43tj0Ez1jT"/>
    <hyperlink ref="AM22" r:id="rId17" display="https://t.co/MMlyABdus4"/>
    <hyperlink ref="AM23" r:id="rId18" display="https://t.co/UnoPfBvH9V"/>
    <hyperlink ref="AM24" r:id="rId19" display="http://t.co/jd1lPGrCTG"/>
    <hyperlink ref="AM25" r:id="rId20" display="https://t.co/oCrIvkJNB7"/>
    <hyperlink ref="AM26" r:id="rId21" display="https://t.co/nUAcXML6Zz"/>
    <hyperlink ref="AM27" r:id="rId22" display="https://t.co/LCug0WUtHT"/>
    <hyperlink ref="AM28" r:id="rId23" display="https://t.co/Dbh2476c6S"/>
    <hyperlink ref="AM29" r:id="rId24" display="https://t.co/YMRMjfJqn4"/>
    <hyperlink ref="AM30" r:id="rId25" display="https://t.co/NIZM4ukrRl"/>
    <hyperlink ref="AM31" r:id="rId26" display="https://t.co/9WiE9iWe7K"/>
    <hyperlink ref="AM32" r:id="rId27" display="https://t.co/o14oAij7N5"/>
    <hyperlink ref="AM33" r:id="rId28" display="https://t.co/1EpsKoxnjC"/>
    <hyperlink ref="AM34" r:id="rId29" display="https://t.co/y07ZXRNwLV"/>
    <hyperlink ref="AM36" r:id="rId30" display="https://t.co/XQmT2OBu5J"/>
    <hyperlink ref="AM37" r:id="rId31" display="https://t.co/lUfUHDP2Dd"/>
    <hyperlink ref="AM38" r:id="rId32" display="https://t.co/DwQpFZSVLI"/>
    <hyperlink ref="AM39" r:id="rId33" display="https://t.co/QxXDvLspbM"/>
    <hyperlink ref="AM40" r:id="rId34" display="https://t.co/Sy6iOFVBq9"/>
    <hyperlink ref="AM41" r:id="rId35" display="https://t.co/UuJbxJuQJk"/>
    <hyperlink ref="AM42" r:id="rId36" display="https://t.co/IOvmpQw3qJ"/>
    <hyperlink ref="AM43" r:id="rId37" display="https://t.co/9A0MVUV6aV"/>
    <hyperlink ref="AM44" r:id="rId38" display="https://t.co/ADUly1qDDf"/>
    <hyperlink ref="AM45" r:id="rId39" display="https://t.co/S7eVMXIm5F"/>
    <hyperlink ref="AM46" r:id="rId40" display="https://t.co/PeTBLwijX6"/>
    <hyperlink ref="AM47" r:id="rId41" display="https://t.co/GUIGDApab5"/>
    <hyperlink ref="AM48" r:id="rId42" display="https://t.co/vQ4BqYUpMC"/>
    <hyperlink ref="AM49" r:id="rId43" display="http://t.co/SjzHg85NVX"/>
    <hyperlink ref="AM50" r:id="rId44" display="https://t.co/X6UurqqpgG"/>
    <hyperlink ref="AM51" r:id="rId45" display="https://t.co/vhy3st6Cnc"/>
    <hyperlink ref="AM52" r:id="rId46" display="https://t.co/kt1uPvuutg"/>
    <hyperlink ref="AM53" r:id="rId47" display="https://t.co/PJK4LY30F6"/>
    <hyperlink ref="AM54" r:id="rId48" display="https://t.co/cNFySj5EmV"/>
    <hyperlink ref="AM55" r:id="rId49" display="https://t.co/HgMzt25ILt"/>
    <hyperlink ref="AM56" r:id="rId50" display="http://t.co/Hq7hTYkOPg"/>
    <hyperlink ref="AM57" r:id="rId51" display="https://t.co/AinbhyLk8r"/>
    <hyperlink ref="AM58" r:id="rId52" display="https://t.co/G9YhImj6p9"/>
    <hyperlink ref="AM59" r:id="rId53" display="https://t.co/EERrFKekQG"/>
    <hyperlink ref="AM61" r:id="rId54" display="http://t.co/t9YnezrKDg"/>
    <hyperlink ref="AM62" r:id="rId55" display="http://t.co/UFpBT5V7jj"/>
    <hyperlink ref="AM63" r:id="rId56" display="https://t.co/a2GuT15d88"/>
    <hyperlink ref="AM64" r:id="rId57" display="https://t.co/fhBBCKAuvd"/>
    <hyperlink ref="AM65" r:id="rId58" display="https://t.co/tOtmx9KLnH"/>
    <hyperlink ref="AM66" r:id="rId59" display="https://t.co/foJ9NT4rlT"/>
    <hyperlink ref="AM67" r:id="rId60" display="https://t.co/Vte5tlgOoS"/>
    <hyperlink ref="AM68" r:id="rId61" display="https://t.co/kUS6vuRJ9a"/>
    <hyperlink ref="AM70" r:id="rId62" display="https://t.co/P9rtg4XDNt"/>
    <hyperlink ref="AM71" r:id="rId63" display="https://t.co/SiDRTUHpgD"/>
    <hyperlink ref="AM72" r:id="rId64" display="https://t.co/QP0DqZaM6z"/>
    <hyperlink ref="AM73" r:id="rId65" display="https://t.co/rbrQGLXyjd"/>
    <hyperlink ref="AM74" r:id="rId66" display="https://t.co/Fen9x0kI8D"/>
    <hyperlink ref="AM75" r:id="rId67" display="http://t.co/KTYlf2D6Hh"/>
    <hyperlink ref="AM76" r:id="rId68" display="https://t.co/qi3k7UZJRW"/>
    <hyperlink ref="AM78" r:id="rId69" display="http://t.co/4s1obZFn4h"/>
    <hyperlink ref="AM79" r:id="rId70" display="https://t.co/ANfWqWqqSU"/>
    <hyperlink ref="AM80" r:id="rId71" display="https://t.co/N4hFsDTG5w"/>
    <hyperlink ref="AM84" r:id="rId72" display="https://t.co/PEKjTug8OQ"/>
    <hyperlink ref="AM86" r:id="rId73" display="https://t.co/31qylJqATx"/>
    <hyperlink ref="AM88" r:id="rId74" display="https://t.co/lHbrcg7Tml"/>
    <hyperlink ref="AM91" r:id="rId75" display="https://t.co/K1LTEecrhC"/>
    <hyperlink ref="AM92" r:id="rId76" display="https://t.co/JlQd4zAILB"/>
    <hyperlink ref="AM93" r:id="rId77" display="https://t.co/JU2topyMoE"/>
    <hyperlink ref="AM94" r:id="rId78" display="https://t.co/EVL90rKmdi"/>
    <hyperlink ref="AM95" r:id="rId79" display="http://t.co/KH6EtekF5q"/>
    <hyperlink ref="AM97" r:id="rId80" display="https://t.co/eRGszWiBos"/>
    <hyperlink ref="AM98" r:id="rId81" display="https://t.co/QQ37G8SQNp"/>
    <hyperlink ref="AM100" r:id="rId82" display="https://t.co/ms84KBl8vl"/>
    <hyperlink ref="AM101" r:id="rId83" display="https://t.co/CHWoaV475R"/>
    <hyperlink ref="AM102" r:id="rId84" display="https://t.co/nNX7Ci7hsH"/>
    <hyperlink ref="AM103" r:id="rId85" display="https://t.co/tf0BsbRMXt"/>
    <hyperlink ref="AM104" r:id="rId86" display="http://t.co/vGS2EqDAmc"/>
    <hyperlink ref="AM106" r:id="rId87" display="https://t.co/QWV2hmLlSY"/>
    <hyperlink ref="AM108" r:id="rId88" display="https://t.co/MqIziHGn33"/>
    <hyperlink ref="AM110" r:id="rId89" display="https://t.co/doDpraaVVB"/>
    <hyperlink ref="AM114" r:id="rId90" display="https://t.co/GBIheG6pPy"/>
    <hyperlink ref="AM115" r:id="rId91" display="https://t.co/D1EBTs3MeB"/>
    <hyperlink ref="AM117" r:id="rId92" display="https://t.co/hvm2wAL42r"/>
    <hyperlink ref="AM119" r:id="rId93" display="https://t.co/uXILQyFwXR"/>
    <hyperlink ref="AM120" r:id="rId94" display="https://t.co/b5Oyx1k1ye"/>
    <hyperlink ref="AM122" r:id="rId95" display="https://t.co/ALY0IktGEF"/>
    <hyperlink ref="AM123" r:id="rId96" display="https://t.co/xwBJ9KASBL"/>
    <hyperlink ref="AM124" r:id="rId97" display="https://t.co/FWJBlqkpxq"/>
    <hyperlink ref="AM126" r:id="rId98" display="https://t.co/KTbqcNqaji"/>
    <hyperlink ref="AM127" r:id="rId99" display="https://t.co/WTeARgFFKe"/>
    <hyperlink ref="AM128" r:id="rId100" display="https://t.co/rwpd3mw108"/>
    <hyperlink ref="AM129" r:id="rId101" display="https://t.co/Rxh1Icak30"/>
    <hyperlink ref="AM130" r:id="rId102" display="https://t.co/DhSViPW7KN"/>
    <hyperlink ref="AM131" r:id="rId103" display="https://t.co/pTYBq6ncsT"/>
    <hyperlink ref="AM133" r:id="rId104" display="http://t.co/gbSIHZcKZR"/>
    <hyperlink ref="AM134" r:id="rId105" display="https://t.co/kI3KV7mknH"/>
    <hyperlink ref="AM135" r:id="rId106" display="https://t.co/Dy127x2mZe"/>
    <hyperlink ref="AM136" r:id="rId107" display="https://t.co/BPHjqTrU4t"/>
    <hyperlink ref="AM137" r:id="rId108" display="https://t.co/MDSUUriiJN"/>
    <hyperlink ref="AM138" r:id="rId109" display="https://t.co/qPxY3w7D74"/>
    <hyperlink ref="AM140" r:id="rId110" display="http://t.co/esahnKLS7O"/>
    <hyperlink ref="AM141" r:id="rId111" display="https://t.co/vQ6Qkvtg1F"/>
    <hyperlink ref="AM142" r:id="rId112" display="https://t.co/M4QmdgckIp"/>
    <hyperlink ref="AM143" r:id="rId113" display="https://t.co/qO4ri2Aodh"/>
    <hyperlink ref="AM146" r:id="rId114" display="https://t.co/QAzg8qeYz5"/>
    <hyperlink ref="AM147" r:id="rId115" display="https://t.co/snVgc5m35m"/>
    <hyperlink ref="AM149" r:id="rId116" display="http://t.co/wUvfn3OsAQ"/>
    <hyperlink ref="AM150" r:id="rId117" display="https://t.co/uOIdDajS6S"/>
    <hyperlink ref="AM151" r:id="rId118" display="https://t.co/ZYXVBCOZtL"/>
    <hyperlink ref="AM153" r:id="rId119" display="https://t.co/cdYnXgg0zi"/>
    <hyperlink ref="AM158" r:id="rId120" display="https://t.co/yTWiDFM7gq"/>
    <hyperlink ref="AM159" r:id="rId121" display="https://t.co/faPlpXYU8v"/>
    <hyperlink ref="AM160" r:id="rId122" display="http://t.co/91T1HA36bh"/>
    <hyperlink ref="AM161" r:id="rId123" display="https://t.co/MDEeHiRRmw"/>
    <hyperlink ref="AM162" r:id="rId124" display="https://t.co/YOrlCx4RBW"/>
    <hyperlink ref="AM163" r:id="rId125" display="https://t.co/gdXee9nDYf"/>
    <hyperlink ref="AM169" r:id="rId126" display="https://t.co/Su722h4l5M"/>
    <hyperlink ref="AM170" r:id="rId127" display="https://t.co/v91lI5GTRU"/>
    <hyperlink ref="AM171" r:id="rId128" display="https://t.co/F3fLcfn45H"/>
    <hyperlink ref="AM172" r:id="rId129" display="https://t.co/NmrnTyJYGE"/>
    <hyperlink ref="AM173" r:id="rId130" display="https://t.co/FaHDyV4fD0"/>
    <hyperlink ref="AM178" r:id="rId131" display="https://t.co/PmIITyXRFR"/>
    <hyperlink ref="AM179" r:id="rId132" display="https://t.co/qXmv9Kzw4v"/>
    <hyperlink ref="AM180" r:id="rId133" display="https://t.co/4bivhvKzYR"/>
    <hyperlink ref="AM181" r:id="rId134" display="https://t.co/0lkEltJglR"/>
    <hyperlink ref="AM182" r:id="rId135" display="https://t.co/uMMIjMeb22"/>
    <hyperlink ref="AM183" r:id="rId136" display="https://t.co/vU7uZz0Chb"/>
    <hyperlink ref="AM184" r:id="rId137" display="https://t.co/kmRXs5pFkZ"/>
    <hyperlink ref="AM186" r:id="rId138" display="https://t.co/DpFFXFnnCo"/>
    <hyperlink ref="AM188" r:id="rId139" display="https://t.co/HowqHaQfyr"/>
    <hyperlink ref="AM189" r:id="rId140" display="https://t.co/5vyQ1s1VXQ"/>
    <hyperlink ref="AM190" r:id="rId141" display="https://t.co/YsKIxquoRj"/>
    <hyperlink ref="AM191" r:id="rId142" display="https://t.co/yXn4oGsEqy"/>
    <hyperlink ref="AM193" r:id="rId143" display="https://t.co/Lgzpq6kz5D"/>
    <hyperlink ref="AM194" r:id="rId144" display="http://t.co/eIgzbeR7z2"/>
    <hyperlink ref="AM195" r:id="rId145" display="http://t.co/JReCdEbd21"/>
    <hyperlink ref="AM196" r:id="rId146" display="https://t.co/FhzQC5NQ3f"/>
    <hyperlink ref="AM197" r:id="rId147" display="http://t.co/0hkhm6bben"/>
    <hyperlink ref="AM198" r:id="rId148" display="https://t.co/PkJfNvxA5d"/>
    <hyperlink ref="AM199" r:id="rId149" display="https://t.co/Y1gKFtD7EY"/>
    <hyperlink ref="AM200" r:id="rId150" display="https://t.co/deQSCJp4xH"/>
    <hyperlink ref="AM201" r:id="rId151" display="https://t.co/gecZaI6eHD"/>
    <hyperlink ref="AM204" r:id="rId152" display="https://t.co/fNnhYVizfI"/>
    <hyperlink ref="AM205" r:id="rId153" display="https://t.co/IfmRw6A67P"/>
    <hyperlink ref="AM213" r:id="rId154" display="https://t.co/pDoUr8JlUK"/>
    <hyperlink ref="AM216" r:id="rId155" display="https://t.co/BdtpXV8XzG"/>
    <hyperlink ref="AM217" r:id="rId156" display="https://t.co/htsaLq17GS"/>
    <hyperlink ref="AM218" r:id="rId157" display="https://t.co/GrFS9vejn0"/>
    <hyperlink ref="AM221" r:id="rId158" display="https://t.co/pDB5RyLTdZ"/>
    <hyperlink ref="AM222" r:id="rId159" display="https://t.co/SwN0QkN0k3"/>
    <hyperlink ref="AP3" r:id="rId160" display="https://pbs.twimg.com/profile_banners/1018014615823716352/1536290405"/>
    <hyperlink ref="AP4" r:id="rId161" display="https://pbs.twimg.com/profile_banners/90590619/1504806634"/>
    <hyperlink ref="AP5" r:id="rId162" display="https://pbs.twimg.com/profile_banners/963361195666354176/1518520445"/>
    <hyperlink ref="AP6" r:id="rId163" display="https://pbs.twimg.com/profile_banners/2231374259/1532553536"/>
    <hyperlink ref="AP7" r:id="rId164" display="https://pbs.twimg.com/profile_banners/15249154/1531827416"/>
    <hyperlink ref="AP8" r:id="rId165" display="https://pbs.twimg.com/profile_banners/14211474/1526253531"/>
    <hyperlink ref="AP9" r:id="rId166" display="https://pbs.twimg.com/profile_banners/50940456/1539628983"/>
    <hyperlink ref="AP10" r:id="rId167" display="https://pbs.twimg.com/profile_banners/1688187541/1455748389"/>
    <hyperlink ref="AP11" r:id="rId168" display="https://pbs.twimg.com/profile_banners/83859544/1540830748"/>
    <hyperlink ref="AP12" r:id="rId169" display="https://pbs.twimg.com/profile_banners/22516489/1508416705"/>
    <hyperlink ref="AP13" r:id="rId170" display="https://pbs.twimg.com/profile_banners/72960465/1425986516"/>
    <hyperlink ref="AP14" r:id="rId171" display="https://pbs.twimg.com/profile_banners/3114426165/1530535819"/>
    <hyperlink ref="AP15" r:id="rId172" display="https://pbs.twimg.com/profile_banners/534563976/1540268609"/>
    <hyperlink ref="AP16" r:id="rId173" display="https://pbs.twimg.com/profile_banners/788898706586275840/1499300999"/>
    <hyperlink ref="AP17" r:id="rId174" display="https://pbs.twimg.com/profile_banners/2257672447/1497573534"/>
    <hyperlink ref="AP18" r:id="rId175" display="https://pbs.twimg.com/profile_banners/4886662091/1486050765"/>
    <hyperlink ref="AP19" r:id="rId176" display="https://pbs.twimg.com/profile_banners/17375116/1490902003"/>
    <hyperlink ref="AP20" r:id="rId177" display="https://pbs.twimg.com/profile_banners/555031989/1504691055"/>
    <hyperlink ref="AP21" r:id="rId178" display="https://pbs.twimg.com/profile_banners/14174897/1488560280"/>
    <hyperlink ref="AP22" r:id="rId179" display="https://pbs.twimg.com/profile_banners/940573275612049408/1513085798"/>
    <hyperlink ref="AP23" r:id="rId180" display="https://pbs.twimg.com/profile_banners/33836629/1407117611"/>
    <hyperlink ref="AP25" r:id="rId181" display="https://pbs.twimg.com/profile_banners/488851504/1541171777"/>
    <hyperlink ref="AP26" r:id="rId182" display="https://pbs.twimg.com/profile_banners/35252442/1534005989"/>
    <hyperlink ref="AP27" r:id="rId183" display="https://pbs.twimg.com/profile_banners/480389147/1543584223"/>
    <hyperlink ref="AP28" r:id="rId184" display="https://pbs.twimg.com/profile_banners/883370717412298752/1500119575"/>
    <hyperlink ref="AP30" r:id="rId185" display="https://pbs.twimg.com/profile_banners/787532220881920004/1487012248"/>
    <hyperlink ref="AP31" r:id="rId186" display="https://pbs.twimg.com/profile_banners/3169916217/1429103741"/>
    <hyperlink ref="AP32" r:id="rId187" display="https://pbs.twimg.com/profile_banners/772190126483079169/1512149880"/>
    <hyperlink ref="AP33" r:id="rId188" display="https://pbs.twimg.com/profile_banners/343253060/1543585923"/>
    <hyperlink ref="AP34" r:id="rId189" display="https://pbs.twimg.com/profile_banners/202590356/1533565228"/>
    <hyperlink ref="AP35" r:id="rId190" display="https://pbs.twimg.com/profile_banners/175433916/1540627774"/>
    <hyperlink ref="AP36" r:id="rId191" display="https://pbs.twimg.com/profile_banners/20222744/1510937848"/>
    <hyperlink ref="AP37" r:id="rId192" display="https://pbs.twimg.com/profile_banners/1069759939072139264/1547382581"/>
    <hyperlink ref="AP38" r:id="rId193" display="https://pbs.twimg.com/profile_banners/195622492/1436112044"/>
    <hyperlink ref="AP39" r:id="rId194" display="https://pbs.twimg.com/profile_banners/873540682543235072/1547841212"/>
    <hyperlink ref="AP40" r:id="rId195" display="https://pbs.twimg.com/profile_banners/873385619883528193/1547751955"/>
    <hyperlink ref="AP41" r:id="rId196" display="https://pbs.twimg.com/profile_banners/1083961954656550912/1547982026"/>
    <hyperlink ref="AP42" r:id="rId197" display="https://pbs.twimg.com/profile_banners/1061236815095648257/1547980875"/>
    <hyperlink ref="AP43" r:id="rId198" display="https://pbs.twimg.com/profile_banners/1002111478193893377/1547839484"/>
    <hyperlink ref="AP44" r:id="rId199" display="https://pbs.twimg.com/profile_banners/869830218730672128/1547388563"/>
    <hyperlink ref="AP45" r:id="rId200" display="https://pbs.twimg.com/profile_banners/774619476469878786/1547849960"/>
    <hyperlink ref="AP46" r:id="rId201" display="https://pbs.twimg.com/profile_banners/2711212681/1547585771"/>
    <hyperlink ref="AP47" r:id="rId202" display="https://pbs.twimg.com/profile_banners/18075604/1528751344"/>
    <hyperlink ref="AP48" r:id="rId203" display="https://pbs.twimg.com/profile_banners/169089681/1545313243"/>
    <hyperlink ref="AP49" r:id="rId204" display="https://pbs.twimg.com/profile_banners/61559439/1522799488"/>
    <hyperlink ref="AP50" r:id="rId205" display="https://pbs.twimg.com/profile_banners/227423290/1489733266"/>
    <hyperlink ref="AP51" r:id="rId206" display="https://pbs.twimg.com/profile_banners/2307675307/1540688006"/>
    <hyperlink ref="AP52" r:id="rId207" display="https://pbs.twimg.com/profile_banners/34340245/1542064007"/>
    <hyperlink ref="AP53" r:id="rId208" display="https://pbs.twimg.com/profile_banners/10876852/1530514719"/>
    <hyperlink ref="AP54" r:id="rId209" display="https://pbs.twimg.com/profile_banners/244192610/1534864946"/>
    <hyperlink ref="AP55" r:id="rId210" display="https://pbs.twimg.com/profile_banners/736185001457287169/1539735091"/>
    <hyperlink ref="AP56" r:id="rId211" display="https://pbs.twimg.com/profile_banners/2467791/1469484132"/>
    <hyperlink ref="AP57" r:id="rId212" display="https://pbs.twimg.com/profile_banners/796169341/1544731524"/>
    <hyperlink ref="AP58" r:id="rId213" display="https://pbs.twimg.com/profile_banners/16137442/1541184015"/>
    <hyperlink ref="AP59" r:id="rId214" display="https://pbs.twimg.com/profile_banners/875122621/1543354107"/>
    <hyperlink ref="AP60" r:id="rId215" display="https://pbs.twimg.com/profile_banners/3131243261/1540665697"/>
    <hyperlink ref="AP61" r:id="rId216" display="https://pbs.twimg.com/profile_banners/18244332/1503029196"/>
    <hyperlink ref="AP62" r:id="rId217" display="https://pbs.twimg.com/profile_banners/62316970/1504977140"/>
    <hyperlink ref="AP63" r:id="rId218" display="https://pbs.twimg.com/profile_banners/700406836252581888/1542033743"/>
    <hyperlink ref="AP64" r:id="rId219" display="https://pbs.twimg.com/profile_banners/235684766/1537627568"/>
    <hyperlink ref="AP65" r:id="rId220" display="https://pbs.twimg.com/profile_banners/291831562/1538201146"/>
    <hyperlink ref="AP66" r:id="rId221" display="https://pbs.twimg.com/profile_banners/384916348/1530562551"/>
    <hyperlink ref="AP67" r:id="rId222" display="https://pbs.twimg.com/profile_banners/3282923334/1482947018"/>
    <hyperlink ref="AP68" r:id="rId223" display="https://pbs.twimg.com/profile_banners/713325433006063616/1534236561"/>
    <hyperlink ref="AP70" r:id="rId224" display="https://pbs.twimg.com/profile_banners/3158043492/1545314081"/>
    <hyperlink ref="AP71" r:id="rId225" display="https://pbs.twimg.com/profile_banners/44785646/1531395269"/>
    <hyperlink ref="AP72" r:id="rId226" display="https://pbs.twimg.com/profile_banners/5120691/1547196121"/>
    <hyperlink ref="AP73" r:id="rId227" display="https://pbs.twimg.com/profile_banners/2268391/1419103236"/>
    <hyperlink ref="AP74" r:id="rId228" display="https://pbs.twimg.com/profile_banners/2798075825/1412179332"/>
    <hyperlink ref="AP76" r:id="rId229" display="https://pbs.twimg.com/profile_banners/841437061/1473979951"/>
    <hyperlink ref="AP77" r:id="rId230" display="https://pbs.twimg.com/profile_banners/250657839/1430823481"/>
    <hyperlink ref="AP78" r:id="rId231" display="https://pbs.twimg.com/profile_banners/204010235/1514766629"/>
    <hyperlink ref="AP79" r:id="rId232" display="https://pbs.twimg.com/profile_banners/2344530218/1527574812"/>
    <hyperlink ref="AP80" r:id="rId233" display="https://pbs.twimg.com/profile_banners/45308261/1540219692"/>
    <hyperlink ref="AP81" r:id="rId234" display="https://pbs.twimg.com/profile_banners/985164177399480320/1525037726"/>
    <hyperlink ref="AP82" r:id="rId235" display="https://pbs.twimg.com/profile_banners/3151822850/1524136035"/>
    <hyperlink ref="AP83" r:id="rId236" display="https://pbs.twimg.com/profile_banners/3166596829/1474970884"/>
    <hyperlink ref="AP84" r:id="rId237" display="https://pbs.twimg.com/profile_banners/3145295054/1533752537"/>
    <hyperlink ref="AP85" r:id="rId238" display="https://pbs.twimg.com/profile_banners/903985726232059906/1542382725"/>
    <hyperlink ref="AP86" r:id="rId239" display="https://pbs.twimg.com/profile_banners/739149447486021632/1537179041"/>
    <hyperlink ref="AP88" r:id="rId240" display="https://pbs.twimg.com/profile_banners/768149629263163392/1493923448"/>
    <hyperlink ref="AP90" r:id="rId241" display="https://pbs.twimg.com/profile_banners/165897365/1490918146"/>
    <hyperlink ref="AP91" r:id="rId242" display="https://pbs.twimg.com/profile_banners/797930462475943944/1479189158"/>
    <hyperlink ref="AP93" r:id="rId243" display="https://pbs.twimg.com/profile_banners/885061914459607045/1542315587"/>
    <hyperlink ref="AP94" r:id="rId244" display="https://pbs.twimg.com/profile_banners/753452936659775488/1474608455"/>
    <hyperlink ref="AP95" r:id="rId245" display="https://pbs.twimg.com/profile_banners/91478624/1531316097"/>
    <hyperlink ref="AP97" r:id="rId246" display="https://pbs.twimg.com/profile_banners/19279811/1533311100"/>
    <hyperlink ref="AP98" r:id="rId247" display="https://pbs.twimg.com/profile_banners/958425442725240832/1540431093"/>
    <hyperlink ref="AP99" r:id="rId248" display="https://pbs.twimg.com/profile_banners/77426261/1534921831"/>
    <hyperlink ref="AP100" r:id="rId249" display="https://pbs.twimg.com/profile_banners/92522875/1491890444"/>
    <hyperlink ref="AP101" r:id="rId250" display="https://pbs.twimg.com/profile_banners/4263007693/1534167328"/>
    <hyperlink ref="AP102" r:id="rId251" display="https://pbs.twimg.com/profile_banners/191465225/1469103742"/>
    <hyperlink ref="AP103" r:id="rId252" display="https://pbs.twimg.com/profile_banners/700784500658208768/1518186542"/>
    <hyperlink ref="AP104" r:id="rId253" display="https://pbs.twimg.com/profile_banners/36422553/1537179255"/>
    <hyperlink ref="AP105" r:id="rId254" display="https://pbs.twimg.com/profile_banners/64346378/1505490553"/>
    <hyperlink ref="AP106" r:id="rId255" display="https://pbs.twimg.com/profile_banners/18068926/1442686907"/>
    <hyperlink ref="AP107" r:id="rId256" display="https://pbs.twimg.com/profile_banners/1072440385794801665/1545636284"/>
    <hyperlink ref="AP108" r:id="rId257" display="https://pbs.twimg.com/profile_banners/973880024360108032/1523749289"/>
    <hyperlink ref="AP109" r:id="rId258" display="https://pbs.twimg.com/profile_banners/800296049898196992/1547476023"/>
    <hyperlink ref="AP110" r:id="rId259" display="https://pbs.twimg.com/profile_banners/16186995/1517522487"/>
    <hyperlink ref="AP111" r:id="rId260" display="https://pbs.twimg.com/profile_banners/522353540/1457250955"/>
    <hyperlink ref="AP114" r:id="rId261" display="https://pbs.twimg.com/profile_banners/705539763349164032/1543420399"/>
    <hyperlink ref="AP115" r:id="rId262" display="https://pbs.twimg.com/profile_banners/2908107542/1533686235"/>
    <hyperlink ref="AP117" r:id="rId263" display="https://pbs.twimg.com/profile_banners/768197780/1471452252"/>
    <hyperlink ref="AP118" r:id="rId264" display="https://pbs.twimg.com/profile_banners/206083458/1526560340"/>
    <hyperlink ref="AP119" r:id="rId265" display="https://pbs.twimg.com/profile_banners/45514550/1539338244"/>
    <hyperlink ref="AP120" r:id="rId266" display="https://pbs.twimg.com/profile_banners/816653/1547763523"/>
    <hyperlink ref="AP122" r:id="rId267" display="https://pbs.twimg.com/profile_banners/20748873/1539037711"/>
    <hyperlink ref="AP123" r:id="rId268" display="https://pbs.twimg.com/profile_banners/47191725/1545329396"/>
    <hyperlink ref="AP124" r:id="rId269" display="https://pbs.twimg.com/profile_banners/15177180/1486972714"/>
    <hyperlink ref="AP125" r:id="rId270" display="https://pbs.twimg.com/profile_banners/1060302532096987136/1542156089"/>
    <hyperlink ref="AP126" r:id="rId271" display="https://pbs.twimg.com/profile_banners/2228941070/1535459476"/>
    <hyperlink ref="AP127" r:id="rId272" display="https://pbs.twimg.com/profile_banners/1202252881/1523572317"/>
    <hyperlink ref="AP128" r:id="rId273" display="https://pbs.twimg.com/profile_banners/3085247581/1545961900"/>
    <hyperlink ref="AP129" r:id="rId274" display="https://pbs.twimg.com/profile_banners/869821774862721024/1497606313"/>
    <hyperlink ref="AP130" r:id="rId275" display="https://pbs.twimg.com/profile_banners/1030416533439361029/1546342400"/>
    <hyperlink ref="AP131" r:id="rId276" display="https://pbs.twimg.com/profile_banners/20167623/1476546748"/>
    <hyperlink ref="AP132" r:id="rId277" display="https://pbs.twimg.com/profile_banners/727384676990607361/1462259634"/>
    <hyperlink ref="AP133" r:id="rId278" display="https://pbs.twimg.com/profile_banners/393033324/1488557327"/>
    <hyperlink ref="AP134" r:id="rId279" display="https://pbs.twimg.com/profile_banners/923835703913414656/1509095962"/>
    <hyperlink ref="AP135" r:id="rId280" display="https://pbs.twimg.com/profile_banners/4715321594/1527620516"/>
    <hyperlink ref="AP136" r:id="rId281" display="https://pbs.twimg.com/profile_banners/908230076/1546287275"/>
    <hyperlink ref="AP137" r:id="rId282" display="https://pbs.twimg.com/profile_banners/125485258/1538423848"/>
    <hyperlink ref="AP138" r:id="rId283" display="https://pbs.twimg.com/profile_banners/40971698/1499570580"/>
    <hyperlink ref="AP140" r:id="rId284" display="https://pbs.twimg.com/profile_banners/793968056/1360740898"/>
    <hyperlink ref="AP141" r:id="rId285" display="https://pbs.twimg.com/profile_banners/4873524423/1455440986"/>
    <hyperlink ref="AP142" r:id="rId286" display="https://pbs.twimg.com/profile_banners/444522096/1540995711"/>
    <hyperlink ref="AP143" r:id="rId287" display="https://pbs.twimg.com/profile_banners/32878258/1511734239"/>
    <hyperlink ref="AP144" r:id="rId288" display="https://pbs.twimg.com/profile_banners/2561926898/1536793078"/>
    <hyperlink ref="AP146" r:id="rId289" display="https://pbs.twimg.com/profile_banners/846014785246367745/1497302270"/>
    <hyperlink ref="AP147" r:id="rId290" display="https://pbs.twimg.com/profile_banners/77755590/1450375492"/>
    <hyperlink ref="AP148" r:id="rId291" display="https://pbs.twimg.com/profile_banners/795459894514171904/1508973688"/>
    <hyperlink ref="AP149" r:id="rId292" display="https://pbs.twimg.com/profile_banners/3060444101/1428591637"/>
    <hyperlink ref="AP150" r:id="rId293" display="https://pbs.twimg.com/profile_banners/3937914677/1526603737"/>
    <hyperlink ref="AP151" r:id="rId294" display="https://pbs.twimg.com/profile_banners/710374410599972864/1547079874"/>
    <hyperlink ref="AP153" r:id="rId295" display="https://pbs.twimg.com/profile_banners/1882066740/1423455908"/>
    <hyperlink ref="AP156" r:id="rId296" display="https://pbs.twimg.com/profile_banners/113689734/1525711162"/>
    <hyperlink ref="AP157" r:id="rId297" display="https://pbs.twimg.com/profile_banners/948162843798659073/1535037978"/>
    <hyperlink ref="AP158" r:id="rId298" display="https://pbs.twimg.com/profile_banners/4338452835/1513614820"/>
    <hyperlink ref="AP159" r:id="rId299" display="https://pbs.twimg.com/profile_banners/106318760/1481463704"/>
    <hyperlink ref="AP160" r:id="rId300" display="https://pbs.twimg.com/profile_banners/2466013141/1455008269"/>
    <hyperlink ref="AP161" r:id="rId301" display="https://pbs.twimg.com/profile_banners/15355390/1547046383"/>
    <hyperlink ref="AP162" r:id="rId302" display="https://pbs.twimg.com/profile_banners/735140695/1502568592"/>
    <hyperlink ref="AP163" r:id="rId303" display="https://pbs.twimg.com/profile_banners/337411103/1542607776"/>
    <hyperlink ref="AP166" r:id="rId304" display="https://pbs.twimg.com/profile_banners/512492072/1429602656"/>
    <hyperlink ref="AP167" r:id="rId305" display="https://pbs.twimg.com/profile_banners/246675507/1443884447"/>
    <hyperlink ref="AP168" r:id="rId306" display="https://pbs.twimg.com/profile_banners/2728387187/1459679711"/>
    <hyperlink ref="AP169" r:id="rId307" display="https://pbs.twimg.com/profile_banners/199851289/1520982529"/>
    <hyperlink ref="AP170" r:id="rId308" display="https://pbs.twimg.com/profile_banners/1155888656/1524503480"/>
    <hyperlink ref="AP171" r:id="rId309" display="https://pbs.twimg.com/profile_banners/10228272/1544543885"/>
    <hyperlink ref="AP172" r:id="rId310" display="https://pbs.twimg.com/profile_banners/7858252/1524001203"/>
    <hyperlink ref="AP173" r:id="rId311" display="https://pbs.twimg.com/profile_banners/14941975/1526064148"/>
    <hyperlink ref="AP174" r:id="rId312" display="https://pbs.twimg.com/profile_banners/67286644/1547393460"/>
    <hyperlink ref="AP175" r:id="rId313" display="https://pbs.twimg.com/profile_banners/3265736556/1472384022"/>
    <hyperlink ref="AP177" r:id="rId314" display="https://pbs.twimg.com/profile_banners/96750886/1480436468"/>
    <hyperlink ref="AP178" r:id="rId315" display="https://pbs.twimg.com/profile_banners/892443958898335745/1516914215"/>
    <hyperlink ref="AP179" r:id="rId316" display="https://pbs.twimg.com/profile_banners/957883598001942528/1542618719"/>
    <hyperlink ref="AP180" r:id="rId317" display="https://pbs.twimg.com/profile_banners/14065217/1483939913"/>
    <hyperlink ref="AP181" r:id="rId318" display="https://pbs.twimg.com/profile_banners/728844866109612032/1546815575"/>
    <hyperlink ref="AP182" r:id="rId319" display="https://pbs.twimg.com/profile_banners/331659804/1479956250"/>
    <hyperlink ref="AP183" r:id="rId320" display="https://pbs.twimg.com/profile_banners/193693497/1527756551"/>
    <hyperlink ref="AP184" r:id="rId321" display="https://pbs.twimg.com/profile_banners/92604357/1396586027"/>
    <hyperlink ref="AP185" r:id="rId322" display="https://pbs.twimg.com/profile_banners/737142202481016832/1538216794"/>
    <hyperlink ref="AP186" r:id="rId323" display="https://pbs.twimg.com/profile_banners/808051518242979841/1510829536"/>
    <hyperlink ref="AP187" r:id="rId324" display="https://pbs.twimg.com/profile_banners/3166661352/1531133485"/>
    <hyperlink ref="AP189" r:id="rId325" display="https://pbs.twimg.com/profile_banners/796442638211809280/1535527685"/>
    <hyperlink ref="AP190" r:id="rId326" display="https://pbs.twimg.com/profile_banners/3229980963/1526233045"/>
    <hyperlink ref="AP191" r:id="rId327" display="https://pbs.twimg.com/profile_banners/26277030/1434797864"/>
    <hyperlink ref="AP192" r:id="rId328" display="https://pbs.twimg.com/profile_banners/1468912225/1428325235"/>
    <hyperlink ref="AP193" r:id="rId329" display="https://pbs.twimg.com/profile_banners/16926550/1547757508"/>
    <hyperlink ref="AP194" r:id="rId330" display="https://pbs.twimg.com/profile_banners/458647237/1547847862"/>
    <hyperlink ref="AP195" r:id="rId331" display="https://pbs.twimg.com/profile_banners/112464786/1529436931"/>
    <hyperlink ref="AP196" r:id="rId332" display="https://pbs.twimg.com/profile_banners/19915112/1533655768"/>
    <hyperlink ref="AP198" r:id="rId333" display="https://pbs.twimg.com/profile_banners/1027538827345256448/1539054843"/>
    <hyperlink ref="AP199" r:id="rId334" display="https://pbs.twimg.com/profile_banners/210555477/1456679638"/>
    <hyperlink ref="AP200" r:id="rId335" display="https://pbs.twimg.com/profile_banners/2780306266/1546241312"/>
    <hyperlink ref="AP204" r:id="rId336" display="https://pbs.twimg.com/profile_banners/843870644999786496/1547387272"/>
    <hyperlink ref="AP205" r:id="rId337" display="https://pbs.twimg.com/profile_banners/2742938653/1547751140"/>
    <hyperlink ref="AP206" r:id="rId338" display="https://pbs.twimg.com/profile_banners/60833699/1541130268"/>
    <hyperlink ref="AP207" r:id="rId339" display="https://pbs.twimg.com/profile_banners/1064108650271309826/1542538859"/>
    <hyperlink ref="AP209" r:id="rId340" display="https://pbs.twimg.com/profile_banners/881938884862529537/1547438746"/>
    <hyperlink ref="AP210" r:id="rId341" display="https://pbs.twimg.com/profile_banners/4473915732/1531232314"/>
    <hyperlink ref="AP211" r:id="rId342" display="https://pbs.twimg.com/profile_banners/831707834802843649/1544565978"/>
    <hyperlink ref="AP213" r:id="rId343" display="https://pbs.twimg.com/profile_banners/4374719908/1547978128"/>
    <hyperlink ref="AP214" r:id="rId344" display="https://pbs.twimg.com/profile_banners/1040351960757686274/1536926943"/>
    <hyperlink ref="AP215" r:id="rId345" display="https://pbs.twimg.com/profile_banners/767768769842130944/1490212864"/>
    <hyperlink ref="AP217" r:id="rId346" display="https://pbs.twimg.com/profile_banners/519684545/1483383958"/>
    <hyperlink ref="AP220" r:id="rId347" display="https://pbs.twimg.com/profile_banners/978984773908545536/1541674889"/>
    <hyperlink ref="AP221" r:id="rId348" display="https://pbs.twimg.com/profile_banners/2323356980/1522671636"/>
    <hyperlink ref="AP222" r:id="rId349" display="https://pbs.twimg.com/profile_banners/861861525883158528/1494997363"/>
    <hyperlink ref="AV4" r:id="rId350" display="http://abs.twimg.com/images/themes/theme1/bg.png"/>
    <hyperlink ref="AV6" r:id="rId351" display="http://abs.twimg.com/images/themes/theme1/bg.png"/>
    <hyperlink ref="AV7" r:id="rId352" display="http://abs.twimg.com/images/themes/theme1/bg.png"/>
    <hyperlink ref="AV8" r:id="rId353" display="http://abs.twimg.com/images/themes/theme9/bg.gif"/>
    <hyperlink ref="AV9" r:id="rId354" display="http://abs.twimg.com/images/themes/theme10/bg.gif"/>
    <hyperlink ref="AV10" r:id="rId355" display="http://abs.twimg.com/images/themes/theme16/bg.gif"/>
    <hyperlink ref="AV11" r:id="rId356" display="http://abs.twimg.com/images/themes/theme18/bg.gif"/>
    <hyperlink ref="AV12" r:id="rId357" display="http://abs.twimg.com/images/themes/theme6/bg.gif"/>
    <hyperlink ref="AV13" r:id="rId358" display="http://abs.twimg.com/images/themes/theme1/bg.png"/>
    <hyperlink ref="AV14" r:id="rId359" display="http://abs.twimg.com/images/themes/theme17/bg.gif"/>
    <hyperlink ref="AV15" r:id="rId360" display="http://abs.twimg.com/images/themes/theme1/bg.png"/>
    <hyperlink ref="AV17" r:id="rId361" display="http://abs.twimg.com/images/themes/theme3/bg.gif"/>
    <hyperlink ref="AV18" r:id="rId362" display="http://abs.twimg.com/images/themes/theme1/bg.png"/>
    <hyperlink ref="AV19" r:id="rId363" display="http://abs.twimg.com/images/themes/theme1/bg.png"/>
    <hyperlink ref="AV20" r:id="rId364" display="http://abs.twimg.com/images/themes/theme1/bg.png"/>
    <hyperlink ref="AV21" r:id="rId365" display="http://abs.twimg.com/images/themes/theme5/bg.gif"/>
    <hyperlink ref="AV22" r:id="rId366" display="http://abs.twimg.com/images/themes/theme1/bg.png"/>
    <hyperlink ref="AV23" r:id="rId367" display="http://abs.twimg.com/images/themes/theme9/bg.gif"/>
    <hyperlink ref="AV24" r:id="rId368" display="http://abs.twimg.com/images/themes/theme1/bg.png"/>
    <hyperlink ref="AV25" r:id="rId369" display="http://abs.twimg.com/images/themes/theme1/bg.png"/>
    <hyperlink ref="AV26" r:id="rId370" display="http://abs.twimg.com/images/themes/theme1/bg.png"/>
    <hyperlink ref="AV27" r:id="rId371" display="http://abs.twimg.com/images/themes/theme6/bg.gif"/>
    <hyperlink ref="AV28" r:id="rId372" display="http://abs.twimg.com/images/themes/theme1/bg.png"/>
    <hyperlink ref="AV29" r:id="rId373" display="http://abs.twimg.com/images/themes/theme1/bg.png"/>
    <hyperlink ref="AV30" r:id="rId374" display="http://abs.twimg.com/images/themes/theme1/bg.png"/>
    <hyperlink ref="AV31" r:id="rId375" display="http://abs.twimg.com/images/themes/theme1/bg.png"/>
    <hyperlink ref="AV33" r:id="rId376" display="http://abs.twimg.com/images/themes/theme1/bg.png"/>
    <hyperlink ref="AV34" r:id="rId377" display="http://abs.twimg.com/images/themes/theme16/bg.gif"/>
    <hyperlink ref="AV35" r:id="rId378" display="http://abs.twimg.com/images/themes/theme1/bg.png"/>
    <hyperlink ref="AV36" r:id="rId379" display="http://abs.twimg.com/images/themes/theme2/bg.gif"/>
    <hyperlink ref="AV38" r:id="rId380" display="http://abs.twimg.com/images/themes/theme1/bg.png"/>
    <hyperlink ref="AV40" r:id="rId381" display="http://abs.twimg.com/images/themes/theme1/bg.png"/>
    <hyperlink ref="AV45" r:id="rId382" display="http://abs.twimg.com/images/themes/theme1/bg.png"/>
    <hyperlink ref="AV46" r:id="rId383" display="http://abs.twimg.com/images/themes/theme1/bg.png"/>
    <hyperlink ref="AV47" r:id="rId384" display="http://abs.twimg.com/images/themes/theme1/bg.png"/>
    <hyperlink ref="AV48" r:id="rId385" display="http://abs.twimg.com/images/themes/theme1/bg.png"/>
    <hyperlink ref="AV49" r:id="rId386" display="http://abs.twimg.com/images/themes/theme1/bg.png"/>
    <hyperlink ref="AV50" r:id="rId387" display="http://abs.twimg.com/images/themes/theme18/bg.gif"/>
    <hyperlink ref="AV51" r:id="rId388" display="http://abs.twimg.com/images/themes/theme1/bg.png"/>
    <hyperlink ref="AV52" r:id="rId389" display="http://abs.twimg.com/images/themes/theme15/bg.png"/>
    <hyperlink ref="AV53" r:id="rId390" display="http://abs.twimg.com/images/themes/theme1/bg.png"/>
    <hyperlink ref="AV54" r:id="rId391" display="http://abs.twimg.com/images/themes/theme1/bg.png"/>
    <hyperlink ref="AV56" r:id="rId392" display="http://abs.twimg.com/images/themes/theme1/bg.png"/>
    <hyperlink ref="AV57" r:id="rId393" display="http://abs.twimg.com/images/themes/theme1/bg.png"/>
    <hyperlink ref="AV58" r:id="rId394" display="http://abs.twimg.com/images/themes/theme14/bg.gif"/>
    <hyperlink ref="AV59" r:id="rId395" display="http://abs.twimg.com/images/themes/theme9/bg.gif"/>
    <hyperlink ref="AV60" r:id="rId396" display="http://abs.twimg.com/images/themes/theme1/bg.png"/>
    <hyperlink ref="AV61" r:id="rId397" display="http://abs.twimg.com/images/themes/theme1/bg.png"/>
    <hyperlink ref="AV62" r:id="rId398" display="http://abs.twimg.com/images/themes/theme1/bg.png"/>
    <hyperlink ref="AV63" r:id="rId399" display="http://abs.twimg.com/images/themes/theme1/bg.png"/>
    <hyperlink ref="AV64" r:id="rId400" display="http://abs.twimg.com/images/themes/theme1/bg.png"/>
    <hyperlink ref="AV65" r:id="rId401" display="http://abs.twimg.com/images/themes/theme18/bg.gif"/>
    <hyperlink ref="AV66" r:id="rId402" display="http://abs.twimg.com/images/themes/theme1/bg.png"/>
    <hyperlink ref="AV67" r:id="rId403" display="http://abs.twimg.com/images/themes/theme1/bg.png"/>
    <hyperlink ref="AV68" r:id="rId404" display="http://abs.twimg.com/images/themes/theme1/bg.png"/>
    <hyperlink ref="AV69" r:id="rId405" display="http://abs.twimg.com/images/themes/theme1/bg.png"/>
    <hyperlink ref="AV70" r:id="rId406" display="http://abs.twimg.com/images/themes/theme16/bg.gif"/>
    <hyperlink ref="AV71" r:id="rId407" display="http://abs.twimg.com/images/themes/theme1/bg.png"/>
    <hyperlink ref="AV72" r:id="rId408" display="http://abs.twimg.com/images/themes/theme1/bg.png"/>
    <hyperlink ref="AV73" r:id="rId409" display="http://abs.twimg.com/images/themes/theme1/bg.png"/>
    <hyperlink ref="AV74" r:id="rId410" display="http://abs.twimg.com/images/themes/theme1/bg.png"/>
    <hyperlink ref="AV75" r:id="rId411" display="http://abs.twimg.com/images/themes/theme1/bg.png"/>
    <hyperlink ref="AV76" r:id="rId412" display="http://abs.twimg.com/images/themes/theme1/bg.png"/>
    <hyperlink ref="AV77" r:id="rId413" display="http://abs.twimg.com/images/themes/theme1/bg.png"/>
    <hyperlink ref="AV78" r:id="rId414" display="http://abs.twimg.com/images/themes/theme5/bg.gif"/>
    <hyperlink ref="AV79" r:id="rId415" display="http://abs.twimg.com/images/themes/theme14/bg.gif"/>
    <hyperlink ref="AV80" r:id="rId416" display="http://abs.twimg.com/images/themes/theme16/bg.gif"/>
    <hyperlink ref="AV82" r:id="rId417" display="http://abs.twimg.com/images/themes/theme12/bg.gif"/>
    <hyperlink ref="AV83" r:id="rId418" display="http://abs.twimg.com/images/themes/theme1/bg.png"/>
    <hyperlink ref="AV84" r:id="rId419" display="http://abs.twimg.com/images/themes/theme1/bg.png"/>
    <hyperlink ref="AV86" r:id="rId420" display="http://abs.twimg.com/images/themes/theme1/bg.png"/>
    <hyperlink ref="AV87" r:id="rId421" display="http://abs.twimg.com/images/themes/theme1/bg.png"/>
    <hyperlink ref="AV88" r:id="rId422" display="http://abs.twimg.com/images/themes/theme1/bg.png"/>
    <hyperlink ref="AV89" r:id="rId423" display="http://abs.twimg.com/images/themes/theme1/bg.png"/>
    <hyperlink ref="AV90" r:id="rId424" display="http://abs.twimg.com/images/themes/theme1/bg.png"/>
    <hyperlink ref="AV94" r:id="rId425" display="http://abs.twimg.com/images/themes/theme1/bg.png"/>
    <hyperlink ref="AV95" r:id="rId426" display="http://abs.twimg.com/images/themes/theme1/bg.png"/>
    <hyperlink ref="AV96" r:id="rId427" display="http://abs.twimg.com/images/themes/theme1/bg.png"/>
    <hyperlink ref="AV97" r:id="rId428" display="http://abs.twimg.com/images/themes/theme15/bg.png"/>
    <hyperlink ref="AV98" r:id="rId429" display="http://abs.twimg.com/images/themes/theme1/bg.png"/>
    <hyperlink ref="AV99" r:id="rId430" display="http://abs.twimg.com/images/themes/theme14/bg.gif"/>
    <hyperlink ref="AV100" r:id="rId431" display="http://abs.twimg.com/images/themes/theme14/bg.gif"/>
    <hyperlink ref="AV101" r:id="rId432" display="http://abs.twimg.com/images/themes/theme1/bg.png"/>
    <hyperlink ref="AV102" r:id="rId433" display="http://abs.twimg.com/images/themes/theme1/bg.png"/>
    <hyperlink ref="AV104" r:id="rId434" display="http://abs.twimg.com/images/themes/theme15/bg.png"/>
    <hyperlink ref="AV105" r:id="rId435" display="http://abs.twimg.com/images/themes/theme1/bg.png"/>
    <hyperlink ref="AV106" r:id="rId436" display="http://abs.twimg.com/images/themes/theme1/bg.png"/>
    <hyperlink ref="AV110" r:id="rId437" display="http://abs.twimg.com/images/themes/theme1/bg.png"/>
    <hyperlink ref="AV111" r:id="rId438" display="http://abs.twimg.com/images/themes/theme1/bg.png"/>
    <hyperlink ref="AV112" r:id="rId439" display="http://abs.twimg.com/images/themes/theme1/bg.png"/>
    <hyperlink ref="AV113" r:id="rId440" display="http://abs.twimg.com/images/themes/theme1/bg.png"/>
    <hyperlink ref="AV115" r:id="rId441" display="http://abs.twimg.com/images/themes/theme1/bg.png"/>
    <hyperlink ref="AV116" r:id="rId442" display="http://abs.twimg.com/images/themes/theme1/bg.png"/>
    <hyperlink ref="AV117" r:id="rId443" display="http://abs.twimg.com/images/themes/theme1/bg.png"/>
    <hyperlink ref="AV118" r:id="rId444" display="http://abs.twimg.com/images/themes/theme1/bg.png"/>
    <hyperlink ref="AV119" r:id="rId445" display="http://abs.twimg.com/images/themes/theme1/bg.png"/>
    <hyperlink ref="AV120" r:id="rId446" display="http://abs.twimg.com/images/themes/theme1/bg.png"/>
    <hyperlink ref="AV121" r:id="rId447" display="http://abs.twimg.com/images/themes/theme1/bg.png"/>
    <hyperlink ref="AV122" r:id="rId448" display="http://abs.twimg.com/images/themes/theme6/bg.gif"/>
    <hyperlink ref="AV123" r:id="rId449" display="http://abs.twimg.com/images/themes/theme13/bg.gif"/>
    <hyperlink ref="AV124" r:id="rId450" display="http://abs.twimg.com/images/themes/theme1/bg.png"/>
    <hyperlink ref="AV125" r:id="rId451" display="http://abs.twimg.com/images/themes/theme1/bg.png"/>
    <hyperlink ref="AV126" r:id="rId452" display="http://abs.twimg.com/images/themes/theme1/bg.png"/>
    <hyperlink ref="AV127" r:id="rId453" display="http://abs.twimg.com/images/themes/theme1/bg.png"/>
    <hyperlink ref="AV128" r:id="rId454" display="http://abs.twimg.com/images/themes/theme1/bg.png"/>
    <hyperlink ref="AV130" r:id="rId455" display="http://abs.twimg.com/images/themes/theme1/bg.png"/>
    <hyperlink ref="AV131" r:id="rId456" display="http://abs.twimg.com/images/themes/theme1/bg.png"/>
    <hyperlink ref="AV132" r:id="rId457" display="http://abs.twimg.com/images/themes/theme1/bg.png"/>
    <hyperlink ref="AV133" r:id="rId458" display="http://abs.twimg.com/images/themes/theme14/bg.gif"/>
    <hyperlink ref="AV134" r:id="rId459" display="http://abs.twimg.com/images/themes/theme1/bg.png"/>
    <hyperlink ref="AV135" r:id="rId460" display="http://abs.twimg.com/images/themes/theme1/bg.png"/>
    <hyperlink ref="AV136" r:id="rId461" display="http://abs.twimg.com/images/themes/theme1/bg.png"/>
    <hyperlink ref="AV137" r:id="rId462" display="http://abs.twimg.com/images/themes/theme1/bg.png"/>
    <hyperlink ref="AV138" r:id="rId463" display="http://abs.twimg.com/images/themes/theme3/bg.gif"/>
    <hyperlink ref="AV139" r:id="rId464" display="http://abs.twimg.com/images/themes/theme1/bg.png"/>
    <hyperlink ref="AV140" r:id="rId465" display="http://abs.twimg.com/images/themes/theme3/bg.gif"/>
    <hyperlink ref="AV141" r:id="rId466" display="http://abs.twimg.com/images/themes/theme1/bg.png"/>
    <hyperlink ref="AV142" r:id="rId467" display="http://abs.twimg.com/images/themes/theme1/bg.png"/>
    <hyperlink ref="AV143" r:id="rId468" display="http://abs.twimg.com/images/themes/theme1/bg.png"/>
    <hyperlink ref="AV144" r:id="rId469" display="http://abs.twimg.com/images/themes/theme1/bg.png"/>
    <hyperlink ref="AV145" r:id="rId470" display="http://abs.twimg.com/images/themes/theme1/bg.png"/>
    <hyperlink ref="AV146" r:id="rId471" display="http://abs.twimg.com/images/themes/theme1/bg.png"/>
    <hyperlink ref="AV147" r:id="rId472" display="http://abs.twimg.com/images/themes/theme18/bg.gif"/>
    <hyperlink ref="AV149" r:id="rId473" display="http://abs.twimg.com/images/themes/theme1/bg.png"/>
    <hyperlink ref="AV150" r:id="rId474" display="http://abs.twimg.com/images/themes/theme1/bg.png"/>
    <hyperlink ref="AV153" r:id="rId475" display="http://abs.twimg.com/images/themes/theme1/bg.png"/>
    <hyperlink ref="AV155" r:id="rId476" display="http://abs.twimg.com/images/themes/theme1/bg.png"/>
    <hyperlink ref="AV156" r:id="rId477" display="http://abs.twimg.com/images/themes/theme1/bg.png"/>
    <hyperlink ref="AV158" r:id="rId478" display="http://abs.twimg.com/images/themes/theme4/bg.gif"/>
    <hyperlink ref="AV159" r:id="rId479" display="http://abs.twimg.com/images/themes/theme1/bg.png"/>
    <hyperlink ref="AV160" r:id="rId480" display="http://abs.twimg.com/images/themes/theme1/bg.png"/>
    <hyperlink ref="AV161" r:id="rId481" display="http://abs.twimg.com/images/themes/theme14/bg.gif"/>
    <hyperlink ref="AV162" r:id="rId482" display="http://abs.twimg.com/images/themes/theme1/bg.png"/>
    <hyperlink ref="AV163" r:id="rId483" display="http://abs.twimg.com/images/themes/theme1/bg.png"/>
    <hyperlink ref="AV164" r:id="rId484" display="http://abs.twimg.com/images/themes/theme1/bg.png"/>
    <hyperlink ref="AV166" r:id="rId485" display="http://abs.twimg.com/images/themes/theme4/bg.gif"/>
    <hyperlink ref="AV167" r:id="rId486" display="http://abs.twimg.com/images/themes/theme16/bg.gif"/>
    <hyperlink ref="AV168" r:id="rId487" display="http://abs.twimg.com/images/themes/theme1/bg.png"/>
    <hyperlink ref="AV169" r:id="rId488" display="http://abs.twimg.com/images/themes/theme1/bg.png"/>
    <hyperlink ref="AV170" r:id="rId489" display="http://abs.twimg.com/images/themes/theme1/bg.png"/>
    <hyperlink ref="AV171" r:id="rId490" display="http://abs.twimg.com/images/themes/theme14/bg.gif"/>
    <hyperlink ref="AV172" r:id="rId491" display="http://abs.twimg.com/images/themes/theme12/bg.gif"/>
    <hyperlink ref="AV173" r:id="rId492" display="http://abs.twimg.com/images/themes/theme1/bg.png"/>
    <hyperlink ref="AV174" r:id="rId493" display="http://abs.twimg.com/images/themes/theme1/bg.png"/>
    <hyperlink ref="AV175" r:id="rId494" display="http://abs.twimg.com/images/themes/theme1/bg.png"/>
    <hyperlink ref="AV176" r:id="rId495" display="http://abs.twimg.com/images/themes/theme1/bg.png"/>
    <hyperlink ref="AV177" r:id="rId496" display="http://abs.twimg.com/images/themes/theme1/bg.png"/>
    <hyperlink ref="AV180" r:id="rId497" display="http://abs.twimg.com/images/themes/theme12/bg.gif"/>
    <hyperlink ref="AV181" r:id="rId498" display="http://abs.twimg.com/images/themes/theme1/bg.png"/>
    <hyperlink ref="AV182" r:id="rId499" display="http://abs.twimg.com/images/themes/theme4/bg.gif"/>
    <hyperlink ref="AV183" r:id="rId500" display="http://abs.twimg.com/images/themes/theme14/bg.gif"/>
    <hyperlink ref="AV184" r:id="rId501" display="http://abs.twimg.com/images/themes/theme18/bg.gif"/>
    <hyperlink ref="AV186" r:id="rId502" display="http://abs.twimg.com/images/themes/theme1/bg.png"/>
    <hyperlink ref="AV187" r:id="rId503" display="http://abs.twimg.com/images/themes/theme1/bg.png"/>
    <hyperlink ref="AV188" r:id="rId504" display="http://abs.twimg.com/images/themes/theme1/bg.png"/>
    <hyperlink ref="AV190" r:id="rId505" display="http://abs.twimg.com/images/themes/theme4/bg.gif"/>
    <hyperlink ref="AV191" r:id="rId506" display="http://abs.twimg.com/images/themes/theme1/bg.png"/>
    <hyperlink ref="AV192" r:id="rId507" display="http://abs.twimg.com/images/themes/theme1/bg.png"/>
    <hyperlink ref="AV193" r:id="rId508" display="http://abs.twimg.com/images/themes/theme1/bg.png"/>
    <hyperlink ref="AV194" r:id="rId509" display="http://abs.twimg.com/images/themes/theme1/bg.png"/>
    <hyperlink ref="AV195" r:id="rId510" display="http://abs.twimg.com/images/themes/theme1/bg.png"/>
    <hyperlink ref="AV196" r:id="rId511" display="http://abs.twimg.com/images/themes/theme1/bg.png"/>
    <hyperlink ref="AV197" r:id="rId512" display="http://abs.twimg.com/images/themes/theme15/bg.png"/>
    <hyperlink ref="AV198" r:id="rId513" display="http://abs.twimg.com/images/themes/theme1/bg.png"/>
    <hyperlink ref="AV199" r:id="rId514" display="http://abs.twimg.com/images/themes/theme1/bg.png"/>
    <hyperlink ref="AV200" r:id="rId515" display="http://abs.twimg.com/images/themes/theme1/bg.png"/>
    <hyperlink ref="AV203" r:id="rId516" display="http://abs.twimg.com/images/themes/theme18/bg.gif"/>
    <hyperlink ref="AV204" r:id="rId517" display="http://abs.twimg.com/images/themes/theme1/bg.png"/>
    <hyperlink ref="AV205" r:id="rId518" display="http://abs.twimg.com/images/themes/theme1/bg.png"/>
    <hyperlink ref="AV206" r:id="rId519" display="http://abs.twimg.com/images/themes/theme11/bg.gif"/>
    <hyperlink ref="AV207" r:id="rId520" display="http://abs.twimg.com/images/themes/theme1/bg.png"/>
    <hyperlink ref="AV208" r:id="rId521" display="http://abs.twimg.com/images/themes/theme1/bg.png"/>
    <hyperlink ref="AV210" r:id="rId522" display="http://abs.twimg.com/images/themes/theme1/bg.png"/>
    <hyperlink ref="AV213" r:id="rId523" display="http://abs.twimg.com/images/themes/theme1/bg.png"/>
    <hyperlink ref="AV214" r:id="rId524" display="http://abs.twimg.com/images/themes/theme1/bg.png"/>
    <hyperlink ref="AV217" r:id="rId525" display="http://abs.twimg.com/images/themes/theme1/bg.png"/>
    <hyperlink ref="AV218" r:id="rId526" display="http://abs.twimg.com/images/themes/theme1/bg.png"/>
    <hyperlink ref="AV221" r:id="rId527" display="http://abs.twimg.com/images/themes/theme1/bg.png"/>
    <hyperlink ref="AV222" r:id="rId528" display="http://abs.twimg.com/images/themes/theme1/bg.png"/>
    <hyperlink ref="G3" r:id="rId529" display="http://pbs.twimg.com/profile_images/1026376387102420994/oSUBEmz3_normal.jpg"/>
    <hyperlink ref="G4" r:id="rId530" display="http://pbs.twimg.com/profile_images/1013672070239211520/gJHyFjS1_normal.jpg"/>
    <hyperlink ref="G5" r:id="rId531" display="http://pbs.twimg.com/profile_images/963370192276459520/mrxYhwCj_normal.jpg"/>
    <hyperlink ref="G6" r:id="rId532" display="http://pbs.twimg.com/profile_images/908813422749536256/7EdG7l8U_normal.jpg"/>
    <hyperlink ref="G7" r:id="rId533" display="http://pbs.twimg.com/profile_images/773264212042870784/GUtQ6yty_normal.jpg"/>
    <hyperlink ref="G8" r:id="rId534" display="http://pbs.twimg.com/profile_images/2869484348/9ffaeb3cd186c9dc6ff174fa81b4bb9c_normal.jpeg"/>
    <hyperlink ref="G9" r:id="rId535" display="http://pbs.twimg.com/profile_images/1016438132844032001/d6QB0d6c_normal.jpg"/>
    <hyperlink ref="G10" r:id="rId536" display="http://pbs.twimg.com/profile_images/688140202565476352/EvprkhJd_normal.jpg"/>
    <hyperlink ref="G11" r:id="rId537" display="http://pbs.twimg.com/profile_images/749413340296818688/mifB6ZYK_normal.jpg"/>
    <hyperlink ref="G12" r:id="rId538" display="http://pbs.twimg.com/profile_images/920992672247988226/E40RjKEA_normal.jpg"/>
    <hyperlink ref="G13" r:id="rId539" display="http://pbs.twimg.com/profile_images/735710649263624194/sOKjgW4O_normal.jpg"/>
    <hyperlink ref="G14" r:id="rId540" display="http://pbs.twimg.com/profile_images/619126226456739840/4tGLSrmg_normal.png"/>
    <hyperlink ref="G15" r:id="rId541" display="http://pbs.twimg.com/profile_images/1012459765606297602/5zDSHqg3_normal.jpg"/>
    <hyperlink ref="G16" r:id="rId542" display="http://pbs.twimg.com/profile_images/919657349018615808/f7V6gev2_normal.jpg"/>
    <hyperlink ref="G17" r:id="rId543" display="http://pbs.twimg.com/profile_images/957839350204547072/VhdqUoyQ_normal.jpg"/>
    <hyperlink ref="G18" r:id="rId544" display="http://pbs.twimg.com/profile_images/847104157983084545/6ie4udqF_normal.jpg"/>
    <hyperlink ref="G19" r:id="rId545" display="http://pbs.twimg.com/profile_images/847041538282577920/FUFsTB3e_normal.jpg"/>
    <hyperlink ref="G20" r:id="rId546" display="http://pbs.twimg.com/profile_images/456884052847386624/a69hONyQ_normal.jpeg"/>
    <hyperlink ref="G21" r:id="rId547" display="http://pbs.twimg.com/profile_images/823984252035309568/pPt7JWhh_normal.jpg"/>
    <hyperlink ref="G22" r:id="rId548" display="http://pbs.twimg.com/profile_images/979289059909566465/eUfNJefF_normal.jpg"/>
    <hyperlink ref="G23" r:id="rId549" display="http://pbs.twimg.com/profile_images/949761503292370944/jNCD5LL0_normal.jpg"/>
    <hyperlink ref="G24" r:id="rId550" display="http://pbs.twimg.com/profile_images/1866862979/50519_388209157862059_947380685_n_normal.jpg"/>
    <hyperlink ref="G25" r:id="rId551" display="http://pbs.twimg.com/profile_images/960869068092813312/q-NH-emc_normal.jpg"/>
    <hyperlink ref="G26" r:id="rId552" display="http://pbs.twimg.com/profile_images/1028321760624685057/KPO1Of6l_normal.jpg"/>
    <hyperlink ref="G27" r:id="rId553" display="http://pbs.twimg.com/profile_images/767786003474046977/xV7_CTZx_normal.jpg"/>
    <hyperlink ref="G28" r:id="rId554" display="http://pbs.twimg.com/profile_images/886191637583593472/9XA_dpRI_normal.jpg"/>
    <hyperlink ref="G29" r:id="rId555" display="http://pbs.twimg.com/profile_images/732482833407582210/TDe-Ph8r_normal.jpg"/>
    <hyperlink ref="G30" r:id="rId556" display="http://pbs.twimg.com/profile_images/836643307254075393/PnIBefJv_normal.jpg"/>
    <hyperlink ref="G31" r:id="rId557" display="http://pbs.twimg.com/profile_images/624165654107713536/ktO9JRsq_normal.png"/>
    <hyperlink ref="G32" r:id="rId558" display="http://pbs.twimg.com/profile_images/868563424606904320/wbm-fVp-_normal.jpg"/>
    <hyperlink ref="G33" r:id="rId559" display="http://pbs.twimg.com/profile_images/800716346992500736/EgNAUkQw_normal.jpg"/>
    <hyperlink ref="G34" r:id="rId560" display="http://pbs.twimg.com/profile_images/728262981847547904/3-YivPUj_normal.jpg"/>
    <hyperlink ref="G35" r:id="rId561" display="http://pbs.twimg.com/profile_images/1062471583468531713/NHtCjuhj_normal.jpg"/>
    <hyperlink ref="G36" r:id="rId562" display="http://pbs.twimg.com/profile_images/731299791410503680/C5OSSIwu_normal.jpg"/>
    <hyperlink ref="G37" r:id="rId563" display="http://pbs.twimg.com/profile_images/1084442273880961024/UjOtRmsg_normal.jpg"/>
    <hyperlink ref="G38" r:id="rId564" display="http://pbs.twimg.com/profile_images/716053503274127361/_CgLEBrI_normal.jpg"/>
    <hyperlink ref="G39" r:id="rId565" display="http://pbs.twimg.com/profile_images/1005552297462517761/k1TlgdH4_normal.jpg"/>
    <hyperlink ref="G40" r:id="rId566" display="http://pbs.twimg.com/profile_images/963452833394704384/ok0Jn5WH_normal.jpg"/>
    <hyperlink ref="G41" r:id="rId567" display="http://pbs.twimg.com/profile_images/1083962400083247105/AKQAETuV_normal.jpg"/>
    <hyperlink ref="G42" r:id="rId568" display="http://pbs.twimg.com/profile_images/1062021929492717568/UuvB7ClB_normal.jpg"/>
    <hyperlink ref="G43" r:id="rId569" display="http://pbs.twimg.com/profile_images/1034409738535022592/lDsAvF9p_normal.jpg"/>
    <hyperlink ref="G44" r:id="rId570" display="http://pbs.twimg.com/profile_images/1084458090513293313/PzWZhMJr_normal.jpg"/>
    <hyperlink ref="G45" r:id="rId571" display="http://pbs.twimg.com/profile_images/1078813247841673216/CUvQonOQ_normal.jpg"/>
    <hyperlink ref="G46" r:id="rId572" display="http://pbs.twimg.com/profile_images/1080518156932825089/Elhx7SXw_normal.jpg"/>
    <hyperlink ref="G47" r:id="rId573" display="http://pbs.twimg.com/profile_images/1011014041895043072/qr-wDBUd_normal.jpg"/>
    <hyperlink ref="G48" r:id="rId574" display="http://pbs.twimg.com/profile_images/932653191426203649/dguY2GoP_normal.jpg"/>
    <hyperlink ref="G49" r:id="rId575" display="http://pbs.twimg.com/profile_images/467079983936970752/LUOWehvo_normal.jpeg"/>
    <hyperlink ref="G50" r:id="rId576" display="http://pbs.twimg.com/profile_images/841919291997970432/M28Lz87L_normal.jpg"/>
    <hyperlink ref="G51" r:id="rId577" display="http://pbs.twimg.com/profile_images/742144800745357313/jROm3OL7_normal.jpg"/>
    <hyperlink ref="G52" r:id="rId578" display="http://pbs.twimg.com/profile_images/947631696597303296/YboVTrwS_normal.jpg"/>
    <hyperlink ref="G53" r:id="rId579" display="http://pbs.twimg.com/profile_images/1013677783300665344/RqhvBSM3_normal.jpg"/>
    <hyperlink ref="G54" r:id="rId580" display="http://pbs.twimg.com/profile_images/532961819803926528/q_BG_-Ws_normal.png"/>
    <hyperlink ref="G55" r:id="rId581" display="http://pbs.twimg.com/profile_images/925266281258823682/QFgUHJP0_normal.jpg"/>
    <hyperlink ref="G56" r:id="rId582" display="http://pbs.twimg.com/profile_images/1060271522319925257/fJKwJ0r2_normal.jpg"/>
    <hyperlink ref="G57" r:id="rId583" display="http://pbs.twimg.com/profile_images/1056655522210988037/6ZJYVWY0_normal.jpg"/>
    <hyperlink ref="G58" r:id="rId584" display="http://pbs.twimg.com/profile_images/1074703818154160128/eJl7xcAs_normal.jpg"/>
    <hyperlink ref="G59" r:id="rId585" display="http://pbs.twimg.com/profile_images/1085297085057024000/n1SZjZVb_normal.jpg"/>
    <hyperlink ref="G60" r:id="rId586" display="http://pbs.twimg.com/profile_images/822758822863372288/939JZi6Q_normal.jpg"/>
    <hyperlink ref="G61" r:id="rId587" display="http://pbs.twimg.com/profile_images/807711178000502784/QDWECQ78_normal.jpg"/>
    <hyperlink ref="G62" r:id="rId588" display="http://pbs.twimg.com/profile_images/536679443343753216/NQxv4-9-_normal.jpeg"/>
    <hyperlink ref="G63" r:id="rId589" display="http://pbs.twimg.com/profile_images/700407735284686848/semsEunV_normal.jpg"/>
    <hyperlink ref="G64" r:id="rId590" display="http://pbs.twimg.com/profile_images/774260864765526016/dzt8_7ip_normal.jpg"/>
    <hyperlink ref="G65" r:id="rId591" display="http://pbs.twimg.com/profile_images/1007344781050048512/tThzjCI__normal.jpg"/>
    <hyperlink ref="G66" r:id="rId592" display="http://pbs.twimg.com/profile_images/1038460614295867392/cyp9Q0cZ_normal.jpg"/>
    <hyperlink ref="G67" r:id="rId593" display="http://pbs.twimg.com/profile_images/864309323509387265/C6_3MNSp_normal.jpg"/>
    <hyperlink ref="G68" r:id="rId594" display="http://pbs.twimg.com/profile_images/1029251124908371968/aF1HVctH_normal.jpg"/>
    <hyperlink ref="G69" r:id="rId595" display="http://pbs.twimg.com/profile_images/890464519935283200/XrcgFjrN_normal.jpg"/>
    <hyperlink ref="G70" r:id="rId596" display="http://pbs.twimg.com/profile_images/1034409631781740544/IBI8HVUc_normal.jpg"/>
    <hyperlink ref="G71" r:id="rId597" display="http://pbs.twimg.com/profile_images/1033558496376016896/ln8uW_wD_normal.jpg"/>
    <hyperlink ref="G72" r:id="rId598" display="http://pbs.twimg.com/profile_images/565498192171507712/r2Hb2gvX_normal.png"/>
    <hyperlink ref="G73" r:id="rId599" display="http://pbs.twimg.com/profile_images/726667054686728192/_FV9kwmc_normal.jpg"/>
    <hyperlink ref="G74" r:id="rId600" display="http://pbs.twimg.com/profile_images/517344040875225088/k0NywCVo_normal.jpeg"/>
    <hyperlink ref="G75" r:id="rId601" display="http://pbs.twimg.com/profile_images/548469729191411712/s_ab78eS_normal.jpeg"/>
    <hyperlink ref="G76" r:id="rId602" display="http://pbs.twimg.com/profile_images/748695622140719104/6j_LVovF_normal.jpg"/>
    <hyperlink ref="G77" r:id="rId603" display="http://pbs.twimg.com/profile_images/698930969194184705/aettm6yx_normal.png"/>
    <hyperlink ref="G78" r:id="rId604" display="http://pbs.twimg.com/profile_images/805006806934323200/KxEGjbqo_normal.jpg"/>
    <hyperlink ref="G79" r:id="rId605" display="http://pbs.twimg.com/profile_images/986333512067301376/k0XKQzVO_normal.jpg"/>
    <hyperlink ref="G80" r:id="rId606" display="http://pbs.twimg.com/profile_images/878222534642204672/b0Zqhuh0_normal.jpg"/>
    <hyperlink ref="G81" r:id="rId607" display="http://pbs.twimg.com/profile_images/990706020438761477/vmYbOORN_normal.jpg"/>
    <hyperlink ref="G82" r:id="rId608" display="http://pbs.twimg.com/profile_images/986938114672390144/EKOdzhZ__normal.jpg"/>
    <hyperlink ref="G83" r:id="rId609" display="http://pbs.twimg.com/profile_images/780709747020423168/x5jhOyOY_normal.jpg"/>
    <hyperlink ref="G84" r:id="rId610" display="http://pbs.twimg.com/profile_images/976864069528555520/wuXzNaDK_normal.jpg"/>
    <hyperlink ref="G85" r:id="rId611" display="http://pbs.twimg.com/profile_images/1067128861731799040/uEvU6DRx_normal.jpg"/>
    <hyperlink ref="G86" r:id="rId612" display="http://pbs.twimg.com/profile_images/1041622668556984320/VJ_NBgou_normal.jpg"/>
    <hyperlink ref="G87" r:id="rId613" display="http://pbs.twimg.com/profile_images/1081800912698372096/MRenWgyP_normal.jpg"/>
    <hyperlink ref="G88" r:id="rId614" display="http://pbs.twimg.com/profile_images/860203468392288257/6XPnoKa8_normal.jpg"/>
    <hyperlink ref="G89" r:id="rId615" display="http://pbs.twimg.com/profile_images/417235686148698112/x23DTRbE_normal.jpeg"/>
    <hyperlink ref="G90" r:id="rId616" display="http://pbs.twimg.com/profile_images/1027988128164761600/aS1Yb7nu_normal.jpg"/>
    <hyperlink ref="G91" r:id="rId617" display="http://pbs.twimg.com/profile_images/798403320461328384/A2tZjaB8_normal.jpg"/>
    <hyperlink ref="G92" r:id="rId618" display="http://pbs.twimg.com/profile_images/849166849950568448/Zb0nWTNN_normal.jpg"/>
    <hyperlink ref="G93" r:id="rId619" display="http://pbs.twimg.com/profile_images/1063115624128409600/TqOfIVjh_normal.jpg"/>
    <hyperlink ref="G94" r:id="rId620" display="http://pbs.twimg.com/profile_images/816589166330937345/7a7XExJE_normal.jpg"/>
    <hyperlink ref="G95" r:id="rId621" display="http://pbs.twimg.com/profile_images/1017039596083974149/6AUhxLpr_normal.jpg"/>
    <hyperlink ref="G96" r:id="rId622" display="http://abs.twimg.com/sticky/default_profile_images/default_profile_normal.png"/>
    <hyperlink ref="G97" r:id="rId623" display="http://pbs.twimg.com/profile_images/965682432367300611/j4syUFC2_normal.jpg"/>
    <hyperlink ref="G98" r:id="rId624" display="http://pbs.twimg.com/profile_images/1055182748401299456/jTorg4Qz_normal.jpg"/>
    <hyperlink ref="G99" r:id="rId625" display="http://pbs.twimg.com/profile_images/1032160975036665856/fkrK1xui_normal.jpg"/>
    <hyperlink ref="G100" r:id="rId626" display="http://pbs.twimg.com/profile_images/1069247811290624004/TytUSstC_normal.jpg"/>
    <hyperlink ref="G101" r:id="rId627" display="http://pbs.twimg.com/profile_images/998301258413850625/9BZwTjgv_normal.jpg"/>
    <hyperlink ref="G102" r:id="rId628" display="http://pbs.twimg.com/profile_images/1035042096619704321/fiTkfmMV_normal.jpg"/>
    <hyperlink ref="G103" r:id="rId629" display="http://pbs.twimg.com/profile_images/961946218564866048/tC3W41CE_normal.jpg"/>
    <hyperlink ref="G104" r:id="rId630" display="http://pbs.twimg.com/profile_images/887985580562407427/59oz7xri_normal.jpg"/>
    <hyperlink ref="G105" r:id="rId631" display="http://pbs.twimg.com/profile_images/908718838719672322/6OhUkrMF_normal.jpg"/>
    <hyperlink ref="G106" r:id="rId632" display="http://pbs.twimg.com/profile_images/423471047/MarcusBorba_normal.jpg"/>
    <hyperlink ref="G107" r:id="rId633" display="http://pbs.twimg.com/profile_images/1075444663505616897/K4tidSvB_normal.jpg"/>
    <hyperlink ref="G108" r:id="rId634" display="http://pbs.twimg.com/profile_images/985302356060336129/oRCuriQ0_normal.jpg"/>
    <hyperlink ref="G109" r:id="rId635" display="http://pbs.twimg.com/profile_images/1084817754006253570/nQl5SNlc_normal.jpg"/>
    <hyperlink ref="G110" r:id="rId636" display="http://pbs.twimg.com/profile_images/959185907554422786/jrQUZZYB_normal.jpg"/>
    <hyperlink ref="G111" r:id="rId637" display="http://pbs.twimg.com/profile_images/706387632016662528/2sCcFSrV_normal.jpg"/>
    <hyperlink ref="G112" r:id="rId638" display="http://pbs.twimg.com/profile_images/1014099062839054336/94pJrA6-_normal.jpg"/>
    <hyperlink ref="G113" r:id="rId639" display="http://pbs.twimg.com/profile_images/492674933164503040/FbNf_O0T_normal.jpeg"/>
    <hyperlink ref="G114" r:id="rId640" display="http://pbs.twimg.com/profile_images/729065804004769793/St2_Pum9_normal.jpg"/>
    <hyperlink ref="G115" r:id="rId641" display="http://pbs.twimg.com/profile_images/871389331843186688/kLwVLS1r_normal.jpg"/>
    <hyperlink ref="G116" r:id="rId642" display="http://pbs.twimg.com/profile_images/3363469318/0ad694a54549d193be036ef6ad5d88be_normal.jpeg"/>
    <hyperlink ref="G117" r:id="rId643" display="http://pbs.twimg.com/profile_images/655596027395747840/D2n2ULJD_normal.jpg"/>
    <hyperlink ref="G118" r:id="rId644" display="http://pbs.twimg.com/profile_images/997092718001250305/V3ubCc7H_normal.jpg"/>
    <hyperlink ref="G119" r:id="rId645" display="http://pbs.twimg.com/profile_images/1038661737224929281/3XzabXcZ_normal.jpg"/>
    <hyperlink ref="G120" r:id="rId646" display="http://pbs.twimg.com/profile_images/969240943671955456/mGuud28F_normal.jpg"/>
    <hyperlink ref="G121" r:id="rId647" display="http://pbs.twimg.com/profile_images/1782812492/New_Sample-Logo__normal.jpg"/>
    <hyperlink ref="G122" r:id="rId648" display="http://pbs.twimg.com/profile_images/773045033540853761/8VwNcbyh_normal.jpg"/>
    <hyperlink ref="G123" r:id="rId649" display="http://pbs.twimg.com/profile_images/1013864230435487745/KaSXU5_5_normal.jpg"/>
    <hyperlink ref="G124" r:id="rId650" display="http://pbs.twimg.com/profile_images/978513405198979072/PTPDItkY_normal.jpg"/>
    <hyperlink ref="G125" r:id="rId651" display="http://pbs.twimg.com/profile_images/1077081756468215808/lD-CMMPN_normal.jpg"/>
    <hyperlink ref="G126" r:id="rId652" display="http://pbs.twimg.com/profile_images/1034409530724036608/3yoAcXUZ_normal.jpg"/>
    <hyperlink ref="G127" r:id="rId653" display="http://pbs.twimg.com/profile_images/1045331614316748800/oOUCS9ED_normal.jpg"/>
    <hyperlink ref="G128" r:id="rId654" display="http://pbs.twimg.com/profile_images/993444806754947072/bPjhKmv__normal.jpg"/>
    <hyperlink ref="G129" r:id="rId655" display="http://pbs.twimg.com/profile_images/869823147666800641/mUg3YGC5_normal.jpg"/>
    <hyperlink ref="G130" r:id="rId656" display="http://pbs.twimg.com/profile_images/1067670684229345280/c9CZZT6p_normal.jpg"/>
    <hyperlink ref="G131" r:id="rId657" display="http://pbs.twimg.com/profile_images/795788806008041473/0nTPcRja_normal.jpg"/>
    <hyperlink ref="G132" r:id="rId658" display="http://pbs.twimg.com/profile_images/802596475213582337/MGqbpt64_normal.jpg"/>
    <hyperlink ref="G133" r:id="rId659" display="http://pbs.twimg.com/profile_images/823989084699836416/HLeb5i56_normal.jpg"/>
    <hyperlink ref="G134" r:id="rId660" display="http://pbs.twimg.com/profile_images/1030682647176077312/ibP_7vHP_normal.jpg"/>
    <hyperlink ref="G135" r:id="rId661" display="http://pbs.twimg.com/profile_images/849066929629392901/Y81yfG52_normal.jpg"/>
    <hyperlink ref="G136" r:id="rId662" display="http://pbs.twimg.com/profile_images/817247951886004224/DiVJh-3k_normal.jpg"/>
    <hyperlink ref="G137" r:id="rId663" display="http://pbs.twimg.com/profile_images/954020529391902720/jW4dnFtA_normal.jpg"/>
    <hyperlink ref="G138" r:id="rId664" display="http://pbs.twimg.com/profile_images/893312686/Yol_normal.jpg"/>
    <hyperlink ref="G139" r:id="rId665" display="http://pbs.twimg.com/profile_images/680418832452681728/basAgMmZ_normal.jpg"/>
    <hyperlink ref="G140" r:id="rId666" display="http://pbs.twimg.com/profile_images/1046482500745351168/iOwL8kjK_normal.jpg"/>
    <hyperlink ref="G141" r:id="rId667" display="http://pbs.twimg.com/profile_images/848516517637574656/99h3FOIN_normal.jpg"/>
    <hyperlink ref="G142" r:id="rId668" display="http://pbs.twimg.com/profile_images/692994884270198784/jQX64C1s_normal.jpg"/>
    <hyperlink ref="G143" r:id="rId669" display="http://pbs.twimg.com/profile_images/874957781396271104/c43eZVPu_normal.jpg"/>
    <hyperlink ref="G144" r:id="rId670" display="http://pbs.twimg.com/profile_images/1040011551225327616/XkHWrhIG_normal.jpg"/>
    <hyperlink ref="G145" r:id="rId671" display="http://abs.twimg.com/sticky/default_profile_images/default_profile_normal.png"/>
    <hyperlink ref="G146" r:id="rId672" display="http://pbs.twimg.com/profile_images/1020448812459061248/juZN4AhA_normal.jpg"/>
    <hyperlink ref="G147" r:id="rId673" display="http://pbs.twimg.com/profile_images/676517070549323776/6bbXhEfg_normal.png"/>
    <hyperlink ref="G148" r:id="rId674" display="http://pbs.twimg.com/profile_images/924688304708243456/EfExrhU__normal.jpg"/>
    <hyperlink ref="G149" r:id="rId675" display="http://pbs.twimg.com/profile_images/593803027737387008/RLmHoyff_normal.png"/>
    <hyperlink ref="G150" r:id="rId676" display="http://pbs.twimg.com/profile_images/877265193818103808/uriy-gaK_normal.jpg"/>
    <hyperlink ref="G151" r:id="rId677" display="http://pbs.twimg.com/profile_images/1057986224487653377/_QHxWMJZ_normal.jpg"/>
    <hyperlink ref="G152" r:id="rId678" display="http://pbs.twimg.com/profile_images/806213385545273344/s7sE4E8a_normal.jpg"/>
    <hyperlink ref="G153" r:id="rId679" display="http://pbs.twimg.com/profile_images/557413912241373184/6SxrzZSF_normal.jpeg"/>
    <hyperlink ref="G154" r:id="rId680" display="http://pbs.twimg.com/profile_images/966841650998804480/a91QhPzB_normal.jpg"/>
    <hyperlink ref="G155" r:id="rId681" display="http://pbs.twimg.com/profile_images/2247742663/IMG_0194_face0_normal.jpg"/>
    <hyperlink ref="G156" r:id="rId682" display="http://pbs.twimg.com/profile_images/1029306507966464000/9Av7oXs7_normal.jpg"/>
    <hyperlink ref="G157" r:id="rId683" display="http://pbs.twimg.com/profile_images/1032650135044378624/MvxmgUm2_normal.jpg"/>
    <hyperlink ref="G158" r:id="rId684" display="http://pbs.twimg.com/profile_images/848953534859153410/rU4rDC8t_normal.jpg"/>
    <hyperlink ref="G159" r:id="rId685" display="http://pbs.twimg.com/profile_images/807939633296224256/a6597I3y_normal.jpg"/>
    <hyperlink ref="G160" r:id="rId686" display="http://pbs.twimg.com/profile_images/647313905039990785/uX8SSvqy_normal.jpg"/>
    <hyperlink ref="G161" r:id="rId687" display="http://pbs.twimg.com/profile_images/672045401520803840/JiwD4JwR_normal.jpg"/>
    <hyperlink ref="G162" r:id="rId688" display="http://pbs.twimg.com/profile_images/1023074521077743616/RyYcioxs_normal.jpg"/>
    <hyperlink ref="G163" r:id="rId689" display="http://pbs.twimg.com/profile_images/1064399402012295168/dPcg8JVP_normal.jpg"/>
    <hyperlink ref="G164" r:id="rId690" display="http://abs.twimg.com/sticky/default_profile_images/default_profile_normal.png"/>
    <hyperlink ref="G165" r:id="rId691" display="http://pbs.twimg.com/profile_images/1085572826940215296/_tccfWLt_normal.jpg"/>
    <hyperlink ref="G166" r:id="rId692" display="http://pbs.twimg.com/profile_images/2098779315/2012-04-11_19-30-40.174_normal.jpg"/>
    <hyperlink ref="G167" r:id="rId693" display="http://pbs.twimg.com/profile_images/590810798995410944/iFSftlnA_normal.jpg"/>
    <hyperlink ref="G168" r:id="rId694" display="http://pbs.twimg.com/profile_images/1055180349939109897/-mGp1A_E_normal.jpg"/>
    <hyperlink ref="G169" r:id="rId695" display="http://pbs.twimg.com/profile_images/973697413545320448/PwZT55cY_normal.jpg"/>
    <hyperlink ref="G170" r:id="rId696" display="http://pbs.twimg.com/profile_images/1057760828508725248/2d3G03JD_normal.jpg"/>
    <hyperlink ref="G171" r:id="rId697" display="http://pbs.twimg.com/profile_images/1013436760859299847/aQltRN9T_normal.jpg"/>
    <hyperlink ref="G172" r:id="rId698" display="http://pbs.twimg.com/profile_images/930885290100531201/ERkd8xwi_normal.jpg"/>
    <hyperlink ref="G173" r:id="rId699" display="http://pbs.twimg.com/profile_images/791277935311200257/7OhDQq9H_normal.jpg"/>
    <hyperlink ref="G174" r:id="rId700" display="http://pbs.twimg.com/profile_images/1084507512978767873/aKA1VrTY_normal.jpg"/>
    <hyperlink ref="G175" r:id="rId701" display="http://pbs.twimg.com/profile_images/769858754074382337/tuITNOE3_normal.jpg"/>
    <hyperlink ref="G176" r:id="rId702" display="http://pbs.twimg.com/profile_images/1034830509451472896/2vAs8Wij_normal.jpg"/>
    <hyperlink ref="G177" r:id="rId703" display="http://pbs.twimg.com/profile_images/803634919285002241/aOl2CBsW_normal.jpg"/>
    <hyperlink ref="G178" r:id="rId704" display="http://pbs.twimg.com/profile_images/892448462725275648/edi7FT5U_normal.jpg"/>
    <hyperlink ref="G179" r:id="rId705" display="http://pbs.twimg.com/profile_images/1062695001447006208/H-8SjMfs_normal.jpg"/>
    <hyperlink ref="G180" r:id="rId706" display="http://pbs.twimg.com/profile_images/688039108/retouched_3726_normal.jpg"/>
    <hyperlink ref="G181" r:id="rId707" display="http://pbs.twimg.com/profile_images/1085766389325979648/ucTZaOmJ_normal.jpg"/>
    <hyperlink ref="G182" r:id="rId708" display="http://pbs.twimg.com/profile_images/674658758472024064/1BWd5LDj_normal.jpg"/>
    <hyperlink ref="G183" r:id="rId709" display="http://pbs.twimg.com/profile_images/993005004792332288/vBQOM_OM_normal.jpg"/>
    <hyperlink ref="G184" r:id="rId710" display="http://pbs.twimg.com/profile_images/700389796003385344/1bJ0-fPQ_normal.jpg"/>
    <hyperlink ref="G185" r:id="rId711" display="http://pbs.twimg.com/profile_images/760774125522518016/jhzjWv0i_normal.jpg"/>
    <hyperlink ref="G186" r:id="rId712" display="http://pbs.twimg.com/profile_images/808057095035752448/7gjlLmVA_normal.jpg"/>
    <hyperlink ref="G187" r:id="rId713" display="http://pbs.twimg.com/profile_images/1042739822438309889/ph2VguVW_normal.jpg"/>
    <hyperlink ref="G188" r:id="rId714" display="http://pbs.twimg.com/profile_images/995997508038873091/_u5x7QeE_normal.jpg"/>
    <hyperlink ref="G189" r:id="rId715" display="http://pbs.twimg.com/profile_images/1034704091287449600/Cj23uv-x_normal.jpg"/>
    <hyperlink ref="G190" r:id="rId716" display="http://pbs.twimg.com/profile_images/985495411564695552/i90ppaeE_normal.jpg"/>
    <hyperlink ref="G191" r:id="rId717" display="http://pbs.twimg.com/profile_images/612195051993698305/xb8LqF5u_normal.jpg"/>
    <hyperlink ref="G192" r:id="rId718" display="http://pbs.twimg.com/profile_images/881593361563607040/myH832LA_normal.jpg"/>
    <hyperlink ref="G193" r:id="rId719" display="http://pbs.twimg.com/profile_images/875425265630969857/6VaeOYz4_normal.jpg"/>
    <hyperlink ref="G194" r:id="rId720" display="http://pbs.twimg.com/profile_images/501380312576704512/GD4WifJk_normal.png"/>
    <hyperlink ref="G195" r:id="rId721" display="http://pbs.twimg.com/profile_images/760468612817747968/f-rHHqG-_normal.jpg"/>
    <hyperlink ref="G196" r:id="rId722" display="http://pbs.twimg.com/profile_images/570634033034321920/7RUsIafd_normal.jpeg"/>
    <hyperlink ref="G197" r:id="rId723" display="http://pbs.twimg.com/profile_images/678785791/mcnutt_normal.jpg"/>
    <hyperlink ref="G198" r:id="rId724" display="http://pbs.twimg.com/profile_images/1031380577834823681/wOqemeGw_normal.jpg"/>
    <hyperlink ref="G199" r:id="rId725" display="http://pbs.twimg.com/profile_images/491992113236566017/o7f-H4Pj_normal.jpeg"/>
    <hyperlink ref="G200" r:id="rId726" display="http://pbs.twimg.com/profile_images/1066631751404085248/NZfVcj66_normal.jpg"/>
    <hyperlink ref="G201" r:id="rId727" display="http://pbs.twimg.com/profile_images/991485592478220289/KAAvwnAA_normal.jpg"/>
    <hyperlink ref="G202" r:id="rId728" display="http://abs.twimg.com/sticky/default_profile_images/default_profile_normal.png"/>
    <hyperlink ref="G203" r:id="rId729" display="http://pbs.twimg.com/profile_images/1315524676/F081019B-467E-4171-ADCD-B4C4961DAC8D_normal"/>
    <hyperlink ref="G204" r:id="rId730" display="http://pbs.twimg.com/profile_images/1084444746767089664/AFD1Q3_h_normal.jpg"/>
    <hyperlink ref="G205" r:id="rId731" display="http://pbs.twimg.com/profile_images/1060899077645197312/z2Pw1O56_normal.jpg"/>
    <hyperlink ref="G206" r:id="rId732" display="http://pbs.twimg.com/profile_images/922456769783148544/gF-u4tGY_normal.jpg"/>
    <hyperlink ref="G207" r:id="rId733" display="http://pbs.twimg.com/profile_images/1076462504002375680/grqsiD9i_normal.jpg"/>
    <hyperlink ref="G208" r:id="rId734" display="http://abs.twimg.com/sticky/default_profile_images/default_profile_normal.png"/>
    <hyperlink ref="G209" r:id="rId735" display="http://pbs.twimg.com/profile_images/1084662828852596736/7Kjn7-sk_normal.jpg"/>
    <hyperlink ref="G210" r:id="rId736" display="http://pbs.twimg.com/profile_images/917262332140462080/-2LmIVr7_normal.jpg"/>
    <hyperlink ref="G211" r:id="rId737" display="http://pbs.twimg.com/profile_images/1084404335394488320/UlizNsot_normal.jpg"/>
    <hyperlink ref="G212" r:id="rId738" display="http://pbs.twimg.com/profile_images/927946830079504384/2ssKCTjT_normal.jpg"/>
    <hyperlink ref="G213" r:id="rId739" display="http://pbs.twimg.com/profile_images/915247803248599040/GsF3avSn_normal.jpg"/>
    <hyperlink ref="G214" r:id="rId740" display="http://pbs.twimg.com/profile_images/1040573396398956544/BetojiRw_normal.jpg"/>
    <hyperlink ref="G215" r:id="rId741" display="http://pbs.twimg.com/profile_images/802500641058865152/3qjqXeEp_normal.jpg"/>
    <hyperlink ref="G216" r:id="rId742" display="http://pbs.twimg.com/profile_images/1004235176082321408/sr8WYJoB_normal.jpg"/>
    <hyperlink ref="G217" r:id="rId743" display="http://pbs.twimg.com/profile_images/818117664472174592/ufPuffj4_normal.jpg"/>
    <hyperlink ref="G218" r:id="rId744" display="http://pbs.twimg.com/profile_images/147726266/moose_normal.jpg"/>
    <hyperlink ref="G219" r:id="rId745" display="http://pbs.twimg.com/profile_images/869962597424025601/3NHd0kZ__normal.jpg"/>
    <hyperlink ref="G220" r:id="rId746" display="http://pbs.twimg.com/profile_images/1060487396129595392/wzvKEN2l_normal.jpg"/>
    <hyperlink ref="G221" r:id="rId747" display="http://pbs.twimg.com/profile_images/941792642748370944/9NuCnpzY_normal.jpg"/>
    <hyperlink ref="G222" r:id="rId748" display="http://pbs.twimg.com/profile_images/861866967493431296/PIjaSD4g_normal.jpg"/>
    <hyperlink ref="AY3" r:id="rId749" display="https://twitter.com/aitimejournal"/>
    <hyperlink ref="AY4" r:id="rId750" display="https://twitter.com/vinod1975"/>
    <hyperlink ref="AY5" r:id="rId751" display="https://twitter.com/intelligenceia_"/>
    <hyperlink ref="AY6" r:id="rId752" display="https://twitter.com/bdgeorges"/>
    <hyperlink ref="AY7" r:id="rId753" display="https://twitter.com/jimmygill"/>
    <hyperlink ref="AY8" r:id="rId754" display="https://twitter.com/josh_bersin"/>
    <hyperlink ref="AY9" r:id="rId755" display="https://twitter.com/kaifulee"/>
    <hyperlink ref="AY10" r:id="rId756" display="https://twitter.com/s_galimberti"/>
    <hyperlink ref="AY11" r:id="rId757" display="https://twitter.com/dominicwalliman"/>
    <hyperlink ref="AY12" r:id="rId758" display="https://twitter.com/adamsconsulting"/>
    <hyperlink ref="AY13" r:id="rId759" display="https://twitter.com/ghammadi"/>
    <hyperlink ref="AY14" r:id="rId760" display="https://twitter.com/crunchbp"/>
    <hyperlink ref="AY15" r:id="rId761" display="https://twitter.com/kirkdborne"/>
    <hyperlink ref="AY16" r:id="rId762" display="https://twitter.com/tdatascience"/>
    <hyperlink ref="AY17" r:id="rId763" display="https://twitter.com/viharkurama"/>
    <hyperlink ref="AY18" r:id="rId764" display="https://twitter.com/boozdatascience"/>
    <hyperlink ref="AY19" r:id="rId765" display="https://twitter.com/boozallen"/>
    <hyperlink ref="AY20" r:id="rId766" display="https://twitter.com/ronald_vanloon"/>
    <hyperlink ref="AY21" r:id="rId767" display="https://twitter.com/analyticbridge"/>
    <hyperlink ref="AY22" r:id="rId768" display="https://twitter.com/corpnce"/>
    <hyperlink ref="AY23" r:id="rId769" display="https://twitter.com/karpathy"/>
    <hyperlink ref="AY24" r:id="rId770" display="https://twitter.com/biconnections"/>
    <hyperlink ref="AY25" r:id="rId771" display="https://twitter.com/vilynx"/>
    <hyperlink ref="AY26" r:id="rId772" display="https://twitter.com/hightechpro"/>
    <hyperlink ref="AY27" r:id="rId773" display="https://twitter.com/rbaranger"/>
    <hyperlink ref="AY28" r:id="rId774" display="https://twitter.com/leadergpu"/>
    <hyperlink ref="AY29" r:id="rId775" display="https://twitter.com/andi_staub"/>
    <hyperlink ref="AY30" r:id="rId776" display="https://twitter.com/immbm"/>
    <hyperlink ref="AY31" r:id="rId777" display="https://twitter.com/chboursin"/>
    <hyperlink ref="AY32" r:id="rId778" display="https://twitter.com/k_feldborg"/>
    <hyperlink ref="AY33" r:id="rId779" display="https://twitter.com/antonioselas"/>
    <hyperlink ref="AY34" r:id="rId780" display="https://twitter.com/haroldsinnott"/>
    <hyperlink ref="AY35" r:id="rId781" display="https://twitter.com/stevewal63"/>
    <hyperlink ref="AY36" r:id="rId782" display="https://twitter.com/dinisguarda"/>
    <hyperlink ref="AY37" r:id="rId783" display="https://twitter.com/hubanalytics1"/>
    <hyperlink ref="AY38" r:id="rId784" display="https://twitter.com/faviovaz"/>
    <hyperlink ref="AY39" r:id="rId785" display="https://twitter.com/hubatlas"/>
    <hyperlink ref="AY40" r:id="rId786" display="https://twitter.com/hubgraph"/>
    <hyperlink ref="AY41" r:id="rId787" display="https://twitter.com/hubxplore"/>
    <hyperlink ref="AY42" r:id="rId788" display="https://twitter.com/hubdispatch"/>
    <hyperlink ref="AY43" r:id="rId789" display="https://twitter.com/hubstackos"/>
    <hyperlink ref="AY44" r:id="rId790" display="https://twitter.com/hubclouds"/>
    <hyperlink ref="AY45" r:id="rId791" display="https://twitter.com/hubdatascience"/>
    <hyperlink ref="AY46" r:id="rId792" display="https://twitter.com/spirosmargaris"/>
    <hyperlink ref="AY47" r:id="rId793" display="https://twitter.com/nigelwalsh"/>
    <hyperlink ref="AY48" r:id="rId794" display="https://twitter.com/jeroenbartelse"/>
    <hyperlink ref="AY49" r:id="rId795" display="https://twitter.com/nvidia"/>
    <hyperlink ref="AY50" r:id="rId796" display="https://twitter.com/simonlporter"/>
    <hyperlink ref="AY51" r:id="rId797" display="https://twitter.com/tamaramccleary"/>
    <hyperlink ref="AY52" r:id="rId798" display="https://twitter.com/scottgerber"/>
    <hyperlink ref="AY53" r:id="rId799" display="https://twitter.com/thenextweb"/>
    <hyperlink ref="AY54" r:id="rId800" display="https://twitter.com/yec"/>
    <hyperlink ref="AY55" r:id="rId801" display="https://twitter.com/helene_wpli"/>
    <hyperlink ref="AY56" r:id="rId802" display="https://twitter.com/washingtonpost"/>
    <hyperlink ref="AY57" r:id="rId803" display="https://twitter.com/cat_zakrzewski"/>
    <hyperlink ref="AY58" r:id="rId804" display="https://twitter.com/jimmarous"/>
    <hyperlink ref="AY59" r:id="rId805" display="https://twitter.com/ursbolt"/>
    <hyperlink ref="AY60" r:id="rId806" display="https://twitter.com/sallyeaves"/>
    <hyperlink ref="AY61" r:id="rId807" display="https://twitter.com/ahier"/>
    <hyperlink ref="AY62" r:id="rId808" display="https://twitter.com/stevelohr"/>
    <hyperlink ref="AY63" r:id="rId809" display="https://twitter.com/dianekazarian"/>
    <hyperlink ref="AY64" r:id="rId810" display="https://twitter.com/xbond49"/>
    <hyperlink ref="AY65" r:id="rId811" display="https://twitter.com/paula_piccard"/>
    <hyperlink ref="AY66" r:id="rId812" display="https://twitter.com/shirastweet"/>
    <hyperlink ref="AY67" r:id="rId813" display="https://twitter.com/missdkingsbury"/>
    <hyperlink ref="AY68" r:id="rId814" display="https://twitter.com/analyticsinme"/>
    <hyperlink ref="AY69" r:id="rId815" display="https://twitter.com/satyen_baindur"/>
    <hyperlink ref="AY70" r:id="rId816" display="https://twitter.com/cujoai"/>
    <hyperlink ref="AY71" r:id="rId817" display="https://twitter.com/einaras"/>
    <hyperlink ref="AY72" r:id="rId818" display="https://twitter.com/wef"/>
    <hyperlink ref="AY73" r:id="rId819" display="https://twitter.com/b_rational"/>
    <hyperlink ref="AY74" r:id="rId820" display="https://twitter.com/geooptimization"/>
    <hyperlink ref="AY75" r:id="rId821" display="https://twitter.com/fintechna"/>
    <hyperlink ref="AY76" r:id="rId822" display="https://twitter.com/deeplearn007"/>
    <hyperlink ref="AY77" r:id="rId823" display="https://twitter.com/goglinjf"/>
    <hyperlink ref="AY78" r:id="rId824" display="https://twitter.com/arkangelscrap"/>
    <hyperlink ref="AY79" r:id="rId825" display="https://twitter.com/mikequindazzi"/>
    <hyperlink ref="AY80" r:id="rId826" display="https://twitter.com/ileacristian"/>
    <hyperlink ref="AY81" r:id="rId827" display="https://twitter.com/laymanvk"/>
    <hyperlink ref="AY82" r:id="rId828" display="https://twitter.com/moueller1961"/>
    <hyperlink ref="AY83" r:id="rId829" display="https://twitter.com/startupnewsind"/>
    <hyperlink ref="AY84" r:id="rId830" display="https://twitter.com/ahmedjr_16"/>
    <hyperlink ref="AY85" r:id="rId831" display="https://twitter.com/65siddy"/>
    <hyperlink ref="AY86" r:id="rId832" display="https://twitter.com/admond1994"/>
    <hyperlink ref="AY87" r:id="rId833" display="https://twitter.com/ai_opportunity"/>
    <hyperlink ref="AY88" r:id="rId834" display="https://twitter.com/nvidiadrive"/>
    <hyperlink ref="AY89" r:id="rId835" display="https://twitter.com/risto_matti"/>
    <hyperlink ref="AY90" r:id="rId836" display="https://twitter.com/katiegburke"/>
    <hyperlink ref="AY91" r:id="rId837" display="https://twitter.com/metro_logix"/>
    <hyperlink ref="AY92" r:id="rId838" display="https://twitter.com/_30days30sites"/>
    <hyperlink ref="AY93" r:id="rId839" display="https://twitter.com/amir_ali_cheema"/>
    <hyperlink ref="AY94" r:id="rId840" display="https://twitter.com/formilabhx"/>
    <hyperlink ref="AY95" r:id="rId841" display="https://twitter.com/forbes"/>
    <hyperlink ref="AY96" r:id="rId842" display="https://twitter.com/vincenzo_vecchi"/>
    <hyperlink ref="AY97" r:id="rId843" display="https://twitter.com/adnan_hashmi"/>
    <hyperlink ref="AY98" r:id="rId844" display="https://twitter.com/deeptechwire"/>
    <hyperlink ref="AY99" r:id="rId845" display="https://twitter.com/poramatepi"/>
    <hyperlink ref="AY100" r:id="rId846" display="https://twitter.com/gridenko"/>
    <hyperlink ref="AY101" r:id="rId847" display="https://twitter.com/gp_pulipaka"/>
    <hyperlink ref="AY102" r:id="rId848" display="https://twitter.com/iamtbello"/>
    <hyperlink ref="AY103" r:id="rId849" display="https://twitter.com/cheddar"/>
    <hyperlink ref="AY104" r:id="rId850" display="https://twitter.com/kovair"/>
    <hyperlink ref="AY105" r:id="rId851" display="https://twitter.com/goandlive"/>
    <hyperlink ref="AY106" r:id="rId852" display="https://twitter.com/marcusborba"/>
    <hyperlink ref="AY107" r:id="rId853" display="https://twitter.com/neptanum"/>
    <hyperlink ref="AY108" r:id="rId854" display="https://twitter.com/softnet_search"/>
    <hyperlink ref="AY109" r:id="rId855" display="https://twitter.com/shivvrata"/>
    <hyperlink ref="AY110" r:id="rId856" display="https://twitter.com/kickstarter"/>
    <hyperlink ref="AY111" r:id="rId857" display="https://twitter.com/ishanjain_t"/>
    <hyperlink ref="AY112" r:id="rId858" display="https://twitter.com/skappagantula"/>
    <hyperlink ref="AY113" r:id="rId859" display="https://twitter.com/anuraagd"/>
    <hyperlink ref="AY114" r:id="rId860" display="https://twitter.com/ipfconline1"/>
    <hyperlink ref="AY115" r:id="rId861" display="https://twitter.com/psb_dc"/>
    <hyperlink ref="AY116" r:id="rId862" display="https://twitter.com/gilpress"/>
    <hyperlink ref="AY117" r:id="rId863" display="https://twitter.com/jakevdp"/>
    <hyperlink ref="AY118" r:id="rId864" display="https://twitter.com/fivann"/>
    <hyperlink ref="AY119" r:id="rId865" display="https://twitter.com/akshay_moorthy"/>
    <hyperlink ref="AY120" r:id="rId866" display="https://twitter.com/techcrunch"/>
    <hyperlink ref="AY121" r:id="rId867" display="https://twitter.com/bestdealhotdeal"/>
    <hyperlink ref="AY122" r:id="rId868" display="https://twitter.com/bobehayes"/>
    <hyperlink ref="AY123" r:id="rId869" display="https://twitter.com/grammarly"/>
    <hyperlink ref="AY124" r:id="rId870" display="https://twitter.com/rahulbarooah"/>
    <hyperlink ref="AY125" r:id="rId871" display="https://twitter.com/thefuturist007"/>
    <hyperlink ref="AY126" r:id="rId872" display="https://twitter.com/gogreyorange"/>
    <hyperlink ref="AY127" r:id="rId873" display="https://twitter.com/shoptalk"/>
    <hyperlink ref="AY128" r:id="rId874" display="https://twitter.com/thekaushalsoni"/>
    <hyperlink ref="AY129" r:id="rId875" display="https://twitter.com/myriamozon"/>
    <hyperlink ref="AY130" r:id="rId876" display="https://twitter.com/naisshairoff"/>
    <hyperlink ref="AY131" r:id="rId877" display="https://twitter.com/kdnuggets"/>
    <hyperlink ref="AY132" r:id="rId878" display="https://twitter.com/alexandrakg92"/>
    <hyperlink ref="AY133" r:id="rId879" display="https://twitter.com/datasciencectrl"/>
    <hyperlink ref="AY134" r:id="rId880" display="https://twitter.com/newtonmunene_yg"/>
    <hyperlink ref="AY135" r:id="rId881" display="https://twitter.com/razorthinkinc"/>
    <hyperlink ref="AY136" r:id="rId882" display="https://twitter.com/analyticsindiam"/>
    <hyperlink ref="AY137" r:id="rId883" display="https://twitter.com/java"/>
    <hyperlink ref="AY138" r:id="rId884" display="https://twitter.com/ypoirier"/>
    <hyperlink ref="AY139" r:id="rId885" display="https://twitter.com/chrajeshpro"/>
    <hyperlink ref="AY140" r:id="rId886" display="https://twitter.com/theneomatrix369"/>
    <hyperlink ref="AY141" r:id="rId887" display="https://twitter.com/webjframework"/>
    <hyperlink ref="AY142" r:id="rId888" display="https://twitter.com/bristowcolin"/>
    <hyperlink ref="AY143" r:id="rId889" display="https://twitter.com/guzmand"/>
    <hyperlink ref="AY144" r:id="rId890" display="https://twitter.com/alainabwang"/>
    <hyperlink ref="AY145" r:id="rId891" display="https://twitter.com/domini"/>
    <hyperlink ref="AY146" r:id="rId892" display="https://twitter.com/fisher85m"/>
    <hyperlink ref="AY147" r:id="rId893" display="https://twitter.com/xfxie"/>
    <hyperlink ref="AY148" r:id="rId894" display="https://twitter.com/accmobility"/>
    <hyperlink ref="AY149" r:id="rId895" display="https://twitter.com/santchiweb"/>
    <hyperlink ref="AY150" r:id="rId896" display="https://twitter.com/technative"/>
    <hyperlink ref="AY151" r:id="rId897" display="https://twitter.com/legros_ch"/>
    <hyperlink ref="AY152" r:id="rId898" display="https://twitter.com/slashml"/>
    <hyperlink ref="AY153" r:id="rId899" display="https://twitter.com/rexdouglass"/>
    <hyperlink ref="AY154" r:id="rId900" display="https://twitter.com/r_demidchuk"/>
    <hyperlink ref="AY155" r:id="rId901" display="https://twitter.com/mmanzano18"/>
    <hyperlink ref="AY156" r:id="rId902" display="https://twitter.com/paulthedigit"/>
    <hyperlink ref="AY157" r:id="rId903" display="https://twitter.com/candytech1"/>
    <hyperlink ref="AY158" r:id="rId904" display="https://twitter.com/antgrasso"/>
    <hyperlink ref="AY159" r:id="rId905" display="https://twitter.com/georgianaart"/>
    <hyperlink ref="AY160" r:id="rId906" display="https://twitter.com/appknox"/>
    <hyperlink ref="AY161" r:id="rId907" display="https://twitter.com/comptia"/>
    <hyperlink ref="AY162" r:id="rId908" display="https://twitter.com/harbidel"/>
    <hyperlink ref="AY163" r:id="rId909" display="https://twitter.com/myousefnezhad"/>
    <hyperlink ref="AY164" r:id="rId910" display="https://twitter.com/domi"/>
    <hyperlink ref="AY165" r:id="rId911" display="https://twitter.com/smitty123420462"/>
    <hyperlink ref="AY166" r:id="rId912" display="https://twitter.com/ronniebabe555"/>
    <hyperlink ref="AY167" r:id="rId913" display="https://twitter.com/jmparrado"/>
    <hyperlink ref="AY168" r:id="rId914" display="https://twitter.com/grohangelique"/>
    <hyperlink ref="AY169" r:id="rId915" display="https://twitter.com/kekatie"/>
    <hyperlink ref="AY170" r:id="rId916" display="https://twitter.com/brandengrimmett"/>
    <hyperlink ref="AY171" r:id="rId917" display="https://twitter.com/youtube"/>
    <hyperlink ref="AY172" r:id="rId918" display="https://twitter.com/loyolamarymount"/>
    <hyperlink ref="AY173" r:id="rId919" display="https://twitter.com/zendesk"/>
    <hyperlink ref="AY174" r:id="rId920" display="https://twitter.com/vronikrr"/>
    <hyperlink ref="AY175" r:id="rId921" display="https://twitter.com/jeffreytheobald"/>
    <hyperlink ref="AY176" r:id="rId922" display="https://twitter.com/vilukin"/>
    <hyperlink ref="AY177" r:id="rId923" display="https://twitter.com/gauravgrv"/>
    <hyperlink ref="AY178" r:id="rId924" display="https://twitter.com/granvilledsc"/>
    <hyperlink ref="AY179" r:id="rId925" display="https://twitter.com/myamichi_india"/>
    <hyperlink ref="AY180" r:id="rId926" display="https://twitter.com/sandy_carter"/>
    <hyperlink ref="AY181" r:id="rId927" display="https://twitter.com/adityarohilla94"/>
    <hyperlink ref="AY182" r:id="rId928" display="https://twitter.com/miketamir"/>
    <hyperlink ref="AY183" r:id="rId929" display="https://twitter.com/iamalstat"/>
    <hyperlink ref="AY184" r:id="rId930" display="https://twitter.com/snessim"/>
    <hyperlink ref="AY185" r:id="rId931" display="https://twitter.com/chidambara09"/>
    <hyperlink ref="AY186" r:id="rId932" display="https://twitter.com/swisscognitive"/>
    <hyperlink ref="AY187" r:id="rId933" display="https://twitter.com/cryptohodling"/>
    <hyperlink ref="AY188" r:id="rId934" display="https://twitter.com/straitsbusiness"/>
    <hyperlink ref="AY189" r:id="rId935" display="https://twitter.com/pluto7_services"/>
    <hyperlink ref="AY190" r:id="rId936" display="https://twitter.com/fmfrancoise"/>
    <hyperlink ref="AY191" r:id="rId937" display="https://twitter.com/alex_romero"/>
    <hyperlink ref="AY192" r:id="rId938" display="https://twitter.com/dryalhammadimit"/>
    <hyperlink ref="AY193" r:id="rId939" display="https://twitter.com/statcan_eng"/>
    <hyperlink ref="AY194" r:id="rId940" display="https://twitter.com/datakind"/>
    <hyperlink ref="AY195" r:id="rId941" display="https://twitter.com/sassoftware"/>
    <hyperlink ref="AY196" r:id="rId942" display="https://twitter.com/biscorecard"/>
    <hyperlink ref="AY197" r:id="rId943" display="https://twitter.com/johngmcnutt"/>
    <hyperlink ref="AY198" r:id="rId944" display="https://twitter.com/techiebouncer"/>
    <hyperlink ref="AY199" r:id="rId945" display="https://twitter.com/v_braun"/>
    <hyperlink ref="AY200" r:id="rId946" display="https://twitter.com/genius_allan"/>
    <hyperlink ref="AY201" r:id="rId947" display="https://twitter.com/dme_jun"/>
    <hyperlink ref="AY202" r:id="rId948" display="https://twitter.com/subhank21183691"/>
    <hyperlink ref="AY203" r:id="rId949" display="https://twitter.com/hubdat"/>
    <hyperlink ref="AY204" r:id="rId950" display="https://twitter.com/hubanalysis1"/>
    <hyperlink ref="AY205" r:id="rId951" display="https://twitter.com/hubbucket"/>
    <hyperlink ref="AY206" r:id="rId952" display="https://twitter.com/leilanie95"/>
    <hyperlink ref="AY207" r:id="rId953" display="https://twitter.com/thecuriousluke"/>
    <hyperlink ref="AY208" r:id="rId954" display="https://twitter.com/raviranjankarn"/>
    <hyperlink ref="AY209" r:id="rId955" display="https://twitter.com/mischaedm"/>
    <hyperlink ref="AY210" r:id="rId956" display="https://twitter.com/maoyaodong"/>
    <hyperlink ref="AY211" r:id="rId957" display="https://twitter.com/readygemini2"/>
    <hyperlink ref="AY212" r:id="rId958" display="https://twitter.com/bitabit5"/>
    <hyperlink ref="AY213" r:id="rId959" display="https://twitter.com/jblefevre60"/>
    <hyperlink ref="AY214" r:id="rId960" display="https://twitter.com/edgeiotai"/>
    <hyperlink ref="AY215" r:id="rId961" display="https://twitter.com/globalsmart365"/>
    <hyperlink ref="AY216" r:id="rId962" display="https://twitter.com/machine_ml"/>
    <hyperlink ref="AY217" r:id="rId963" display="https://twitter.com/tanmoyray01"/>
    <hyperlink ref="AY218" r:id="rId964" display="https://twitter.com/cargomoose"/>
    <hyperlink ref="AY219" r:id="rId965" display="https://twitter.com/machinelearn_d"/>
    <hyperlink ref="AY220" r:id="rId966" display="https://twitter.com/onlydatajobs"/>
    <hyperlink ref="AY221" r:id="rId967" display="https://twitter.com/ecloudchain"/>
    <hyperlink ref="AY222" r:id="rId968" display="https://twitter.com/deep_in_depth"/>
  </hyperlinks>
  <printOptions/>
  <pageMargins left="0.7" right="0.7" top="0.75" bottom="0.75" header="0.3" footer="0.3"/>
  <pageSetup horizontalDpi="600" verticalDpi="600" orientation="portrait" r:id="rId973"/>
  <drawing r:id="rId972"/>
  <legacyDrawing r:id="rId970"/>
  <tableParts>
    <tablePart r:id="rId9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2954</v>
      </c>
      <c r="Z2" s="13" t="s">
        <v>2975</v>
      </c>
      <c r="AA2" s="13" t="s">
        <v>3036</v>
      </c>
      <c r="AB2" s="13" t="s">
        <v>3096</v>
      </c>
      <c r="AC2" s="13" t="s">
        <v>3236</v>
      </c>
      <c r="AD2" s="13" t="s">
        <v>3294</v>
      </c>
      <c r="AE2" s="13" t="s">
        <v>3295</v>
      </c>
      <c r="AF2" s="13" t="s">
        <v>3323</v>
      </c>
      <c r="AG2" s="118" t="s">
        <v>4063</v>
      </c>
      <c r="AH2" s="118" t="s">
        <v>4064</v>
      </c>
      <c r="AI2" s="118" t="s">
        <v>4065</v>
      </c>
      <c r="AJ2" s="118" t="s">
        <v>4066</v>
      </c>
      <c r="AK2" s="118" t="s">
        <v>4067</v>
      </c>
      <c r="AL2" s="118" t="s">
        <v>4068</v>
      </c>
      <c r="AM2" s="118" t="s">
        <v>4069</v>
      </c>
      <c r="AN2" s="118" t="s">
        <v>4070</v>
      </c>
      <c r="AO2" s="118" t="s">
        <v>4073</v>
      </c>
    </row>
    <row r="3" spans="1:41" ht="15">
      <c r="A3" s="87" t="s">
        <v>2870</v>
      </c>
      <c r="B3" s="65" t="s">
        <v>2908</v>
      </c>
      <c r="C3" s="65" t="s">
        <v>56</v>
      </c>
      <c r="D3" s="104"/>
      <c r="E3" s="103"/>
      <c r="F3" s="105" t="s">
        <v>4080</v>
      </c>
      <c r="G3" s="106"/>
      <c r="H3" s="106"/>
      <c r="I3" s="107">
        <v>3</v>
      </c>
      <c r="J3" s="108"/>
      <c r="K3" s="48">
        <v>26</v>
      </c>
      <c r="L3" s="48">
        <v>26</v>
      </c>
      <c r="M3" s="48">
        <v>2</v>
      </c>
      <c r="N3" s="48">
        <v>28</v>
      </c>
      <c r="O3" s="48">
        <v>1</v>
      </c>
      <c r="P3" s="49">
        <v>0.04</v>
      </c>
      <c r="Q3" s="49">
        <v>0.07692307692307693</v>
      </c>
      <c r="R3" s="48">
        <v>1</v>
      </c>
      <c r="S3" s="48">
        <v>0</v>
      </c>
      <c r="T3" s="48">
        <v>26</v>
      </c>
      <c r="U3" s="48">
        <v>28</v>
      </c>
      <c r="V3" s="48">
        <v>2</v>
      </c>
      <c r="W3" s="49">
        <v>1.849112</v>
      </c>
      <c r="X3" s="49">
        <v>0.04</v>
      </c>
      <c r="Y3" s="78" t="s">
        <v>2955</v>
      </c>
      <c r="Z3" s="78" t="s">
        <v>2976</v>
      </c>
      <c r="AA3" s="78" t="s">
        <v>3037</v>
      </c>
      <c r="AB3" s="84" t="s">
        <v>3097</v>
      </c>
      <c r="AC3" s="84" t="s">
        <v>3237</v>
      </c>
      <c r="AD3" s="84"/>
      <c r="AE3" s="84" t="s">
        <v>3296</v>
      </c>
      <c r="AF3" s="84" t="s">
        <v>3324</v>
      </c>
      <c r="AG3" s="121">
        <v>2</v>
      </c>
      <c r="AH3" s="124">
        <v>1.098901098901099</v>
      </c>
      <c r="AI3" s="121">
        <v>5</v>
      </c>
      <c r="AJ3" s="124">
        <v>2.7472527472527473</v>
      </c>
      <c r="AK3" s="121">
        <v>0</v>
      </c>
      <c r="AL3" s="124">
        <v>0</v>
      </c>
      <c r="AM3" s="121">
        <v>175</v>
      </c>
      <c r="AN3" s="124">
        <v>96.15384615384616</v>
      </c>
      <c r="AO3" s="121">
        <v>182</v>
      </c>
    </row>
    <row r="4" spans="1:41" ht="15">
      <c r="A4" s="87" t="s">
        <v>2871</v>
      </c>
      <c r="B4" s="65" t="s">
        <v>2909</v>
      </c>
      <c r="C4" s="65" t="s">
        <v>56</v>
      </c>
      <c r="D4" s="110"/>
      <c r="E4" s="109"/>
      <c r="F4" s="111" t="s">
        <v>4081</v>
      </c>
      <c r="G4" s="112"/>
      <c r="H4" s="112"/>
      <c r="I4" s="113">
        <v>4</v>
      </c>
      <c r="J4" s="114"/>
      <c r="K4" s="48">
        <v>24</v>
      </c>
      <c r="L4" s="48">
        <v>32</v>
      </c>
      <c r="M4" s="48">
        <v>0</v>
      </c>
      <c r="N4" s="48">
        <v>32</v>
      </c>
      <c r="O4" s="48">
        <v>1</v>
      </c>
      <c r="P4" s="49">
        <v>0</v>
      </c>
      <c r="Q4" s="49">
        <v>0</v>
      </c>
      <c r="R4" s="48">
        <v>1</v>
      </c>
      <c r="S4" s="48">
        <v>0</v>
      </c>
      <c r="T4" s="48">
        <v>24</v>
      </c>
      <c r="U4" s="48">
        <v>32</v>
      </c>
      <c r="V4" s="48">
        <v>9</v>
      </c>
      <c r="W4" s="49">
        <v>3.663194</v>
      </c>
      <c r="X4" s="49">
        <v>0.05615942028985507</v>
      </c>
      <c r="Y4" s="78" t="s">
        <v>2956</v>
      </c>
      <c r="Z4" s="78" t="s">
        <v>2977</v>
      </c>
      <c r="AA4" s="78" t="s">
        <v>3038</v>
      </c>
      <c r="AB4" s="84" t="s">
        <v>3098</v>
      </c>
      <c r="AC4" s="84" t="s">
        <v>3238</v>
      </c>
      <c r="AD4" s="84"/>
      <c r="AE4" s="84" t="s">
        <v>3297</v>
      </c>
      <c r="AF4" s="84" t="s">
        <v>3325</v>
      </c>
      <c r="AG4" s="121">
        <v>11</v>
      </c>
      <c r="AH4" s="124">
        <v>3.3434650455927053</v>
      </c>
      <c r="AI4" s="121">
        <v>8</v>
      </c>
      <c r="AJ4" s="124">
        <v>2.43161094224924</v>
      </c>
      <c r="AK4" s="121">
        <v>0</v>
      </c>
      <c r="AL4" s="124">
        <v>0</v>
      </c>
      <c r="AM4" s="121">
        <v>310</v>
      </c>
      <c r="AN4" s="124">
        <v>94.22492401215806</v>
      </c>
      <c r="AO4" s="121">
        <v>329</v>
      </c>
    </row>
    <row r="5" spans="1:41" ht="15">
      <c r="A5" s="87" t="s">
        <v>2872</v>
      </c>
      <c r="B5" s="65" t="s">
        <v>2910</v>
      </c>
      <c r="C5" s="65" t="s">
        <v>56</v>
      </c>
      <c r="D5" s="110"/>
      <c r="E5" s="109"/>
      <c r="F5" s="111" t="s">
        <v>4082</v>
      </c>
      <c r="G5" s="112"/>
      <c r="H5" s="112"/>
      <c r="I5" s="113">
        <v>5</v>
      </c>
      <c r="J5" s="114"/>
      <c r="K5" s="48">
        <v>17</v>
      </c>
      <c r="L5" s="48">
        <v>17</v>
      </c>
      <c r="M5" s="48">
        <v>0</v>
      </c>
      <c r="N5" s="48">
        <v>17</v>
      </c>
      <c r="O5" s="48">
        <v>0</v>
      </c>
      <c r="P5" s="49">
        <v>0.0625</v>
      </c>
      <c r="Q5" s="49">
        <v>0.11764705882352941</v>
      </c>
      <c r="R5" s="48">
        <v>1</v>
      </c>
      <c r="S5" s="48">
        <v>0</v>
      </c>
      <c r="T5" s="48">
        <v>17</v>
      </c>
      <c r="U5" s="48">
        <v>17</v>
      </c>
      <c r="V5" s="48">
        <v>4</v>
      </c>
      <c r="W5" s="49">
        <v>2.546713</v>
      </c>
      <c r="X5" s="49">
        <v>0.0625</v>
      </c>
      <c r="Y5" s="78" t="s">
        <v>624</v>
      </c>
      <c r="Z5" s="78" t="s">
        <v>678</v>
      </c>
      <c r="AA5" s="78" t="s">
        <v>3039</v>
      </c>
      <c r="AB5" s="84" t="s">
        <v>3099</v>
      </c>
      <c r="AC5" s="84" t="s">
        <v>3239</v>
      </c>
      <c r="AD5" s="84"/>
      <c r="AE5" s="84" t="s">
        <v>3298</v>
      </c>
      <c r="AF5" s="84" t="s">
        <v>3326</v>
      </c>
      <c r="AG5" s="121">
        <v>1</v>
      </c>
      <c r="AH5" s="124">
        <v>1.8181818181818181</v>
      </c>
      <c r="AI5" s="121">
        <v>0</v>
      </c>
      <c r="AJ5" s="124">
        <v>0</v>
      </c>
      <c r="AK5" s="121">
        <v>0</v>
      </c>
      <c r="AL5" s="124">
        <v>0</v>
      </c>
      <c r="AM5" s="121">
        <v>54</v>
      </c>
      <c r="AN5" s="124">
        <v>98.18181818181819</v>
      </c>
      <c r="AO5" s="121">
        <v>55</v>
      </c>
    </row>
    <row r="6" spans="1:41" ht="15">
      <c r="A6" s="87" t="s">
        <v>2873</v>
      </c>
      <c r="B6" s="65" t="s">
        <v>2911</v>
      </c>
      <c r="C6" s="65" t="s">
        <v>56</v>
      </c>
      <c r="D6" s="110"/>
      <c r="E6" s="109"/>
      <c r="F6" s="111" t="s">
        <v>4083</v>
      </c>
      <c r="G6" s="112"/>
      <c r="H6" s="112"/>
      <c r="I6" s="113">
        <v>6</v>
      </c>
      <c r="J6" s="114"/>
      <c r="K6" s="48">
        <v>17</v>
      </c>
      <c r="L6" s="48">
        <v>22</v>
      </c>
      <c r="M6" s="48">
        <v>4</v>
      </c>
      <c r="N6" s="48">
        <v>26</v>
      </c>
      <c r="O6" s="48">
        <v>1</v>
      </c>
      <c r="P6" s="49">
        <v>0.045454545454545456</v>
      </c>
      <c r="Q6" s="49">
        <v>0.08695652173913043</v>
      </c>
      <c r="R6" s="48">
        <v>1</v>
      </c>
      <c r="S6" s="48">
        <v>0</v>
      </c>
      <c r="T6" s="48">
        <v>17</v>
      </c>
      <c r="U6" s="48">
        <v>26</v>
      </c>
      <c r="V6" s="48">
        <v>4</v>
      </c>
      <c r="W6" s="49">
        <v>2.110727</v>
      </c>
      <c r="X6" s="49">
        <v>0.08455882352941177</v>
      </c>
      <c r="Y6" s="78" t="s">
        <v>2957</v>
      </c>
      <c r="Z6" s="78" t="s">
        <v>2978</v>
      </c>
      <c r="AA6" s="78" t="s">
        <v>3040</v>
      </c>
      <c r="AB6" s="84" t="s">
        <v>3100</v>
      </c>
      <c r="AC6" s="84" t="s">
        <v>3240</v>
      </c>
      <c r="AD6" s="84"/>
      <c r="AE6" s="84" t="s">
        <v>3299</v>
      </c>
      <c r="AF6" s="84" t="s">
        <v>3327</v>
      </c>
      <c r="AG6" s="121">
        <v>11</v>
      </c>
      <c r="AH6" s="124">
        <v>4.014598540145985</v>
      </c>
      <c r="AI6" s="121">
        <v>1</v>
      </c>
      <c r="AJ6" s="124">
        <v>0.36496350364963503</v>
      </c>
      <c r="AK6" s="121">
        <v>0</v>
      </c>
      <c r="AL6" s="124">
        <v>0</v>
      </c>
      <c r="AM6" s="121">
        <v>262</v>
      </c>
      <c r="AN6" s="124">
        <v>95.62043795620438</v>
      </c>
      <c r="AO6" s="121">
        <v>274</v>
      </c>
    </row>
    <row r="7" spans="1:41" ht="15">
      <c r="A7" s="87" t="s">
        <v>2874</v>
      </c>
      <c r="B7" s="65" t="s">
        <v>2912</v>
      </c>
      <c r="C7" s="65" t="s">
        <v>56</v>
      </c>
      <c r="D7" s="110"/>
      <c r="E7" s="109"/>
      <c r="F7" s="111" t="s">
        <v>4084</v>
      </c>
      <c r="G7" s="112"/>
      <c r="H7" s="112"/>
      <c r="I7" s="113">
        <v>7</v>
      </c>
      <c r="J7" s="114"/>
      <c r="K7" s="48">
        <v>15</v>
      </c>
      <c r="L7" s="48">
        <v>21</v>
      </c>
      <c r="M7" s="48">
        <v>4</v>
      </c>
      <c r="N7" s="48">
        <v>25</v>
      </c>
      <c r="O7" s="48">
        <v>8</v>
      </c>
      <c r="P7" s="49">
        <v>0</v>
      </c>
      <c r="Q7" s="49">
        <v>0</v>
      </c>
      <c r="R7" s="48">
        <v>1</v>
      </c>
      <c r="S7" s="48">
        <v>0</v>
      </c>
      <c r="T7" s="48">
        <v>15</v>
      </c>
      <c r="U7" s="48">
        <v>25</v>
      </c>
      <c r="V7" s="48">
        <v>7</v>
      </c>
      <c r="W7" s="49">
        <v>3.226667</v>
      </c>
      <c r="X7" s="49">
        <v>0.0761904761904762</v>
      </c>
      <c r="Y7" s="78" t="s">
        <v>2958</v>
      </c>
      <c r="Z7" s="78" t="s">
        <v>2979</v>
      </c>
      <c r="AA7" s="78" t="s">
        <v>3041</v>
      </c>
      <c r="AB7" s="84" t="s">
        <v>3101</v>
      </c>
      <c r="AC7" s="84" t="s">
        <v>3241</v>
      </c>
      <c r="AD7" s="84"/>
      <c r="AE7" s="84" t="s">
        <v>3300</v>
      </c>
      <c r="AF7" s="84" t="s">
        <v>3328</v>
      </c>
      <c r="AG7" s="121">
        <v>4</v>
      </c>
      <c r="AH7" s="124">
        <v>0.936768149882904</v>
      </c>
      <c r="AI7" s="121">
        <v>5</v>
      </c>
      <c r="AJ7" s="124">
        <v>1.17096018735363</v>
      </c>
      <c r="AK7" s="121">
        <v>0</v>
      </c>
      <c r="AL7" s="124">
        <v>0</v>
      </c>
      <c r="AM7" s="121">
        <v>418</v>
      </c>
      <c r="AN7" s="124">
        <v>97.89227166276346</v>
      </c>
      <c r="AO7" s="121">
        <v>427</v>
      </c>
    </row>
    <row r="8" spans="1:41" ht="15">
      <c r="A8" s="87" t="s">
        <v>2875</v>
      </c>
      <c r="B8" s="65" t="s">
        <v>2913</v>
      </c>
      <c r="C8" s="65" t="s">
        <v>56</v>
      </c>
      <c r="D8" s="110"/>
      <c r="E8" s="109"/>
      <c r="F8" s="111" t="s">
        <v>4085</v>
      </c>
      <c r="G8" s="112"/>
      <c r="H8" s="112"/>
      <c r="I8" s="113">
        <v>8</v>
      </c>
      <c r="J8" s="114"/>
      <c r="K8" s="48">
        <v>13</v>
      </c>
      <c r="L8" s="48">
        <v>14</v>
      </c>
      <c r="M8" s="48">
        <v>0</v>
      </c>
      <c r="N8" s="48">
        <v>14</v>
      </c>
      <c r="O8" s="48">
        <v>0</v>
      </c>
      <c r="P8" s="49">
        <v>0</v>
      </c>
      <c r="Q8" s="49">
        <v>0</v>
      </c>
      <c r="R8" s="48">
        <v>1</v>
      </c>
      <c r="S8" s="48">
        <v>0</v>
      </c>
      <c r="T8" s="48">
        <v>13</v>
      </c>
      <c r="U8" s="48">
        <v>14</v>
      </c>
      <c r="V8" s="48">
        <v>3</v>
      </c>
      <c r="W8" s="49">
        <v>1.775148</v>
      </c>
      <c r="X8" s="49">
        <v>0.08974358974358974</v>
      </c>
      <c r="Y8" s="78" t="s">
        <v>585</v>
      </c>
      <c r="Z8" s="78" t="s">
        <v>644</v>
      </c>
      <c r="AA8" s="78" t="s">
        <v>701</v>
      </c>
      <c r="AB8" s="84" t="s">
        <v>3102</v>
      </c>
      <c r="AC8" s="84" t="s">
        <v>3242</v>
      </c>
      <c r="AD8" s="84"/>
      <c r="AE8" s="84" t="s">
        <v>3301</v>
      </c>
      <c r="AF8" s="84" t="s">
        <v>3329</v>
      </c>
      <c r="AG8" s="121">
        <v>0</v>
      </c>
      <c r="AH8" s="124">
        <v>0</v>
      </c>
      <c r="AI8" s="121">
        <v>0</v>
      </c>
      <c r="AJ8" s="124">
        <v>0</v>
      </c>
      <c r="AK8" s="121">
        <v>0</v>
      </c>
      <c r="AL8" s="124">
        <v>0</v>
      </c>
      <c r="AM8" s="121">
        <v>45</v>
      </c>
      <c r="AN8" s="124">
        <v>100</v>
      </c>
      <c r="AO8" s="121">
        <v>45</v>
      </c>
    </row>
    <row r="9" spans="1:41" ht="15">
      <c r="A9" s="87" t="s">
        <v>2876</v>
      </c>
      <c r="B9" s="65" t="s">
        <v>2914</v>
      </c>
      <c r="C9" s="65" t="s">
        <v>56</v>
      </c>
      <c r="D9" s="110"/>
      <c r="E9" s="109"/>
      <c r="F9" s="111" t="s">
        <v>4086</v>
      </c>
      <c r="G9" s="112"/>
      <c r="H9" s="112"/>
      <c r="I9" s="113">
        <v>9</v>
      </c>
      <c r="J9" s="114"/>
      <c r="K9" s="48">
        <v>10</v>
      </c>
      <c r="L9" s="48">
        <v>11</v>
      </c>
      <c r="M9" s="48">
        <v>0</v>
      </c>
      <c r="N9" s="48">
        <v>11</v>
      </c>
      <c r="O9" s="48">
        <v>1</v>
      </c>
      <c r="P9" s="49">
        <v>0.1111111111111111</v>
      </c>
      <c r="Q9" s="49">
        <v>0.2</v>
      </c>
      <c r="R9" s="48">
        <v>1</v>
      </c>
      <c r="S9" s="48">
        <v>0</v>
      </c>
      <c r="T9" s="48">
        <v>10</v>
      </c>
      <c r="U9" s="48">
        <v>11</v>
      </c>
      <c r="V9" s="48">
        <v>2</v>
      </c>
      <c r="W9" s="49">
        <v>1.62</v>
      </c>
      <c r="X9" s="49">
        <v>0.1111111111111111</v>
      </c>
      <c r="Y9" s="78" t="s">
        <v>2959</v>
      </c>
      <c r="Z9" s="78" t="s">
        <v>2980</v>
      </c>
      <c r="AA9" s="78" t="s">
        <v>3042</v>
      </c>
      <c r="AB9" s="84" t="s">
        <v>3103</v>
      </c>
      <c r="AC9" s="84" t="s">
        <v>3243</v>
      </c>
      <c r="AD9" s="84"/>
      <c r="AE9" s="84" t="s">
        <v>3302</v>
      </c>
      <c r="AF9" s="84" t="s">
        <v>3330</v>
      </c>
      <c r="AG9" s="121">
        <v>4</v>
      </c>
      <c r="AH9" s="124">
        <v>3.252032520325203</v>
      </c>
      <c r="AI9" s="121">
        <v>3</v>
      </c>
      <c r="AJ9" s="124">
        <v>2.4390243902439024</v>
      </c>
      <c r="AK9" s="121">
        <v>0</v>
      </c>
      <c r="AL9" s="124">
        <v>0</v>
      </c>
      <c r="AM9" s="121">
        <v>116</v>
      </c>
      <c r="AN9" s="124">
        <v>94.3089430894309</v>
      </c>
      <c r="AO9" s="121">
        <v>123</v>
      </c>
    </row>
    <row r="10" spans="1:41" ht="14.25" customHeight="1">
      <c r="A10" s="87" t="s">
        <v>2877</v>
      </c>
      <c r="B10" s="65" t="s">
        <v>2915</v>
      </c>
      <c r="C10" s="65" t="s">
        <v>56</v>
      </c>
      <c r="D10" s="110"/>
      <c r="E10" s="109"/>
      <c r="F10" s="111" t="s">
        <v>4087</v>
      </c>
      <c r="G10" s="112"/>
      <c r="H10" s="112"/>
      <c r="I10" s="113">
        <v>10</v>
      </c>
      <c r="J10" s="114"/>
      <c r="K10" s="48">
        <v>10</v>
      </c>
      <c r="L10" s="48">
        <v>14</v>
      </c>
      <c r="M10" s="48">
        <v>0</v>
      </c>
      <c r="N10" s="48">
        <v>14</v>
      </c>
      <c r="O10" s="48">
        <v>0</v>
      </c>
      <c r="P10" s="49">
        <v>0</v>
      </c>
      <c r="Q10" s="49">
        <v>0</v>
      </c>
      <c r="R10" s="48">
        <v>1</v>
      </c>
      <c r="S10" s="48">
        <v>0</v>
      </c>
      <c r="T10" s="48">
        <v>10</v>
      </c>
      <c r="U10" s="48">
        <v>14</v>
      </c>
      <c r="V10" s="48">
        <v>3</v>
      </c>
      <c r="W10" s="49">
        <v>1.62</v>
      </c>
      <c r="X10" s="49">
        <v>0.15555555555555556</v>
      </c>
      <c r="Y10" s="78" t="s">
        <v>2960</v>
      </c>
      <c r="Z10" s="78" t="s">
        <v>2981</v>
      </c>
      <c r="AA10" s="78" t="s">
        <v>3043</v>
      </c>
      <c r="AB10" s="84" t="s">
        <v>3104</v>
      </c>
      <c r="AC10" s="84" t="s">
        <v>3244</v>
      </c>
      <c r="AD10" s="84"/>
      <c r="AE10" s="84" t="s">
        <v>3303</v>
      </c>
      <c r="AF10" s="84" t="s">
        <v>3331</v>
      </c>
      <c r="AG10" s="121">
        <v>5</v>
      </c>
      <c r="AH10" s="124">
        <v>3.289473684210526</v>
      </c>
      <c r="AI10" s="121">
        <v>1</v>
      </c>
      <c r="AJ10" s="124">
        <v>0.6578947368421053</v>
      </c>
      <c r="AK10" s="121">
        <v>0</v>
      </c>
      <c r="AL10" s="124">
        <v>0</v>
      </c>
      <c r="AM10" s="121">
        <v>146</v>
      </c>
      <c r="AN10" s="124">
        <v>96.05263157894737</v>
      </c>
      <c r="AO10" s="121">
        <v>152</v>
      </c>
    </row>
    <row r="11" spans="1:41" ht="15">
      <c r="A11" s="87" t="s">
        <v>2878</v>
      </c>
      <c r="B11" s="65" t="s">
        <v>2916</v>
      </c>
      <c r="C11" s="65" t="s">
        <v>56</v>
      </c>
      <c r="D11" s="110"/>
      <c r="E11" s="109"/>
      <c r="F11" s="111" t="s">
        <v>4088</v>
      </c>
      <c r="G11" s="112"/>
      <c r="H11" s="112"/>
      <c r="I11" s="113">
        <v>11</v>
      </c>
      <c r="J11" s="114"/>
      <c r="K11" s="48">
        <v>9</v>
      </c>
      <c r="L11" s="48">
        <v>7</v>
      </c>
      <c r="M11" s="48">
        <v>4</v>
      </c>
      <c r="N11" s="48">
        <v>11</v>
      </c>
      <c r="O11" s="48">
        <v>11</v>
      </c>
      <c r="P11" s="49" t="s">
        <v>4074</v>
      </c>
      <c r="Q11" s="49" t="s">
        <v>4074</v>
      </c>
      <c r="R11" s="48">
        <v>9</v>
      </c>
      <c r="S11" s="48">
        <v>9</v>
      </c>
      <c r="T11" s="48">
        <v>1</v>
      </c>
      <c r="U11" s="48">
        <v>2</v>
      </c>
      <c r="V11" s="48">
        <v>0</v>
      </c>
      <c r="W11" s="49">
        <v>0</v>
      </c>
      <c r="X11" s="49">
        <v>0</v>
      </c>
      <c r="Y11" s="78" t="s">
        <v>2961</v>
      </c>
      <c r="Z11" s="78" t="s">
        <v>2982</v>
      </c>
      <c r="AA11" s="78" t="s">
        <v>3044</v>
      </c>
      <c r="AB11" s="84" t="s">
        <v>3105</v>
      </c>
      <c r="AC11" s="84" t="s">
        <v>3245</v>
      </c>
      <c r="AD11" s="84"/>
      <c r="AE11" s="84" t="s">
        <v>300</v>
      </c>
      <c r="AF11" s="84" t="s">
        <v>3332</v>
      </c>
      <c r="AG11" s="121">
        <v>13</v>
      </c>
      <c r="AH11" s="124">
        <v>5.485232067510548</v>
      </c>
      <c r="AI11" s="121">
        <v>3</v>
      </c>
      <c r="AJ11" s="124">
        <v>1.2658227848101267</v>
      </c>
      <c r="AK11" s="121">
        <v>0</v>
      </c>
      <c r="AL11" s="124">
        <v>0</v>
      </c>
      <c r="AM11" s="121">
        <v>221</v>
      </c>
      <c r="AN11" s="124">
        <v>93.24894514767932</v>
      </c>
      <c r="AO11" s="121">
        <v>237</v>
      </c>
    </row>
    <row r="12" spans="1:41" ht="15">
      <c r="A12" s="87" t="s">
        <v>2879</v>
      </c>
      <c r="B12" s="65" t="s">
        <v>2917</v>
      </c>
      <c r="C12" s="65" t="s">
        <v>56</v>
      </c>
      <c r="D12" s="110"/>
      <c r="E12" s="109"/>
      <c r="F12" s="111" t="s">
        <v>4089</v>
      </c>
      <c r="G12" s="112"/>
      <c r="H12" s="112"/>
      <c r="I12" s="113">
        <v>12</v>
      </c>
      <c r="J12" s="114"/>
      <c r="K12" s="48">
        <v>8</v>
      </c>
      <c r="L12" s="48">
        <v>9</v>
      </c>
      <c r="M12" s="48">
        <v>2</v>
      </c>
      <c r="N12" s="48">
        <v>11</v>
      </c>
      <c r="O12" s="48">
        <v>0</v>
      </c>
      <c r="P12" s="49">
        <v>0</v>
      </c>
      <c r="Q12" s="49">
        <v>0</v>
      </c>
      <c r="R12" s="48">
        <v>1</v>
      </c>
      <c r="S12" s="48">
        <v>0</v>
      </c>
      <c r="T12" s="48">
        <v>8</v>
      </c>
      <c r="U12" s="48">
        <v>11</v>
      </c>
      <c r="V12" s="48">
        <v>3</v>
      </c>
      <c r="W12" s="49">
        <v>1.625</v>
      </c>
      <c r="X12" s="49">
        <v>0.17857142857142858</v>
      </c>
      <c r="Y12" s="78" t="s">
        <v>2962</v>
      </c>
      <c r="Z12" s="78" t="s">
        <v>2983</v>
      </c>
      <c r="AA12" s="78" t="s">
        <v>3045</v>
      </c>
      <c r="AB12" s="84" t="s">
        <v>3106</v>
      </c>
      <c r="AC12" s="84" t="s">
        <v>3246</v>
      </c>
      <c r="AD12" s="84"/>
      <c r="AE12" s="84" t="s">
        <v>3304</v>
      </c>
      <c r="AF12" s="84" t="s">
        <v>3333</v>
      </c>
      <c r="AG12" s="121">
        <v>4</v>
      </c>
      <c r="AH12" s="124">
        <v>2.4096385542168677</v>
      </c>
      <c r="AI12" s="121">
        <v>1</v>
      </c>
      <c r="AJ12" s="124">
        <v>0.6024096385542169</v>
      </c>
      <c r="AK12" s="121">
        <v>0</v>
      </c>
      <c r="AL12" s="124">
        <v>0</v>
      </c>
      <c r="AM12" s="121">
        <v>161</v>
      </c>
      <c r="AN12" s="124">
        <v>96.98795180722891</v>
      </c>
      <c r="AO12" s="121">
        <v>166</v>
      </c>
    </row>
    <row r="13" spans="1:41" ht="15">
      <c r="A13" s="87" t="s">
        <v>2880</v>
      </c>
      <c r="B13" s="65" t="s">
        <v>2918</v>
      </c>
      <c r="C13" s="65" t="s">
        <v>56</v>
      </c>
      <c r="D13" s="110"/>
      <c r="E13" s="109"/>
      <c r="F13" s="111" t="s">
        <v>4090</v>
      </c>
      <c r="G13" s="112"/>
      <c r="H13" s="112"/>
      <c r="I13" s="113">
        <v>13</v>
      </c>
      <c r="J13" s="114"/>
      <c r="K13" s="48">
        <v>5</v>
      </c>
      <c r="L13" s="48">
        <v>5</v>
      </c>
      <c r="M13" s="48">
        <v>0</v>
      </c>
      <c r="N13" s="48">
        <v>5</v>
      </c>
      <c r="O13" s="48">
        <v>1</v>
      </c>
      <c r="P13" s="49">
        <v>0</v>
      </c>
      <c r="Q13" s="49">
        <v>0</v>
      </c>
      <c r="R13" s="48">
        <v>1</v>
      </c>
      <c r="S13" s="48">
        <v>0</v>
      </c>
      <c r="T13" s="48">
        <v>5</v>
      </c>
      <c r="U13" s="48">
        <v>5</v>
      </c>
      <c r="V13" s="48">
        <v>2</v>
      </c>
      <c r="W13" s="49">
        <v>1.28</v>
      </c>
      <c r="X13" s="49">
        <v>0.2</v>
      </c>
      <c r="Y13" s="78"/>
      <c r="Z13" s="78"/>
      <c r="AA13" s="78" t="s">
        <v>3046</v>
      </c>
      <c r="AB13" s="84" t="s">
        <v>3107</v>
      </c>
      <c r="AC13" s="84" t="s">
        <v>3247</v>
      </c>
      <c r="AD13" s="84"/>
      <c r="AE13" s="84" t="s">
        <v>326</v>
      </c>
      <c r="AF13" s="84" t="s">
        <v>3334</v>
      </c>
      <c r="AG13" s="121">
        <v>1</v>
      </c>
      <c r="AH13" s="124">
        <v>0.9345794392523364</v>
      </c>
      <c r="AI13" s="121">
        <v>0</v>
      </c>
      <c r="AJ13" s="124">
        <v>0</v>
      </c>
      <c r="AK13" s="121">
        <v>0</v>
      </c>
      <c r="AL13" s="124">
        <v>0</v>
      </c>
      <c r="AM13" s="121">
        <v>106</v>
      </c>
      <c r="AN13" s="124">
        <v>99.06542056074767</v>
      </c>
      <c r="AO13" s="121">
        <v>107</v>
      </c>
    </row>
    <row r="14" spans="1:41" ht="15">
      <c r="A14" s="87" t="s">
        <v>2881</v>
      </c>
      <c r="B14" s="65" t="s">
        <v>2919</v>
      </c>
      <c r="C14" s="65" t="s">
        <v>56</v>
      </c>
      <c r="D14" s="110"/>
      <c r="E14" s="109"/>
      <c r="F14" s="111" t="s">
        <v>4091</v>
      </c>
      <c r="G14" s="112"/>
      <c r="H14" s="112"/>
      <c r="I14" s="113">
        <v>14</v>
      </c>
      <c r="J14" s="114"/>
      <c r="K14" s="48">
        <v>5</v>
      </c>
      <c r="L14" s="48">
        <v>6</v>
      </c>
      <c r="M14" s="48">
        <v>0</v>
      </c>
      <c r="N14" s="48">
        <v>6</v>
      </c>
      <c r="O14" s="48">
        <v>0</v>
      </c>
      <c r="P14" s="49">
        <v>0</v>
      </c>
      <c r="Q14" s="49">
        <v>0</v>
      </c>
      <c r="R14" s="48">
        <v>1</v>
      </c>
      <c r="S14" s="48">
        <v>0</v>
      </c>
      <c r="T14" s="48">
        <v>5</v>
      </c>
      <c r="U14" s="48">
        <v>6</v>
      </c>
      <c r="V14" s="48">
        <v>2</v>
      </c>
      <c r="W14" s="49">
        <v>1.12</v>
      </c>
      <c r="X14" s="49">
        <v>0.3</v>
      </c>
      <c r="Y14" s="78"/>
      <c r="Z14" s="78"/>
      <c r="AA14" s="78" t="s">
        <v>694</v>
      </c>
      <c r="AB14" s="84" t="s">
        <v>3108</v>
      </c>
      <c r="AC14" s="84" t="s">
        <v>3248</v>
      </c>
      <c r="AD14" s="84"/>
      <c r="AE14" s="84" t="s">
        <v>3305</v>
      </c>
      <c r="AF14" s="84" t="s">
        <v>3335</v>
      </c>
      <c r="AG14" s="121">
        <v>0</v>
      </c>
      <c r="AH14" s="124">
        <v>0</v>
      </c>
      <c r="AI14" s="121">
        <v>0</v>
      </c>
      <c r="AJ14" s="124">
        <v>0</v>
      </c>
      <c r="AK14" s="121">
        <v>0</v>
      </c>
      <c r="AL14" s="124">
        <v>0</v>
      </c>
      <c r="AM14" s="121">
        <v>33</v>
      </c>
      <c r="AN14" s="124">
        <v>100</v>
      </c>
      <c r="AO14" s="121">
        <v>33</v>
      </c>
    </row>
    <row r="15" spans="1:41" ht="15">
      <c r="A15" s="87" t="s">
        <v>2882</v>
      </c>
      <c r="B15" s="65" t="s">
        <v>2908</v>
      </c>
      <c r="C15" s="65" t="s">
        <v>59</v>
      </c>
      <c r="D15" s="110"/>
      <c r="E15" s="109"/>
      <c r="F15" s="111" t="s">
        <v>4092</v>
      </c>
      <c r="G15" s="112"/>
      <c r="H15" s="112"/>
      <c r="I15" s="113">
        <v>15</v>
      </c>
      <c r="J15" s="114"/>
      <c r="K15" s="48">
        <v>4</v>
      </c>
      <c r="L15" s="48">
        <v>3</v>
      </c>
      <c r="M15" s="48">
        <v>2</v>
      </c>
      <c r="N15" s="48">
        <v>5</v>
      </c>
      <c r="O15" s="48">
        <v>2</v>
      </c>
      <c r="P15" s="49">
        <v>0</v>
      </c>
      <c r="Q15" s="49">
        <v>0</v>
      </c>
      <c r="R15" s="48">
        <v>1</v>
      </c>
      <c r="S15" s="48">
        <v>0</v>
      </c>
      <c r="T15" s="48">
        <v>4</v>
      </c>
      <c r="U15" s="48">
        <v>5</v>
      </c>
      <c r="V15" s="48">
        <v>2</v>
      </c>
      <c r="W15" s="49">
        <v>1.125</v>
      </c>
      <c r="X15" s="49">
        <v>0.25</v>
      </c>
      <c r="Y15" s="78" t="s">
        <v>2963</v>
      </c>
      <c r="Z15" s="78" t="s">
        <v>2984</v>
      </c>
      <c r="AA15" s="78" t="s">
        <v>3047</v>
      </c>
      <c r="AB15" s="84" t="s">
        <v>3109</v>
      </c>
      <c r="AC15" s="84" t="s">
        <v>3249</v>
      </c>
      <c r="AD15" s="84"/>
      <c r="AE15" s="84" t="s">
        <v>324</v>
      </c>
      <c r="AF15" s="84" t="s">
        <v>3336</v>
      </c>
      <c r="AG15" s="121">
        <v>3</v>
      </c>
      <c r="AH15" s="124">
        <v>3.3333333333333335</v>
      </c>
      <c r="AI15" s="121">
        <v>0</v>
      </c>
      <c r="AJ15" s="124">
        <v>0</v>
      </c>
      <c r="AK15" s="121">
        <v>0</v>
      </c>
      <c r="AL15" s="124">
        <v>0</v>
      </c>
      <c r="AM15" s="121">
        <v>87</v>
      </c>
      <c r="AN15" s="124">
        <v>96.66666666666667</v>
      </c>
      <c r="AO15" s="121">
        <v>90</v>
      </c>
    </row>
    <row r="16" spans="1:41" ht="15">
      <c r="A16" s="87" t="s">
        <v>2883</v>
      </c>
      <c r="B16" s="65" t="s">
        <v>2909</v>
      </c>
      <c r="C16" s="65" t="s">
        <v>59</v>
      </c>
      <c r="D16" s="110"/>
      <c r="E16" s="109"/>
      <c r="F16" s="111" t="s">
        <v>4093</v>
      </c>
      <c r="G16" s="112"/>
      <c r="H16" s="112"/>
      <c r="I16" s="113">
        <v>16</v>
      </c>
      <c r="J16" s="114"/>
      <c r="K16" s="48">
        <v>4</v>
      </c>
      <c r="L16" s="48">
        <v>5</v>
      </c>
      <c r="M16" s="48">
        <v>0</v>
      </c>
      <c r="N16" s="48">
        <v>5</v>
      </c>
      <c r="O16" s="48">
        <v>0</v>
      </c>
      <c r="P16" s="49">
        <v>0</v>
      </c>
      <c r="Q16" s="49">
        <v>0</v>
      </c>
      <c r="R16" s="48">
        <v>1</v>
      </c>
      <c r="S16" s="48">
        <v>0</v>
      </c>
      <c r="T16" s="48">
        <v>4</v>
      </c>
      <c r="U16" s="48">
        <v>5</v>
      </c>
      <c r="V16" s="48">
        <v>2</v>
      </c>
      <c r="W16" s="49">
        <v>0.875</v>
      </c>
      <c r="X16" s="49">
        <v>0.4166666666666667</v>
      </c>
      <c r="Y16" s="78" t="s">
        <v>608</v>
      </c>
      <c r="Z16" s="78" t="s">
        <v>665</v>
      </c>
      <c r="AA16" s="78" t="s">
        <v>749</v>
      </c>
      <c r="AB16" s="84" t="s">
        <v>3110</v>
      </c>
      <c r="AC16" s="84" t="s">
        <v>3250</v>
      </c>
      <c r="AD16" s="84"/>
      <c r="AE16" s="84" t="s">
        <v>3306</v>
      </c>
      <c r="AF16" s="84" t="s">
        <v>3337</v>
      </c>
      <c r="AG16" s="121">
        <v>2</v>
      </c>
      <c r="AH16" s="124">
        <v>5.405405405405405</v>
      </c>
      <c r="AI16" s="121">
        <v>0</v>
      </c>
      <c r="AJ16" s="124">
        <v>0</v>
      </c>
      <c r="AK16" s="121">
        <v>0</v>
      </c>
      <c r="AL16" s="124">
        <v>0</v>
      </c>
      <c r="AM16" s="121">
        <v>35</v>
      </c>
      <c r="AN16" s="124">
        <v>94.5945945945946</v>
      </c>
      <c r="AO16" s="121">
        <v>37</v>
      </c>
    </row>
    <row r="17" spans="1:41" ht="15">
      <c r="A17" s="87" t="s">
        <v>2884</v>
      </c>
      <c r="B17" s="65" t="s">
        <v>2910</v>
      </c>
      <c r="C17" s="65" t="s">
        <v>59</v>
      </c>
      <c r="D17" s="110"/>
      <c r="E17" s="109"/>
      <c r="F17" s="111" t="s">
        <v>4094</v>
      </c>
      <c r="G17" s="112"/>
      <c r="H17" s="112"/>
      <c r="I17" s="113">
        <v>17</v>
      </c>
      <c r="J17" s="114"/>
      <c r="K17" s="48">
        <v>4</v>
      </c>
      <c r="L17" s="48">
        <v>5</v>
      </c>
      <c r="M17" s="48">
        <v>0</v>
      </c>
      <c r="N17" s="48">
        <v>5</v>
      </c>
      <c r="O17" s="48">
        <v>0</v>
      </c>
      <c r="P17" s="49">
        <v>0.25</v>
      </c>
      <c r="Q17" s="49">
        <v>0.4</v>
      </c>
      <c r="R17" s="48">
        <v>1</v>
      </c>
      <c r="S17" s="48">
        <v>0</v>
      </c>
      <c r="T17" s="48">
        <v>4</v>
      </c>
      <c r="U17" s="48">
        <v>5</v>
      </c>
      <c r="V17" s="48">
        <v>2</v>
      </c>
      <c r="W17" s="49">
        <v>1</v>
      </c>
      <c r="X17" s="49">
        <v>0.4166666666666667</v>
      </c>
      <c r="Y17" s="78" t="s">
        <v>577</v>
      </c>
      <c r="Z17" s="78" t="s">
        <v>640</v>
      </c>
      <c r="AA17" s="78" t="s">
        <v>690</v>
      </c>
      <c r="AB17" s="84" t="s">
        <v>3111</v>
      </c>
      <c r="AC17" s="84" t="s">
        <v>3251</v>
      </c>
      <c r="AD17" s="84"/>
      <c r="AE17" s="84" t="s">
        <v>3307</v>
      </c>
      <c r="AF17" s="84" t="s">
        <v>3338</v>
      </c>
      <c r="AG17" s="121">
        <v>2</v>
      </c>
      <c r="AH17" s="124">
        <v>5.128205128205129</v>
      </c>
      <c r="AI17" s="121">
        <v>0</v>
      </c>
      <c r="AJ17" s="124">
        <v>0</v>
      </c>
      <c r="AK17" s="121">
        <v>0</v>
      </c>
      <c r="AL17" s="124">
        <v>0</v>
      </c>
      <c r="AM17" s="121">
        <v>37</v>
      </c>
      <c r="AN17" s="124">
        <v>94.87179487179488</v>
      </c>
      <c r="AO17" s="121">
        <v>39</v>
      </c>
    </row>
    <row r="18" spans="1:41" ht="15">
      <c r="A18" s="87" t="s">
        <v>2885</v>
      </c>
      <c r="B18" s="65" t="s">
        <v>2911</v>
      </c>
      <c r="C18" s="65" t="s">
        <v>59</v>
      </c>
      <c r="D18" s="110"/>
      <c r="E18" s="109"/>
      <c r="F18" s="111" t="s">
        <v>2885</v>
      </c>
      <c r="G18" s="112"/>
      <c r="H18" s="112"/>
      <c r="I18" s="113">
        <v>18</v>
      </c>
      <c r="J18" s="114"/>
      <c r="K18" s="48">
        <v>3</v>
      </c>
      <c r="L18" s="48">
        <v>2</v>
      </c>
      <c r="M18" s="48">
        <v>0</v>
      </c>
      <c r="N18" s="48">
        <v>2</v>
      </c>
      <c r="O18" s="48">
        <v>0</v>
      </c>
      <c r="P18" s="49">
        <v>0</v>
      </c>
      <c r="Q18" s="49">
        <v>0</v>
      </c>
      <c r="R18" s="48">
        <v>1</v>
      </c>
      <c r="S18" s="48">
        <v>0</v>
      </c>
      <c r="T18" s="48">
        <v>3</v>
      </c>
      <c r="U18" s="48">
        <v>2</v>
      </c>
      <c r="V18" s="48">
        <v>2</v>
      </c>
      <c r="W18" s="49">
        <v>0.888889</v>
      </c>
      <c r="X18" s="49">
        <v>0.3333333333333333</v>
      </c>
      <c r="Y18" s="78" t="s">
        <v>616</v>
      </c>
      <c r="Z18" s="78" t="s">
        <v>672</v>
      </c>
      <c r="AA18" s="78" t="s">
        <v>767</v>
      </c>
      <c r="AB18" s="84" t="s">
        <v>1273</v>
      </c>
      <c r="AC18" s="84" t="s">
        <v>1273</v>
      </c>
      <c r="AD18" s="84"/>
      <c r="AE18" s="84" t="s">
        <v>3308</v>
      </c>
      <c r="AF18" s="84" t="s">
        <v>3339</v>
      </c>
      <c r="AG18" s="121">
        <v>0</v>
      </c>
      <c r="AH18" s="124">
        <v>0</v>
      </c>
      <c r="AI18" s="121">
        <v>0</v>
      </c>
      <c r="AJ18" s="124">
        <v>0</v>
      </c>
      <c r="AK18" s="121">
        <v>0</v>
      </c>
      <c r="AL18" s="124">
        <v>0</v>
      </c>
      <c r="AM18" s="121">
        <v>11</v>
      </c>
      <c r="AN18" s="124">
        <v>100</v>
      </c>
      <c r="AO18" s="121">
        <v>11</v>
      </c>
    </row>
    <row r="19" spans="1:41" ht="15">
      <c r="A19" s="87" t="s">
        <v>2886</v>
      </c>
      <c r="B19" s="65" t="s">
        <v>2912</v>
      </c>
      <c r="C19" s="65" t="s">
        <v>59</v>
      </c>
      <c r="D19" s="110"/>
      <c r="E19" s="109"/>
      <c r="F19" s="111" t="s">
        <v>4095</v>
      </c>
      <c r="G19" s="112"/>
      <c r="H19" s="112"/>
      <c r="I19" s="113">
        <v>19</v>
      </c>
      <c r="J19" s="114"/>
      <c r="K19" s="48">
        <v>3</v>
      </c>
      <c r="L19" s="48">
        <v>3</v>
      </c>
      <c r="M19" s="48">
        <v>0</v>
      </c>
      <c r="N19" s="48">
        <v>3</v>
      </c>
      <c r="O19" s="48">
        <v>0</v>
      </c>
      <c r="P19" s="49">
        <v>0</v>
      </c>
      <c r="Q19" s="49">
        <v>0</v>
      </c>
      <c r="R19" s="48">
        <v>1</v>
      </c>
      <c r="S19" s="48">
        <v>0</v>
      </c>
      <c r="T19" s="48">
        <v>3</v>
      </c>
      <c r="U19" s="48">
        <v>3</v>
      </c>
      <c r="V19" s="48">
        <v>1</v>
      </c>
      <c r="W19" s="49">
        <v>0.666667</v>
      </c>
      <c r="X19" s="49">
        <v>0.5</v>
      </c>
      <c r="Y19" s="78"/>
      <c r="Z19" s="78"/>
      <c r="AA19" s="78" t="s">
        <v>3048</v>
      </c>
      <c r="AB19" s="84" t="s">
        <v>3112</v>
      </c>
      <c r="AC19" s="84" t="s">
        <v>3252</v>
      </c>
      <c r="AD19" s="84"/>
      <c r="AE19" s="84" t="s">
        <v>3309</v>
      </c>
      <c r="AF19" s="84" t="s">
        <v>3340</v>
      </c>
      <c r="AG19" s="121">
        <v>2</v>
      </c>
      <c r="AH19" s="124">
        <v>4.444444444444445</v>
      </c>
      <c r="AI19" s="121">
        <v>0</v>
      </c>
      <c r="AJ19" s="124">
        <v>0</v>
      </c>
      <c r="AK19" s="121">
        <v>0</v>
      </c>
      <c r="AL19" s="124">
        <v>0</v>
      </c>
      <c r="AM19" s="121">
        <v>43</v>
      </c>
      <c r="AN19" s="124">
        <v>95.55555555555556</v>
      </c>
      <c r="AO19" s="121">
        <v>45</v>
      </c>
    </row>
    <row r="20" spans="1:41" ht="15">
      <c r="A20" s="87" t="s">
        <v>2887</v>
      </c>
      <c r="B20" s="65" t="s">
        <v>2913</v>
      </c>
      <c r="C20" s="65" t="s">
        <v>59</v>
      </c>
      <c r="D20" s="110"/>
      <c r="E20" s="109"/>
      <c r="F20" s="111" t="s">
        <v>4096</v>
      </c>
      <c r="G20" s="112"/>
      <c r="H20" s="112"/>
      <c r="I20" s="113">
        <v>20</v>
      </c>
      <c r="J20" s="114"/>
      <c r="K20" s="48">
        <v>3</v>
      </c>
      <c r="L20" s="48">
        <v>2</v>
      </c>
      <c r="M20" s="48">
        <v>0</v>
      </c>
      <c r="N20" s="48">
        <v>2</v>
      </c>
      <c r="O20" s="48">
        <v>0</v>
      </c>
      <c r="P20" s="49">
        <v>0</v>
      </c>
      <c r="Q20" s="49">
        <v>0</v>
      </c>
      <c r="R20" s="48">
        <v>1</v>
      </c>
      <c r="S20" s="48">
        <v>0</v>
      </c>
      <c r="T20" s="48">
        <v>3</v>
      </c>
      <c r="U20" s="48">
        <v>2</v>
      </c>
      <c r="V20" s="48">
        <v>2</v>
      </c>
      <c r="W20" s="49">
        <v>0.888889</v>
      </c>
      <c r="X20" s="49">
        <v>0.3333333333333333</v>
      </c>
      <c r="Y20" s="78" t="s">
        <v>578</v>
      </c>
      <c r="Z20" s="78" t="s">
        <v>641</v>
      </c>
      <c r="AA20" s="78" t="s">
        <v>691</v>
      </c>
      <c r="AB20" s="84" t="s">
        <v>3113</v>
      </c>
      <c r="AC20" s="84" t="s">
        <v>3253</v>
      </c>
      <c r="AD20" s="84"/>
      <c r="AE20" s="84" t="s">
        <v>3310</v>
      </c>
      <c r="AF20" s="84" t="s">
        <v>3341</v>
      </c>
      <c r="AG20" s="121">
        <v>0</v>
      </c>
      <c r="AH20" s="124">
        <v>0</v>
      </c>
      <c r="AI20" s="121">
        <v>0</v>
      </c>
      <c r="AJ20" s="124">
        <v>0</v>
      </c>
      <c r="AK20" s="121">
        <v>0</v>
      </c>
      <c r="AL20" s="124">
        <v>0</v>
      </c>
      <c r="AM20" s="121">
        <v>35</v>
      </c>
      <c r="AN20" s="124">
        <v>100</v>
      </c>
      <c r="AO20" s="121">
        <v>35</v>
      </c>
    </row>
    <row r="21" spans="1:41" ht="15">
      <c r="A21" s="87" t="s">
        <v>2888</v>
      </c>
      <c r="B21" s="65" t="s">
        <v>2914</v>
      </c>
      <c r="C21" s="65" t="s">
        <v>59</v>
      </c>
      <c r="D21" s="110"/>
      <c r="E21" s="109"/>
      <c r="F21" s="111" t="s">
        <v>4097</v>
      </c>
      <c r="G21" s="112"/>
      <c r="H21" s="112"/>
      <c r="I21" s="113">
        <v>21</v>
      </c>
      <c r="J21" s="114"/>
      <c r="K21" s="48">
        <v>2</v>
      </c>
      <c r="L21" s="48">
        <v>2</v>
      </c>
      <c r="M21" s="48">
        <v>0</v>
      </c>
      <c r="N21" s="48">
        <v>2</v>
      </c>
      <c r="O21" s="48">
        <v>0</v>
      </c>
      <c r="P21" s="49">
        <v>1</v>
      </c>
      <c r="Q21" s="49">
        <v>1</v>
      </c>
      <c r="R21" s="48">
        <v>1</v>
      </c>
      <c r="S21" s="48">
        <v>0</v>
      </c>
      <c r="T21" s="48">
        <v>2</v>
      </c>
      <c r="U21" s="48">
        <v>2</v>
      </c>
      <c r="V21" s="48">
        <v>1</v>
      </c>
      <c r="W21" s="49">
        <v>0.5</v>
      </c>
      <c r="X21" s="49">
        <v>1</v>
      </c>
      <c r="Y21" s="78" t="s">
        <v>633</v>
      </c>
      <c r="Z21" s="78" t="s">
        <v>684</v>
      </c>
      <c r="AA21" s="78" t="s">
        <v>804</v>
      </c>
      <c r="AB21" s="84" t="s">
        <v>3114</v>
      </c>
      <c r="AC21" s="84" t="s">
        <v>3254</v>
      </c>
      <c r="AD21" s="84"/>
      <c r="AE21" s="84" t="s">
        <v>3311</v>
      </c>
      <c r="AF21" s="84" t="s">
        <v>3342</v>
      </c>
      <c r="AG21" s="121">
        <v>0</v>
      </c>
      <c r="AH21" s="124">
        <v>0</v>
      </c>
      <c r="AI21" s="121">
        <v>0</v>
      </c>
      <c r="AJ21" s="124">
        <v>0</v>
      </c>
      <c r="AK21" s="121">
        <v>0</v>
      </c>
      <c r="AL21" s="124">
        <v>0</v>
      </c>
      <c r="AM21" s="121">
        <v>37</v>
      </c>
      <c r="AN21" s="124">
        <v>100</v>
      </c>
      <c r="AO21" s="121">
        <v>37</v>
      </c>
    </row>
    <row r="22" spans="1:41" ht="15">
      <c r="A22" s="87" t="s">
        <v>2889</v>
      </c>
      <c r="B22" s="65" t="s">
        <v>2915</v>
      </c>
      <c r="C22" s="65" t="s">
        <v>59</v>
      </c>
      <c r="D22" s="110"/>
      <c r="E22" s="109"/>
      <c r="F22" s="111" t="s">
        <v>4098</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78" t="s">
        <v>629</v>
      </c>
      <c r="Z22" s="78" t="s">
        <v>652</v>
      </c>
      <c r="AA22" s="78" t="s">
        <v>794</v>
      </c>
      <c r="AB22" s="84" t="s">
        <v>3115</v>
      </c>
      <c r="AC22" s="84" t="s">
        <v>3255</v>
      </c>
      <c r="AD22" s="84"/>
      <c r="AE22" s="84" t="s">
        <v>318</v>
      </c>
      <c r="AF22" s="84" t="s">
        <v>3343</v>
      </c>
      <c r="AG22" s="121">
        <v>0</v>
      </c>
      <c r="AH22" s="124">
        <v>0</v>
      </c>
      <c r="AI22" s="121">
        <v>0</v>
      </c>
      <c r="AJ22" s="124">
        <v>0</v>
      </c>
      <c r="AK22" s="121">
        <v>0</v>
      </c>
      <c r="AL22" s="124">
        <v>0</v>
      </c>
      <c r="AM22" s="121">
        <v>20</v>
      </c>
      <c r="AN22" s="124">
        <v>100</v>
      </c>
      <c r="AO22" s="121">
        <v>20</v>
      </c>
    </row>
    <row r="23" spans="1:41" ht="15">
      <c r="A23" s="87" t="s">
        <v>2890</v>
      </c>
      <c r="B23" s="65" t="s">
        <v>2916</v>
      </c>
      <c r="C23" s="65" t="s">
        <v>59</v>
      </c>
      <c r="D23" s="110"/>
      <c r="E23" s="109"/>
      <c r="F23" s="111" t="s">
        <v>4099</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78" t="s">
        <v>622</v>
      </c>
      <c r="Z23" s="78" t="s">
        <v>676</v>
      </c>
      <c r="AA23" s="78" t="s">
        <v>781</v>
      </c>
      <c r="AB23" s="84" t="s">
        <v>3116</v>
      </c>
      <c r="AC23" s="84" t="s">
        <v>3256</v>
      </c>
      <c r="AD23" s="84"/>
      <c r="AE23" s="84" t="s">
        <v>305</v>
      </c>
      <c r="AF23" s="84" t="s">
        <v>3344</v>
      </c>
      <c r="AG23" s="121">
        <v>2</v>
      </c>
      <c r="AH23" s="124">
        <v>6.0606060606060606</v>
      </c>
      <c r="AI23" s="121">
        <v>0</v>
      </c>
      <c r="AJ23" s="124">
        <v>0</v>
      </c>
      <c r="AK23" s="121">
        <v>0</v>
      </c>
      <c r="AL23" s="124">
        <v>0</v>
      </c>
      <c r="AM23" s="121">
        <v>31</v>
      </c>
      <c r="AN23" s="124">
        <v>93.93939393939394</v>
      </c>
      <c r="AO23" s="121">
        <v>33</v>
      </c>
    </row>
    <row r="24" spans="1:41" ht="15">
      <c r="A24" s="87" t="s">
        <v>2891</v>
      </c>
      <c r="B24" s="65" t="s">
        <v>2917</v>
      </c>
      <c r="C24" s="65" t="s">
        <v>59</v>
      </c>
      <c r="D24" s="110"/>
      <c r="E24" s="109"/>
      <c r="F24" s="111" t="s">
        <v>4100</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t="s">
        <v>621</v>
      </c>
      <c r="Z24" s="78" t="s">
        <v>675</v>
      </c>
      <c r="AA24" s="78" t="s">
        <v>779</v>
      </c>
      <c r="AB24" s="84" t="s">
        <v>3117</v>
      </c>
      <c r="AC24" s="84" t="s">
        <v>3257</v>
      </c>
      <c r="AD24" s="84"/>
      <c r="AE24" s="84" t="s">
        <v>302</v>
      </c>
      <c r="AF24" s="84" t="s">
        <v>3345</v>
      </c>
      <c r="AG24" s="121">
        <v>0</v>
      </c>
      <c r="AH24" s="124">
        <v>0</v>
      </c>
      <c r="AI24" s="121">
        <v>0</v>
      </c>
      <c r="AJ24" s="124">
        <v>0</v>
      </c>
      <c r="AK24" s="121">
        <v>0</v>
      </c>
      <c r="AL24" s="124">
        <v>0</v>
      </c>
      <c r="AM24" s="121">
        <v>38</v>
      </c>
      <c r="AN24" s="124">
        <v>100</v>
      </c>
      <c r="AO24" s="121">
        <v>38</v>
      </c>
    </row>
    <row r="25" spans="1:41" ht="15">
      <c r="A25" s="87" t="s">
        <v>2892</v>
      </c>
      <c r="B25" s="65" t="s">
        <v>2918</v>
      </c>
      <c r="C25" s="65" t="s">
        <v>59</v>
      </c>
      <c r="D25" s="110"/>
      <c r="E25" s="109"/>
      <c r="F25" s="111" t="s">
        <v>4101</v>
      </c>
      <c r="G25" s="112"/>
      <c r="H25" s="112"/>
      <c r="I25" s="113">
        <v>25</v>
      </c>
      <c r="J25" s="114"/>
      <c r="K25" s="48">
        <v>2</v>
      </c>
      <c r="L25" s="48">
        <v>2</v>
      </c>
      <c r="M25" s="48">
        <v>0</v>
      </c>
      <c r="N25" s="48">
        <v>2</v>
      </c>
      <c r="O25" s="48">
        <v>1</v>
      </c>
      <c r="P25" s="49">
        <v>0</v>
      </c>
      <c r="Q25" s="49">
        <v>0</v>
      </c>
      <c r="R25" s="48">
        <v>1</v>
      </c>
      <c r="S25" s="48">
        <v>0</v>
      </c>
      <c r="T25" s="48">
        <v>2</v>
      </c>
      <c r="U25" s="48">
        <v>2</v>
      </c>
      <c r="V25" s="48">
        <v>1</v>
      </c>
      <c r="W25" s="49">
        <v>0.5</v>
      </c>
      <c r="X25" s="49">
        <v>0.5</v>
      </c>
      <c r="Y25" s="78" t="s">
        <v>614</v>
      </c>
      <c r="Z25" s="78" t="s">
        <v>671</v>
      </c>
      <c r="AA25" s="78" t="s">
        <v>765</v>
      </c>
      <c r="AB25" s="84" t="s">
        <v>3118</v>
      </c>
      <c r="AC25" s="84" t="s">
        <v>3258</v>
      </c>
      <c r="AD25" s="84"/>
      <c r="AE25" s="84" t="s">
        <v>292</v>
      </c>
      <c r="AF25" s="84" t="s">
        <v>3346</v>
      </c>
      <c r="AG25" s="121">
        <v>0</v>
      </c>
      <c r="AH25" s="124">
        <v>0</v>
      </c>
      <c r="AI25" s="121">
        <v>0</v>
      </c>
      <c r="AJ25" s="124">
        <v>0</v>
      </c>
      <c r="AK25" s="121">
        <v>0</v>
      </c>
      <c r="AL25" s="124">
        <v>0</v>
      </c>
      <c r="AM25" s="121">
        <v>18</v>
      </c>
      <c r="AN25" s="124">
        <v>100</v>
      </c>
      <c r="AO25" s="121">
        <v>18</v>
      </c>
    </row>
    <row r="26" spans="1:41" ht="15">
      <c r="A26" s="87" t="s">
        <v>2893</v>
      </c>
      <c r="B26" s="65" t="s">
        <v>2919</v>
      </c>
      <c r="C26" s="65" t="s">
        <v>59</v>
      </c>
      <c r="D26" s="110"/>
      <c r="E26" s="109"/>
      <c r="F26" s="111" t="s">
        <v>4102</v>
      </c>
      <c r="G26" s="112"/>
      <c r="H26" s="112"/>
      <c r="I26" s="113">
        <v>26</v>
      </c>
      <c r="J26" s="114"/>
      <c r="K26" s="48">
        <v>2</v>
      </c>
      <c r="L26" s="48">
        <v>2</v>
      </c>
      <c r="M26" s="48">
        <v>0</v>
      </c>
      <c r="N26" s="48">
        <v>2</v>
      </c>
      <c r="O26" s="48">
        <v>1</v>
      </c>
      <c r="P26" s="49">
        <v>0</v>
      </c>
      <c r="Q26" s="49">
        <v>0</v>
      </c>
      <c r="R26" s="48">
        <v>1</v>
      </c>
      <c r="S26" s="48">
        <v>0</v>
      </c>
      <c r="T26" s="48">
        <v>2</v>
      </c>
      <c r="U26" s="48">
        <v>2</v>
      </c>
      <c r="V26" s="48">
        <v>1</v>
      </c>
      <c r="W26" s="49">
        <v>0.5</v>
      </c>
      <c r="X26" s="49">
        <v>0.5</v>
      </c>
      <c r="Y26" s="78"/>
      <c r="Z26" s="78"/>
      <c r="AA26" s="78" t="s">
        <v>764</v>
      </c>
      <c r="AB26" s="84" t="s">
        <v>3119</v>
      </c>
      <c r="AC26" s="84" t="s">
        <v>3259</v>
      </c>
      <c r="AD26" s="84"/>
      <c r="AE26" s="84" t="s">
        <v>290</v>
      </c>
      <c r="AF26" s="84" t="s">
        <v>3347</v>
      </c>
      <c r="AG26" s="121">
        <v>2</v>
      </c>
      <c r="AH26" s="124">
        <v>4.081632653061225</v>
      </c>
      <c r="AI26" s="121">
        <v>2</v>
      </c>
      <c r="AJ26" s="124">
        <v>4.081632653061225</v>
      </c>
      <c r="AK26" s="121">
        <v>0</v>
      </c>
      <c r="AL26" s="124">
        <v>0</v>
      </c>
      <c r="AM26" s="121">
        <v>45</v>
      </c>
      <c r="AN26" s="124">
        <v>91.83673469387755</v>
      </c>
      <c r="AO26" s="121">
        <v>49</v>
      </c>
    </row>
    <row r="27" spans="1:41" ht="15">
      <c r="A27" s="87" t="s">
        <v>2894</v>
      </c>
      <c r="B27" s="65" t="s">
        <v>2908</v>
      </c>
      <c r="C27" s="65" t="s">
        <v>61</v>
      </c>
      <c r="D27" s="110"/>
      <c r="E27" s="109"/>
      <c r="F27" s="111" t="s">
        <v>4103</v>
      </c>
      <c r="G27" s="112"/>
      <c r="H27" s="112"/>
      <c r="I27" s="113">
        <v>27</v>
      </c>
      <c r="J27" s="114"/>
      <c r="K27" s="48">
        <v>2</v>
      </c>
      <c r="L27" s="48">
        <v>2</v>
      </c>
      <c r="M27" s="48">
        <v>0</v>
      </c>
      <c r="N27" s="48">
        <v>2</v>
      </c>
      <c r="O27" s="48">
        <v>1</v>
      </c>
      <c r="P27" s="49">
        <v>0</v>
      </c>
      <c r="Q27" s="49">
        <v>0</v>
      </c>
      <c r="R27" s="48">
        <v>1</v>
      </c>
      <c r="S27" s="48">
        <v>0</v>
      </c>
      <c r="T27" s="48">
        <v>2</v>
      </c>
      <c r="U27" s="48">
        <v>2</v>
      </c>
      <c r="V27" s="48">
        <v>1</v>
      </c>
      <c r="W27" s="49">
        <v>0.5</v>
      </c>
      <c r="X27" s="49">
        <v>0.5</v>
      </c>
      <c r="Y27" s="78"/>
      <c r="Z27" s="78"/>
      <c r="AA27" s="78" t="s">
        <v>3049</v>
      </c>
      <c r="AB27" s="84" t="s">
        <v>3120</v>
      </c>
      <c r="AC27" s="84" t="s">
        <v>3260</v>
      </c>
      <c r="AD27" s="84"/>
      <c r="AE27" s="84" t="s">
        <v>282</v>
      </c>
      <c r="AF27" s="84" t="s">
        <v>3348</v>
      </c>
      <c r="AG27" s="121">
        <v>0</v>
      </c>
      <c r="AH27" s="124">
        <v>0</v>
      </c>
      <c r="AI27" s="121">
        <v>0</v>
      </c>
      <c r="AJ27" s="124">
        <v>0</v>
      </c>
      <c r="AK27" s="121">
        <v>0</v>
      </c>
      <c r="AL27" s="124">
        <v>0</v>
      </c>
      <c r="AM27" s="121">
        <v>52</v>
      </c>
      <c r="AN27" s="124">
        <v>100</v>
      </c>
      <c r="AO27" s="121">
        <v>52</v>
      </c>
    </row>
    <row r="28" spans="1:41" ht="15">
      <c r="A28" s="87" t="s">
        <v>2895</v>
      </c>
      <c r="B28" s="65" t="s">
        <v>2909</v>
      </c>
      <c r="C28" s="65" t="s">
        <v>61</v>
      </c>
      <c r="D28" s="110"/>
      <c r="E28" s="109"/>
      <c r="F28" s="111" t="s">
        <v>4104</v>
      </c>
      <c r="G28" s="112"/>
      <c r="H28" s="112"/>
      <c r="I28" s="113">
        <v>28</v>
      </c>
      <c r="J28" s="114"/>
      <c r="K28" s="48">
        <v>2</v>
      </c>
      <c r="L28" s="48">
        <v>2</v>
      </c>
      <c r="M28" s="48">
        <v>0</v>
      </c>
      <c r="N28" s="48">
        <v>2</v>
      </c>
      <c r="O28" s="48">
        <v>1</v>
      </c>
      <c r="P28" s="49">
        <v>0</v>
      </c>
      <c r="Q28" s="49">
        <v>0</v>
      </c>
      <c r="R28" s="48">
        <v>1</v>
      </c>
      <c r="S28" s="48">
        <v>0</v>
      </c>
      <c r="T28" s="48">
        <v>2</v>
      </c>
      <c r="U28" s="48">
        <v>2</v>
      </c>
      <c r="V28" s="48">
        <v>1</v>
      </c>
      <c r="W28" s="49">
        <v>0.5</v>
      </c>
      <c r="X28" s="49">
        <v>0.5</v>
      </c>
      <c r="Y28" s="78" t="s">
        <v>612</v>
      </c>
      <c r="Z28" s="78" t="s">
        <v>669</v>
      </c>
      <c r="AA28" s="78"/>
      <c r="AB28" s="84" t="s">
        <v>3121</v>
      </c>
      <c r="AC28" s="84" t="s">
        <v>3261</v>
      </c>
      <c r="AD28" s="84"/>
      <c r="AE28" s="84" t="s">
        <v>280</v>
      </c>
      <c r="AF28" s="84" t="s">
        <v>3349</v>
      </c>
      <c r="AG28" s="121">
        <v>0</v>
      </c>
      <c r="AH28" s="124">
        <v>0</v>
      </c>
      <c r="AI28" s="121">
        <v>0</v>
      </c>
      <c r="AJ28" s="124">
        <v>0</v>
      </c>
      <c r="AK28" s="121">
        <v>0</v>
      </c>
      <c r="AL28" s="124">
        <v>0</v>
      </c>
      <c r="AM28" s="121">
        <v>22</v>
      </c>
      <c r="AN28" s="124">
        <v>100</v>
      </c>
      <c r="AO28" s="121">
        <v>22</v>
      </c>
    </row>
    <row r="29" spans="1:41" ht="15">
      <c r="A29" s="87" t="s">
        <v>2896</v>
      </c>
      <c r="B29" s="65" t="s">
        <v>2910</v>
      </c>
      <c r="C29" s="65" t="s">
        <v>61</v>
      </c>
      <c r="D29" s="110"/>
      <c r="E29" s="109"/>
      <c r="F29" s="111" t="s">
        <v>4105</v>
      </c>
      <c r="G29" s="112"/>
      <c r="H29" s="112"/>
      <c r="I29" s="113">
        <v>29</v>
      </c>
      <c r="J29" s="114"/>
      <c r="K29" s="48">
        <v>2</v>
      </c>
      <c r="L29" s="48">
        <v>2</v>
      </c>
      <c r="M29" s="48">
        <v>0</v>
      </c>
      <c r="N29" s="48">
        <v>2</v>
      </c>
      <c r="O29" s="48">
        <v>1</v>
      </c>
      <c r="P29" s="49">
        <v>0</v>
      </c>
      <c r="Q29" s="49">
        <v>0</v>
      </c>
      <c r="R29" s="48">
        <v>1</v>
      </c>
      <c r="S29" s="48">
        <v>0</v>
      </c>
      <c r="T29" s="48">
        <v>2</v>
      </c>
      <c r="U29" s="48">
        <v>2</v>
      </c>
      <c r="V29" s="48">
        <v>1</v>
      </c>
      <c r="W29" s="49">
        <v>0.5</v>
      </c>
      <c r="X29" s="49">
        <v>0.5</v>
      </c>
      <c r="Y29" s="78" t="s">
        <v>611</v>
      </c>
      <c r="Z29" s="78" t="s">
        <v>668</v>
      </c>
      <c r="AA29" s="78" t="s">
        <v>756</v>
      </c>
      <c r="AB29" s="84" t="s">
        <v>3122</v>
      </c>
      <c r="AC29" s="84" t="s">
        <v>3262</v>
      </c>
      <c r="AD29" s="84"/>
      <c r="AE29" s="84" t="s">
        <v>278</v>
      </c>
      <c r="AF29" s="84" t="s">
        <v>3350</v>
      </c>
      <c r="AG29" s="121">
        <v>0</v>
      </c>
      <c r="AH29" s="124">
        <v>0</v>
      </c>
      <c r="AI29" s="121">
        <v>2</v>
      </c>
      <c r="AJ29" s="124">
        <v>4.761904761904762</v>
      </c>
      <c r="AK29" s="121">
        <v>0</v>
      </c>
      <c r="AL29" s="124">
        <v>0</v>
      </c>
      <c r="AM29" s="121">
        <v>40</v>
      </c>
      <c r="AN29" s="124">
        <v>95.23809523809524</v>
      </c>
      <c r="AO29" s="121">
        <v>42</v>
      </c>
    </row>
    <row r="30" spans="1:41" ht="15">
      <c r="A30" s="87" t="s">
        <v>2897</v>
      </c>
      <c r="B30" s="65" t="s">
        <v>2911</v>
      </c>
      <c r="C30" s="65" t="s">
        <v>61</v>
      </c>
      <c r="D30" s="110"/>
      <c r="E30" s="109"/>
      <c r="F30" s="111" t="s">
        <v>4106</v>
      </c>
      <c r="G30" s="112"/>
      <c r="H30" s="112"/>
      <c r="I30" s="113">
        <v>30</v>
      </c>
      <c r="J30" s="114"/>
      <c r="K30" s="48">
        <v>2</v>
      </c>
      <c r="L30" s="48">
        <v>2</v>
      </c>
      <c r="M30" s="48">
        <v>0</v>
      </c>
      <c r="N30" s="48">
        <v>2</v>
      </c>
      <c r="O30" s="48">
        <v>1</v>
      </c>
      <c r="P30" s="49">
        <v>0</v>
      </c>
      <c r="Q30" s="49">
        <v>0</v>
      </c>
      <c r="R30" s="48">
        <v>1</v>
      </c>
      <c r="S30" s="48">
        <v>0</v>
      </c>
      <c r="T30" s="48">
        <v>2</v>
      </c>
      <c r="U30" s="48">
        <v>2</v>
      </c>
      <c r="V30" s="48">
        <v>1</v>
      </c>
      <c r="W30" s="49">
        <v>0.5</v>
      </c>
      <c r="X30" s="49">
        <v>0.5</v>
      </c>
      <c r="Y30" s="78" t="s">
        <v>610</v>
      </c>
      <c r="Z30" s="78" t="s">
        <v>667</v>
      </c>
      <c r="AA30" s="78" t="s">
        <v>754</v>
      </c>
      <c r="AB30" s="84" t="s">
        <v>3123</v>
      </c>
      <c r="AC30" s="84" t="s">
        <v>3263</v>
      </c>
      <c r="AD30" s="84"/>
      <c r="AE30" s="84" t="s">
        <v>275</v>
      </c>
      <c r="AF30" s="84" t="s">
        <v>3351</v>
      </c>
      <c r="AG30" s="121">
        <v>0</v>
      </c>
      <c r="AH30" s="124">
        <v>0</v>
      </c>
      <c r="AI30" s="121">
        <v>0</v>
      </c>
      <c r="AJ30" s="124">
        <v>0</v>
      </c>
      <c r="AK30" s="121">
        <v>0</v>
      </c>
      <c r="AL30" s="124">
        <v>0</v>
      </c>
      <c r="AM30" s="121">
        <v>28</v>
      </c>
      <c r="AN30" s="124">
        <v>100</v>
      </c>
      <c r="AO30" s="121">
        <v>28</v>
      </c>
    </row>
    <row r="31" spans="1:41" ht="15">
      <c r="A31" s="87" t="s">
        <v>2898</v>
      </c>
      <c r="B31" s="65" t="s">
        <v>2912</v>
      </c>
      <c r="C31" s="65" t="s">
        <v>61</v>
      </c>
      <c r="D31" s="110"/>
      <c r="E31" s="109"/>
      <c r="F31" s="111" t="s">
        <v>2898</v>
      </c>
      <c r="G31" s="112"/>
      <c r="H31" s="112"/>
      <c r="I31" s="113">
        <v>31</v>
      </c>
      <c r="J31" s="114"/>
      <c r="K31" s="48">
        <v>2</v>
      </c>
      <c r="L31" s="48">
        <v>1</v>
      </c>
      <c r="M31" s="48">
        <v>0</v>
      </c>
      <c r="N31" s="48">
        <v>1</v>
      </c>
      <c r="O31" s="48">
        <v>0</v>
      </c>
      <c r="P31" s="49">
        <v>0</v>
      </c>
      <c r="Q31" s="49">
        <v>0</v>
      </c>
      <c r="R31" s="48">
        <v>1</v>
      </c>
      <c r="S31" s="48">
        <v>0</v>
      </c>
      <c r="T31" s="48">
        <v>2</v>
      </c>
      <c r="U31" s="48">
        <v>1</v>
      </c>
      <c r="V31" s="48">
        <v>1</v>
      </c>
      <c r="W31" s="49">
        <v>0.5</v>
      </c>
      <c r="X31" s="49">
        <v>0.5</v>
      </c>
      <c r="Y31" s="78" t="s">
        <v>607</v>
      </c>
      <c r="Z31" s="78" t="s">
        <v>664</v>
      </c>
      <c r="AA31" s="78" t="s">
        <v>748</v>
      </c>
      <c r="AB31" s="84" t="s">
        <v>1273</v>
      </c>
      <c r="AC31" s="84" t="s">
        <v>1273</v>
      </c>
      <c r="AD31" s="84"/>
      <c r="AE31" s="84" t="s">
        <v>408</v>
      </c>
      <c r="AF31" s="84" t="s">
        <v>3352</v>
      </c>
      <c r="AG31" s="121">
        <v>0</v>
      </c>
      <c r="AH31" s="124">
        <v>0</v>
      </c>
      <c r="AI31" s="121">
        <v>1</v>
      </c>
      <c r="AJ31" s="124">
        <v>4.545454545454546</v>
      </c>
      <c r="AK31" s="121">
        <v>0</v>
      </c>
      <c r="AL31" s="124">
        <v>0</v>
      </c>
      <c r="AM31" s="121">
        <v>21</v>
      </c>
      <c r="AN31" s="124">
        <v>95.45454545454545</v>
      </c>
      <c r="AO31" s="121">
        <v>22</v>
      </c>
    </row>
    <row r="32" spans="1:41" ht="15">
      <c r="A32" s="87" t="s">
        <v>2899</v>
      </c>
      <c r="B32" s="65" t="s">
        <v>2913</v>
      </c>
      <c r="C32" s="65" t="s">
        <v>61</v>
      </c>
      <c r="D32" s="110"/>
      <c r="E32" s="109"/>
      <c r="F32" s="111" t="s">
        <v>4107</v>
      </c>
      <c r="G32" s="112"/>
      <c r="H32" s="112"/>
      <c r="I32" s="113">
        <v>32</v>
      </c>
      <c r="J32" s="114"/>
      <c r="K32" s="48">
        <v>2</v>
      </c>
      <c r="L32" s="48">
        <v>2</v>
      </c>
      <c r="M32" s="48">
        <v>0</v>
      </c>
      <c r="N32" s="48">
        <v>2</v>
      </c>
      <c r="O32" s="48">
        <v>1</v>
      </c>
      <c r="P32" s="49">
        <v>0</v>
      </c>
      <c r="Q32" s="49">
        <v>0</v>
      </c>
      <c r="R32" s="48">
        <v>1</v>
      </c>
      <c r="S32" s="48">
        <v>0</v>
      </c>
      <c r="T32" s="48">
        <v>2</v>
      </c>
      <c r="U32" s="48">
        <v>2</v>
      </c>
      <c r="V32" s="48">
        <v>1</v>
      </c>
      <c r="W32" s="49">
        <v>0.5</v>
      </c>
      <c r="X32" s="49">
        <v>0.5</v>
      </c>
      <c r="Y32" s="78" t="s">
        <v>606</v>
      </c>
      <c r="Z32" s="78" t="s">
        <v>652</v>
      </c>
      <c r="AA32" s="78" t="s">
        <v>3050</v>
      </c>
      <c r="AB32" s="84" t="s">
        <v>3124</v>
      </c>
      <c r="AC32" s="84" t="s">
        <v>3264</v>
      </c>
      <c r="AD32" s="84"/>
      <c r="AE32" s="84" t="s">
        <v>262</v>
      </c>
      <c r="AF32" s="84" t="s">
        <v>3353</v>
      </c>
      <c r="AG32" s="121">
        <v>0</v>
      </c>
      <c r="AH32" s="124">
        <v>0</v>
      </c>
      <c r="AI32" s="121">
        <v>1</v>
      </c>
      <c r="AJ32" s="124">
        <v>2.5641025641025643</v>
      </c>
      <c r="AK32" s="121">
        <v>0</v>
      </c>
      <c r="AL32" s="124">
        <v>0</v>
      </c>
      <c r="AM32" s="121">
        <v>38</v>
      </c>
      <c r="AN32" s="124">
        <v>97.43589743589743</v>
      </c>
      <c r="AO32" s="121">
        <v>39</v>
      </c>
    </row>
    <row r="33" spans="1:41" ht="15">
      <c r="A33" s="87" t="s">
        <v>2900</v>
      </c>
      <c r="B33" s="65" t="s">
        <v>2914</v>
      </c>
      <c r="C33" s="65" t="s">
        <v>61</v>
      </c>
      <c r="D33" s="110"/>
      <c r="E33" s="109"/>
      <c r="F33" s="111" t="s">
        <v>4108</v>
      </c>
      <c r="G33" s="112"/>
      <c r="H33" s="112"/>
      <c r="I33" s="113">
        <v>33</v>
      </c>
      <c r="J33" s="114"/>
      <c r="K33" s="48">
        <v>2</v>
      </c>
      <c r="L33" s="48">
        <v>1</v>
      </c>
      <c r="M33" s="48">
        <v>0</v>
      </c>
      <c r="N33" s="48">
        <v>1</v>
      </c>
      <c r="O33" s="48">
        <v>0</v>
      </c>
      <c r="P33" s="49">
        <v>0</v>
      </c>
      <c r="Q33" s="49">
        <v>0</v>
      </c>
      <c r="R33" s="48">
        <v>1</v>
      </c>
      <c r="S33" s="48">
        <v>0</v>
      </c>
      <c r="T33" s="48">
        <v>2</v>
      </c>
      <c r="U33" s="48">
        <v>1</v>
      </c>
      <c r="V33" s="48">
        <v>1</v>
      </c>
      <c r="W33" s="49">
        <v>0.5</v>
      </c>
      <c r="X33" s="49">
        <v>0.5</v>
      </c>
      <c r="Y33" s="78" t="s">
        <v>605</v>
      </c>
      <c r="Z33" s="78" t="s">
        <v>663</v>
      </c>
      <c r="AA33" s="78" t="s">
        <v>3051</v>
      </c>
      <c r="AB33" s="84" t="s">
        <v>716</v>
      </c>
      <c r="AC33" s="84" t="s">
        <v>1273</v>
      </c>
      <c r="AD33" s="84"/>
      <c r="AE33" s="84" t="s">
        <v>405</v>
      </c>
      <c r="AF33" s="84" t="s">
        <v>3354</v>
      </c>
      <c r="AG33" s="121">
        <v>1</v>
      </c>
      <c r="AH33" s="124">
        <v>2.9411764705882355</v>
      </c>
      <c r="AI33" s="121">
        <v>0</v>
      </c>
      <c r="AJ33" s="124">
        <v>0</v>
      </c>
      <c r="AK33" s="121">
        <v>0</v>
      </c>
      <c r="AL33" s="124">
        <v>0</v>
      </c>
      <c r="AM33" s="121">
        <v>33</v>
      </c>
      <c r="AN33" s="124">
        <v>97.05882352941177</v>
      </c>
      <c r="AO33" s="121">
        <v>34</v>
      </c>
    </row>
    <row r="34" spans="1:41" ht="15">
      <c r="A34" s="87" t="s">
        <v>2901</v>
      </c>
      <c r="B34" s="65" t="s">
        <v>2915</v>
      </c>
      <c r="C34" s="65" t="s">
        <v>61</v>
      </c>
      <c r="D34" s="110"/>
      <c r="E34" s="109"/>
      <c r="F34" s="111" t="s">
        <v>2901</v>
      </c>
      <c r="G34" s="112"/>
      <c r="H34" s="112"/>
      <c r="I34" s="113">
        <v>34</v>
      </c>
      <c r="J34" s="114"/>
      <c r="K34" s="48">
        <v>2</v>
      </c>
      <c r="L34" s="48">
        <v>1</v>
      </c>
      <c r="M34" s="48">
        <v>0</v>
      </c>
      <c r="N34" s="48">
        <v>1</v>
      </c>
      <c r="O34" s="48">
        <v>0</v>
      </c>
      <c r="P34" s="49">
        <v>0</v>
      </c>
      <c r="Q34" s="49">
        <v>0</v>
      </c>
      <c r="R34" s="48">
        <v>1</v>
      </c>
      <c r="S34" s="48">
        <v>0</v>
      </c>
      <c r="T34" s="48">
        <v>2</v>
      </c>
      <c r="U34" s="48">
        <v>1</v>
      </c>
      <c r="V34" s="48">
        <v>1</v>
      </c>
      <c r="W34" s="49">
        <v>0.5</v>
      </c>
      <c r="X34" s="49">
        <v>0.5</v>
      </c>
      <c r="Y34" s="78"/>
      <c r="Z34" s="78"/>
      <c r="AA34" s="78" t="s">
        <v>737</v>
      </c>
      <c r="AB34" s="84" t="s">
        <v>1273</v>
      </c>
      <c r="AC34" s="84" t="s">
        <v>1273</v>
      </c>
      <c r="AD34" s="84"/>
      <c r="AE34" s="84" t="s">
        <v>402</v>
      </c>
      <c r="AF34" s="84" t="s">
        <v>3355</v>
      </c>
      <c r="AG34" s="121">
        <v>1</v>
      </c>
      <c r="AH34" s="124">
        <v>2.380952380952381</v>
      </c>
      <c r="AI34" s="121">
        <v>2</v>
      </c>
      <c r="AJ34" s="124">
        <v>4.761904761904762</v>
      </c>
      <c r="AK34" s="121">
        <v>0</v>
      </c>
      <c r="AL34" s="124">
        <v>0</v>
      </c>
      <c r="AM34" s="121">
        <v>39</v>
      </c>
      <c r="AN34" s="124">
        <v>92.85714285714286</v>
      </c>
      <c r="AO34" s="121">
        <v>42</v>
      </c>
    </row>
    <row r="35" spans="1:41" ht="15">
      <c r="A35" s="87" t="s">
        <v>2902</v>
      </c>
      <c r="B35" s="65" t="s">
        <v>2916</v>
      </c>
      <c r="C35" s="65" t="s">
        <v>61</v>
      </c>
      <c r="D35" s="110"/>
      <c r="E35" s="109"/>
      <c r="F35" s="111" t="s">
        <v>4109</v>
      </c>
      <c r="G35" s="112"/>
      <c r="H35" s="112"/>
      <c r="I35" s="113">
        <v>35</v>
      </c>
      <c r="J35" s="114"/>
      <c r="K35" s="48">
        <v>2</v>
      </c>
      <c r="L35" s="48">
        <v>2</v>
      </c>
      <c r="M35" s="48">
        <v>0</v>
      </c>
      <c r="N35" s="48">
        <v>2</v>
      </c>
      <c r="O35" s="48">
        <v>1</v>
      </c>
      <c r="P35" s="49">
        <v>0</v>
      </c>
      <c r="Q35" s="49">
        <v>0</v>
      </c>
      <c r="R35" s="48">
        <v>1</v>
      </c>
      <c r="S35" s="48">
        <v>0</v>
      </c>
      <c r="T35" s="48">
        <v>2</v>
      </c>
      <c r="U35" s="48">
        <v>2</v>
      </c>
      <c r="V35" s="48">
        <v>1</v>
      </c>
      <c r="W35" s="49">
        <v>0.5</v>
      </c>
      <c r="X35" s="49">
        <v>0.5</v>
      </c>
      <c r="Y35" s="78" t="s">
        <v>601</v>
      </c>
      <c r="Z35" s="78" t="s">
        <v>660</v>
      </c>
      <c r="AA35" s="78" t="s">
        <v>731</v>
      </c>
      <c r="AB35" s="84" t="s">
        <v>3125</v>
      </c>
      <c r="AC35" s="84" t="s">
        <v>3265</v>
      </c>
      <c r="AD35" s="84"/>
      <c r="AE35" s="84" t="s">
        <v>253</v>
      </c>
      <c r="AF35" s="84" t="s">
        <v>3356</v>
      </c>
      <c r="AG35" s="121">
        <v>0</v>
      </c>
      <c r="AH35" s="124">
        <v>0</v>
      </c>
      <c r="AI35" s="121">
        <v>0</v>
      </c>
      <c r="AJ35" s="124">
        <v>0</v>
      </c>
      <c r="AK35" s="121">
        <v>0</v>
      </c>
      <c r="AL35" s="124">
        <v>0</v>
      </c>
      <c r="AM35" s="121">
        <v>36</v>
      </c>
      <c r="AN35" s="124">
        <v>100</v>
      </c>
      <c r="AO35" s="121">
        <v>36</v>
      </c>
    </row>
    <row r="36" spans="1:41" ht="15">
      <c r="A36" s="87" t="s">
        <v>2903</v>
      </c>
      <c r="B36" s="65" t="s">
        <v>2917</v>
      </c>
      <c r="C36" s="65" t="s">
        <v>61</v>
      </c>
      <c r="D36" s="110"/>
      <c r="E36" s="109"/>
      <c r="F36" s="111" t="s">
        <v>4110</v>
      </c>
      <c r="G36" s="112"/>
      <c r="H36" s="112"/>
      <c r="I36" s="113">
        <v>36</v>
      </c>
      <c r="J36" s="114"/>
      <c r="K36" s="48">
        <v>2</v>
      </c>
      <c r="L36" s="48">
        <v>2</v>
      </c>
      <c r="M36" s="48">
        <v>0</v>
      </c>
      <c r="N36" s="48">
        <v>2</v>
      </c>
      <c r="O36" s="48">
        <v>1</v>
      </c>
      <c r="P36" s="49">
        <v>0</v>
      </c>
      <c r="Q36" s="49">
        <v>0</v>
      </c>
      <c r="R36" s="48">
        <v>1</v>
      </c>
      <c r="S36" s="48">
        <v>0</v>
      </c>
      <c r="T36" s="48">
        <v>2</v>
      </c>
      <c r="U36" s="48">
        <v>2</v>
      </c>
      <c r="V36" s="48">
        <v>1</v>
      </c>
      <c r="W36" s="49">
        <v>0.5</v>
      </c>
      <c r="X36" s="49">
        <v>0.5</v>
      </c>
      <c r="Y36" s="78" t="s">
        <v>598</v>
      </c>
      <c r="Z36" s="78" t="s">
        <v>658</v>
      </c>
      <c r="AA36" s="78" t="s">
        <v>3052</v>
      </c>
      <c r="AB36" s="84" t="s">
        <v>3126</v>
      </c>
      <c r="AC36" s="84" t="s">
        <v>3266</v>
      </c>
      <c r="AD36" s="84"/>
      <c r="AE36" s="84" t="s">
        <v>245</v>
      </c>
      <c r="AF36" s="84" t="s">
        <v>3357</v>
      </c>
      <c r="AG36" s="121">
        <v>0</v>
      </c>
      <c r="AH36" s="124">
        <v>0</v>
      </c>
      <c r="AI36" s="121">
        <v>2</v>
      </c>
      <c r="AJ36" s="124">
        <v>4.761904761904762</v>
      </c>
      <c r="AK36" s="121">
        <v>0</v>
      </c>
      <c r="AL36" s="124">
        <v>0</v>
      </c>
      <c r="AM36" s="121">
        <v>40</v>
      </c>
      <c r="AN36" s="124">
        <v>95.23809523809524</v>
      </c>
      <c r="AO36" s="121">
        <v>42</v>
      </c>
    </row>
    <row r="37" spans="1:41" ht="15">
      <c r="A37" s="87" t="s">
        <v>2904</v>
      </c>
      <c r="B37" s="65" t="s">
        <v>2918</v>
      </c>
      <c r="C37" s="65" t="s">
        <v>61</v>
      </c>
      <c r="D37" s="110"/>
      <c r="E37" s="109"/>
      <c r="F37" s="111" t="s">
        <v>4111</v>
      </c>
      <c r="G37" s="112"/>
      <c r="H37" s="112"/>
      <c r="I37" s="113">
        <v>37</v>
      </c>
      <c r="J37" s="114"/>
      <c r="K37" s="48">
        <v>2</v>
      </c>
      <c r="L37" s="48">
        <v>2</v>
      </c>
      <c r="M37" s="48">
        <v>0</v>
      </c>
      <c r="N37" s="48">
        <v>2</v>
      </c>
      <c r="O37" s="48">
        <v>1</v>
      </c>
      <c r="P37" s="49">
        <v>0</v>
      </c>
      <c r="Q37" s="49">
        <v>0</v>
      </c>
      <c r="R37" s="48">
        <v>1</v>
      </c>
      <c r="S37" s="48">
        <v>0</v>
      </c>
      <c r="T37" s="48">
        <v>2</v>
      </c>
      <c r="U37" s="48">
        <v>2</v>
      </c>
      <c r="V37" s="48">
        <v>1</v>
      </c>
      <c r="W37" s="49">
        <v>0.5</v>
      </c>
      <c r="X37" s="49">
        <v>0.5</v>
      </c>
      <c r="Y37" s="78" t="s">
        <v>595</v>
      </c>
      <c r="Z37" s="78" t="s">
        <v>655</v>
      </c>
      <c r="AA37" s="78" t="s">
        <v>3053</v>
      </c>
      <c r="AB37" s="84" t="s">
        <v>3127</v>
      </c>
      <c r="AC37" s="84" t="s">
        <v>3267</v>
      </c>
      <c r="AD37" s="84"/>
      <c r="AE37" s="84" t="s">
        <v>233</v>
      </c>
      <c r="AF37" s="84" t="s">
        <v>3358</v>
      </c>
      <c r="AG37" s="121">
        <v>0</v>
      </c>
      <c r="AH37" s="124">
        <v>0</v>
      </c>
      <c r="AI37" s="121">
        <v>0</v>
      </c>
      <c r="AJ37" s="124">
        <v>0</v>
      </c>
      <c r="AK37" s="121">
        <v>0</v>
      </c>
      <c r="AL37" s="124">
        <v>0</v>
      </c>
      <c r="AM37" s="121">
        <v>45</v>
      </c>
      <c r="AN37" s="124">
        <v>100</v>
      </c>
      <c r="AO37" s="121">
        <v>45</v>
      </c>
    </row>
    <row r="38" spans="1:41" ht="15">
      <c r="A38" s="87" t="s">
        <v>2905</v>
      </c>
      <c r="B38" s="65" t="s">
        <v>2919</v>
      </c>
      <c r="C38" s="65" t="s">
        <v>61</v>
      </c>
      <c r="D38" s="110"/>
      <c r="E38" s="109"/>
      <c r="F38" s="111" t="s">
        <v>4112</v>
      </c>
      <c r="G38" s="112"/>
      <c r="H38" s="112"/>
      <c r="I38" s="113">
        <v>38</v>
      </c>
      <c r="J38" s="114"/>
      <c r="K38" s="48">
        <v>2</v>
      </c>
      <c r="L38" s="48">
        <v>2</v>
      </c>
      <c r="M38" s="48">
        <v>0</v>
      </c>
      <c r="N38" s="48">
        <v>2</v>
      </c>
      <c r="O38" s="48">
        <v>1</v>
      </c>
      <c r="P38" s="49">
        <v>0</v>
      </c>
      <c r="Q38" s="49">
        <v>0</v>
      </c>
      <c r="R38" s="48">
        <v>1</v>
      </c>
      <c r="S38" s="48">
        <v>0</v>
      </c>
      <c r="T38" s="48">
        <v>2</v>
      </c>
      <c r="U38" s="48">
        <v>2</v>
      </c>
      <c r="V38" s="48">
        <v>1</v>
      </c>
      <c r="W38" s="49">
        <v>0.5</v>
      </c>
      <c r="X38" s="49">
        <v>0.5</v>
      </c>
      <c r="Y38" s="78" t="s">
        <v>594</v>
      </c>
      <c r="Z38" s="78" t="s">
        <v>654</v>
      </c>
      <c r="AA38" s="78" t="s">
        <v>712</v>
      </c>
      <c r="AB38" s="84" t="s">
        <v>3128</v>
      </c>
      <c r="AC38" s="84" t="s">
        <v>3268</v>
      </c>
      <c r="AD38" s="84"/>
      <c r="AE38" s="84" t="s">
        <v>231</v>
      </c>
      <c r="AF38" s="84" t="s">
        <v>3359</v>
      </c>
      <c r="AG38" s="121">
        <v>0</v>
      </c>
      <c r="AH38" s="124">
        <v>0</v>
      </c>
      <c r="AI38" s="121">
        <v>0</v>
      </c>
      <c r="AJ38" s="124">
        <v>0</v>
      </c>
      <c r="AK38" s="121">
        <v>0</v>
      </c>
      <c r="AL38" s="124">
        <v>0</v>
      </c>
      <c r="AM38" s="121">
        <v>41</v>
      </c>
      <c r="AN38" s="124">
        <v>100</v>
      </c>
      <c r="AO38" s="121">
        <v>41</v>
      </c>
    </row>
    <row r="39" spans="1:41" ht="15">
      <c r="A39" s="87" t="s">
        <v>2906</v>
      </c>
      <c r="B39" s="65" t="s">
        <v>2908</v>
      </c>
      <c r="C39" s="65" t="s">
        <v>63</v>
      </c>
      <c r="D39" s="110"/>
      <c r="E39" s="109"/>
      <c r="F39" s="111" t="s">
        <v>4113</v>
      </c>
      <c r="G39" s="112"/>
      <c r="H39" s="112"/>
      <c r="I39" s="113">
        <v>39</v>
      </c>
      <c r="J39" s="114"/>
      <c r="K39" s="48">
        <v>2</v>
      </c>
      <c r="L39" s="48">
        <v>2</v>
      </c>
      <c r="M39" s="48">
        <v>0</v>
      </c>
      <c r="N39" s="48">
        <v>2</v>
      </c>
      <c r="O39" s="48">
        <v>1</v>
      </c>
      <c r="P39" s="49">
        <v>0</v>
      </c>
      <c r="Q39" s="49">
        <v>0</v>
      </c>
      <c r="R39" s="48">
        <v>1</v>
      </c>
      <c r="S39" s="48">
        <v>0</v>
      </c>
      <c r="T39" s="48">
        <v>2</v>
      </c>
      <c r="U39" s="48">
        <v>2</v>
      </c>
      <c r="V39" s="48">
        <v>1</v>
      </c>
      <c r="W39" s="49">
        <v>0.5</v>
      </c>
      <c r="X39" s="49">
        <v>0.5</v>
      </c>
      <c r="Y39" s="78" t="s">
        <v>593</v>
      </c>
      <c r="Z39" s="78" t="s">
        <v>653</v>
      </c>
      <c r="AA39" s="78" t="s">
        <v>711</v>
      </c>
      <c r="AB39" s="84" t="s">
        <v>3129</v>
      </c>
      <c r="AC39" s="84" t="s">
        <v>3269</v>
      </c>
      <c r="AD39" s="84"/>
      <c r="AE39" s="84" t="s">
        <v>229</v>
      </c>
      <c r="AF39" s="84" t="s">
        <v>3360</v>
      </c>
      <c r="AG39" s="121">
        <v>2</v>
      </c>
      <c r="AH39" s="124">
        <v>5.2631578947368425</v>
      </c>
      <c r="AI39" s="121">
        <v>0</v>
      </c>
      <c r="AJ39" s="124">
        <v>0</v>
      </c>
      <c r="AK39" s="121">
        <v>0</v>
      </c>
      <c r="AL39" s="124">
        <v>0</v>
      </c>
      <c r="AM39" s="121">
        <v>36</v>
      </c>
      <c r="AN39" s="124">
        <v>94.73684210526316</v>
      </c>
      <c r="AO39" s="121">
        <v>38</v>
      </c>
    </row>
    <row r="40" spans="1:41" ht="15">
      <c r="A40" s="87" t="s">
        <v>2907</v>
      </c>
      <c r="B40" s="65" t="s">
        <v>2909</v>
      </c>
      <c r="C40" s="65" t="s">
        <v>63</v>
      </c>
      <c r="D40" s="110"/>
      <c r="E40" s="109"/>
      <c r="F40" s="111" t="s">
        <v>4114</v>
      </c>
      <c r="G40" s="112"/>
      <c r="H40" s="112"/>
      <c r="I40" s="113">
        <v>40</v>
      </c>
      <c r="J40" s="114"/>
      <c r="K40" s="48">
        <v>2</v>
      </c>
      <c r="L40" s="48">
        <v>2</v>
      </c>
      <c r="M40" s="48">
        <v>0</v>
      </c>
      <c r="N40" s="48">
        <v>2</v>
      </c>
      <c r="O40" s="48">
        <v>1</v>
      </c>
      <c r="P40" s="49">
        <v>0</v>
      </c>
      <c r="Q40" s="49">
        <v>0</v>
      </c>
      <c r="R40" s="48">
        <v>1</v>
      </c>
      <c r="S40" s="48">
        <v>0</v>
      </c>
      <c r="T40" s="48">
        <v>2</v>
      </c>
      <c r="U40" s="48">
        <v>2</v>
      </c>
      <c r="V40" s="48">
        <v>1</v>
      </c>
      <c r="W40" s="49">
        <v>0.5</v>
      </c>
      <c r="X40" s="49">
        <v>0.5</v>
      </c>
      <c r="Y40" s="78" t="s">
        <v>592</v>
      </c>
      <c r="Z40" s="78" t="s">
        <v>652</v>
      </c>
      <c r="AA40" s="78" t="s">
        <v>708</v>
      </c>
      <c r="AB40" s="84" t="s">
        <v>3130</v>
      </c>
      <c r="AC40" s="84" t="s">
        <v>3270</v>
      </c>
      <c r="AD40" s="84"/>
      <c r="AE40" s="84" t="s">
        <v>225</v>
      </c>
      <c r="AF40" s="84" t="s">
        <v>3361</v>
      </c>
      <c r="AG40" s="121">
        <v>0</v>
      </c>
      <c r="AH40" s="124">
        <v>0</v>
      </c>
      <c r="AI40" s="121">
        <v>0</v>
      </c>
      <c r="AJ40" s="124">
        <v>0</v>
      </c>
      <c r="AK40" s="121">
        <v>0</v>
      </c>
      <c r="AL40" s="124">
        <v>0</v>
      </c>
      <c r="AM40" s="121">
        <v>18</v>
      </c>
      <c r="AN40" s="124">
        <v>100</v>
      </c>
      <c r="AO40" s="121">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2870</v>
      </c>
      <c r="B2" s="84" t="s">
        <v>223</v>
      </c>
      <c r="C2" s="78">
        <f>VLOOKUP(GroupVertices[[#This Row],[Vertex]],Vertices[],MATCH("ID",Vertices[[#Headers],[Vertex]:[Vertex Content Word Count]],0),FALSE)</f>
        <v>46</v>
      </c>
    </row>
    <row r="3" spans="1:3" ht="15">
      <c r="A3" s="78" t="s">
        <v>2870</v>
      </c>
      <c r="B3" s="84" t="s">
        <v>294</v>
      </c>
      <c r="C3" s="78">
        <f>VLOOKUP(GroupVertices[[#This Row],[Vertex]],Vertices[],MATCH("ID",Vertices[[#Headers],[Vertex]:[Vertex Content Word Count]],0),FALSE)</f>
        <v>169</v>
      </c>
    </row>
    <row r="4" spans="1:3" ht="15">
      <c r="A4" s="78" t="s">
        <v>2870</v>
      </c>
      <c r="B4" s="84" t="s">
        <v>277</v>
      </c>
      <c r="C4" s="78">
        <f>VLOOKUP(GroupVertices[[#This Row],[Vertex]],Vertices[],MATCH("ID",Vertices[[#Headers],[Vertex]:[Vertex Content Word Count]],0),FALSE)</f>
        <v>149</v>
      </c>
    </row>
    <row r="5" spans="1:3" ht="15">
      <c r="A5" s="78" t="s">
        <v>2870</v>
      </c>
      <c r="B5" s="84" t="s">
        <v>273</v>
      </c>
      <c r="C5" s="78">
        <f>VLOOKUP(GroupVertices[[#This Row],[Vertex]],Vertices[],MATCH("ID",Vertices[[#Headers],[Vertex]:[Vertex Content Word Count]],0),FALSE)</f>
        <v>143</v>
      </c>
    </row>
    <row r="6" spans="1:3" ht="15">
      <c r="A6" s="78" t="s">
        <v>2870</v>
      </c>
      <c r="B6" s="84" t="s">
        <v>389</v>
      </c>
      <c r="C6" s="78">
        <f>VLOOKUP(GroupVertices[[#This Row],[Vertex]],Vertices[],MATCH("ID",Vertices[[#Headers],[Vertex]:[Vertex Content Word Count]],0),FALSE)</f>
        <v>68</v>
      </c>
    </row>
    <row r="7" spans="1:3" ht="15">
      <c r="A7" s="78" t="s">
        <v>2870</v>
      </c>
      <c r="B7" s="84" t="s">
        <v>388</v>
      </c>
      <c r="C7" s="78">
        <f>VLOOKUP(GroupVertices[[#This Row],[Vertex]],Vertices[],MATCH("ID",Vertices[[#Headers],[Vertex]:[Vertex Content Word Count]],0),FALSE)</f>
        <v>67</v>
      </c>
    </row>
    <row r="8" spans="1:3" ht="15">
      <c r="A8" s="78" t="s">
        <v>2870</v>
      </c>
      <c r="B8" s="84" t="s">
        <v>387</v>
      </c>
      <c r="C8" s="78">
        <f>VLOOKUP(GroupVertices[[#This Row],[Vertex]],Vertices[],MATCH("ID",Vertices[[#Headers],[Vertex]:[Vertex Content Word Count]],0),FALSE)</f>
        <v>66</v>
      </c>
    </row>
    <row r="9" spans="1:3" ht="15">
      <c r="A9" s="78" t="s">
        <v>2870</v>
      </c>
      <c r="B9" s="84" t="s">
        <v>386</v>
      </c>
      <c r="C9" s="78">
        <f>VLOOKUP(GroupVertices[[#This Row],[Vertex]],Vertices[],MATCH("ID",Vertices[[#Headers],[Vertex]:[Vertex Content Word Count]],0),FALSE)</f>
        <v>65</v>
      </c>
    </row>
    <row r="10" spans="1:3" ht="15">
      <c r="A10" s="78" t="s">
        <v>2870</v>
      </c>
      <c r="B10" s="84" t="s">
        <v>385</v>
      </c>
      <c r="C10" s="78">
        <f>VLOOKUP(GroupVertices[[#This Row],[Vertex]],Vertices[],MATCH("ID",Vertices[[#Headers],[Vertex]:[Vertex Content Word Count]],0),FALSE)</f>
        <v>64</v>
      </c>
    </row>
    <row r="11" spans="1:3" ht="15">
      <c r="A11" s="78" t="s">
        <v>2870</v>
      </c>
      <c r="B11" s="84" t="s">
        <v>384</v>
      </c>
      <c r="C11" s="78">
        <f>VLOOKUP(GroupVertices[[#This Row],[Vertex]],Vertices[],MATCH("ID",Vertices[[#Headers],[Vertex]:[Vertex Content Word Count]],0),FALSE)</f>
        <v>63</v>
      </c>
    </row>
    <row r="12" spans="1:3" ht="15">
      <c r="A12" s="78" t="s">
        <v>2870</v>
      </c>
      <c r="B12" s="84" t="s">
        <v>383</v>
      </c>
      <c r="C12" s="78">
        <f>VLOOKUP(GroupVertices[[#This Row],[Vertex]],Vertices[],MATCH("ID",Vertices[[#Headers],[Vertex]:[Vertex Content Word Count]],0),FALSE)</f>
        <v>62</v>
      </c>
    </row>
    <row r="13" spans="1:3" ht="15">
      <c r="A13" s="78" t="s">
        <v>2870</v>
      </c>
      <c r="B13" s="84" t="s">
        <v>382</v>
      </c>
      <c r="C13" s="78">
        <f>VLOOKUP(GroupVertices[[#This Row],[Vertex]],Vertices[],MATCH("ID",Vertices[[#Headers],[Vertex]:[Vertex Content Word Count]],0),FALSE)</f>
        <v>61</v>
      </c>
    </row>
    <row r="14" spans="1:3" ht="15">
      <c r="A14" s="78" t="s">
        <v>2870</v>
      </c>
      <c r="B14" s="84" t="s">
        <v>381</v>
      </c>
      <c r="C14" s="78">
        <f>VLOOKUP(GroupVertices[[#This Row],[Vertex]],Vertices[],MATCH("ID",Vertices[[#Headers],[Vertex]:[Vertex Content Word Count]],0),FALSE)</f>
        <v>60</v>
      </c>
    </row>
    <row r="15" spans="1:3" ht="15">
      <c r="A15" s="78" t="s">
        <v>2870</v>
      </c>
      <c r="B15" s="84" t="s">
        <v>380</v>
      </c>
      <c r="C15" s="78">
        <f>VLOOKUP(GroupVertices[[#This Row],[Vertex]],Vertices[],MATCH("ID",Vertices[[#Headers],[Vertex]:[Vertex Content Word Count]],0),FALSE)</f>
        <v>59</v>
      </c>
    </row>
    <row r="16" spans="1:3" ht="15">
      <c r="A16" s="78" t="s">
        <v>2870</v>
      </c>
      <c r="B16" s="84" t="s">
        <v>379</v>
      </c>
      <c r="C16" s="78">
        <f>VLOOKUP(GroupVertices[[#This Row],[Vertex]],Vertices[],MATCH("ID",Vertices[[#Headers],[Vertex]:[Vertex Content Word Count]],0),FALSE)</f>
        <v>58</v>
      </c>
    </row>
    <row r="17" spans="1:3" ht="15">
      <c r="A17" s="78" t="s">
        <v>2870</v>
      </c>
      <c r="B17" s="84" t="s">
        <v>378</v>
      </c>
      <c r="C17" s="78">
        <f>VLOOKUP(GroupVertices[[#This Row],[Vertex]],Vertices[],MATCH("ID",Vertices[[#Headers],[Vertex]:[Vertex Content Word Count]],0),FALSE)</f>
        <v>57</v>
      </c>
    </row>
    <row r="18" spans="1:3" ht="15">
      <c r="A18" s="78" t="s">
        <v>2870</v>
      </c>
      <c r="B18" s="84" t="s">
        <v>377</v>
      </c>
      <c r="C18" s="78">
        <f>VLOOKUP(GroupVertices[[#This Row],[Vertex]],Vertices[],MATCH("ID",Vertices[[#Headers],[Vertex]:[Vertex Content Word Count]],0),FALSE)</f>
        <v>56</v>
      </c>
    </row>
    <row r="19" spans="1:3" ht="15">
      <c r="A19" s="78" t="s">
        <v>2870</v>
      </c>
      <c r="B19" s="84" t="s">
        <v>376</v>
      </c>
      <c r="C19" s="78">
        <f>VLOOKUP(GroupVertices[[#This Row],[Vertex]],Vertices[],MATCH("ID",Vertices[[#Headers],[Vertex]:[Vertex Content Word Count]],0),FALSE)</f>
        <v>55</v>
      </c>
    </row>
    <row r="20" spans="1:3" ht="15">
      <c r="A20" s="78" t="s">
        <v>2870</v>
      </c>
      <c r="B20" s="84" t="s">
        <v>375</v>
      </c>
      <c r="C20" s="78">
        <f>VLOOKUP(GroupVertices[[#This Row],[Vertex]],Vertices[],MATCH("ID",Vertices[[#Headers],[Vertex]:[Vertex Content Word Count]],0),FALSE)</f>
        <v>54</v>
      </c>
    </row>
    <row r="21" spans="1:3" ht="15">
      <c r="A21" s="78" t="s">
        <v>2870</v>
      </c>
      <c r="B21" s="84" t="s">
        <v>374</v>
      </c>
      <c r="C21" s="78">
        <f>VLOOKUP(GroupVertices[[#This Row],[Vertex]],Vertices[],MATCH("ID",Vertices[[#Headers],[Vertex]:[Vertex Content Word Count]],0),FALSE)</f>
        <v>53</v>
      </c>
    </row>
    <row r="22" spans="1:3" ht="15">
      <c r="A22" s="78" t="s">
        <v>2870</v>
      </c>
      <c r="B22" s="84" t="s">
        <v>373</v>
      </c>
      <c r="C22" s="78">
        <f>VLOOKUP(GroupVertices[[#This Row],[Vertex]],Vertices[],MATCH("ID",Vertices[[#Headers],[Vertex]:[Vertex Content Word Count]],0),FALSE)</f>
        <v>52</v>
      </c>
    </row>
    <row r="23" spans="1:3" ht="15">
      <c r="A23" s="78" t="s">
        <v>2870</v>
      </c>
      <c r="B23" s="84" t="s">
        <v>372</v>
      </c>
      <c r="C23" s="78">
        <f>VLOOKUP(GroupVertices[[#This Row],[Vertex]],Vertices[],MATCH("ID",Vertices[[#Headers],[Vertex]:[Vertex Content Word Count]],0),FALSE)</f>
        <v>51</v>
      </c>
    </row>
    <row r="24" spans="1:3" ht="15">
      <c r="A24" s="78" t="s">
        <v>2870</v>
      </c>
      <c r="B24" s="84" t="s">
        <v>371</v>
      </c>
      <c r="C24" s="78">
        <f>VLOOKUP(GroupVertices[[#This Row],[Vertex]],Vertices[],MATCH("ID",Vertices[[#Headers],[Vertex]:[Vertex Content Word Count]],0),FALSE)</f>
        <v>50</v>
      </c>
    </row>
    <row r="25" spans="1:3" ht="15">
      <c r="A25" s="78" t="s">
        <v>2870</v>
      </c>
      <c r="B25" s="84" t="s">
        <v>370</v>
      </c>
      <c r="C25" s="78">
        <f>VLOOKUP(GroupVertices[[#This Row],[Vertex]],Vertices[],MATCH("ID",Vertices[[#Headers],[Vertex]:[Vertex Content Word Count]],0),FALSE)</f>
        <v>49</v>
      </c>
    </row>
    <row r="26" spans="1:3" ht="15">
      <c r="A26" s="78" t="s">
        <v>2870</v>
      </c>
      <c r="B26" s="84" t="s">
        <v>369</v>
      </c>
      <c r="C26" s="78">
        <f>VLOOKUP(GroupVertices[[#This Row],[Vertex]],Vertices[],MATCH("ID",Vertices[[#Headers],[Vertex]:[Vertex Content Word Count]],0),FALSE)</f>
        <v>48</v>
      </c>
    </row>
    <row r="27" spans="1:3" ht="15">
      <c r="A27" s="78" t="s">
        <v>2870</v>
      </c>
      <c r="B27" s="84" t="s">
        <v>368</v>
      </c>
      <c r="C27" s="78">
        <f>VLOOKUP(GroupVertices[[#This Row],[Vertex]],Vertices[],MATCH("ID",Vertices[[#Headers],[Vertex]:[Vertex Content Word Count]],0),FALSE)</f>
        <v>47</v>
      </c>
    </row>
    <row r="28" spans="1:3" ht="15">
      <c r="A28" s="78" t="s">
        <v>2871</v>
      </c>
      <c r="B28" s="84" t="s">
        <v>321</v>
      </c>
      <c r="C28" s="78">
        <f>VLOOKUP(GroupVertices[[#This Row],[Vertex]],Vertices[],MATCH("ID",Vertices[[#Headers],[Vertex]:[Vertex Content Word Count]],0),FALSE)</f>
        <v>211</v>
      </c>
    </row>
    <row r="29" spans="1:3" ht="15">
      <c r="A29" s="78" t="s">
        <v>2871</v>
      </c>
      <c r="B29" s="84" t="s">
        <v>320</v>
      </c>
      <c r="C29" s="78">
        <f>VLOOKUP(GroupVertices[[#This Row],[Vertex]],Vertices[],MATCH("ID",Vertices[[#Headers],[Vertex]:[Vertex Content Word Count]],0),FALSE)</f>
        <v>79</v>
      </c>
    </row>
    <row r="30" spans="1:3" ht="15">
      <c r="A30" s="78" t="s">
        <v>2871</v>
      </c>
      <c r="B30" s="84" t="s">
        <v>404</v>
      </c>
      <c r="C30" s="78">
        <f>VLOOKUP(GroupVertices[[#This Row],[Vertex]],Vertices[],MATCH("ID",Vertices[[#Headers],[Vertex]:[Vertex Content Word Count]],0),FALSE)</f>
        <v>123</v>
      </c>
    </row>
    <row r="31" spans="1:3" ht="15">
      <c r="A31" s="78" t="s">
        <v>2871</v>
      </c>
      <c r="B31" s="84" t="s">
        <v>289</v>
      </c>
      <c r="C31" s="78">
        <f>VLOOKUP(GroupVertices[[#This Row],[Vertex]],Vertices[],MATCH("ID",Vertices[[#Headers],[Vertex]:[Vertex Content Word Count]],0),FALSE)</f>
        <v>163</v>
      </c>
    </row>
    <row r="32" spans="1:3" ht="15">
      <c r="A32" s="78" t="s">
        <v>2871</v>
      </c>
      <c r="B32" s="84" t="s">
        <v>415</v>
      </c>
      <c r="C32" s="78">
        <f>VLOOKUP(GroupVertices[[#This Row],[Vertex]],Vertices[],MATCH("ID",Vertices[[#Headers],[Vertex]:[Vertex Content Word Count]],0),FALSE)</f>
        <v>164</v>
      </c>
    </row>
    <row r="33" spans="1:3" ht="15">
      <c r="A33" s="78" t="s">
        <v>2871</v>
      </c>
      <c r="B33" s="84" t="s">
        <v>216</v>
      </c>
      <c r="C33" s="78">
        <f>VLOOKUP(GroupVertices[[#This Row],[Vertex]],Vertices[],MATCH("ID",Vertices[[#Headers],[Vertex]:[Vertex Content Word Count]],0),FALSE)</f>
        <v>12</v>
      </c>
    </row>
    <row r="34" spans="1:3" ht="15">
      <c r="A34" s="78" t="s">
        <v>2871</v>
      </c>
      <c r="B34" s="84" t="s">
        <v>285</v>
      </c>
      <c r="C34" s="78">
        <f>VLOOKUP(GroupVertices[[#This Row],[Vertex]],Vertices[],MATCH("ID",Vertices[[#Headers],[Vertex]:[Vertex Content Word Count]],0),FALSE)</f>
        <v>157</v>
      </c>
    </row>
    <row r="35" spans="1:3" ht="15">
      <c r="A35" s="78" t="s">
        <v>2871</v>
      </c>
      <c r="B35" s="84" t="s">
        <v>413</v>
      </c>
      <c r="C35" s="78">
        <f>VLOOKUP(GroupVertices[[#This Row],[Vertex]],Vertices[],MATCH("ID",Vertices[[#Headers],[Vertex]:[Vertex Content Word Count]],0),FALSE)</f>
        <v>158</v>
      </c>
    </row>
    <row r="36" spans="1:3" ht="15">
      <c r="A36" s="78" t="s">
        <v>2871</v>
      </c>
      <c r="B36" s="84" t="s">
        <v>284</v>
      </c>
      <c r="C36" s="78">
        <f>VLOOKUP(GroupVertices[[#This Row],[Vertex]],Vertices[],MATCH("ID",Vertices[[#Headers],[Vertex]:[Vertex Content Word Count]],0),FALSE)</f>
        <v>156</v>
      </c>
    </row>
    <row r="37" spans="1:3" ht="15">
      <c r="A37" s="78" t="s">
        <v>2871</v>
      </c>
      <c r="B37" s="84" t="s">
        <v>412</v>
      </c>
      <c r="C37" s="78">
        <f>VLOOKUP(GroupVertices[[#This Row],[Vertex]],Vertices[],MATCH("ID",Vertices[[#Headers],[Vertex]:[Vertex Content Word Count]],0),FALSE)</f>
        <v>146</v>
      </c>
    </row>
    <row r="38" spans="1:3" ht="15">
      <c r="A38" s="78" t="s">
        <v>2871</v>
      </c>
      <c r="B38" s="84" t="s">
        <v>215</v>
      </c>
      <c r="C38" s="78">
        <f>VLOOKUP(GroupVertices[[#This Row],[Vertex]],Vertices[],MATCH("ID",Vertices[[#Headers],[Vertex]:[Vertex Content Word Count]],0),FALSE)</f>
        <v>10</v>
      </c>
    </row>
    <row r="39" spans="1:3" ht="15">
      <c r="A39" s="78" t="s">
        <v>2871</v>
      </c>
      <c r="B39" s="84" t="s">
        <v>274</v>
      </c>
      <c r="C39" s="78">
        <f>VLOOKUP(GroupVertices[[#This Row],[Vertex]],Vertices[],MATCH("ID",Vertices[[#Headers],[Vertex]:[Vertex Content Word Count]],0),FALSE)</f>
        <v>144</v>
      </c>
    </row>
    <row r="40" spans="1:3" ht="15">
      <c r="A40" s="78" t="s">
        <v>2871</v>
      </c>
      <c r="B40" s="84" t="s">
        <v>411</v>
      </c>
      <c r="C40" s="78">
        <f>VLOOKUP(GroupVertices[[#This Row],[Vertex]],Vertices[],MATCH("ID",Vertices[[#Headers],[Vertex]:[Vertex Content Word Count]],0),FALSE)</f>
        <v>145</v>
      </c>
    </row>
    <row r="41" spans="1:3" ht="15">
      <c r="A41" s="78" t="s">
        <v>2871</v>
      </c>
      <c r="B41" s="84" t="s">
        <v>264</v>
      </c>
      <c r="C41" s="78">
        <f>VLOOKUP(GroupVertices[[#This Row],[Vertex]],Vertices[],MATCH("ID",Vertices[[#Headers],[Vertex]:[Vertex Content Word Count]],0),FALSE)</f>
        <v>130</v>
      </c>
    </row>
    <row r="42" spans="1:3" ht="15">
      <c r="A42" s="78" t="s">
        <v>2871</v>
      </c>
      <c r="B42" s="84" t="s">
        <v>259</v>
      </c>
      <c r="C42" s="78">
        <f>VLOOKUP(GroupVertices[[#This Row],[Vertex]],Vertices[],MATCH("ID",Vertices[[#Headers],[Vertex]:[Vertex Content Word Count]],0),FALSE)</f>
        <v>121</v>
      </c>
    </row>
    <row r="43" spans="1:3" ht="15">
      <c r="A43" s="78" t="s">
        <v>2871</v>
      </c>
      <c r="B43" s="84" t="s">
        <v>403</v>
      </c>
      <c r="C43" s="78">
        <f>VLOOKUP(GroupVertices[[#This Row],[Vertex]],Vertices[],MATCH("ID",Vertices[[#Headers],[Vertex]:[Vertex Content Word Count]],0),FALSE)</f>
        <v>122</v>
      </c>
    </row>
    <row r="44" spans="1:3" ht="15">
      <c r="A44" s="78" t="s">
        <v>2871</v>
      </c>
      <c r="B44" s="84" t="s">
        <v>250</v>
      </c>
      <c r="C44" s="78">
        <f>VLOOKUP(GroupVertices[[#This Row],[Vertex]],Vertices[],MATCH("ID",Vertices[[#Headers],[Vertex]:[Vertex Content Word Count]],0),FALSE)</f>
        <v>107</v>
      </c>
    </row>
    <row r="45" spans="1:3" ht="15">
      <c r="A45" s="78" t="s">
        <v>2871</v>
      </c>
      <c r="B45" s="84" t="s">
        <v>251</v>
      </c>
      <c r="C45" s="78">
        <f>VLOOKUP(GroupVertices[[#This Row],[Vertex]],Vertices[],MATCH("ID",Vertices[[#Headers],[Vertex]:[Vertex Content Word Count]],0),FALSE)</f>
        <v>108</v>
      </c>
    </row>
    <row r="46" spans="1:3" ht="15">
      <c r="A46" s="78" t="s">
        <v>2871</v>
      </c>
      <c r="B46" s="84" t="s">
        <v>249</v>
      </c>
      <c r="C46" s="78">
        <f>VLOOKUP(GroupVertices[[#This Row],[Vertex]],Vertices[],MATCH("ID",Vertices[[#Headers],[Vertex]:[Vertex Content Word Count]],0),FALSE)</f>
        <v>106</v>
      </c>
    </row>
    <row r="47" spans="1:3" ht="15">
      <c r="A47" s="78" t="s">
        <v>2871</v>
      </c>
      <c r="B47" s="84" t="s">
        <v>392</v>
      </c>
      <c r="C47" s="78">
        <f>VLOOKUP(GroupVertices[[#This Row],[Vertex]],Vertices[],MATCH("ID",Vertices[[#Headers],[Vertex]:[Vertex Content Word Count]],0),FALSE)</f>
        <v>72</v>
      </c>
    </row>
    <row r="48" spans="1:3" ht="15">
      <c r="A48" s="78" t="s">
        <v>2871</v>
      </c>
      <c r="B48" s="84" t="s">
        <v>224</v>
      </c>
      <c r="C48" s="78">
        <f>VLOOKUP(GroupVertices[[#This Row],[Vertex]],Vertices[],MATCH("ID",Vertices[[#Headers],[Vertex]:[Vertex Content Word Count]],0),FALSE)</f>
        <v>69</v>
      </c>
    </row>
    <row r="49" spans="1:3" ht="15">
      <c r="A49" s="78" t="s">
        <v>2871</v>
      </c>
      <c r="B49" s="84" t="s">
        <v>391</v>
      </c>
      <c r="C49" s="78">
        <f>VLOOKUP(GroupVertices[[#This Row],[Vertex]],Vertices[],MATCH("ID",Vertices[[#Headers],[Vertex]:[Vertex Content Word Count]],0),FALSE)</f>
        <v>71</v>
      </c>
    </row>
    <row r="50" spans="1:3" ht="15">
      <c r="A50" s="78" t="s">
        <v>2871</v>
      </c>
      <c r="B50" s="84" t="s">
        <v>390</v>
      </c>
      <c r="C50" s="78">
        <f>VLOOKUP(GroupVertices[[#This Row],[Vertex]],Vertices[],MATCH("ID",Vertices[[#Headers],[Vertex]:[Vertex Content Word Count]],0),FALSE)</f>
        <v>70</v>
      </c>
    </row>
    <row r="51" spans="1:3" ht="15">
      <c r="A51" s="78" t="s">
        <v>2871</v>
      </c>
      <c r="B51" s="84" t="s">
        <v>340</v>
      </c>
      <c r="C51" s="78">
        <f>VLOOKUP(GroupVertices[[#This Row],[Vertex]],Vertices[],MATCH("ID",Vertices[[#Headers],[Vertex]:[Vertex Content Word Count]],0),FALSE)</f>
        <v>11</v>
      </c>
    </row>
    <row r="52" spans="1:3" ht="15">
      <c r="A52" s="78" t="s">
        <v>2872</v>
      </c>
      <c r="B52" s="84" t="s">
        <v>309</v>
      </c>
      <c r="C52" s="78">
        <f>VLOOKUP(GroupVertices[[#This Row],[Vertex]],Vertices[],MATCH("ID",Vertices[[#Headers],[Vertex]:[Vertex Content Word Count]],0),FALSE)</f>
        <v>190</v>
      </c>
    </row>
    <row r="53" spans="1:3" ht="15">
      <c r="A53" s="78" t="s">
        <v>2872</v>
      </c>
      <c r="B53" s="84" t="s">
        <v>428</v>
      </c>
      <c r="C53" s="78">
        <f>VLOOKUP(GroupVertices[[#This Row],[Vertex]],Vertices[],MATCH("ID",Vertices[[#Headers],[Vertex]:[Vertex Content Word Count]],0),FALSE)</f>
        <v>197</v>
      </c>
    </row>
    <row r="54" spans="1:3" ht="15">
      <c r="A54" s="78" t="s">
        <v>2872</v>
      </c>
      <c r="B54" s="84" t="s">
        <v>427</v>
      </c>
      <c r="C54" s="78">
        <f>VLOOKUP(GroupVertices[[#This Row],[Vertex]],Vertices[],MATCH("ID",Vertices[[#Headers],[Vertex]:[Vertex Content Word Count]],0),FALSE)</f>
        <v>196</v>
      </c>
    </row>
    <row r="55" spans="1:3" ht="15">
      <c r="A55" s="78" t="s">
        <v>2872</v>
      </c>
      <c r="B55" s="84" t="s">
        <v>426</v>
      </c>
      <c r="C55" s="78">
        <f>VLOOKUP(GroupVertices[[#This Row],[Vertex]],Vertices[],MATCH("ID",Vertices[[#Headers],[Vertex]:[Vertex Content Word Count]],0),FALSE)</f>
        <v>195</v>
      </c>
    </row>
    <row r="56" spans="1:3" ht="15">
      <c r="A56" s="78" t="s">
        <v>2872</v>
      </c>
      <c r="B56" s="84" t="s">
        <v>425</v>
      </c>
      <c r="C56" s="78">
        <f>VLOOKUP(GroupVertices[[#This Row],[Vertex]],Vertices[],MATCH("ID",Vertices[[#Headers],[Vertex]:[Vertex Content Word Count]],0),FALSE)</f>
        <v>194</v>
      </c>
    </row>
    <row r="57" spans="1:3" ht="15">
      <c r="A57" s="78" t="s">
        <v>2872</v>
      </c>
      <c r="B57" s="84" t="s">
        <v>424</v>
      </c>
      <c r="C57" s="78">
        <f>VLOOKUP(GroupVertices[[#This Row],[Vertex]],Vertices[],MATCH("ID",Vertices[[#Headers],[Vertex]:[Vertex Content Word Count]],0),FALSE)</f>
        <v>193</v>
      </c>
    </row>
    <row r="58" spans="1:3" ht="15">
      <c r="A58" s="78" t="s">
        <v>2872</v>
      </c>
      <c r="B58" s="84" t="s">
        <v>423</v>
      </c>
      <c r="C58" s="78">
        <f>VLOOKUP(GroupVertices[[#This Row],[Vertex]],Vertices[],MATCH("ID",Vertices[[#Headers],[Vertex]:[Vertex Content Word Count]],0),FALSE)</f>
        <v>192</v>
      </c>
    </row>
    <row r="59" spans="1:3" ht="15">
      <c r="A59" s="78" t="s">
        <v>2872</v>
      </c>
      <c r="B59" s="84" t="s">
        <v>422</v>
      </c>
      <c r="C59" s="78">
        <f>VLOOKUP(GroupVertices[[#This Row],[Vertex]],Vertices[],MATCH("ID",Vertices[[#Headers],[Vertex]:[Vertex Content Word Count]],0),FALSE)</f>
        <v>191</v>
      </c>
    </row>
    <row r="60" spans="1:3" ht="15">
      <c r="A60" s="78" t="s">
        <v>2872</v>
      </c>
      <c r="B60" s="84" t="s">
        <v>421</v>
      </c>
      <c r="C60" s="78">
        <f>VLOOKUP(GroupVertices[[#This Row],[Vertex]],Vertices[],MATCH("ID",Vertices[[#Headers],[Vertex]:[Vertex Content Word Count]],0),FALSE)</f>
        <v>185</v>
      </c>
    </row>
    <row r="61" spans="1:3" ht="15">
      <c r="A61" s="78" t="s">
        <v>2872</v>
      </c>
      <c r="B61" s="84" t="s">
        <v>220</v>
      </c>
      <c r="C61" s="78">
        <f>VLOOKUP(GroupVertices[[#This Row],[Vertex]],Vertices[],MATCH("ID",Vertices[[#Headers],[Vertex]:[Vertex Content Word Count]],0),FALSE)</f>
        <v>22</v>
      </c>
    </row>
    <row r="62" spans="1:3" ht="15">
      <c r="A62" s="78" t="s">
        <v>2872</v>
      </c>
      <c r="B62" s="84" t="s">
        <v>304</v>
      </c>
      <c r="C62" s="78">
        <f>VLOOKUP(GroupVertices[[#This Row],[Vertex]],Vertices[],MATCH("ID",Vertices[[#Headers],[Vertex]:[Vertex Content Word Count]],0),FALSE)</f>
        <v>184</v>
      </c>
    </row>
    <row r="63" spans="1:3" ht="15">
      <c r="A63" s="78" t="s">
        <v>2872</v>
      </c>
      <c r="B63" s="84" t="s">
        <v>352</v>
      </c>
      <c r="C63" s="78">
        <f>VLOOKUP(GroupVertices[[#This Row],[Vertex]],Vertices[],MATCH("ID",Vertices[[#Headers],[Vertex]:[Vertex Content Word Count]],0),FALSE)</f>
        <v>28</v>
      </c>
    </row>
    <row r="64" spans="1:3" ht="15">
      <c r="A64" s="78" t="s">
        <v>2872</v>
      </c>
      <c r="B64" s="84" t="s">
        <v>351</v>
      </c>
      <c r="C64" s="78">
        <f>VLOOKUP(GroupVertices[[#This Row],[Vertex]],Vertices[],MATCH("ID",Vertices[[#Headers],[Vertex]:[Vertex Content Word Count]],0),FALSE)</f>
        <v>27</v>
      </c>
    </row>
    <row r="65" spans="1:3" ht="15">
      <c r="A65" s="78" t="s">
        <v>2872</v>
      </c>
      <c r="B65" s="84" t="s">
        <v>350</v>
      </c>
      <c r="C65" s="78">
        <f>VLOOKUP(GroupVertices[[#This Row],[Vertex]],Vertices[],MATCH("ID",Vertices[[#Headers],[Vertex]:[Vertex Content Word Count]],0),FALSE)</f>
        <v>26</v>
      </c>
    </row>
    <row r="66" spans="1:3" ht="15">
      <c r="A66" s="78" t="s">
        <v>2872</v>
      </c>
      <c r="B66" s="84" t="s">
        <v>349</v>
      </c>
      <c r="C66" s="78">
        <f>VLOOKUP(GroupVertices[[#This Row],[Vertex]],Vertices[],MATCH("ID",Vertices[[#Headers],[Vertex]:[Vertex Content Word Count]],0),FALSE)</f>
        <v>25</v>
      </c>
    </row>
    <row r="67" spans="1:3" ht="15">
      <c r="A67" s="78" t="s">
        <v>2872</v>
      </c>
      <c r="B67" s="84" t="s">
        <v>348</v>
      </c>
      <c r="C67" s="78">
        <f>VLOOKUP(GroupVertices[[#This Row],[Vertex]],Vertices[],MATCH("ID",Vertices[[#Headers],[Vertex]:[Vertex Content Word Count]],0),FALSE)</f>
        <v>24</v>
      </c>
    </row>
    <row r="68" spans="1:3" ht="15">
      <c r="A68" s="78" t="s">
        <v>2872</v>
      </c>
      <c r="B68" s="84" t="s">
        <v>347</v>
      </c>
      <c r="C68" s="78">
        <f>VLOOKUP(GroupVertices[[#This Row],[Vertex]],Vertices[],MATCH("ID",Vertices[[#Headers],[Vertex]:[Vertex Content Word Count]],0),FALSE)</f>
        <v>23</v>
      </c>
    </row>
    <row r="69" spans="1:3" ht="15">
      <c r="A69" s="78" t="s">
        <v>2873</v>
      </c>
      <c r="B69" s="84" t="s">
        <v>218</v>
      </c>
      <c r="C69" s="78">
        <f>VLOOKUP(GroupVertices[[#This Row],[Vertex]],Vertices[],MATCH("ID",Vertices[[#Headers],[Vertex]:[Vertex Content Word Count]],0),FALSE)</f>
        <v>15</v>
      </c>
    </row>
    <row r="70" spans="1:3" ht="15">
      <c r="A70" s="78" t="s">
        <v>2873</v>
      </c>
      <c r="B70" s="84" t="s">
        <v>255</v>
      </c>
      <c r="C70" s="78">
        <f>VLOOKUP(GroupVertices[[#This Row],[Vertex]],Vertices[],MATCH("ID",Vertices[[#Headers],[Vertex]:[Vertex Content Word Count]],0),FALSE)</f>
        <v>114</v>
      </c>
    </row>
    <row r="71" spans="1:3" ht="15">
      <c r="A71" s="78" t="s">
        <v>2873</v>
      </c>
      <c r="B71" s="84" t="s">
        <v>297</v>
      </c>
      <c r="C71" s="78">
        <f>VLOOKUP(GroupVertices[[#This Row],[Vertex]],Vertices[],MATCH("ID",Vertices[[#Headers],[Vertex]:[Vertex Content Word Count]],0),FALSE)</f>
        <v>176</v>
      </c>
    </row>
    <row r="72" spans="1:3" ht="15">
      <c r="A72" s="78" t="s">
        <v>2873</v>
      </c>
      <c r="B72" s="84" t="s">
        <v>286</v>
      </c>
      <c r="C72" s="78">
        <f>VLOOKUP(GroupVertices[[#This Row],[Vertex]],Vertices[],MATCH("ID",Vertices[[#Headers],[Vertex]:[Vertex Content Word Count]],0),FALSE)</f>
        <v>159</v>
      </c>
    </row>
    <row r="73" spans="1:3" ht="15">
      <c r="A73" s="78" t="s">
        <v>2873</v>
      </c>
      <c r="B73" s="84" t="s">
        <v>257</v>
      </c>
      <c r="C73" s="78">
        <f>VLOOKUP(GroupVertices[[#This Row],[Vertex]],Vertices[],MATCH("ID",Vertices[[#Headers],[Vertex]:[Vertex Content Word Count]],0),FALSE)</f>
        <v>118</v>
      </c>
    </row>
    <row r="74" spans="1:3" ht="15">
      <c r="A74" s="78" t="s">
        <v>2873</v>
      </c>
      <c r="B74" s="84" t="s">
        <v>401</v>
      </c>
      <c r="C74" s="78">
        <f>VLOOKUP(GroupVertices[[#This Row],[Vertex]],Vertices[],MATCH("ID",Vertices[[#Headers],[Vertex]:[Vertex Content Word Count]],0),FALSE)</f>
        <v>117</v>
      </c>
    </row>
    <row r="75" spans="1:3" ht="15">
      <c r="A75" s="78" t="s">
        <v>2873</v>
      </c>
      <c r="B75" s="84" t="s">
        <v>256</v>
      </c>
      <c r="C75" s="78">
        <f>VLOOKUP(GroupVertices[[#This Row],[Vertex]],Vertices[],MATCH("ID",Vertices[[#Headers],[Vertex]:[Vertex Content Word Count]],0),FALSE)</f>
        <v>115</v>
      </c>
    </row>
    <row r="76" spans="1:3" ht="15">
      <c r="A76" s="78" t="s">
        <v>2873</v>
      </c>
      <c r="B76" s="84" t="s">
        <v>400</v>
      </c>
      <c r="C76" s="78">
        <f>VLOOKUP(GroupVertices[[#This Row],[Vertex]],Vertices[],MATCH("ID",Vertices[[#Headers],[Vertex]:[Vertex Content Word Count]],0),FALSE)</f>
        <v>116</v>
      </c>
    </row>
    <row r="77" spans="1:3" ht="15">
      <c r="A77" s="78" t="s">
        <v>2873</v>
      </c>
      <c r="B77" s="84" t="s">
        <v>397</v>
      </c>
      <c r="C77" s="78">
        <f>VLOOKUP(GroupVertices[[#This Row],[Vertex]],Vertices[],MATCH("ID",Vertices[[#Headers],[Vertex]:[Vertex Content Word Count]],0),FALSE)</f>
        <v>95</v>
      </c>
    </row>
    <row r="78" spans="1:3" ht="15">
      <c r="A78" s="78" t="s">
        <v>2873</v>
      </c>
      <c r="B78" s="84" t="s">
        <v>241</v>
      </c>
      <c r="C78" s="78">
        <f>VLOOKUP(GroupVertices[[#This Row],[Vertex]],Vertices[],MATCH("ID",Vertices[[#Headers],[Vertex]:[Vertex Content Word Count]],0),FALSE)</f>
        <v>96</v>
      </c>
    </row>
    <row r="79" spans="1:3" ht="15">
      <c r="A79" s="78" t="s">
        <v>2873</v>
      </c>
      <c r="B79" s="84" t="s">
        <v>214</v>
      </c>
      <c r="C79" s="78">
        <f>VLOOKUP(GroupVertices[[#This Row],[Vertex]],Vertices[],MATCH("ID",Vertices[[#Headers],[Vertex]:[Vertex Content Word Count]],0),FALSE)</f>
        <v>7</v>
      </c>
    </row>
    <row r="80" spans="1:3" ht="15">
      <c r="A80" s="78" t="s">
        <v>2873</v>
      </c>
      <c r="B80" s="84" t="s">
        <v>345</v>
      </c>
      <c r="C80" s="78">
        <f>VLOOKUP(GroupVertices[[#This Row],[Vertex]],Vertices[],MATCH("ID",Vertices[[#Headers],[Vertex]:[Vertex Content Word Count]],0),FALSE)</f>
        <v>19</v>
      </c>
    </row>
    <row r="81" spans="1:3" ht="15">
      <c r="A81" s="78" t="s">
        <v>2873</v>
      </c>
      <c r="B81" s="84" t="s">
        <v>344</v>
      </c>
      <c r="C81" s="78">
        <f>VLOOKUP(GroupVertices[[#This Row],[Vertex]],Vertices[],MATCH("ID",Vertices[[#Headers],[Vertex]:[Vertex Content Word Count]],0),FALSE)</f>
        <v>18</v>
      </c>
    </row>
    <row r="82" spans="1:3" ht="15">
      <c r="A82" s="78" t="s">
        <v>2873</v>
      </c>
      <c r="B82" s="84" t="s">
        <v>343</v>
      </c>
      <c r="C82" s="78">
        <f>VLOOKUP(GroupVertices[[#This Row],[Vertex]],Vertices[],MATCH("ID",Vertices[[#Headers],[Vertex]:[Vertex Content Word Count]],0),FALSE)</f>
        <v>17</v>
      </c>
    </row>
    <row r="83" spans="1:3" ht="15">
      <c r="A83" s="78" t="s">
        <v>2873</v>
      </c>
      <c r="B83" s="84" t="s">
        <v>342</v>
      </c>
      <c r="C83" s="78">
        <f>VLOOKUP(GroupVertices[[#This Row],[Vertex]],Vertices[],MATCH("ID",Vertices[[#Headers],[Vertex]:[Vertex Content Word Count]],0),FALSE)</f>
        <v>16</v>
      </c>
    </row>
    <row r="84" spans="1:3" ht="15">
      <c r="A84" s="78" t="s">
        <v>2873</v>
      </c>
      <c r="B84" s="84" t="s">
        <v>339</v>
      </c>
      <c r="C84" s="78">
        <f>VLOOKUP(GroupVertices[[#This Row],[Vertex]],Vertices[],MATCH("ID",Vertices[[#Headers],[Vertex]:[Vertex Content Word Count]],0),FALSE)</f>
        <v>9</v>
      </c>
    </row>
    <row r="85" spans="1:3" ht="15">
      <c r="A85" s="78" t="s">
        <v>2873</v>
      </c>
      <c r="B85" s="84" t="s">
        <v>338</v>
      </c>
      <c r="C85" s="78">
        <f>VLOOKUP(GroupVertices[[#This Row],[Vertex]],Vertices[],MATCH("ID",Vertices[[#Headers],[Vertex]:[Vertex Content Word Count]],0),FALSE)</f>
        <v>8</v>
      </c>
    </row>
    <row r="86" spans="1:3" ht="15">
      <c r="A86" s="78" t="s">
        <v>2874</v>
      </c>
      <c r="B86" s="84" t="s">
        <v>331</v>
      </c>
      <c r="C86" s="78">
        <f>VLOOKUP(GroupVertices[[#This Row],[Vertex]],Vertices[],MATCH("ID",Vertices[[#Headers],[Vertex]:[Vertex Content Word Count]],0),FALSE)</f>
        <v>219</v>
      </c>
    </row>
    <row r="87" spans="1:3" ht="15">
      <c r="A87" s="78" t="s">
        <v>2874</v>
      </c>
      <c r="B87" s="84" t="s">
        <v>335</v>
      </c>
      <c r="C87" s="78">
        <f>VLOOKUP(GroupVertices[[#This Row],[Vertex]],Vertices[],MATCH("ID",Vertices[[#Headers],[Vertex]:[Vertex Content Word Count]],0),FALSE)</f>
        <v>222</v>
      </c>
    </row>
    <row r="88" spans="1:3" ht="15">
      <c r="A88" s="78" t="s">
        <v>2874</v>
      </c>
      <c r="B88" s="84" t="s">
        <v>334</v>
      </c>
      <c r="C88" s="78">
        <f>VLOOKUP(GroupVertices[[#This Row],[Vertex]],Vertices[],MATCH("ID",Vertices[[#Headers],[Vertex]:[Vertex Content Word Count]],0),FALSE)</f>
        <v>221</v>
      </c>
    </row>
    <row r="89" spans="1:3" ht="15">
      <c r="A89" s="78" t="s">
        <v>2874</v>
      </c>
      <c r="B89" s="84" t="s">
        <v>333</v>
      </c>
      <c r="C89" s="78">
        <f>VLOOKUP(GroupVertices[[#This Row],[Vertex]],Vertices[],MATCH("ID",Vertices[[#Headers],[Vertex]:[Vertex Content Word Count]],0),FALSE)</f>
        <v>220</v>
      </c>
    </row>
    <row r="90" spans="1:3" ht="15">
      <c r="A90" s="78" t="s">
        <v>2874</v>
      </c>
      <c r="B90" s="84" t="s">
        <v>332</v>
      </c>
      <c r="C90" s="78">
        <f>VLOOKUP(GroupVertices[[#This Row],[Vertex]],Vertices[],MATCH("ID",Vertices[[#Headers],[Vertex]:[Vertex Content Word Count]],0),FALSE)</f>
        <v>208</v>
      </c>
    </row>
    <row r="91" spans="1:3" ht="15">
      <c r="A91" s="78" t="s">
        <v>2874</v>
      </c>
      <c r="B91" s="84" t="s">
        <v>330</v>
      </c>
      <c r="C91" s="78">
        <f>VLOOKUP(GroupVertices[[#This Row],[Vertex]],Vertices[],MATCH("ID",Vertices[[#Headers],[Vertex]:[Vertex Content Word Count]],0),FALSE)</f>
        <v>218</v>
      </c>
    </row>
    <row r="92" spans="1:3" ht="15">
      <c r="A92" s="78" t="s">
        <v>2874</v>
      </c>
      <c r="B92" s="84" t="s">
        <v>316</v>
      </c>
      <c r="C92" s="78">
        <f>VLOOKUP(GroupVertices[[#This Row],[Vertex]],Vertices[],MATCH("ID",Vertices[[#Headers],[Vertex]:[Vertex Content Word Count]],0),FALSE)</f>
        <v>207</v>
      </c>
    </row>
    <row r="93" spans="1:3" ht="15">
      <c r="A93" s="78" t="s">
        <v>2874</v>
      </c>
      <c r="B93" s="84" t="s">
        <v>317</v>
      </c>
      <c r="C93" s="78">
        <f>VLOOKUP(GroupVertices[[#This Row],[Vertex]],Vertices[],MATCH("ID",Vertices[[#Headers],[Vertex]:[Vertex Content Word Count]],0),FALSE)</f>
        <v>200</v>
      </c>
    </row>
    <row r="94" spans="1:3" ht="15">
      <c r="A94" s="78" t="s">
        <v>2874</v>
      </c>
      <c r="B94" s="84" t="s">
        <v>315</v>
      </c>
      <c r="C94" s="78">
        <f>VLOOKUP(GroupVertices[[#This Row],[Vertex]],Vertices[],MATCH("ID",Vertices[[#Headers],[Vertex]:[Vertex Content Word Count]],0),FALSE)</f>
        <v>93</v>
      </c>
    </row>
    <row r="95" spans="1:3" ht="15">
      <c r="A95" s="78" t="s">
        <v>2874</v>
      </c>
      <c r="B95" s="84" t="s">
        <v>311</v>
      </c>
      <c r="C95" s="78">
        <f>VLOOKUP(GroupVertices[[#This Row],[Vertex]],Vertices[],MATCH("ID",Vertices[[#Headers],[Vertex]:[Vertex Content Word Count]],0),FALSE)</f>
        <v>199</v>
      </c>
    </row>
    <row r="96" spans="1:3" ht="15">
      <c r="A96" s="78" t="s">
        <v>2874</v>
      </c>
      <c r="B96" s="84" t="s">
        <v>267</v>
      </c>
      <c r="C96" s="78">
        <f>VLOOKUP(GroupVertices[[#This Row],[Vertex]],Vertices[],MATCH("ID",Vertices[[#Headers],[Vertex]:[Vertex Content Word Count]],0),FALSE)</f>
        <v>134</v>
      </c>
    </row>
    <row r="97" spans="1:3" ht="15">
      <c r="A97" s="78" t="s">
        <v>2874</v>
      </c>
      <c r="B97" s="84" t="s">
        <v>266</v>
      </c>
      <c r="C97" s="78">
        <f>VLOOKUP(GroupVertices[[#This Row],[Vertex]],Vertices[],MATCH("ID",Vertices[[#Headers],[Vertex]:[Vertex Content Word Count]],0),FALSE)</f>
        <v>111</v>
      </c>
    </row>
    <row r="98" spans="1:3" ht="15">
      <c r="A98" s="78" t="s">
        <v>2874</v>
      </c>
      <c r="B98" s="84" t="s">
        <v>399</v>
      </c>
      <c r="C98" s="78">
        <f>VLOOKUP(GroupVertices[[#This Row],[Vertex]],Vertices[],MATCH("ID",Vertices[[#Headers],[Vertex]:[Vertex Content Word Count]],0),FALSE)</f>
        <v>110</v>
      </c>
    </row>
    <row r="99" spans="1:3" ht="15">
      <c r="A99" s="78" t="s">
        <v>2874</v>
      </c>
      <c r="B99" s="84" t="s">
        <v>252</v>
      </c>
      <c r="C99" s="78">
        <f>VLOOKUP(GroupVertices[[#This Row],[Vertex]],Vertices[],MATCH("ID",Vertices[[#Headers],[Vertex]:[Vertex Content Word Count]],0),FALSE)</f>
        <v>109</v>
      </c>
    </row>
    <row r="100" spans="1:3" ht="15">
      <c r="A100" s="78" t="s">
        <v>2874</v>
      </c>
      <c r="B100" s="84" t="s">
        <v>239</v>
      </c>
      <c r="C100" s="78">
        <f>VLOOKUP(GroupVertices[[#This Row],[Vertex]],Vertices[],MATCH("ID",Vertices[[#Headers],[Vertex]:[Vertex Content Word Count]],0),FALSE)</f>
        <v>92</v>
      </c>
    </row>
    <row r="101" spans="1:3" ht="15">
      <c r="A101" s="78" t="s">
        <v>2875</v>
      </c>
      <c r="B101" s="84" t="s">
        <v>313</v>
      </c>
      <c r="C101" s="78">
        <f>VLOOKUP(GroupVertices[[#This Row],[Vertex]],Vertices[],MATCH("ID",Vertices[[#Headers],[Vertex]:[Vertex Content Word Count]],0),FALSE)</f>
        <v>202</v>
      </c>
    </row>
    <row r="102" spans="1:3" ht="15">
      <c r="A102" s="78" t="s">
        <v>2875</v>
      </c>
      <c r="B102" s="84" t="s">
        <v>431</v>
      </c>
      <c r="C102" s="78">
        <f>VLOOKUP(GroupVertices[[#This Row],[Vertex]],Vertices[],MATCH("ID",Vertices[[#Headers],[Vertex]:[Vertex Content Word Count]],0),FALSE)</f>
        <v>205</v>
      </c>
    </row>
    <row r="103" spans="1:3" ht="15">
      <c r="A103" s="78" t="s">
        <v>2875</v>
      </c>
      <c r="B103" s="84" t="s">
        <v>222</v>
      </c>
      <c r="C103" s="78">
        <f>VLOOKUP(GroupVertices[[#This Row],[Vertex]],Vertices[],MATCH("ID",Vertices[[#Headers],[Vertex]:[Vertex Content Word Count]],0),FALSE)</f>
        <v>37</v>
      </c>
    </row>
    <row r="104" spans="1:3" ht="15">
      <c r="A104" s="78" t="s">
        <v>2875</v>
      </c>
      <c r="B104" s="84" t="s">
        <v>430</v>
      </c>
      <c r="C104" s="78">
        <f>VLOOKUP(GroupVertices[[#This Row],[Vertex]],Vertices[],MATCH("ID",Vertices[[#Headers],[Vertex]:[Vertex Content Word Count]],0),FALSE)</f>
        <v>204</v>
      </c>
    </row>
    <row r="105" spans="1:3" ht="15">
      <c r="A105" s="78" t="s">
        <v>2875</v>
      </c>
      <c r="B105" s="84" t="s">
        <v>429</v>
      </c>
      <c r="C105" s="78">
        <f>VLOOKUP(GroupVertices[[#This Row],[Vertex]],Vertices[],MATCH("ID",Vertices[[#Headers],[Vertex]:[Vertex Content Word Count]],0),FALSE)</f>
        <v>203</v>
      </c>
    </row>
    <row r="106" spans="1:3" ht="15">
      <c r="A106" s="78" t="s">
        <v>2875</v>
      </c>
      <c r="B106" s="84" t="s">
        <v>367</v>
      </c>
      <c r="C106" s="78">
        <f>VLOOKUP(GroupVertices[[#This Row],[Vertex]],Vertices[],MATCH("ID",Vertices[[#Headers],[Vertex]:[Vertex Content Word Count]],0),FALSE)</f>
        <v>45</v>
      </c>
    </row>
    <row r="107" spans="1:3" ht="15">
      <c r="A107" s="78" t="s">
        <v>2875</v>
      </c>
      <c r="B107" s="84" t="s">
        <v>366</v>
      </c>
      <c r="C107" s="78">
        <f>VLOOKUP(GroupVertices[[#This Row],[Vertex]],Vertices[],MATCH("ID",Vertices[[#Headers],[Vertex]:[Vertex Content Word Count]],0),FALSE)</f>
        <v>44</v>
      </c>
    </row>
    <row r="108" spans="1:3" ht="15">
      <c r="A108" s="78" t="s">
        <v>2875</v>
      </c>
      <c r="B108" s="84" t="s">
        <v>365</v>
      </c>
      <c r="C108" s="78">
        <f>VLOOKUP(GroupVertices[[#This Row],[Vertex]],Vertices[],MATCH("ID",Vertices[[#Headers],[Vertex]:[Vertex Content Word Count]],0),FALSE)</f>
        <v>43</v>
      </c>
    </row>
    <row r="109" spans="1:3" ht="15">
      <c r="A109" s="78" t="s">
        <v>2875</v>
      </c>
      <c r="B109" s="84" t="s">
        <v>364</v>
      </c>
      <c r="C109" s="78">
        <f>VLOOKUP(GroupVertices[[#This Row],[Vertex]],Vertices[],MATCH("ID",Vertices[[#Headers],[Vertex]:[Vertex Content Word Count]],0),FALSE)</f>
        <v>42</v>
      </c>
    </row>
    <row r="110" spans="1:3" ht="15">
      <c r="A110" s="78" t="s">
        <v>2875</v>
      </c>
      <c r="B110" s="84" t="s">
        <v>363</v>
      </c>
      <c r="C110" s="78">
        <f>VLOOKUP(GroupVertices[[#This Row],[Vertex]],Vertices[],MATCH("ID",Vertices[[#Headers],[Vertex]:[Vertex Content Word Count]],0),FALSE)</f>
        <v>41</v>
      </c>
    </row>
    <row r="111" spans="1:3" ht="15">
      <c r="A111" s="78" t="s">
        <v>2875</v>
      </c>
      <c r="B111" s="84" t="s">
        <v>362</v>
      </c>
      <c r="C111" s="78">
        <f>VLOOKUP(GroupVertices[[#This Row],[Vertex]],Vertices[],MATCH("ID",Vertices[[#Headers],[Vertex]:[Vertex Content Word Count]],0),FALSE)</f>
        <v>40</v>
      </c>
    </row>
    <row r="112" spans="1:3" ht="15">
      <c r="A112" s="78" t="s">
        <v>2875</v>
      </c>
      <c r="B112" s="84" t="s">
        <v>361</v>
      </c>
      <c r="C112" s="78">
        <f>VLOOKUP(GroupVertices[[#This Row],[Vertex]],Vertices[],MATCH("ID",Vertices[[#Headers],[Vertex]:[Vertex Content Word Count]],0),FALSE)</f>
        <v>39</v>
      </c>
    </row>
    <row r="113" spans="1:3" ht="15">
      <c r="A113" s="78" t="s">
        <v>2875</v>
      </c>
      <c r="B113" s="84" t="s">
        <v>360</v>
      </c>
      <c r="C113" s="78">
        <f>VLOOKUP(GroupVertices[[#This Row],[Vertex]],Vertices[],MATCH("ID",Vertices[[#Headers],[Vertex]:[Vertex Content Word Count]],0),FALSE)</f>
        <v>38</v>
      </c>
    </row>
    <row r="114" spans="1:3" ht="15">
      <c r="A114" s="78" t="s">
        <v>2876</v>
      </c>
      <c r="B114" s="84" t="s">
        <v>323</v>
      </c>
      <c r="C114" s="78">
        <f>VLOOKUP(GroupVertices[[#This Row],[Vertex]],Vertices[],MATCH("ID",Vertices[[#Headers],[Vertex]:[Vertex Content Word Count]],0),FALSE)</f>
        <v>213</v>
      </c>
    </row>
    <row r="115" spans="1:3" ht="15">
      <c r="A115" s="78" t="s">
        <v>2876</v>
      </c>
      <c r="B115" s="84" t="s">
        <v>221</v>
      </c>
      <c r="C115" s="78">
        <f>VLOOKUP(GroupVertices[[#This Row],[Vertex]],Vertices[],MATCH("ID",Vertices[[#Headers],[Vertex]:[Vertex Content Word Count]],0),FALSE)</f>
        <v>29</v>
      </c>
    </row>
    <row r="116" spans="1:3" ht="15">
      <c r="A116" s="78" t="s">
        <v>2876</v>
      </c>
      <c r="B116" s="84" t="s">
        <v>243</v>
      </c>
      <c r="C116" s="78">
        <f>VLOOKUP(GroupVertices[[#This Row],[Vertex]],Vertices[],MATCH("ID",Vertices[[#Headers],[Vertex]:[Vertex Content Word Count]],0),FALSE)</f>
        <v>99</v>
      </c>
    </row>
    <row r="117" spans="1:3" ht="15">
      <c r="A117" s="78" t="s">
        <v>2876</v>
      </c>
      <c r="B117" s="84" t="s">
        <v>359</v>
      </c>
      <c r="C117" s="78">
        <f>VLOOKUP(GroupVertices[[#This Row],[Vertex]],Vertices[],MATCH("ID",Vertices[[#Headers],[Vertex]:[Vertex Content Word Count]],0),FALSE)</f>
        <v>36</v>
      </c>
    </row>
    <row r="118" spans="1:3" ht="15">
      <c r="A118" s="78" t="s">
        <v>2876</v>
      </c>
      <c r="B118" s="84" t="s">
        <v>358</v>
      </c>
      <c r="C118" s="78">
        <f>VLOOKUP(GroupVertices[[#This Row],[Vertex]],Vertices[],MATCH("ID",Vertices[[#Headers],[Vertex]:[Vertex Content Word Count]],0),FALSE)</f>
        <v>35</v>
      </c>
    </row>
    <row r="119" spans="1:3" ht="15">
      <c r="A119" s="78" t="s">
        <v>2876</v>
      </c>
      <c r="B119" s="84" t="s">
        <v>357</v>
      </c>
      <c r="C119" s="78">
        <f>VLOOKUP(GroupVertices[[#This Row],[Vertex]],Vertices[],MATCH("ID",Vertices[[#Headers],[Vertex]:[Vertex Content Word Count]],0),FALSE)</f>
        <v>34</v>
      </c>
    </row>
    <row r="120" spans="1:3" ht="15">
      <c r="A120" s="78" t="s">
        <v>2876</v>
      </c>
      <c r="B120" s="84" t="s">
        <v>356</v>
      </c>
      <c r="C120" s="78">
        <f>VLOOKUP(GroupVertices[[#This Row],[Vertex]],Vertices[],MATCH("ID",Vertices[[#Headers],[Vertex]:[Vertex Content Word Count]],0),FALSE)</f>
        <v>33</v>
      </c>
    </row>
    <row r="121" spans="1:3" ht="15">
      <c r="A121" s="78" t="s">
        <v>2876</v>
      </c>
      <c r="B121" s="84" t="s">
        <v>355</v>
      </c>
      <c r="C121" s="78">
        <f>VLOOKUP(GroupVertices[[#This Row],[Vertex]],Vertices[],MATCH("ID",Vertices[[#Headers],[Vertex]:[Vertex Content Word Count]],0),FALSE)</f>
        <v>32</v>
      </c>
    </row>
    <row r="122" spans="1:3" ht="15">
      <c r="A122" s="78" t="s">
        <v>2876</v>
      </c>
      <c r="B122" s="84" t="s">
        <v>354</v>
      </c>
      <c r="C122" s="78">
        <f>VLOOKUP(GroupVertices[[#This Row],[Vertex]],Vertices[],MATCH("ID",Vertices[[#Headers],[Vertex]:[Vertex Content Word Count]],0),FALSE)</f>
        <v>31</v>
      </c>
    </row>
    <row r="123" spans="1:3" ht="15">
      <c r="A123" s="78" t="s">
        <v>2876</v>
      </c>
      <c r="B123" s="84" t="s">
        <v>353</v>
      </c>
      <c r="C123" s="78">
        <f>VLOOKUP(GroupVertices[[#This Row],[Vertex]],Vertices[],MATCH("ID",Vertices[[#Headers],[Vertex]:[Vertex Content Word Count]],0),FALSE)</f>
        <v>30</v>
      </c>
    </row>
    <row r="124" spans="1:3" ht="15">
      <c r="A124" s="78" t="s">
        <v>2877</v>
      </c>
      <c r="B124" s="84" t="s">
        <v>298</v>
      </c>
      <c r="C124" s="78">
        <f>VLOOKUP(GroupVertices[[#This Row],[Vertex]],Vertices[],MATCH("ID",Vertices[[#Headers],[Vertex]:[Vertex Content Word Count]],0),FALSE)</f>
        <v>177</v>
      </c>
    </row>
    <row r="125" spans="1:3" ht="15">
      <c r="A125" s="78" t="s">
        <v>2877</v>
      </c>
      <c r="B125" s="84" t="s">
        <v>420</v>
      </c>
      <c r="C125" s="78">
        <f>VLOOKUP(GroupVertices[[#This Row],[Vertex]],Vertices[],MATCH("ID",Vertices[[#Headers],[Vertex]:[Vertex Content Word Count]],0),FALSE)</f>
        <v>178</v>
      </c>
    </row>
    <row r="126" spans="1:3" ht="15">
      <c r="A126" s="78" t="s">
        <v>2877</v>
      </c>
      <c r="B126" s="84" t="s">
        <v>219</v>
      </c>
      <c r="C126" s="78">
        <f>VLOOKUP(GroupVertices[[#This Row],[Vertex]],Vertices[],MATCH("ID",Vertices[[#Headers],[Vertex]:[Vertex Content Word Count]],0),FALSE)</f>
        <v>20</v>
      </c>
    </row>
    <row r="127" spans="1:3" ht="15">
      <c r="A127" s="78" t="s">
        <v>2877</v>
      </c>
      <c r="B127" s="84" t="s">
        <v>407</v>
      </c>
      <c r="C127" s="78">
        <f>VLOOKUP(GroupVertices[[#This Row],[Vertex]],Vertices[],MATCH("ID",Vertices[[#Headers],[Vertex]:[Vertex Content Word Count]],0),FALSE)</f>
        <v>133</v>
      </c>
    </row>
    <row r="128" spans="1:3" ht="15">
      <c r="A128" s="78" t="s">
        <v>2877</v>
      </c>
      <c r="B128" s="84" t="s">
        <v>271</v>
      </c>
      <c r="C128" s="78">
        <f>VLOOKUP(GroupVertices[[#This Row],[Vertex]],Vertices[],MATCH("ID",Vertices[[#Headers],[Vertex]:[Vertex Content Word Count]],0),FALSE)</f>
        <v>141</v>
      </c>
    </row>
    <row r="129" spans="1:3" ht="15">
      <c r="A129" s="78" t="s">
        <v>2877</v>
      </c>
      <c r="B129" s="84" t="s">
        <v>265</v>
      </c>
      <c r="C129" s="78">
        <f>VLOOKUP(GroupVertices[[#This Row],[Vertex]],Vertices[],MATCH("ID",Vertices[[#Headers],[Vertex]:[Vertex Content Word Count]],0),FALSE)</f>
        <v>132</v>
      </c>
    </row>
    <row r="130" spans="1:3" ht="15">
      <c r="A130" s="78" t="s">
        <v>2877</v>
      </c>
      <c r="B130" s="84" t="s">
        <v>406</v>
      </c>
      <c r="C130" s="78">
        <f>VLOOKUP(GroupVertices[[#This Row],[Vertex]],Vertices[],MATCH("ID",Vertices[[#Headers],[Vertex]:[Vertex Content Word Count]],0),FALSE)</f>
        <v>131</v>
      </c>
    </row>
    <row r="131" spans="1:3" ht="15">
      <c r="A131" s="78" t="s">
        <v>2877</v>
      </c>
      <c r="B131" s="84" t="s">
        <v>247</v>
      </c>
      <c r="C131" s="78">
        <f>VLOOKUP(GroupVertices[[#This Row],[Vertex]],Vertices[],MATCH("ID",Vertices[[#Headers],[Vertex]:[Vertex Content Word Count]],0),FALSE)</f>
        <v>104</v>
      </c>
    </row>
    <row r="132" spans="1:3" ht="15">
      <c r="A132" s="78" t="s">
        <v>2877</v>
      </c>
      <c r="B132" s="84" t="s">
        <v>398</v>
      </c>
      <c r="C132" s="78">
        <f>VLOOKUP(GroupVertices[[#This Row],[Vertex]],Vertices[],MATCH("ID",Vertices[[#Headers],[Vertex]:[Vertex Content Word Count]],0),FALSE)</f>
        <v>103</v>
      </c>
    </row>
    <row r="133" spans="1:3" ht="15">
      <c r="A133" s="78" t="s">
        <v>2877</v>
      </c>
      <c r="B133" s="84" t="s">
        <v>346</v>
      </c>
      <c r="C133" s="78">
        <f>VLOOKUP(GroupVertices[[#This Row],[Vertex]],Vertices[],MATCH("ID",Vertices[[#Headers],[Vertex]:[Vertex Content Word Count]],0),FALSE)</f>
        <v>21</v>
      </c>
    </row>
    <row r="134" spans="1:3" ht="15">
      <c r="A134" s="78" t="s">
        <v>2878</v>
      </c>
      <c r="B134" s="84" t="s">
        <v>244</v>
      </c>
      <c r="C134" s="78">
        <f>VLOOKUP(GroupVertices[[#This Row],[Vertex]],Vertices[],MATCH("ID",Vertices[[#Headers],[Vertex]:[Vertex Content Word Count]],0),FALSE)</f>
        <v>100</v>
      </c>
    </row>
    <row r="135" spans="1:3" ht="15">
      <c r="A135" s="78" t="s">
        <v>2878</v>
      </c>
      <c r="B135" s="84" t="s">
        <v>248</v>
      </c>
      <c r="C135" s="78">
        <f>VLOOKUP(GroupVertices[[#This Row],[Vertex]],Vertices[],MATCH("ID",Vertices[[#Headers],[Vertex]:[Vertex Content Word Count]],0),FALSE)</f>
        <v>105</v>
      </c>
    </row>
    <row r="136" spans="1:3" ht="15">
      <c r="A136" s="78" t="s">
        <v>2878</v>
      </c>
      <c r="B136" s="84" t="s">
        <v>272</v>
      </c>
      <c r="C136" s="78">
        <f>VLOOKUP(GroupVertices[[#This Row],[Vertex]],Vertices[],MATCH("ID",Vertices[[#Headers],[Vertex]:[Vertex Content Word Count]],0),FALSE)</f>
        <v>142</v>
      </c>
    </row>
    <row r="137" spans="1:3" ht="15">
      <c r="A137" s="78" t="s">
        <v>2878</v>
      </c>
      <c r="B137" s="84" t="s">
        <v>299</v>
      </c>
      <c r="C137" s="78">
        <f>VLOOKUP(GroupVertices[[#This Row],[Vertex]],Vertices[],MATCH("ID",Vertices[[#Headers],[Vertex]:[Vertex Content Word Count]],0),FALSE)</f>
        <v>179</v>
      </c>
    </row>
    <row r="138" spans="1:3" ht="15">
      <c r="A138" s="78" t="s">
        <v>2878</v>
      </c>
      <c r="B138" s="84" t="s">
        <v>300</v>
      </c>
      <c r="C138" s="78">
        <f>VLOOKUP(GroupVertices[[#This Row],[Vertex]],Vertices[],MATCH("ID",Vertices[[#Headers],[Vertex]:[Vertex Content Word Count]],0),FALSE)</f>
        <v>180</v>
      </c>
    </row>
    <row r="139" spans="1:3" ht="15">
      <c r="A139" s="78" t="s">
        <v>2878</v>
      </c>
      <c r="B139" s="84" t="s">
        <v>301</v>
      </c>
      <c r="C139" s="78">
        <f>VLOOKUP(GroupVertices[[#This Row],[Vertex]],Vertices[],MATCH("ID",Vertices[[#Headers],[Vertex]:[Vertex Content Word Count]],0),FALSE)</f>
        <v>181</v>
      </c>
    </row>
    <row r="140" spans="1:3" ht="15">
      <c r="A140" s="78" t="s">
        <v>2878</v>
      </c>
      <c r="B140" s="84" t="s">
        <v>308</v>
      </c>
      <c r="C140" s="78">
        <f>VLOOKUP(GroupVertices[[#This Row],[Vertex]],Vertices[],MATCH("ID",Vertices[[#Headers],[Vertex]:[Vertex Content Word Count]],0),FALSE)</f>
        <v>189</v>
      </c>
    </row>
    <row r="141" spans="1:3" ht="15">
      <c r="A141" s="78" t="s">
        <v>2878</v>
      </c>
      <c r="B141" s="84" t="s">
        <v>310</v>
      </c>
      <c r="C141" s="78">
        <f>VLOOKUP(GroupVertices[[#This Row],[Vertex]],Vertices[],MATCH("ID",Vertices[[#Headers],[Vertex]:[Vertex Content Word Count]],0),FALSE)</f>
        <v>198</v>
      </c>
    </row>
    <row r="142" spans="1:3" ht="15">
      <c r="A142" s="78" t="s">
        <v>2878</v>
      </c>
      <c r="B142" s="84" t="s">
        <v>314</v>
      </c>
      <c r="C142" s="78">
        <f>VLOOKUP(GroupVertices[[#This Row],[Vertex]],Vertices[],MATCH("ID",Vertices[[#Headers],[Vertex]:[Vertex Content Word Count]],0),FALSE)</f>
        <v>206</v>
      </c>
    </row>
    <row r="143" spans="1:3" ht="15">
      <c r="A143" s="78" t="s">
        <v>2879</v>
      </c>
      <c r="B143" s="84" t="s">
        <v>240</v>
      </c>
      <c r="C143" s="78">
        <f>VLOOKUP(GroupVertices[[#This Row],[Vertex]],Vertices[],MATCH("ID",Vertices[[#Headers],[Vertex]:[Vertex Content Word Count]],0),FALSE)</f>
        <v>94</v>
      </c>
    </row>
    <row r="144" spans="1:3" ht="15">
      <c r="A144" s="78" t="s">
        <v>2879</v>
      </c>
      <c r="B144" s="84" t="s">
        <v>237</v>
      </c>
      <c r="C144" s="78">
        <f>VLOOKUP(GroupVertices[[#This Row],[Vertex]],Vertices[],MATCH("ID",Vertices[[#Headers],[Vertex]:[Vertex Content Word Count]],0),FALSE)</f>
        <v>77</v>
      </c>
    </row>
    <row r="145" spans="1:3" ht="15">
      <c r="A145" s="78" t="s">
        <v>2879</v>
      </c>
      <c r="B145" s="84" t="s">
        <v>236</v>
      </c>
      <c r="C145" s="78">
        <f>VLOOKUP(GroupVertices[[#This Row],[Vertex]],Vertices[],MATCH("ID",Vertices[[#Headers],[Vertex]:[Vertex Content Word Count]],0),FALSE)</f>
        <v>89</v>
      </c>
    </row>
    <row r="146" spans="1:3" ht="15">
      <c r="A146" s="78" t="s">
        <v>2879</v>
      </c>
      <c r="B146" s="84" t="s">
        <v>396</v>
      </c>
      <c r="C146" s="78">
        <f>VLOOKUP(GroupVertices[[#This Row],[Vertex]],Vertices[],MATCH("ID",Vertices[[#Headers],[Vertex]:[Vertex Content Word Count]],0),FALSE)</f>
        <v>90</v>
      </c>
    </row>
    <row r="147" spans="1:3" ht="15">
      <c r="A147" s="78" t="s">
        <v>2879</v>
      </c>
      <c r="B147" s="84" t="s">
        <v>393</v>
      </c>
      <c r="C147" s="78">
        <f>VLOOKUP(GroupVertices[[#This Row],[Vertex]],Vertices[],MATCH("ID",Vertices[[#Headers],[Vertex]:[Vertex Content Word Count]],0),FALSE)</f>
        <v>76</v>
      </c>
    </row>
    <row r="148" spans="1:3" ht="15">
      <c r="A148" s="78" t="s">
        <v>2879</v>
      </c>
      <c r="B148" s="84" t="s">
        <v>395</v>
      </c>
      <c r="C148" s="78">
        <f>VLOOKUP(GroupVertices[[#This Row],[Vertex]],Vertices[],MATCH("ID",Vertices[[#Headers],[Vertex]:[Vertex Content Word Count]],0),FALSE)</f>
        <v>88</v>
      </c>
    </row>
    <row r="149" spans="1:3" ht="15">
      <c r="A149" s="78" t="s">
        <v>2879</v>
      </c>
      <c r="B149" s="84" t="s">
        <v>228</v>
      </c>
      <c r="C149" s="78">
        <f>VLOOKUP(GroupVertices[[#This Row],[Vertex]],Vertices[],MATCH("ID",Vertices[[#Headers],[Vertex]:[Vertex Content Word Count]],0),FALSE)</f>
        <v>78</v>
      </c>
    </row>
    <row r="150" spans="1:3" ht="15">
      <c r="A150" s="78" t="s">
        <v>2879</v>
      </c>
      <c r="B150" s="84" t="s">
        <v>227</v>
      </c>
      <c r="C150" s="78">
        <f>VLOOKUP(GroupVertices[[#This Row],[Vertex]],Vertices[],MATCH("ID",Vertices[[#Headers],[Vertex]:[Vertex Content Word Count]],0),FALSE)</f>
        <v>75</v>
      </c>
    </row>
    <row r="151" spans="1:3" ht="15">
      <c r="A151" s="78" t="s">
        <v>2880</v>
      </c>
      <c r="B151" s="84" t="s">
        <v>327</v>
      </c>
      <c r="C151" s="78">
        <f>VLOOKUP(GroupVertices[[#This Row],[Vertex]],Vertices[],MATCH("ID",Vertices[[#Headers],[Vertex]:[Vertex Content Word Count]],0),FALSE)</f>
        <v>215</v>
      </c>
    </row>
    <row r="152" spans="1:3" ht="15">
      <c r="A152" s="78" t="s">
        <v>2880</v>
      </c>
      <c r="B152" s="84" t="s">
        <v>326</v>
      </c>
      <c r="C152" s="78">
        <f>VLOOKUP(GroupVertices[[#This Row],[Vertex]],Vertices[],MATCH("ID",Vertices[[#Headers],[Vertex]:[Vertex Content Word Count]],0),FALSE)</f>
        <v>125</v>
      </c>
    </row>
    <row r="153" spans="1:3" ht="15">
      <c r="A153" s="78" t="s">
        <v>2880</v>
      </c>
      <c r="B153" s="84" t="s">
        <v>322</v>
      </c>
      <c r="C153" s="78">
        <f>VLOOKUP(GroupVertices[[#This Row],[Vertex]],Vertices[],MATCH("ID",Vertices[[#Headers],[Vertex]:[Vertex Content Word Count]],0),FALSE)</f>
        <v>212</v>
      </c>
    </row>
    <row r="154" spans="1:3" ht="15">
      <c r="A154" s="78" t="s">
        <v>2880</v>
      </c>
      <c r="B154" s="84" t="s">
        <v>307</v>
      </c>
      <c r="C154" s="78">
        <f>VLOOKUP(GroupVertices[[#This Row],[Vertex]],Vertices[],MATCH("ID",Vertices[[#Headers],[Vertex]:[Vertex Content Word Count]],0),FALSE)</f>
        <v>188</v>
      </c>
    </row>
    <row r="155" spans="1:3" ht="15">
      <c r="A155" s="78" t="s">
        <v>2880</v>
      </c>
      <c r="B155" s="84" t="s">
        <v>260</v>
      </c>
      <c r="C155" s="78">
        <f>VLOOKUP(GroupVertices[[#This Row],[Vertex]],Vertices[],MATCH("ID",Vertices[[#Headers],[Vertex]:[Vertex Content Word Count]],0),FALSE)</f>
        <v>124</v>
      </c>
    </row>
    <row r="156" spans="1:3" ht="15">
      <c r="A156" s="78" t="s">
        <v>2881</v>
      </c>
      <c r="B156" s="84" t="s">
        <v>296</v>
      </c>
      <c r="C156" s="78">
        <f>VLOOKUP(GroupVertices[[#This Row],[Vertex]],Vertices[],MATCH("ID",Vertices[[#Headers],[Vertex]:[Vertex Content Word Count]],0),FALSE)</f>
        <v>174</v>
      </c>
    </row>
    <row r="157" spans="1:3" ht="15">
      <c r="A157" s="78" t="s">
        <v>2881</v>
      </c>
      <c r="B157" s="84" t="s">
        <v>419</v>
      </c>
      <c r="C157" s="78">
        <f>VLOOKUP(GroupVertices[[#This Row],[Vertex]],Vertices[],MATCH("ID",Vertices[[#Headers],[Vertex]:[Vertex Content Word Count]],0),FALSE)</f>
        <v>175</v>
      </c>
    </row>
    <row r="158" spans="1:3" ht="15">
      <c r="A158" s="78" t="s">
        <v>2881</v>
      </c>
      <c r="B158" s="84" t="s">
        <v>217</v>
      </c>
      <c r="C158" s="78">
        <f>VLOOKUP(GroupVertices[[#This Row],[Vertex]],Vertices[],MATCH("ID",Vertices[[#Headers],[Vertex]:[Vertex Content Word Count]],0),FALSE)</f>
        <v>13</v>
      </c>
    </row>
    <row r="159" spans="1:3" ht="15">
      <c r="A159" s="78" t="s">
        <v>2881</v>
      </c>
      <c r="B159" s="84" t="s">
        <v>418</v>
      </c>
      <c r="C159" s="78">
        <f>VLOOKUP(GroupVertices[[#This Row],[Vertex]],Vertices[],MATCH("ID",Vertices[[#Headers],[Vertex]:[Vertex Content Word Count]],0),FALSE)</f>
        <v>173</v>
      </c>
    </row>
    <row r="160" spans="1:3" ht="15">
      <c r="A160" s="78" t="s">
        <v>2881</v>
      </c>
      <c r="B160" s="84" t="s">
        <v>341</v>
      </c>
      <c r="C160" s="78">
        <f>VLOOKUP(GroupVertices[[#This Row],[Vertex]],Vertices[],MATCH("ID",Vertices[[#Headers],[Vertex]:[Vertex Content Word Count]],0),FALSE)</f>
        <v>14</v>
      </c>
    </row>
    <row r="161" spans="1:3" ht="15">
      <c r="A161" s="78" t="s">
        <v>2882</v>
      </c>
      <c r="B161" s="84" t="s">
        <v>325</v>
      </c>
      <c r="C161" s="78">
        <f>VLOOKUP(GroupVertices[[#This Row],[Vertex]],Vertices[],MATCH("ID",Vertices[[#Headers],[Vertex]:[Vertex Content Word Count]],0),FALSE)</f>
        <v>214</v>
      </c>
    </row>
    <row r="162" spans="1:3" ht="15">
      <c r="A162" s="78" t="s">
        <v>2882</v>
      </c>
      <c r="B162" s="84" t="s">
        <v>324</v>
      </c>
      <c r="C162" s="78">
        <f>VLOOKUP(GroupVertices[[#This Row],[Vertex]],Vertices[],MATCH("ID",Vertices[[#Headers],[Vertex]:[Vertex Content Word Count]],0),FALSE)</f>
        <v>98</v>
      </c>
    </row>
    <row r="163" spans="1:3" ht="15">
      <c r="A163" s="78" t="s">
        <v>2882</v>
      </c>
      <c r="B163" s="84" t="s">
        <v>312</v>
      </c>
      <c r="C163" s="78">
        <f>VLOOKUP(GroupVertices[[#This Row],[Vertex]],Vertices[],MATCH("ID",Vertices[[#Headers],[Vertex]:[Vertex Content Word Count]],0),FALSE)</f>
        <v>201</v>
      </c>
    </row>
    <row r="164" spans="1:3" ht="15">
      <c r="A164" s="78" t="s">
        <v>2882</v>
      </c>
      <c r="B164" s="84" t="s">
        <v>242</v>
      </c>
      <c r="C164" s="78">
        <f>VLOOKUP(GroupVertices[[#This Row],[Vertex]],Vertices[],MATCH("ID",Vertices[[#Headers],[Vertex]:[Vertex Content Word Count]],0),FALSE)</f>
        <v>97</v>
      </c>
    </row>
    <row r="165" spans="1:3" ht="15">
      <c r="A165" s="78" t="s">
        <v>2883</v>
      </c>
      <c r="B165" s="84" t="s">
        <v>270</v>
      </c>
      <c r="C165" s="78">
        <f>VLOOKUP(GroupVertices[[#This Row],[Vertex]],Vertices[],MATCH("ID",Vertices[[#Headers],[Vertex]:[Vertex Content Word Count]],0),FALSE)</f>
        <v>139</v>
      </c>
    </row>
    <row r="166" spans="1:3" ht="15">
      <c r="A166" s="78" t="s">
        <v>2883</v>
      </c>
      <c r="B166" s="84" t="s">
        <v>410</v>
      </c>
      <c r="C166" s="78">
        <f>VLOOKUP(GroupVertices[[#This Row],[Vertex]],Vertices[],MATCH("ID",Vertices[[#Headers],[Vertex]:[Vertex Content Word Count]],0),FALSE)</f>
        <v>140</v>
      </c>
    </row>
    <row r="167" spans="1:3" ht="15">
      <c r="A167" s="78" t="s">
        <v>2883</v>
      </c>
      <c r="B167" s="84" t="s">
        <v>269</v>
      </c>
      <c r="C167" s="78">
        <f>VLOOKUP(GroupVertices[[#This Row],[Vertex]],Vertices[],MATCH("ID",Vertices[[#Headers],[Vertex]:[Vertex Content Word Count]],0),FALSE)</f>
        <v>137</v>
      </c>
    </row>
    <row r="168" spans="1:3" ht="15">
      <c r="A168" s="78" t="s">
        <v>2883</v>
      </c>
      <c r="B168" s="84" t="s">
        <v>409</v>
      </c>
      <c r="C168" s="78">
        <f>VLOOKUP(GroupVertices[[#This Row],[Vertex]],Vertices[],MATCH("ID",Vertices[[#Headers],[Vertex]:[Vertex Content Word Count]],0),FALSE)</f>
        <v>138</v>
      </c>
    </row>
    <row r="169" spans="1:3" ht="15">
      <c r="A169" s="78" t="s">
        <v>2884</v>
      </c>
      <c r="B169" s="84" t="s">
        <v>235</v>
      </c>
      <c r="C169" s="78">
        <f>VLOOKUP(GroupVertices[[#This Row],[Vertex]],Vertices[],MATCH("ID",Vertices[[#Headers],[Vertex]:[Vertex Content Word Count]],0),FALSE)</f>
        <v>87</v>
      </c>
    </row>
    <row r="170" spans="1:3" ht="15">
      <c r="A170" s="78" t="s">
        <v>2884</v>
      </c>
      <c r="B170" s="84" t="s">
        <v>212</v>
      </c>
      <c r="C170" s="78">
        <f>VLOOKUP(GroupVertices[[#This Row],[Vertex]],Vertices[],MATCH("ID",Vertices[[#Headers],[Vertex]:[Vertex Content Word Count]],0),FALSE)</f>
        <v>3</v>
      </c>
    </row>
    <row r="171" spans="1:3" ht="15">
      <c r="A171" s="78" t="s">
        <v>2884</v>
      </c>
      <c r="B171" s="84" t="s">
        <v>394</v>
      </c>
      <c r="C171" s="78">
        <f>VLOOKUP(GroupVertices[[#This Row],[Vertex]],Vertices[],MATCH("ID",Vertices[[#Headers],[Vertex]:[Vertex Content Word Count]],0),FALSE)</f>
        <v>86</v>
      </c>
    </row>
    <row r="172" spans="1:3" ht="15">
      <c r="A172" s="78" t="s">
        <v>2884</v>
      </c>
      <c r="B172" s="84" t="s">
        <v>336</v>
      </c>
      <c r="C172" s="78">
        <f>VLOOKUP(GroupVertices[[#This Row],[Vertex]],Vertices[],MATCH("ID",Vertices[[#Headers],[Vertex]:[Vertex Content Word Count]],0),FALSE)</f>
        <v>4</v>
      </c>
    </row>
    <row r="173" spans="1:3" ht="15">
      <c r="A173" s="78" t="s">
        <v>2885</v>
      </c>
      <c r="B173" s="84" t="s">
        <v>295</v>
      </c>
      <c r="C173" s="78">
        <f>VLOOKUP(GroupVertices[[#This Row],[Vertex]],Vertices[],MATCH("ID",Vertices[[#Headers],[Vertex]:[Vertex Content Word Count]],0),FALSE)</f>
        <v>170</v>
      </c>
    </row>
    <row r="174" spans="1:3" ht="15">
      <c r="A174" s="78" t="s">
        <v>2885</v>
      </c>
      <c r="B174" s="84" t="s">
        <v>417</v>
      </c>
      <c r="C174" s="78">
        <f>VLOOKUP(GroupVertices[[#This Row],[Vertex]],Vertices[],MATCH("ID",Vertices[[#Headers],[Vertex]:[Vertex Content Word Count]],0),FALSE)</f>
        <v>172</v>
      </c>
    </row>
    <row r="175" spans="1:3" ht="15">
      <c r="A175" s="78" t="s">
        <v>2885</v>
      </c>
      <c r="B175" s="84" t="s">
        <v>416</v>
      </c>
      <c r="C175" s="78">
        <f>VLOOKUP(GroupVertices[[#This Row],[Vertex]],Vertices[],MATCH("ID",Vertices[[#Headers],[Vertex]:[Vertex Content Word Count]],0),FALSE)</f>
        <v>171</v>
      </c>
    </row>
    <row r="176" spans="1:3" ht="15">
      <c r="A176" s="78" t="s">
        <v>2886</v>
      </c>
      <c r="B176" s="84" t="s">
        <v>288</v>
      </c>
      <c r="C176" s="78">
        <f>VLOOKUP(GroupVertices[[#This Row],[Vertex]],Vertices[],MATCH("ID",Vertices[[#Headers],[Vertex]:[Vertex Content Word Count]],0),FALSE)</f>
        <v>162</v>
      </c>
    </row>
    <row r="177" spans="1:3" ht="15">
      <c r="A177" s="78" t="s">
        <v>2886</v>
      </c>
      <c r="B177" s="84" t="s">
        <v>287</v>
      </c>
      <c r="C177" s="78">
        <f>VLOOKUP(GroupVertices[[#This Row],[Vertex]],Vertices[],MATCH("ID",Vertices[[#Headers],[Vertex]:[Vertex Content Word Count]],0),FALSE)</f>
        <v>160</v>
      </c>
    </row>
    <row r="178" spans="1:3" ht="15">
      <c r="A178" s="78" t="s">
        <v>2886</v>
      </c>
      <c r="B178" s="84" t="s">
        <v>414</v>
      </c>
      <c r="C178" s="78">
        <f>VLOOKUP(GroupVertices[[#This Row],[Vertex]],Vertices[],MATCH("ID",Vertices[[#Headers],[Vertex]:[Vertex Content Word Count]],0),FALSE)</f>
        <v>161</v>
      </c>
    </row>
    <row r="179" spans="1:3" ht="15">
      <c r="A179" s="78" t="s">
        <v>2887</v>
      </c>
      <c r="B179" s="84" t="s">
        <v>238</v>
      </c>
      <c r="C179" s="78">
        <f>VLOOKUP(GroupVertices[[#This Row],[Vertex]],Vertices[],MATCH("ID",Vertices[[#Headers],[Vertex]:[Vertex Content Word Count]],0),FALSE)</f>
        <v>91</v>
      </c>
    </row>
    <row r="180" spans="1:3" ht="15">
      <c r="A180" s="78" t="s">
        <v>2887</v>
      </c>
      <c r="B180" s="84" t="s">
        <v>213</v>
      </c>
      <c r="C180" s="78">
        <f>VLOOKUP(GroupVertices[[#This Row],[Vertex]],Vertices[],MATCH("ID",Vertices[[#Headers],[Vertex]:[Vertex Content Word Count]],0),FALSE)</f>
        <v>5</v>
      </c>
    </row>
    <row r="181" spans="1:3" ht="15">
      <c r="A181" s="78" t="s">
        <v>2887</v>
      </c>
      <c r="B181" s="84" t="s">
        <v>337</v>
      </c>
      <c r="C181" s="78">
        <f>VLOOKUP(GroupVertices[[#This Row],[Vertex]],Vertices[],MATCH("ID",Vertices[[#Headers],[Vertex]:[Vertex Content Word Count]],0),FALSE)</f>
        <v>6</v>
      </c>
    </row>
    <row r="182" spans="1:3" ht="15">
      <c r="A182" s="78" t="s">
        <v>2888</v>
      </c>
      <c r="B182" s="84" t="s">
        <v>329</v>
      </c>
      <c r="C182" s="78">
        <f>VLOOKUP(GroupVertices[[#This Row],[Vertex]],Vertices[],MATCH("ID",Vertices[[#Headers],[Vertex]:[Vertex Content Word Count]],0),FALSE)</f>
        <v>217</v>
      </c>
    </row>
    <row r="183" spans="1:3" ht="15">
      <c r="A183" s="78" t="s">
        <v>2888</v>
      </c>
      <c r="B183" s="84" t="s">
        <v>328</v>
      </c>
      <c r="C183" s="78">
        <f>VLOOKUP(GroupVertices[[#This Row],[Vertex]],Vertices[],MATCH("ID",Vertices[[#Headers],[Vertex]:[Vertex Content Word Count]],0),FALSE)</f>
        <v>216</v>
      </c>
    </row>
    <row r="184" spans="1:3" ht="15">
      <c r="A184" s="78" t="s">
        <v>2889</v>
      </c>
      <c r="B184" s="84" t="s">
        <v>319</v>
      </c>
      <c r="C184" s="78">
        <f>VLOOKUP(GroupVertices[[#This Row],[Vertex]],Vertices[],MATCH("ID",Vertices[[#Headers],[Vertex]:[Vertex Content Word Count]],0),FALSE)</f>
        <v>210</v>
      </c>
    </row>
    <row r="185" spans="1:3" ht="15">
      <c r="A185" s="78" t="s">
        <v>2889</v>
      </c>
      <c r="B185" s="84" t="s">
        <v>318</v>
      </c>
      <c r="C185" s="78">
        <f>VLOOKUP(GroupVertices[[#This Row],[Vertex]],Vertices[],MATCH("ID",Vertices[[#Headers],[Vertex]:[Vertex Content Word Count]],0),FALSE)</f>
        <v>209</v>
      </c>
    </row>
    <row r="186" spans="1:3" ht="15">
      <c r="A186" s="78" t="s">
        <v>2890</v>
      </c>
      <c r="B186" s="84" t="s">
        <v>306</v>
      </c>
      <c r="C186" s="78">
        <f>VLOOKUP(GroupVertices[[#This Row],[Vertex]],Vertices[],MATCH("ID",Vertices[[#Headers],[Vertex]:[Vertex Content Word Count]],0),FALSE)</f>
        <v>187</v>
      </c>
    </row>
    <row r="187" spans="1:3" ht="15">
      <c r="A187" s="78" t="s">
        <v>2890</v>
      </c>
      <c r="B187" s="84" t="s">
        <v>305</v>
      </c>
      <c r="C187" s="78">
        <f>VLOOKUP(GroupVertices[[#This Row],[Vertex]],Vertices[],MATCH("ID",Vertices[[#Headers],[Vertex]:[Vertex Content Word Count]],0),FALSE)</f>
        <v>186</v>
      </c>
    </row>
    <row r="188" spans="1:3" ht="15">
      <c r="A188" s="78" t="s">
        <v>2891</v>
      </c>
      <c r="B188" s="84" t="s">
        <v>303</v>
      </c>
      <c r="C188" s="78">
        <f>VLOOKUP(GroupVertices[[#This Row],[Vertex]],Vertices[],MATCH("ID",Vertices[[#Headers],[Vertex]:[Vertex Content Word Count]],0),FALSE)</f>
        <v>183</v>
      </c>
    </row>
    <row r="189" spans="1:3" ht="15">
      <c r="A189" s="78" t="s">
        <v>2891</v>
      </c>
      <c r="B189" s="84" t="s">
        <v>302</v>
      </c>
      <c r="C189" s="78">
        <f>VLOOKUP(GroupVertices[[#This Row],[Vertex]],Vertices[],MATCH("ID",Vertices[[#Headers],[Vertex]:[Vertex Content Word Count]],0),FALSE)</f>
        <v>182</v>
      </c>
    </row>
    <row r="190" spans="1:3" ht="15">
      <c r="A190" s="78" t="s">
        <v>2892</v>
      </c>
      <c r="B190" s="84" t="s">
        <v>293</v>
      </c>
      <c r="C190" s="78">
        <f>VLOOKUP(GroupVertices[[#This Row],[Vertex]],Vertices[],MATCH("ID",Vertices[[#Headers],[Vertex]:[Vertex Content Word Count]],0),FALSE)</f>
        <v>168</v>
      </c>
    </row>
    <row r="191" spans="1:3" ht="15">
      <c r="A191" s="78" t="s">
        <v>2892</v>
      </c>
      <c r="B191" s="84" t="s">
        <v>292</v>
      </c>
      <c r="C191" s="78">
        <f>VLOOKUP(GroupVertices[[#This Row],[Vertex]],Vertices[],MATCH("ID",Vertices[[#Headers],[Vertex]:[Vertex Content Word Count]],0),FALSE)</f>
        <v>167</v>
      </c>
    </row>
    <row r="192" spans="1:3" ht="15">
      <c r="A192" s="78" t="s">
        <v>2893</v>
      </c>
      <c r="B192" s="84" t="s">
        <v>291</v>
      </c>
      <c r="C192" s="78">
        <f>VLOOKUP(GroupVertices[[#This Row],[Vertex]],Vertices[],MATCH("ID",Vertices[[#Headers],[Vertex]:[Vertex Content Word Count]],0),FALSE)</f>
        <v>166</v>
      </c>
    </row>
    <row r="193" spans="1:3" ht="15">
      <c r="A193" s="78" t="s">
        <v>2893</v>
      </c>
      <c r="B193" s="84" t="s">
        <v>290</v>
      </c>
      <c r="C193" s="78">
        <f>VLOOKUP(GroupVertices[[#This Row],[Vertex]],Vertices[],MATCH("ID",Vertices[[#Headers],[Vertex]:[Vertex Content Word Count]],0),FALSE)</f>
        <v>165</v>
      </c>
    </row>
    <row r="194" spans="1:3" ht="15">
      <c r="A194" s="78" t="s">
        <v>2894</v>
      </c>
      <c r="B194" s="84" t="s">
        <v>283</v>
      </c>
      <c r="C194" s="78">
        <f>VLOOKUP(GroupVertices[[#This Row],[Vertex]],Vertices[],MATCH("ID",Vertices[[#Headers],[Vertex]:[Vertex Content Word Count]],0),FALSE)</f>
        <v>155</v>
      </c>
    </row>
    <row r="195" spans="1:3" ht="15">
      <c r="A195" s="78" t="s">
        <v>2894</v>
      </c>
      <c r="B195" s="84" t="s">
        <v>282</v>
      </c>
      <c r="C195" s="78">
        <f>VLOOKUP(GroupVertices[[#This Row],[Vertex]],Vertices[],MATCH("ID",Vertices[[#Headers],[Vertex]:[Vertex Content Word Count]],0),FALSE)</f>
        <v>154</v>
      </c>
    </row>
    <row r="196" spans="1:3" ht="15">
      <c r="A196" s="78" t="s">
        <v>2895</v>
      </c>
      <c r="B196" s="84" t="s">
        <v>281</v>
      </c>
      <c r="C196" s="78">
        <f>VLOOKUP(GroupVertices[[#This Row],[Vertex]],Vertices[],MATCH("ID",Vertices[[#Headers],[Vertex]:[Vertex Content Word Count]],0),FALSE)</f>
        <v>153</v>
      </c>
    </row>
    <row r="197" spans="1:3" ht="15">
      <c r="A197" s="78" t="s">
        <v>2895</v>
      </c>
      <c r="B197" s="84" t="s">
        <v>280</v>
      </c>
      <c r="C197" s="78">
        <f>VLOOKUP(GroupVertices[[#This Row],[Vertex]],Vertices[],MATCH("ID",Vertices[[#Headers],[Vertex]:[Vertex Content Word Count]],0),FALSE)</f>
        <v>152</v>
      </c>
    </row>
    <row r="198" spans="1:3" ht="15">
      <c r="A198" s="78" t="s">
        <v>2896</v>
      </c>
      <c r="B198" s="84" t="s">
        <v>279</v>
      </c>
      <c r="C198" s="78">
        <f>VLOOKUP(GroupVertices[[#This Row],[Vertex]],Vertices[],MATCH("ID",Vertices[[#Headers],[Vertex]:[Vertex Content Word Count]],0),FALSE)</f>
        <v>151</v>
      </c>
    </row>
    <row r="199" spans="1:3" ht="15">
      <c r="A199" s="78" t="s">
        <v>2896</v>
      </c>
      <c r="B199" s="84" t="s">
        <v>278</v>
      </c>
      <c r="C199" s="78">
        <f>VLOOKUP(GroupVertices[[#This Row],[Vertex]],Vertices[],MATCH("ID",Vertices[[#Headers],[Vertex]:[Vertex Content Word Count]],0),FALSE)</f>
        <v>150</v>
      </c>
    </row>
    <row r="200" spans="1:3" ht="15">
      <c r="A200" s="78" t="s">
        <v>2897</v>
      </c>
      <c r="B200" s="84" t="s">
        <v>276</v>
      </c>
      <c r="C200" s="78">
        <f>VLOOKUP(GroupVertices[[#This Row],[Vertex]],Vertices[],MATCH("ID",Vertices[[#Headers],[Vertex]:[Vertex Content Word Count]],0),FALSE)</f>
        <v>148</v>
      </c>
    </row>
    <row r="201" spans="1:3" ht="15">
      <c r="A201" s="78" t="s">
        <v>2897</v>
      </c>
      <c r="B201" s="84" t="s">
        <v>275</v>
      </c>
      <c r="C201" s="78">
        <f>VLOOKUP(GroupVertices[[#This Row],[Vertex]],Vertices[],MATCH("ID",Vertices[[#Headers],[Vertex]:[Vertex Content Word Count]],0),FALSE)</f>
        <v>147</v>
      </c>
    </row>
    <row r="202" spans="1:3" ht="15">
      <c r="A202" s="78" t="s">
        <v>2898</v>
      </c>
      <c r="B202" s="84" t="s">
        <v>268</v>
      </c>
      <c r="C202" s="78">
        <f>VLOOKUP(GroupVertices[[#This Row],[Vertex]],Vertices[],MATCH("ID",Vertices[[#Headers],[Vertex]:[Vertex Content Word Count]],0),FALSE)</f>
        <v>135</v>
      </c>
    </row>
    <row r="203" spans="1:3" ht="15">
      <c r="A203" s="78" t="s">
        <v>2898</v>
      </c>
      <c r="B203" s="84" t="s">
        <v>408</v>
      </c>
      <c r="C203" s="78">
        <f>VLOOKUP(GroupVertices[[#This Row],[Vertex]],Vertices[],MATCH("ID",Vertices[[#Headers],[Vertex]:[Vertex Content Word Count]],0),FALSE)</f>
        <v>136</v>
      </c>
    </row>
    <row r="204" spans="1:3" ht="15">
      <c r="A204" s="78" t="s">
        <v>2899</v>
      </c>
      <c r="B204" s="84" t="s">
        <v>263</v>
      </c>
      <c r="C204" s="78">
        <f>VLOOKUP(GroupVertices[[#This Row],[Vertex]],Vertices[],MATCH("ID",Vertices[[#Headers],[Vertex]:[Vertex Content Word Count]],0),FALSE)</f>
        <v>129</v>
      </c>
    </row>
    <row r="205" spans="1:3" ht="15">
      <c r="A205" s="78" t="s">
        <v>2899</v>
      </c>
      <c r="B205" s="84" t="s">
        <v>262</v>
      </c>
      <c r="C205" s="78">
        <f>VLOOKUP(GroupVertices[[#This Row],[Vertex]],Vertices[],MATCH("ID",Vertices[[#Headers],[Vertex]:[Vertex Content Word Count]],0),FALSE)</f>
        <v>128</v>
      </c>
    </row>
    <row r="206" spans="1:3" ht="15">
      <c r="A206" s="78" t="s">
        <v>2900</v>
      </c>
      <c r="B206" s="84" t="s">
        <v>261</v>
      </c>
      <c r="C206" s="78">
        <f>VLOOKUP(GroupVertices[[#This Row],[Vertex]],Vertices[],MATCH("ID",Vertices[[#Headers],[Vertex]:[Vertex Content Word Count]],0),FALSE)</f>
        <v>126</v>
      </c>
    </row>
    <row r="207" spans="1:3" ht="15">
      <c r="A207" s="78" t="s">
        <v>2900</v>
      </c>
      <c r="B207" s="84" t="s">
        <v>405</v>
      </c>
      <c r="C207" s="78">
        <f>VLOOKUP(GroupVertices[[#This Row],[Vertex]],Vertices[],MATCH("ID",Vertices[[#Headers],[Vertex]:[Vertex Content Word Count]],0),FALSE)</f>
        <v>127</v>
      </c>
    </row>
    <row r="208" spans="1:3" ht="15">
      <c r="A208" s="78" t="s">
        <v>2901</v>
      </c>
      <c r="B208" s="84" t="s">
        <v>258</v>
      </c>
      <c r="C208" s="78">
        <f>VLOOKUP(GroupVertices[[#This Row],[Vertex]],Vertices[],MATCH("ID",Vertices[[#Headers],[Vertex]:[Vertex Content Word Count]],0),FALSE)</f>
        <v>119</v>
      </c>
    </row>
    <row r="209" spans="1:3" ht="15">
      <c r="A209" s="78" t="s">
        <v>2901</v>
      </c>
      <c r="B209" s="84" t="s">
        <v>402</v>
      </c>
      <c r="C209" s="78">
        <f>VLOOKUP(GroupVertices[[#This Row],[Vertex]],Vertices[],MATCH("ID",Vertices[[#Headers],[Vertex]:[Vertex Content Word Count]],0),FALSE)</f>
        <v>120</v>
      </c>
    </row>
    <row r="210" spans="1:3" ht="15">
      <c r="A210" s="78" t="s">
        <v>2902</v>
      </c>
      <c r="B210" s="84" t="s">
        <v>254</v>
      </c>
      <c r="C210" s="78">
        <f>VLOOKUP(GroupVertices[[#This Row],[Vertex]],Vertices[],MATCH("ID",Vertices[[#Headers],[Vertex]:[Vertex Content Word Count]],0),FALSE)</f>
        <v>113</v>
      </c>
    </row>
    <row r="211" spans="1:3" ht="15">
      <c r="A211" s="78" t="s">
        <v>2902</v>
      </c>
      <c r="B211" s="84" t="s">
        <v>253</v>
      </c>
      <c r="C211" s="78">
        <f>VLOOKUP(GroupVertices[[#This Row],[Vertex]],Vertices[],MATCH("ID",Vertices[[#Headers],[Vertex]:[Vertex Content Word Count]],0),FALSE)</f>
        <v>112</v>
      </c>
    </row>
    <row r="212" spans="1:3" ht="15">
      <c r="A212" s="78" t="s">
        <v>2903</v>
      </c>
      <c r="B212" s="84" t="s">
        <v>246</v>
      </c>
      <c r="C212" s="78">
        <f>VLOOKUP(GroupVertices[[#This Row],[Vertex]],Vertices[],MATCH("ID",Vertices[[#Headers],[Vertex]:[Vertex Content Word Count]],0),FALSE)</f>
        <v>102</v>
      </c>
    </row>
    <row r="213" spans="1:3" ht="15">
      <c r="A213" s="78" t="s">
        <v>2903</v>
      </c>
      <c r="B213" s="84" t="s">
        <v>245</v>
      </c>
      <c r="C213" s="78">
        <f>VLOOKUP(GroupVertices[[#This Row],[Vertex]],Vertices[],MATCH("ID",Vertices[[#Headers],[Vertex]:[Vertex Content Word Count]],0),FALSE)</f>
        <v>101</v>
      </c>
    </row>
    <row r="214" spans="1:3" ht="15">
      <c r="A214" s="78" t="s">
        <v>2904</v>
      </c>
      <c r="B214" s="84" t="s">
        <v>234</v>
      </c>
      <c r="C214" s="78">
        <f>VLOOKUP(GroupVertices[[#This Row],[Vertex]],Vertices[],MATCH("ID",Vertices[[#Headers],[Vertex]:[Vertex Content Word Count]],0),FALSE)</f>
        <v>85</v>
      </c>
    </row>
    <row r="215" spans="1:3" ht="15">
      <c r="A215" s="78" t="s">
        <v>2904</v>
      </c>
      <c r="B215" s="84" t="s">
        <v>233</v>
      </c>
      <c r="C215" s="78">
        <f>VLOOKUP(GroupVertices[[#This Row],[Vertex]],Vertices[],MATCH("ID",Vertices[[#Headers],[Vertex]:[Vertex Content Word Count]],0),FALSE)</f>
        <v>84</v>
      </c>
    </row>
    <row r="216" spans="1:3" ht="15">
      <c r="A216" s="78" t="s">
        <v>2905</v>
      </c>
      <c r="B216" s="84" t="s">
        <v>232</v>
      </c>
      <c r="C216" s="78">
        <f>VLOOKUP(GroupVertices[[#This Row],[Vertex]],Vertices[],MATCH("ID",Vertices[[#Headers],[Vertex]:[Vertex Content Word Count]],0),FALSE)</f>
        <v>83</v>
      </c>
    </row>
    <row r="217" spans="1:3" ht="15">
      <c r="A217" s="78" t="s">
        <v>2905</v>
      </c>
      <c r="B217" s="84" t="s">
        <v>231</v>
      </c>
      <c r="C217" s="78">
        <f>VLOOKUP(GroupVertices[[#This Row],[Vertex]],Vertices[],MATCH("ID",Vertices[[#Headers],[Vertex]:[Vertex Content Word Count]],0),FALSE)</f>
        <v>82</v>
      </c>
    </row>
    <row r="218" spans="1:3" ht="15">
      <c r="A218" s="78" t="s">
        <v>2906</v>
      </c>
      <c r="B218" s="84" t="s">
        <v>230</v>
      </c>
      <c r="C218" s="78">
        <f>VLOOKUP(GroupVertices[[#This Row],[Vertex]],Vertices[],MATCH("ID",Vertices[[#Headers],[Vertex]:[Vertex Content Word Count]],0),FALSE)</f>
        <v>81</v>
      </c>
    </row>
    <row r="219" spans="1:3" ht="15">
      <c r="A219" s="78" t="s">
        <v>2906</v>
      </c>
      <c r="B219" s="84" t="s">
        <v>229</v>
      </c>
      <c r="C219" s="78">
        <f>VLOOKUP(GroupVertices[[#This Row],[Vertex]],Vertices[],MATCH("ID",Vertices[[#Headers],[Vertex]:[Vertex Content Word Count]],0),FALSE)</f>
        <v>80</v>
      </c>
    </row>
    <row r="220" spans="1:3" ht="15">
      <c r="A220" s="78" t="s">
        <v>2907</v>
      </c>
      <c r="B220" s="84" t="s">
        <v>226</v>
      </c>
      <c r="C220" s="78">
        <f>VLOOKUP(GroupVertices[[#This Row],[Vertex]],Vertices[],MATCH("ID",Vertices[[#Headers],[Vertex]:[Vertex Content Word Count]],0),FALSE)</f>
        <v>74</v>
      </c>
    </row>
    <row r="221" spans="1:3" ht="15">
      <c r="A221" s="78" t="s">
        <v>2907</v>
      </c>
      <c r="B221" s="84" t="s">
        <v>225</v>
      </c>
      <c r="C221" s="78">
        <f>VLOOKUP(GroupVertices[[#This Row],[Vertex]],Vertices[],MATCH("ID",Vertices[[#Headers],[Vertex]:[Vertex Content Word Count]],0),FALSE)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2926</v>
      </c>
      <c r="B2" s="34" t="s">
        <v>2831</v>
      </c>
      <c r="D2" s="31">
        <f>MIN(Vertices[Degree])</f>
        <v>0</v>
      </c>
      <c r="E2" s="3">
        <f>COUNTIF(Vertices[Degree],"&gt;= "&amp;D2)-COUNTIF(Vertices[Degree],"&gt;="&amp;D3)</f>
        <v>0</v>
      </c>
      <c r="F2" s="37">
        <f>MIN(Vertices[In-Degree])</f>
        <v>0</v>
      </c>
      <c r="G2" s="38">
        <f>COUNTIF(Vertices[In-Degree],"&gt;= "&amp;F2)-COUNTIF(Vertices[In-Degree],"&gt;="&amp;F3)</f>
        <v>62</v>
      </c>
      <c r="H2" s="37">
        <f>MIN(Vertices[Out-Degree])</f>
        <v>0</v>
      </c>
      <c r="I2" s="38">
        <f>COUNTIF(Vertices[Out-Degree],"&gt;= "&amp;H2)-COUNTIF(Vertices[Out-Degree],"&gt;="&amp;H3)</f>
        <v>96</v>
      </c>
      <c r="J2" s="37">
        <f>MIN(Vertices[Betweenness Centrality])</f>
        <v>0</v>
      </c>
      <c r="K2" s="38">
        <f>COUNTIF(Vertices[Betweenness Centrality],"&gt;= "&amp;J2)-COUNTIF(Vertices[Betweenness Centrality],"&gt;="&amp;J3)</f>
        <v>189</v>
      </c>
      <c r="L2" s="37">
        <f>MIN(Vertices[Closeness Centrality])</f>
        <v>0</v>
      </c>
      <c r="M2" s="38">
        <f>COUNTIF(Vertices[Closeness Centrality],"&gt;= "&amp;L2)-COUNTIF(Vertices[Closeness Centrality],"&gt;="&amp;L3)</f>
        <v>140</v>
      </c>
      <c r="N2" s="37">
        <f>MIN(Vertices[Eigenvector Centrality])</f>
        <v>0</v>
      </c>
      <c r="O2" s="38">
        <f>COUNTIF(Vertices[Eigenvector Centrality],"&gt;= "&amp;N2)-COUNTIF(Vertices[Eigenvector Centrality],"&gt;="&amp;N3)</f>
        <v>131</v>
      </c>
      <c r="P2" s="37">
        <f>MIN(Vertices[PageRank])</f>
        <v>0.396812</v>
      </c>
      <c r="Q2" s="38">
        <f>COUNTIF(Vertices[PageRank],"&gt;= "&amp;P2)-COUNTIF(Vertices[PageRank],"&gt;="&amp;P3)</f>
        <v>77</v>
      </c>
      <c r="R2" s="37">
        <f>MIN(Vertices[Clustering Coefficient])</f>
        <v>0</v>
      </c>
      <c r="S2" s="43">
        <f>COUNTIF(Vertices[Clustering Coefficient],"&gt;= "&amp;R2)-COUNTIF(Vertices[Clustering Coefficient],"&gt;="&amp;R3)</f>
        <v>159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0.5454545454545454</v>
      </c>
      <c r="I3" s="40">
        <f>COUNTIF(Vertices[Out-Degree],"&gt;= "&amp;H3)-COUNTIF(Vertices[Out-Degree],"&gt;="&amp;H4)</f>
        <v>75</v>
      </c>
      <c r="J3" s="39">
        <f aca="true" t="shared" si="4" ref="J3:J26">J2+($J$57-$J$2)/BinDivisor</f>
        <v>131.74978354545453</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13</v>
      </c>
      <c r="N3" s="39">
        <f aca="true" t="shared" si="6" ref="N3:N26">N2+($N$57-$N$2)/BinDivisor</f>
        <v>0.0016436363636363636</v>
      </c>
      <c r="O3" s="40">
        <f>COUNTIF(Vertices[Eigenvector Centrality],"&gt;= "&amp;N3)-COUNTIF(Vertices[Eigenvector Centrality],"&gt;="&amp;N4)</f>
        <v>15</v>
      </c>
      <c r="P3" s="39">
        <f aca="true" t="shared" si="7" ref="P3:P26">P2+($P$57-$P$2)/BinDivisor</f>
        <v>0.6174947272727273</v>
      </c>
      <c r="Q3" s="40">
        <f>COUNTIF(Vertices[PageRank],"&gt;= "&amp;P3)-COUNTIF(Vertices[PageRank],"&gt;="&amp;P4)</f>
        <v>53</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220</v>
      </c>
      <c r="D4" s="32">
        <f t="shared" si="1"/>
        <v>0</v>
      </c>
      <c r="E4" s="3">
        <f>COUNTIF(Vertices[Degree],"&gt;= "&amp;D4)-COUNTIF(Vertices[Degree],"&gt;="&amp;D5)</f>
        <v>0</v>
      </c>
      <c r="F4" s="37">
        <f t="shared" si="2"/>
        <v>0.4727272727272727</v>
      </c>
      <c r="G4" s="38">
        <f>COUNTIF(Vertices[In-Degree],"&gt;= "&amp;F4)-COUNTIF(Vertices[In-Degree],"&gt;="&amp;F5)</f>
        <v>0</v>
      </c>
      <c r="H4" s="37">
        <f t="shared" si="3"/>
        <v>1.0909090909090908</v>
      </c>
      <c r="I4" s="38">
        <f>COUNTIF(Vertices[Out-Degree],"&gt;= "&amp;H4)-COUNTIF(Vertices[Out-Degree],"&gt;="&amp;H5)</f>
        <v>0</v>
      </c>
      <c r="J4" s="37">
        <f t="shared" si="4"/>
        <v>263.49956709090907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0.0032872727272727272</v>
      </c>
      <c r="O4" s="38">
        <f>COUNTIF(Vertices[Eigenvector Centrality],"&gt;= "&amp;N4)-COUNTIF(Vertices[Eigenvector Centrality],"&gt;="&amp;N5)</f>
        <v>13</v>
      </c>
      <c r="P4" s="37">
        <f t="shared" si="7"/>
        <v>0.8381774545454546</v>
      </c>
      <c r="Q4" s="38">
        <f>COUNTIF(Vertices[PageRank],"&gt;= "&amp;P4)-COUNTIF(Vertices[PageRank],"&gt;="&amp;P5)</f>
        <v>31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0.7090909090909091</v>
      </c>
      <c r="G5" s="40">
        <f>COUNTIF(Vertices[In-Degree],"&gt;= "&amp;F5)-COUNTIF(Vertices[In-Degree],"&gt;="&amp;F6)</f>
        <v>0</v>
      </c>
      <c r="H5" s="39">
        <f t="shared" si="3"/>
        <v>1.6363636363636362</v>
      </c>
      <c r="I5" s="40">
        <f>COUNTIF(Vertices[Out-Degree],"&gt;= "&amp;H5)-COUNTIF(Vertices[Out-Degree],"&gt;="&amp;H6)</f>
        <v>22</v>
      </c>
      <c r="J5" s="39">
        <f t="shared" si="4"/>
        <v>395.2493506363636</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0.004930909090909091</v>
      </c>
      <c r="O5" s="40">
        <f>COUNTIF(Vertices[Eigenvector Centrality],"&gt;= "&amp;N5)-COUNTIF(Vertices[Eigenvector Centrality],"&gt;="&amp;N6)</f>
        <v>5</v>
      </c>
      <c r="P5" s="39">
        <f t="shared" si="7"/>
        <v>1.0588601818181818</v>
      </c>
      <c r="Q5" s="40">
        <f>COUNTIF(Vertices[PageRank],"&gt;= "&amp;P5)-COUNTIF(Vertices[PageRank],"&gt;="&amp;P6)</f>
        <v>19</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272</v>
      </c>
      <c r="D6" s="32">
        <f t="shared" si="1"/>
        <v>0</v>
      </c>
      <c r="E6" s="3">
        <f>COUNTIF(Vertices[Degree],"&gt;= "&amp;D6)-COUNTIF(Vertices[Degree],"&gt;="&amp;D7)</f>
        <v>0</v>
      </c>
      <c r="F6" s="37">
        <f t="shared" si="2"/>
        <v>0.9454545454545454</v>
      </c>
      <c r="G6" s="38">
        <f>COUNTIF(Vertices[In-Degree],"&gt;= "&amp;F6)-COUNTIF(Vertices[In-Degree],"&gt;="&amp;F7)</f>
        <v>94</v>
      </c>
      <c r="H6" s="37">
        <f t="shared" si="3"/>
        <v>2.1818181818181817</v>
      </c>
      <c r="I6" s="38">
        <f>COUNTIF(Vertices[Out-Degree],"&gt;= "&amp;H6)-COUNTIF(Vertices[Out-Degree],"&gt;="&amp;H7)</f>
        <v>0</v>
      </c>
      <c r="J6" s="37">
        <f t="shared" si="4"/>
        <v>526.9991341818181</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0.0065745454545454544</v>
      </c>
      <c r="O6" s="38">
        <f>COUNTIF(Vertices[Eigenvector Centrality],"&gt;= "&amp;N6)-COUNTIF(Vertices[Eigenvector Centrality],"&gt;="&amp;N7)</f>
        <v>8</v>
      </c>
      <c r="P6" s="37">
        <f t="shared" si="7"/>
        <v>1.279542909090909</v>
      </c>
      <c r="Q6" s="38">
        <f>COUNTIF(Vertices[PageRank],"&gt;= "&amp;P6)-COUNTIF(Vertices[PageRank],"&gt;="&amp;P7)</f>
        <v>22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25</v>
      </c>
      <c r="D7" s="32">
        <f t="shared" si="1"/>
        <v>0</v>
      </c>
      <c r="E7" s="3">
        <f>COUNTIF(Vertices[Degree],"&gt;= "&amp;D7)-COUNTIF(Vertices[Degree],"&gt;="&amp;D8)</f>
        <v>0</v>
      </c>
      <c r="F7" s="39">
        <f t="shared" si="2"/>
        <v>1.1818181818181819</v>
      </c>
      <c r="G7" s="40">
        <f>COUNTIF(Vertices[In-Degree],"&gt;= "&amp;F7)-COUNTIF(Vertices[In-Degree],"&gt;="&amp;F8)</f>
        <v>0</v>
      </c>
      <c r="H7" s="39">
        <f t="shared" si="3"/>
        <v>2.727272727272727</v>
      </c>
      <c r="I7" s="40">
        <f>COUNTIF(Vertices[Out-Degree],"&gt;= "&amp;H7)-COUNTIF(Vertices[Out-Degree],"&gt;="&amp;H8)</f>
        <v>11</v>
      </c>
      <c r="J7" s="39">
        <f t="shared" si="4"/>
        <v>658.7489177272727</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0.008218181818181819</v>
      </c>
      <c r="O7" s="40">
        <f>COUNTIF(Vertices[Eigenvector Centrality],"&gt;= "&amp;N7)-COUNTIF(Vertices[Eigenvector Centrality],"&gt;="&amp;N8)</f>
        <v>6</v>
      </c>
      <c r="P7" s="39">
        <f t="shared" si="7"/>
        <v>1.5002256363636362</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297</v>
      </c>
      <c r="D8" s="32">
        <f t="shared" si="1"/>
        <v>0</v>
      </c>
      <c r="E8" s="3">
        <f>COUNTIF(Vertices[Degree],"&gt;= "&amp;D8)-COUNTIF(Vertices[Degree],"&gt;="&amp;D9)</f>
        <v>0</v>
      </c>
      <c r="F8" s="37">
        <f t="shared" si="2"/>
        <v>1.4181818181818182</v>
      </c>
      <c r="G8" s="38">
        <f>COUNTIF(Vertices[In-Degree],"&gt;= "&amp;F8)-COUNTIF(Vertices[In-Degree],"&gt;="&amp;F9)</f>
        <v>0</v>
      </c>
      <c r="H8" s="37">
        <f t="shared" si="3"/>
        <v>3.2727272727272725</v>
      </c>
      <c r="I8" s="38">
        <f>COUNTIF(Vertices[Out-Degree],"&gt;= "&amp;H8)-COUNTIF(Vertices[Out-Degree],"&gt;="&amp;H9)</f>
        <v>0</v>
      </c>
      <c r="J8" s="37">
        <f t="shared" si="4"/>
        <v>790.4987012727272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0.009861818181818183</v>
      </c>
      <c r="O8" s="38">
        <f>COUNTIF(Vertices[Eigenvector Centrality],"&gt;= "&amp;N8)-COUNTIF(Vertices[Eigenvector Centrality],"&gt;="&amp;N9)</f>
        <v>2</v>
      </c>
      <c r="P8" s="37">
        <f t="shared" si="7"/>
        <v>1.7209083636363633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1.6545454545454545</v>
      </c>
      <c r="G9" s="40">
        <f>COUNTIF(Vertices[In-Degree],"&gt;= "&amp;F9)-COUNTIF(Vertices[In-Degree],"&gt;="&amp;F10)</f>
        <v>0</v>
      </c>
      <c r="H9" s="39">
        <f t="shared" si="3"/>
        <v>3.818181818181818</v>
      </c>
      <c r="I9" s="40">
        <f>COUNTIF(Vertices[Out-Degree],"&gt;= "&amp;H9)-COUNTIF(Vertices[Out-Degree],"&gt;="&amp;H10)</f>
        <v>5</v>
      </c>
      <c r="J9" s="39">
        <f t="shared" si="4"/>
        <v>922.2484848181817</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0.011505454545454548</v>
      </c>
      <c r="O9" s="40">
        <f>COUNTIF(Vertices[Eigenvector Centrality],"&gt;= "&amp;N9)-COUNTIF(Vertices[Eigenvector Centrality],"&gt;="&amp;N10)</f>
        <v>23</v>
      </c>
      <c r="P9" s="39">
        <f t="shared" si="7"/>
        <v>1.9415910909090905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42</v>
      </c>
      <c r="D10" s="32">
        <f t="shared" si="1"/>
        <v>0</v>
      </c>
      <c r="E10" s="3">
        <f>COUNTIF(Vertices[Degree],"&gt;= "&amp;D10)-COUNTIF(Vertices[Degree],"&gt;="&amp;D11)</f>
        <v>0</v>
      </c>
      <c r="F10" s="37">
        <f t="shared" si="2"/>
        <v>1.8909090909090909</v>
      </c>
      <c r="G10" s="38">
        <f>COUNTIF(Vertices[In-Degree],"&gt;= "&amp;F10)-COUNTIF(Vertices[In-Degree],"&gt;="&amp;F11)</f>
        <v>43</v>
      </c>
      <c r="H10" s="37">
        <f t="shared" si="3"/>
        <v>4.363636363636363</v>
      </c>
      <c r="I10" s="38">
        <f>COUNTIF(Vertices[Out-Degree],"&gt;= "&amp;H10)-COUNTIF(Vertices[Out-Degree],"&gt;="&amp;H11)</f>
        <v>0</v>
      </c>
      <c r="J10" s="37">
        <f t="shared" si="4"/>
        <v>1053.9982683636363</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0.013149090909090912</v>
      </c>
      <c r="O10" s="38">
        <f>COUNTIF(Vertices[Eigenvector Centrality],"&gt;= "&amp;N10)-COUNTIF(Vertices[Eigenvector Centrality],"&gt;="&amp;N11)</f>
        <v>4</v>
      </c>
      <c r="P10" s="37">
        <f t="shared" si="7"/>
        <v>2.1622738181818177</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2.1272727272727274</v>
      </c>
      <c r="G11" s="40">
        <f>COUNTIF(Vertices[In-Degree],"&gt;= "&amp;F11)-COUNTIF(Vertices[In-Degree],"&gt;="&amp;F12)</f>
        <v>0</v>
      </c>
      <c r="H11" s="39">
        <f t="shared" si="3"/>
        <v>4.909090909090908</v>
      </c>
      <c r="I11" s="40">
        <f>COUNTIF(Vertices[Out-Degree],"&gt;= "&amp;H11)-COUNTIF(Vertices[Out-Degree],"&gt;="&amp;H12)</f>
        <v>2</v>
      </c>
      <c r="J11" s="39">
        <f t="shared" si="4"/>
        <v>1185.748051909091</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0.014792727272727277</v>
      </c>
      <c r="O11" s="40">
        <f>COUNTIF(Vertices[Eigenvector Centrality],"&gt;= "&amp;N11)-COUNTIF(Vertices[Eigenvector Centrality],"&gt;="&amp;N12)</f>
        <v>3</v>
      </c>
      <c r="P11" s="39">
        <f t="shared" si="7"/>
        <v>2.382956545454545</v>
      </c>
      <c r="Q11" s="40">
        <f>COUNTIF(Vertices[PageRank],"&gt;= "&amp;P11)-COUNTIF(Vertices[PageRank],"&gt;="&amp;P12)</f>
        <v>1</v>
      </c>
      <c r="R11" s="39">
        <f t="shared" si="8"/>
        <v>0.16363636363636366</v>
      </c>
      <c r="S11" s="44">
        <f>COUNTIF(Vertices[Clustering Coefficient],"&gt;= "&amp;R11)-COUNTIF(Vertices[Clustering Coefficient],"&gt;="&amp;R12)</f>
        <v>9</v>
      </c>
      <c r="T11" s="39" t="e">
        <f ca="1" t="shared" si="9"/>
        <v>#REF!</v>
      </c>
      <c r="U11" s="40" t="e">
        <f ca="1" t="shared" si="0"/>
        <v>#REF!</v>
      </c>
    </row>
    <row r="12" spans="1:21" ht="15">
      <c r="A12" s="34" t="s">
        <v>170</v>
      </c>
      <c r="B12" s="34">
        <v>0.038135593220338986</v>
      </c>
      <c r="D12" s="32">
        <f t="shared" si="1"/>
        <v>0</v>
      </c>
      <c r="E12" s="3">
        <f>COUNTIF(Vertices[Degree],"&gt;= "&amp;D12)-COUNTIF(Vertices[Degree],"&gt;="&amp;D13)</f>
        <v>0</v>
      </c>
      <c r="F12" s="37">
        <f t="shared" si="2"/>
        <v>2.3636363636363638</v>
      </c>
      <c r="G12" s="38">
        <f>COUNTIF(Vertices[In-Degree],"&gt;= "&amp;F12)-COUNTIF(Vertices[In-Degree],"&gt;="&amp;F13)</f>
        <v>0</v>
      </c>
      <c r="H12" s="37">
        <f t="shared" si="3"/>
        <v>5.454545454545453</v>
      </c>
      <c r="I12" s="38">
        <f>COUNTIF(Vertices[Out-Degree],"&gt;= "&amp;H12)-COUNTIF(Vertices[Out-Degree],"&gt;="&amp;H13)</f>
        <v>0</v>
      </c>
      <c r="J12" s="37">
        <f t="shared" si="4"/>
        <v>1317.4978354545456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0.01643636363636364</v>
      </c>
      <c r="O12" s="38">
        <f>COUNTIF(Vertices[Eigenvector Centrality],"&gt;= "&amp;N12)-COUNTIF(Vertices[Eigenvector Centrality],"&gt;="&amp;N13)</f>
        <v>3</v>
      </c>
      <c r="P12" s="37">
        <f t="shared" si="7"/>
        <v>2.6036392727272726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0.07346938775510205</v>
      </c>
      <c r="D13" s="32">
        <f t="shared" si="1"/>
        <v>0</v>
      </c>
      <c r="E13" s="3">
        <f>COUNTIF(Vertices[Degree],"&gt;= "&amp;D13)-COUNTIF(Vertices[Degree],"&gt;="&amp;D14)</f>
        <v>0</v>
      </c>
      <c r="F13" s="39">
        <f t="shared" si="2"/>
        <v>2.6</v>
      </c>
      <c r="G13" s="40">
        <f>COUNTIF(Vertices[In-Degree],"&gt;= "&amp;F13)-COUNTIF(Vertices[In-Degree],"&gt;="&amp;F14)</f>
        <v>0</v>
      </c>
      <c r="H13" s="39">
        <f t="shared" si="3"/>
        <v>5.999999999999998</v>
      </c>
      <c r="I13" s="40">
        <f>COUNTIF(Vertices[Out-Degree],"&gt;= "&amp;H13)-COUNTIF(Vertices[Out-Degree],"&gt;="&amp;H14)</f>
        <v>1</v>
      </c>
      <c r="J13" s="39">
        <f t="shared" si="4"/>
        <v>1449.2476190000002</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0.018080000000000006</v>
      </c>
      <c r="O13" s="40">
        <f>COUNTIF(Vertices[Eigenvector Centrality],"&gt;= "&amp;N13)-COUNTIF(Vertices[Eigenvector Centrality],"&gt;="&amp;N14)</f>
        <v>2</v>
      </c>
      <c r="P13" s="39">
        <f t="shared" si="7"/>
        <v>2.824322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2.8363636363636364</v>
      </c>
      <c r="G14" s="38">
        <f>COUNTIF(Vertices[In-Degree],"&gt;= "&amp;F14)-COUNTIF(Vertices[In-Degree],"&gt;="&amp;F15)</f>
        <v>7</v>
      </c>
      <c r="H14" s="37">
        <f t="shared" si="3"/>
        <v>6.545454545454543</v>
      </c>
      <c r="I14" s="38">
        <f>COUNTIF(Vertices[Out-Degree],"&gt;= "&amp;H14)-COUNTIF(Vertices[Out-Degree],"&gt;="&amp;H15)</f>
        <v>1</v>
      </c>
      <c r="J14" s="37">
        <f t="shared" si="4"/>
        <v>1580.9974025454549</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0.01972363636363637</v>
      </c>
      <c r="O14" s="38">
        <f>COUNTIF(Vertices[Eigenvector Centrality],"&gt;= "&amp;N14)-COUNTIF(Vertices[Eigenvector Centrality],"&gt;="&amp;N15)</f>
        <v>0</v>
      </c>
      <c r="P14" s="37">
        <f t="shared" si="7"/>
        <v>3.0450047272727274</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38</v>
      </c>
      <c r="D15" s="32">
        <f t="shared" si="1"/>
        <v>0</v>
      </c>
      <c r="E15" s="3">
        <f>COUNTIF(Vertices[Degree],"&gt;= "&amp;D15)-COUNTIF(Vertices[Degree],"&gt;="&amp;D16)</f>
        <v>0</v>
      </c>
      <c r="F15" s="39">
        <f t="shared" si="2"/>
        <v>3.0727272727272728</v>
      </c>
      <c r="G15" s="40">
        <f>COUNTIF(Vertices[In-Degree],"&gt;= "&amp;F15)-COUNTIF(Vertices[In-Degree],"&gt;="&amp;F16)</f>
        <v>0</v>
      </c>
      <c r="H15" s="39">
        <f t="shared" si="3"/>
        <v>7.090909090909088</v>
      </c>
      <c r="I15" s="40">
        <f>COUNTIF(Vertices[Out-Degree],"&gt;= "&amp;H15)-COUNTIF(Vertices[Out-Degree],"&gt;="&amp;H16)</f>
        <v>0</v>
      </c>
      <c r="J15" s="39">
        <f t="shared" si="4"/>
        <v>1712.7471860909095</v>
      </c>
      <c r="K15" s="40">
        <f>COUNTIF(Vertices[Betweenness Centrality],"&gt;= "&amp;J15)-COUNTIF(Vertices[Betweenness Centrality],"&gt;="&amp;J16)</f>
        <v>2</v>
      </c>
      <c r="L15" s="39">
        <f t="shared" si="5"/>
        <v>0.23636363636363641</v>
      </c>
      <c r="M15" s="40">
        <f>COUNTIF(Vertices[Closeness Centrality],"&gt;= "&amp;L15)-COUNTIF(Vertices[Closeness Centrality],"&gt;="&amp;L16)</f>
        <v>4</v>
      </c>
      <c r="N15" s="39">
        <f t="shared" si="6"/>
        <v>0.021367272727272735</v>
      </c>
      <c r="O15" s="40">
        <f>COUNTIF(Vertices[Eigenvector Centrality],"&gt;= "&amp;N15)-COUNTIF(Vertices[Eigenvector Centrality],"&gt;="&amp;N16)</f>
        <v>0</v>
      </c>
      <c r="P15" s="39">
        <f t="shared" si="7"/>
        <v>3.265687454545455</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153</v>
      </c>
      <c r="B16" s="34">
        <v>9</v>
      </c>
      <c r="D16" s="32">
        <f t="shared" si="1"/>
        <v>0</v>
      </c>
      <c r="E16" s="3">
        <f>COUNTIF(Vertices[Degree],"&gt;= "&amp;D16)-COUNTIF(Vertices[Degree],"&gt;="&amp;D17)</f>
        <v>0</v>
      </c>
      <c r="F16" s="37">
        <f t="shared" si="2"/>
        <v>3.309090909090909</v>
      </c>
      <c r="G16" s="38">
        <f>COUNTIF(Vertices[In-Degree],"&gt;= "&amp;F16)-COUNTIF(Vertices[In-Degree],"&gt;="&amp;F17)</f>
        <v>0</v>
      </c>
      <c r="H16" s="37">
        <f t="shared" si="3"/>
        <v>7.636363636363633</v>
      </c>
      <c r="I16" s="38">
        <f>COUNTIF(Vertices[Out-Degree],"&gt;= "&amp;H16)-COUNTIF(Vertices[Out-Degree],"&gt;="&amp;H17)</f>
        <v>2</v>
      </c>
      <c r="J16" s="37">
        <f t="shared" si="4"/>
        <v>1844.4969696363642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0.0230109090909091</v>
      </c>
      <c r="O16" s="38">
        <f>COUNTIF(Vertices[Eigenvector Centrality],"&gt;= "&amp;N16)-COUNTIF(Vertices[Eigenvector Centrality],"&gt;="&amp;N17)</f>
        <v>1</v>
      </c>
      <c r="P16" s="37">
        <f t="shared" si="7"/>
        <v>3.4863701818181823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129</v>
      </c>
      <c r="D17" s="32">
        <f t="shared" si="1"/>
        <v>0</v>
      </c>
      <c r="E17" s="3">
        <f>COUNTIF(Vertices[Degree],"&gt;= "&amp;D17)-COUNTIF(Vertices[Degree],"&gt;="&amp;D18)</f>
        <v>0</v>
      </c>
      <c r="F17" s="39">
        <f t="shared" si="2"/>
        <v>3.5454545454545454</v>
      </c>
      <c r="G17" s="40">
        <f>COUNTIF(Vertices[In-Degree],"&gt;= "&amp;F17)-COUNTIF(Vertices[In-Degree],"&gt;="&amp;F18)</f>
        <v>0</v>
      </c>
      <c r="H17" s="39">
        <f t="shared" si="3"/>
        <v>8.181818181818178</v>
      </c>
      <c r="I17" s="40">
        <f>COUNTIF(Vertices[Out-Degree],"&gt;= "&amp;H17)-COUNTIF(Vertices[Out-Degree],"&gt;="&amp;H18)</f>
        <v>0</v>
      </c>
      <c r="J17" s="39">
        <f t="shared" si="4"/>
        <v>1976.2467531818188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0.024654545454545464</v>
      </c>
      <c r="O17" s="40">
        <f>COUNTIF(Vertices[Eigenvector Centrality],"&gt;= "&amp;N17)-COUNTIF(Vertices[Eigenvector Centrality],"&gt;="&amp;N18)</f>
        <v>1</v>
      </c>
      <c r="P17" s="39">
        <f t="shared" si="7"/>
        <v>3.7070529090909097</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196</v>
      </c>
      <c r="D18" s="32">
        <f t="shared" si="1"/>
        <v>0</v>
      </c>
      <c r="E18" s="3">
        <f>COUNTIF(Vertices[Degree],"&gt;= "&amp;D18)-COUNTIF(Vertices[Degree],"&gt;="&amp;D19)</f>
        <v>0</v>
      </c>
      <c r="F18" s="37">
        <f t="shared" si="2"/>
        <v>3.7818181818181817</v>
      </c>
      <c r="G18" s="38">
        <f>COUNTIF(Vertices[In-Degree],"&gt;= "&amp;F18)-COUNTIF(Vertices[In-Degree],"&gt;="&amp;F19)</f>
        <v>8</v>
      </c>
      <c r="H18" s="37">
        <f t="shared" si="3"/>
        <v>8.727272727272723</v>
      </c>
      <c r="I18" s="38">
        <f>COUNTIF(Vertices[Out-Degree],"&gt;= "&amp;H18)-COUNTIF(Vertices[Out-Degree],"&gt;="&amp;H19)</f>
        <v>1</v>
      </c>
      <c r="J18" s="37">
        <f t="shared" si="4"/>
        <v>2107.9965367272735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0.026298181818181828</v>
      </c>
      <c r="O18" s="38">
        <f>COUNTIF(Vertices[Eigenvector Centrality],"&gt;= "&amp;N18)-COUNTIF(Vertices[Eigenvector Centrality],"&gt;="&amp;N19)</f>
        <v>1</v>
      </c>
      <c r="P18" s="37">
        <f t="shared" si="7"/>
        <v>3.927735636363637</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4.0181818181818185</v>
      </c>
      <c r="G19" s="40">
        <f>COUNTIF(Vertices[In-Degree],"&gt;= "&amp;F19)-COUNTIF(Vertices[In-Degree],"&gt;="&amp;F20)</f>
        <v>0</v>
      </c>
      <c r="H19" s="39">
        <f t="shared" si="3"/>
        <v>9.272727272727268</v>
      </c>
      <c r="I19" s="40">
        <f>COUNTIF(Vertices[Out-Degree],"&gt;= "&amp;H19)-COUNTIF(Vertices[Out-Degree],"&gt;="&amp;H20)</f>
        <v>0</v>
      </c>
      <c r="J19" s="39">
        <f t="shared" si="4"/>
        <v>2239.746320272728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0.027941818181818193</v>
      </c>
      <c r="O19" s="40">
        <f>COUNTIF(Vertices[Eigenvector Centrality],"&gt;= "&amp;N19)-COUNTIF(Vertices[Eigenvector Centrality],"&gt;="&amp;N20)</f>
        <v>0</v>
      </c>
      <c r="P19" s="39">
        <f t="shared" si="7"/>
        <v>4.148418363636364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4.254545454545455</v>
      </c>
      <c r="G20" s="38">
        <f>COUNTIF(Vertices[In-Degree],"&gt;= "&amp;F20)-COUNTIF(Vertices[In-Degree],"&gt;="&amp;F21)</f>
        <v>0</v>
      </c>
      <c r="H20" s="37">
        <f t="shared" si="3"/>
        <v>9.818181818181813</v>
      </c>
      <c r="I20" s="38">
        <f>COUNTIF(Vertices[Out-Degree],"&gt;= "&amp;H20)-COUNTIF(Vertices[Out-Degree],"&gt;="&amp;H21)</f>
        <v>1</v>
      </c>
      <c r="J20" s="37">
        <f t="shared" si="4"/>
        <v>2371.4961038181827</v>
      </c>
      <c r="K20" s="38">
        <f>COUNTIF(Vertices[Betweenness Centrality],"&gt;= "&amp;J20)-COUNTIF(Vertices[Betweenness Centrality],"&gt;="&amp;J21)</f>
        <v>1</v>
      </c>
      <c r="L20" s="37">
        <f t="shared" si="5"/>
        <v>0.3272727272727273</v>
      </c>
      <c r="M20" s="38">
        <f>COUNTIF(Vertices[Closeness Centrality],"&gt;= "&amp;L20)-COUNTIF(Vertices[Closeness Centrality],"&gt;="&amp;L21)</f>
        <v>7</v>
      </c>
      <c r="N20" s="37">
        <f t="shared" si="6"/>
        <v>0.029585454545454557</v>
      </c>
      <c r="O20" s="38">
        <f>COUNTIF(Vertices[Eigenvector Centrality],"&gt;= "&amp;N20)-COUNTIF(Vertices[Eigenvector Centrality],"&gt;="&amp;N21)</f>
        <v>0</v>
      </c>
      <c r="P20" s="37">
        <f t="shared" si="7"/>
        <v>4.3691010909090915</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157</v>
      </c>
      <c r="B21" s="34">
        <v>3.845054</v>
      </c>
      <c r="D21" s="32">
        <f t="shared" si="1"/>
        <v>0</v>
      </c>
      <c r="E21" s="3">
        <f>COUNTIF(Vertices[Degree],"&gt;= "&amp;D21)-COUNTIF(Vertices[Degree],"&gt;="&amp;D22)</f>
        <v>0</v>
      </c>
      <c r="F21" s="39">
        <f t="shared" si="2"/>
        <v>4.490909090909091</v>
      </c>
      <c r="G21" s="40">
        <f>COUNTIF(Vertices[In-Degree],"&gt;= "&amp;F21)-COUNTIF(Vertices[In-Degree],"&gt;="&amp;F22)</f>
        <v>0</v>
      </c>
      <c r="H21" s="39">
        <f t="shared" si="3"/>
        <v>10.363636363636358</v>
      </c>
      <c r="I21" s="40">
        <f>COUNTIF(Vertices[Out-Degree],"&gt;= "&amp;H21)-COUNTIF(Vertices[Out-Degree],"&gt;="&amp;H22)</f>
        <v>0</v>
      </c>
      <c r="J21" s="39">
        <f t="shared" si="4"/>
        <v>2503.2458873636374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0.03122909090909092</v>
      </c>
      <c r="O21" s="40">
        <f>COUNTIF(Vertices[Eigenvector Centrality],"&gt;= "&amp;N21)-COUNTIF(Vertices[Eigenvector Centrality],"&gt;="&amp;N22)</f>
        <v>0</v>
      </c>
      <c r="P21" s="39">
        <f t="shared" si="7"/>
        <v>4.589783818181819</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4.7272727272727275</v>
      </c>
      <c r="G22" s="38">
        <f>COUNTIF(Vertices[In-Degree],"&gt;= "&amp;F22)-COUNTIF(Vertices[In-Degree],"&gt;="&amp;F23)</f>
        <v>0</v>
      </c>
      <c r="H22" s="37">
        <f t="shared" si="3"/>
        <v>10.909090909090903</v>
      </c>
      <c r="I22" s="38">
        <f>COUNTIF(Vertices[Out-Degree],"&gt;= "&amp;H22)-COUNTIF(Vertices[Out-Degree],"&gt;="&amp;H23)</f>
        <v>1</v>
      </c>
      <c r="J22" s="37">
        <f t="shared" si="4"/>
        <v>2634.995670909092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0.03287272727272728</v>
      </c>
      <c r="O22" s="38">
        <f>COUNTIF(Vertices[Eigenvector Centrality],"&gt;= "&amp;N22)-COUNTIF(Vertices[Eigenvector Centrality],"&gt;="&amp;N23)</f>
        <v>0</v>
      </c>
      <c r="P22" s="37">
        <f t="shared" si="7"/>
        <v>4.810466545454546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0.005085097550850975</v>
      </c>
      <c r="D23" s="32">
        <f t="shared" si="1"/>
        <v>0</v>
      </c>
      <c r="E23" s="3">
        <f>COUNTIF(Vertices[Degree],"&gt;= "&amp;D23)-COUNTIF(Vertices[Degree],"&gt;="&amp;D24)</f>
        <v>0</v>
      </c>
      <c r="F23" s="39">
        <f t="shared" si="2"/>
        <v>4.963636363636364</v>
      </c>
      <c r="G23" s="40">
        <f>COUNTIF(Vertices[In-Degree],"&gt;= "&amp;F23)-COUNTIF(Vertices[In-Degree],"&gt;="&amp;F24)</f>
        <v>2</v>
      </c>
      <c r="H23" s="39">
        <f t="shared" si="3"/>
        <v>11.454545454545448</v>
      </c>
      <c r="I23" s="40">
        <f>COUNTIF(Vertices[Out-Degree],"&gt;= "&amp;H23)-COUNTIF(Vertices[Out-Degree],"&gt;="&amp;H24)</f>
        <v>0</v>
      </c>
      <c r="J23" s="39">
        <f t="shared" si="4"/>
        <v>2766.7454544545467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0.034516363636363644</v>
      </c>
      <c r="O23" s="40">
        <f>COUNTIF(Vertices[Eigenvector Centrality],"&gt;= "&amp;N23)-COUNTIF(Vertices[Eigenvector Centrality],"&gt;="&amp;N24)</f>
        <v>0</v>
      </c>
      <c r="P23" s="39">
        <f t="shared" si="7"/>
        <v>5.031149272727274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2927</v>
      </c>
      <c r="B24" s="34">
        <v>0.70206</v>
      </c>
      <c r="D24" s="32">
        <f t="shared" si="1"/>
        <v>0</v>
      </c>
      <c r="E24" s="3">
        <f>COUNTIF(Vertices[Degree],"&gt;= "&amp;D24)-COUNTIF(Vertices[Degree],"&gt;="&amp;D25)</f>
        <v>0</v>
      </c>
      <c r="F24" s="37">
        <f t="shared" si="2"/>
        <v>5.2</v>
      </c>
      <c r="G24" s="38">
        <f>COUNTIF(Vertices[In-Degree],"&gt;= "&amp;F24)-COUNTIF(Vertices[In-Degree],"&gt;="&amp;F25)</f>
        <v>0</v>
      </c>
      <c r="H24" s="37">
        <f t="shared" si="3"/>
        <v>11.999999999999993</v>
      </c>
      <c r="I24" s="38">
        <f>COUNTIF(Vertices[Out-Degree],"&gt;= "&amp;H24)-COUNTIF(Vertices[Out-Degree],"&gt;="&amp;H25)</f>
        <v>1</v>
      </c>
      <c r="J24" s="37">
        <f t="shared" si="4"/>
        <v>2898.4952380000013</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0.036160000000000005</v>
      </c>
      <c r="O24" s="38">
        <f>COUNTIF(Vertices[Eigenvector Centrality],"&gt;= "&amp;N24)-COUNTIF(Vertices[Eigenvector Centrality],"&gt;="&amp;N25)</f>
        <v>0</v>
      </c>
      <c r="P24" s="37">
        <f t="shared" si="7"/>
        <v>5.251832000000001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5.4363636363636365</v>
      </c>
      <c r="G25" s="40">
        <f>COUNTIF(Vertices[In-Degree],"&gt;= "&amp;F25)-COUNTIF(Vertices[In-Degree],"&gt;="&amp;F26)</f>
        <v>0</v>
      </c>
      <c r="H25" s="39">
        <f t="shared" si="3"/>
        <v>12.545454545454538</v>
      </c>
      <c r="I25" s="40">
        <f>COUNTIF(Vertices[Out-Degree],"&gt;= "&amp;H25)-COUNTIF(Vertices[Out-Degree],"&gt;="&amp;H26)</f>
        <v>0</v>
      </c>
      <c r="J25" s="39">
        <f t="shared" si="4"/>
        <v>3030.245021545456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0.037803636363636366</v>
      </c>
      <c r="O25" s="40">
        <f>COUNTIF(Vertices[Eigenvector Centrality],"&gt;= "&amp;N25)-COUNTIF(Vertices[Eigenvector Centrality],"&gt;="&amp;N26)</f>
        <v>0</v>
      </c>
      <c r="P25" s="39">
        <f t="shared" si="7"/>
        <v>5.472514727272729</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2928</v>
      </c>
      <c r="B26" s="34" t="s">
        <v>2929</v>
      </c>
      <c r="D26" s="32">
        <f t="shared" si="1"/>
        <v>0</v>
      </c>
      <c r="E26" s="3">
        <f>COUNTIF(Vertices[Degree],"&gt;= "&amp;D26)-COUNTIF(Vertices[Degree],"&gt;="&amp;D28)</f>
        <v>0</v>
      </c>
      <c r="F26" s="37">
        <f t="shared" si="2"/>
        <v>5.672727272727273</v>
      </c>
      <c r="G26" s="38">
        <f>COUNTIF(Vertices[In-Degree],"&gt;= "&amp;F26)-COUNTIF(Vertices[In-Degree],"&gt;="&amp;F28)</f>
        <v>0</v>
      </c>
      <c r="H26" s="37">
        <f t="shared" si="3"/>
        <v>13.090909090909083</v>
      </c>
      <c r="I26" s="38">
        <f>COUNTIF(Vertices[Out-Degree],"&gt;= "&amp;H26)-COUNTIF(Vertices[Out-Degree],"&gt;="&amp;H28)</f>
        <v>0</v>
      </c>
      <c r="J26" s="37">
        <f t="shared" si="4"/>
        <v>3161.9948050909106</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0.03944727272727273</v>
      </c>
      <c r="O26" s="38">
        <f>COUNTIF(Vertices[Eigenvector Centrality],"&gt;= "&amp;N26)-COUNTIF(Vertices[Eigenvector Centrality],"&gt;="&amp;N28)</f>
        <v>0</v>
      </c>
      <c r="P26" s="37">
        <f t="shared" si="7"/>
        <v>5.693197454545456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-45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13.636363636363628</v>
      </c>
      <c r="I28" s="40">
        <f>COUNTIF(Vertices[Out-Degree],"&gt;= "&amp;H28)-COUNTIF(Vertices[Out-Degree],"&gt;="&amp;H40)</f>
        <v>0</v>
      </c>
      <c r="J28" s="39">
        <f>J26+($J$57-$J$2)/BinDivisor</f>
        <v>3293.7445886363653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0.04109090909090909</v>
      </c>
      <c r="O28" s="40">
        <f>COUNTIF(Vertices[Eigenvector Centrality],"&gt;= "&amp;N28)-COUNTIF(Vertices[Eigenvector Centrality],"&gt;="&amp;N40)</f>
        <v>0</v>
      </c>
      <c r="P28" s="39">
        <f>P26+($P$57-$P$2)/BinDivisor</f>
        <v>5.913880181818183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v>
      </c>
      <c r="J38" s="61"/>
      <c r="K38" s="62">
        <f>COUNTIF(Vertices[Betweenness Centrality],"&gt;= "&amp;J38)-COUNTIF(Vertices[Betweenness Centrality],"&gt;="&amp;J40)</f>
        <v>-3</v>
      </c>
      <c r="L38" s="61"/>
      <c r="M38" s="62">
        <f>COUNTIF(Vertices[Closeness Centrality],"&gt;= "&amp;L38)-COUNTIF(Vertices[Closeness Centrality],"&gt;="&amp;L40)</f>
        <v>-45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v>
      </c>
      <c r="J39" s="61"/>
      <c r="K39" s="62">
        <f>COUNTIF(Vertices[Betweenness Centrality],"&gt;= "&amp;J39)-COUNTIF(Vertices[Betweenness Centrality],"&gt;="&amp;J40)</f>
        <v>-3</v>
      </c>
      <c r="L39" s="61"/>
      <c r="M39" s="62">
        <f>COUNTIF(Vertices[Closeness Centrality],"&gt;= "&amp;L39)-COUNTIF(Vertices[Closeness Centrality],"&gt;="&amp;L40)</f>
        <v>-45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14.181818181818173</v>
      </c>
      <c r="I40" s="38">
        <f>COUNTIF(Vertices[Out-Degree],"&gt;= "&amp;H40)-COUNTIF(Vertices[Out-Degree],"&gt;="&amp;H41)</f>
        <v>0</v>
      </c>
      <c r="J40" s="37">
        <f>J28+($J$57-$J$2)/BinDivisor</f>
        <v>3425.49437218182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0.04273454545454545</v>
      </c>
      <c r="O40" s="38">
        <f>COUNTIF(Vertices[Eigenvector Centrality],"&gt;= "&amp;N40)-COUNTIF(Vertices[Eigenvector Centrality],"&gt;="&amp;N41)</f>
        <v>0</v>
      </c>
      <c r="P40" s="37">
        <f>P28+($P$57-$P$2)/BinDivisor</f>
        <v>6.134562909090911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3557.2441557272746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0.04437818181818181</v>
      </c>
      <c r="O41" s="40">
        <f>COUNTIF(Vertices[Eigenvector Centrality],"&gt;= "&amp;N41)-COUNTIF(Vertices[Eigenvector Centrality],"&gt;="&amp;N42)</f>
        <v>0</v>
      </c>
      <c r="P41" s="39">
        <f aca="true" t="shared" si="16" ref="P41:P56">P40+($P$57-$P$2)/BinDivisor</f>
        <v>6.355245636363638</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15.272727272727263</v>
      </c>
      <c r="I42" s="38">
        <f>COUNTIF(Vertices[Out-Degree],"&gt;= "&amp;H42)-COUNTIF(Vertices[Out-Degree],"&gt;="&amp;H43)</f>
        <v>0</v>
      </c>
      <c r="J42" s="37">
        <f t="shared" si="13"/>
        <v>3688.993939272729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0.04602181818181817</v>
      </c>
      <c r="O42" s="38">
        <f>COUNTIF(Vertices[Eigenvector Centrality],"&gt;= "&amp;N42)-COUNTIF(Vertices[Eigenvector Centrality],"&gt;="&amp;N43)</f>
        <v>1</v>
      </c>
      <c r="P42" s="37">
        <f t="shared" si="16"/>
        <v>6.575928363636366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1</v>
      </c>
      <c r="H43" s="39">
        <f t="shared" si="12"/>
        <v>15.818181818181808</v>
      </c>
      <c r="I43" s="40">
        <f>COUNTIF(Vertices[Out-Degree],"&gt;= "&amp;H43)-COUNTIF(Vertices[Out-Degree],"&gt;="&amp;H44)</f>
        <v>0</v>
      </c>
      <c r="J43" s="39">
        <f t="shared" si="13"/>
        <v>3820.743722818184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0.04766545454545453</v>
      </c>
      <c r="O43" s="40">
        <f>COUNTIF(Vertices[Eigenvector Centrality],"&gt;= "&amp;N43)-COUNTIF(Vertices[Eigenvector Centrality],"&gt;="&amp;N44)</f>
        <v>0</v>
      </c>
      <c r="P43" s="39">
        <f t="shared" si="16"/>
        <v>6.796611090909093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16.363636363636353</v>
      </c>
      <c r="I44" s="38">
        <f>COUNTIF(Vertices[Out-Degree],"&gt;= "&amp;H44)-COUNTIF(Vertices[Out-Degree],"&gt;="&amp;H45)</f>
        <v>0</v>
      </c>
      <c r="J44" s="37">
        <f t="shared" si="13"/>
        <v>3952.4935063636385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0.04930909090909089</v>
      </c>
      <c r="O44" s="38">
        <f>COUNTIF(Vertices[Eigenvector Centrality],"&gt;= "&amp;N44)-COUNTIF(Vertices[Eigenvector Centrality],"&gt;="&amp;N45)</f>
        <v>0</v>
      </c>
      <c r="P44" s="37">
        <f t="shared" si="16"/>
        <v>7.0172938181818205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16.9090909090909</v>
      </c>
      <c r="I45" s="40">
        <f>COUNTIF(Vertices[Out-Degree],"&gt;= "&amp;H45)-COUNTIF(Vertices[Out-Degree],"&gt;="&amp;H46)</f>
        <v>0</v>
      </c>
      <c r="J45" s="39">
        <f t="shared" si="13"/>
        <v>4084.243289909093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0.050952727272727254</v>
      </c>
      <c r="O45" s="40">
        <f>COUNTIF(Vertices[Eigenvector Centrality],"&gt;= "&amp;N45)-COUNTIF(Vertices[Eigenvector Centrality],"&gt;="&amp;N46)</f>
        <v>0</v>
      </c>
      <c r="P45" s="39">
        <f t="shared" si="16"/>
        <v>7.237976545454548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17.454545454545446</v>
      </c>
      <c r="I46" s="38">
        <f>COUNTIF(Vertices[Out-Degree],"&gt;= "&amp;H46)-COUNTIF(Vertices[Out-Degree],"&gt;="&amp;H47)</f>
        <v>0</v>
      </c>
      <c r="J46" s="37">
        <f t="shared" si="13"/>
        <v>4215.993073454548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0.052596363636363615</v>
      </c>
      <c r="O46" s="38">
        <f>COUNTIF(Vertices[Eigenvector Centrality],"&gt;= "&amp;N46)-COUNTIF(Vertices[Eigenvector Centrality],"&gt;="&amp;N47)</f>
        <v>0</v>
      </c>
      <c r="P46" s="37">
        <f t="shared" si="16"/>
        <v>7.458659272727275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17.999999999999993</v>
      </c>
      <c r="I47" s="40">
        <f>COUNTIF(Vertices[Out-Degree],"&gt;= "&amp;H47)-COUNTIF(Vertices[Out-Degree],"&gt;="&amp;H48)</f>
        <v>0</v>
      </c>
      <c r="J47" s="39">
        <f t="shared" si="13"/>
        <v>4347.742857000002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0.054239999999999976</v>
      </c>
      <c r="O47" s="40">
        <f>COUNTIF(Vertices[Eigenvector Centrality],"&gt;= "&amp;N47)-COUNTIF(Vertices[Eigenvector Centrality],"&gt;="&amp;N48)</f>
        <v>0</v>
      </c>
      <c r="P47" s="39">
        <f t="shared" si="16"/>
        <v>7.679342000000003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18.54545454545454</v>
      </c>
      <c r="I48" s="38">
        <f>COUNTIF(Vertices[Out-Degree],"&gt;= "&amp;H48)-COUNTIF(Vertices[Out-Degree],"&gt;="&amp;H49)</f>
        <v>0</v>
      </c>
      <c r="J48" s="37">
        <f t="shared" si="13"/>
        <v>4479.492640545456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0.05588363636363634</v>
      </c>
      <c r="O48" s="38">
        <f>COUNTIF(Vertices[Eigenvector Centrality],"&gt;= "&amp;N48)-COUNTIF(Vertices[Eigenvector Centrality],"&gt;="&amp;N49)</f>
        <v>0</v>
      </c>
      <c r="P48" s="37">
        <f t="shared" si="16"/>
        <v>7.90002472727273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19.090909090909086</v>
      </c>
      <c r="I49" s="40">
        <f>COUNTIF(Vertices[Out-Degree],"&gt;= "&amp;H49)-COUNTIF(Vertices[Out-Degree],"&gt;="&amp;H50)</f>
        <v>0</v>
      </c>
      <c r="J49" s="39">
        <f t="shared" si="13"/>
        <v>4611.24242409091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0.0575272727272727</v>
      </c>
      <c r="O49" s="40">
        <f>COUNTIF(Vertices[Eigenvector Centrality],"&gt;= "&amp;N49)-COUNTIF(Vertices[Eigenvector Centrality],"&gt;="&amp;N50)</f>
        <v>0</v>
      </c>
      <c r="P49" s="39">
        <f t="shared" si="16"/>
        <v>8.120707454545457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19.636363636363633</v>
      </c>
      <c r="I50" s="38">
        <f>COUNTIF(Vertices[Out-Degree],"&gt;= "&amp;H50)-COUNTIF(Vertices[Out-Degree],"&gt;="&amp;H51)</f>
        <v>0</v>
      </c>
      <c r="J50" s="37">
        <f t="shared" si="13"/>
        <v>4742.992207636365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0.05917090909090906</v>
      </c>
      <c r="O50" s="38">
        <f>COUNTIF(Vertices[Eigenvector Centrality],"&gt;= "&amp;N50)-COUNTIF(Vertices[Eigenvector Centrality],"&gt;="&amp;N51)</f>
        <v>0</v>
      </c>
      <c r="P50" s="37">
        <f t="shared" si="16"/>
        <v>8.341390181818184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20.18181818181818</v>
      </c>
      <c r="I51" s="40">
        <f>COUNTIF(Vertices[Out-Degree],"&gt;= "&amp;H51)-COUNTIF(Vertices[Out-Degree],"&gt;="&amp;H52)</f>
        <v>0</v>
      </c>
      <c r="J51" s="39">
        <f t="shared" si="13"/>
        <v>4874.741991181819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0.06081454545454542</v>
      </c>
      <c r="O51" s="40">
        <f>COUNTIF(Vertices[Eigenvector Centrality],"&gt;= "&amp;N51)-COUNTIF(Vertices[Eigenvector Centrality],"&gt;="&amp;N52)</f>
        <v>0</v>
      </c>
      <c r="P51" s="39">
        <f t="shared" si="16"/>
        <v>8.562072909090912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1</v>
      </c>
      <c r="H52" s="37">
        <f t="shared" si="12"/>
        <v>20.727272727272727</v>
      </c>
      <c r="I52" s="38">
        <f>COUNTIF(Vertices[Out-Degree],"&gt;= "&amp;H52)-COUNTIF(Vertices[Out-Degree],"&gt;="&amp;H53)</f>
        <v>0</v>
      </c>
      <c r="J52" s="37">
        <f t="shared" si="13"/>
        <v>5006.491774727273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0.06245818181818178</v>
      </c>
      <c r="O52" s="38">
        <f>COUNTIF(Vertices[Eigenvector Centrality],"&gt;= "&amp;N52)-COUNTIF(Vertices[Eigenvector Centrality],"&gt;="&amp;N53)</f>
        <v>0</v>
      </c>
      <c r="P52" s="37">
        <f t="shared" si="16"/>
        <v>8.782755636363639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21.272727272727273</v>
      </c>
      <c r="I53" s="40">
        <f>COUNTIF(Vertices[Out-Degree],"&gt;= "&amp;H53)-COUNTIF(Vertices[Out-Degree],"&gt;="&amp;H54)</f>
        <v>0</v>
      </c>
      <c r="J53" s="39">
        <f t="shared" si="13"/>
        <v>5138.241558272727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0.06410181818181815</v>
      </c>
      <c r="O53" s="40">
        <f>COUNTIF(Vertices[Eigenvector Centrality],"&gt;= "&amp;N53)-COUNTIF(Vertices[Eigenvector Centrality],"&gt;="&amp;N54)</f>
        <v>0</v>
      </c>
      <c r="P53" s="39">
        <f t="shared" si="16"/>
        <v>9.003438363636366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21.81818181818182</v>
      </c>
      <c r="I54" s="38">
        <f>COUNTIF(Vertices[Out-Degree],"&gt;= "&amp;H54)-COUNTIF(Vertices[Out-Degree],"&gt;="&amp;H55)</f>
        <v>0</v>
      </c>
      <c r="J54" s="37">
        <f t="shared" si="13"/>
        <v>5269.991341818181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0.06574545454545451</v>
      </c>
      <c r="O54" s="38">
        <f>COUNTIF(Vertices[Eigenvector Centrality],"&gt;= "&amp;N54)-COUNTIF(Vertices[Eigenvector Centrality],"&gt;="&amp;N55)</f>
        <v>0</v>
      </c>
      <c r="P54" s="37">
        <f t="shared" si="16"/>
        <v>9.224121090909094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22.363636363636367</v>
      </c>
      <c r="I55" s="40">
        <f>COUNTIF(Vertices[Out-Degree],"&gt;= "&amp;H55)-COUNTIF(Vertices[Out-Degree],"&gt;="&amp;H56)</f>
        <v>0</v>
      </c>
      <c r="J55" s="39">
        <f t="shared" si="13"/>
        <v>5401.741125363636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0.06738909090909087</v>
      </c>
      <c r="O55" s="40">
        <f>COUNTIF(Vertices[Eigenvector Centrality],"&gt;= "&amp;N55)-COUNTIF(Vertices[Eigenvector Centrality],"&gt;="&amp;N56)</f>
        <v>0</v>
      </c>
      <c r="P55" s="39">
        <f t="shared" si="16"/>
        <v>9.444803818181821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1</v>
      </c>
      <c r="H56" s="37">
        <f t="shared" si="12"/>
        <v>22.909090909090914</v>
      </c>
      <c r="I56" s="38">
        <f>COUNTIF(Vertices[Out-Degree],"&gt;= "&amp;H56)-COUNTIF(Vertices[Out-Degree],"&gt;="&amp;H57)</f>
        <v>0</v>
      </c>
      <c r="J56" s="37">
        <f t="shared" si="13"/>
        <v>5533.49090890909</v>
      </c>
      <c r="K56" s="38">
        <f>COUNTIF(Vertices[Betweenness Centrality],"&gt;= "&amp;J56)-COUNTIF(Vertices[Betweenness Centrality],"&gt;="&amp;J57)</f>
        <v>2</v>
      </c>
      <c r="L56" s="37">
        <f t="shared" si="14"/>
        <v>0.7636363636363638</v>
      </c>
      <c r="M56" s="38">
        <f>COUNTIF(Vertices[Closeness Centrality],"&gt;= "&amp;L56)-COUNTIF(Vertices[Closeness Centrality],"&gt;="&amp;L57)</f>
        <v>0</v>
      </c>
      <c r="N56" s="37">
        <f t="shared" si="15"/>
        <v>0.06903272727272723</v>
      </c>
      <c r="O56" s="38">
        <f>COUNTIF(Vertices[Eigenvector Centrality],"&gt;= "&amp;N56)-COUNTIF(Vertices[Eigenvector Centrality],"&gt;="&amp;N57)</f>
        <v>0</v>
      </c>
      <c r="P56" s="37">
        <f t="shared" si="16"/>
        <v>9.665486545454549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30</v>
      </c>
      <c r="I57" s="42">
        <f>COUNTIF(Vertices[Out-Degree],"&gt;= "&amp;H57)-COUNTIF(Vertices[Out-Degree],"&gt;="&amp;H58)</f>
        <v>1</v>
      </c>
      <c r="J57" s="41">
        <f>MAX(Vertices[Betweenness Centrality])</f>
        <v>7246.238095</v>
      </c>
      <c r="K57" s="42">
        <f>COUNTIF(Vertices[Betweenness Centrality],"&gt;= "&amp;J57)-COUNTIF(Vertices[Betweenness Centrality],"&gt;="&amp;J58)</f>
        <v>1</v>
      </c>
      <c r="L57" s="41">
        <f>MAX(Vertices[Closeness Centrality])</f>
        <v>1</v>
      </c>
      <c r="M57" s="42">
        <f>COUNTIF(Vertices[Closeness Centrality],"&gt;= "&amp;L57)-COUNTIF(Vertices[Closeness Centrality],"&gt;="&amp;L58)</f>
        <v>40</v>
      </c>
      <c r="N57" s="41">
        <f>MAX(Vertices[Eigenvector Centrality])</f>
        <v>0.0904</v>
      </c>
      <c r="O57" s="42">
        <f>COUNTIF(Vertices[Eigenvector Centrality],"&gt;= "&amp;N57)-COUNTIF(Vertices[Eigenvector Centrality],"&gt;="&amp;N58)</f>
        <v>1</v>
      </c>
      <c r="P57" s="41">
        <f>MAX(Vertices[PageRank])</f>
        <v>12.534362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1.2863636363636364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1.2863636363636364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7246.238095</v>
      </c>
    </row>
    <row r="99" spans="1:2" ht="15">
      <c r="A99" s="33" t="s">
        <v>102</v>
      </c>
      <c r="B99" s="47">
        <f>_xlfn.IFERROR(AVERAGE(Vertices[Betweenness Centrality]),NoMetricMessage)</f>
        <v>221.67272727272731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0.2194087909090908</v>
      </c>
    </row>
    <row r="114" spans="1:2" ht="15">
      <c r="A114" s="33" t="s">
        <v>109</v>
      </c>
      <c r="B114" s="47">
        <f>_xlfn.IFERROR(MEDIAN(Vertices[Closeness Centrality]),NoMetricMessage)</f>
        <v>0.002262</v>
      </c>
    </row>
    <row r="125" spans="1:2" ht="15">
      <c r="A125" s="33" t="s">
        <v>112</v>
      </c>
      <c r="B125" s="47">
        <f>IF(COUNT(Vertices[Eigenvector Centrality])&gt;0,N2,NoMetricMessage)</f>
        <v>0</v>
      </c>
    </row>
    <row r="126" spans="1:2" ht="15">
      <c r="A126" s="33" t="s">
        <v>113</v>
      </c>
      <c r="B126" s="47">
        <f>IF(COUNT(Vertices[Eigenvector Centrality])&gt;0,N57,NoMetricMessage)</f>
        <v>0.0904</v>
      </c>
    </row>
    <row r="127" spans="1:2" ht="15">
      <c r="A127" s="33" t="s">
        <v>114</v>
      </c>
      <c r="B127" s="47">
        <f>_xlfn.IFERROR(AVERAGE(Vertices[Eigenvector Centrality]),NoMetricMessage)</f>
        <v>0.00454540909090909</v>
      </c>
    </row>
    <row r="128" spans="1:2" ht="15">
      <c r="A128" s="33" t="s">
        <v>115</v>
      </c>
      <c r="B128" s="47">
        <f>_xlfn.IFERROR(MEDIAN(Vertices[Eigenvector Centrality]),NoMetricMessage)</f>
        <v>0.00124</v>
      </c>
    </row>
    <row r="139" spans="1:2" ht="15">
      <c r="A139" s="33" t="s">
        <v>140</v>
      </c>
      <c r="B139" s="47">
        <f>IF(COUNT(Vertices[PageRank])&gt;0,P2,NoMetricMessage)</f>
        <v>0.396812</v>
      </c>
    </row>
    <row r="140" spans="1:2" ht="15">
      <c r="A140" s="33" t="s">
        <v>141</v>
      </c>
      <c r="B140" s="47">
        <f>IF(COUNT(Vertices[PageRank])&gt;0,P57,NoMetricMessage)</f>
        <v>12.534362</v>
      </c>
    </row>
    <row r="141" spans="1:2" ht="15">
      <c r="A141" s="33" t="s">
        <v>142</v>
      </c>
      <c r="B141" s="47">
        <f>_xlfn.IFERROR(AVERAGE(Vertices[PageRank]),NoMetricMessage)</f>
        <v>0.9999978681818189</v>
      </c>
    </row>
    <row r="142" spans="1:2" ht="15">
      <c r="A142" s="33" t="s">
        <v>143</v>
      </c>
      <c r="B142" s="47">
        <f>_xlfn.IFERROR(MEDIAN(Vertices[PageRank]),NoMetricMessage)</f>
        <v>0.7285215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0.10002258659344221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2833</v>
      </c>
      <c r="K7" s="13" t="s">
        <v>2834</v>
      </c>
    </row>
    <row r="8" spans="1:11" ht="409.5">
      <c r="A8"/>
      <c r="B8">
        <v>2</v>
      </c>
      <c r="C8">
        <v>2</v>
      </c>
      <c r="D8" t="s">
        <v>61</v>
      </c>
      <c r="E8" t="s">
        <v>61</v>
      </c>
      <c r="H8" t="s">
        <v>73</v>
      </c>
      <c r="J8" t="s">
        <v>2835</v>
      </c>
      <c r="K8" s="13" t="s">
        <v>2836</v>
      </c>
    </row>
    <row r="9" spans="1:11" ht="409.5">
      <c r="A9"/>
      <c r="B9">
        <v>3</v>
      </c>
      <c r="C9">
        <v>4</v>
      </c>
      <c r="D9" t="s">
        <v>62</v>
      </c>
      <c r="E9" t="s">
        <v>62</v>
      </c>
      <c r="H9" t="s">
        <v>74</v>
      </c>
      <c r="J9" t="s">
        <v>2837</v>
      </c>
      <c r="K9" s="102" t="s">
        <v>2838</v>
      </c>
    </row>
    <row r="10" spans="1:11" ht="409.5">
      <c r="A10"/>
      <c r="B10">
        <v>4</v>
      </c>
      <c r="D10" t="s">
        <v>63</v>
      </c>
      <c r="E10" t="s">
        <v>63</v>
      </c>
      <c r="H10" t="s">
        <v>75</v>
      </c>
      <c r="J10" t="s">
        <v>2839</v>
      </c>
      <c r="K10" s="13" t="s">
        <v>2840</v>
      </c>
    </row>
    <row r="11" spans="1:11" ht="15">
      <c r="A11"/>
      <c r="B11">
        <v>5</v>
      </c>
      <c r="D11" t="s">
        <v>46</v>
      </c>
      <c r="E11">
        <v>1</v>
      </c>
      <c r="H11" t="s">
        <v>76</v>
      </c>
      <c r="J11" t="s">
        <v>2841</v>
      </c>
      <c r="K11" t="s">
        <v>2842</v>
      </c>
    </row>
    <row r="12" spans="1:11" ht="15">
      <c r="A12"/>
      <c r="B12"/>
      <c r="D12" t="s">
        <v>64</v>
      </c>
      <c r="E12">
        <v>2</v>
      </c>
      <c r="H12">
        <v>0</v>
      </c>
      <c r="J12" t="s">
        <v>2843</v>
      </c>
      <c r="K12" t="s">
        <v>2844</v>
      </c>
    </row>
    <row r="13" spans="1:11" ht="15">
      <c r="A13"/>
      <c r="B13"/>
      <c r="D13">
        <v>1</v>
      </c>
      <c r="E13">
        <v>3</v>
      </c>
      <c r="H13">
        <v>1</v>
      </c>
      <c r="J13" t="s">
        <v>2845</v>
      </c>
      <c r="K13" t="s">
        <v>2846</v>
      </c>
    </row>
    <row r="14" spans="4:11" ht="15">
      <c r="D14">
        <v>2</v>
      </c>
      <c r="E14">
        <v>4</v>
      </c>
      <c r="H14">
        <v>2</v>
      </c>
      <c r="J14" t="s">
        <v>2847</v>
      </c>
      <c r="K14" t="s">
        <v>2848</v>
      </c>
    </row>
    <row r="15" spans="4:11" ht="15">
      <c r="D15">
        <v>3</v>
      </c>
      <c r="E15">
        <v>5</v>
      </c>
      <c r="H15">
        <v>3</v>
      </c>
      <c r="J15" t="s">
        <v>2849</v>
      </c>
      <c r="K15" t="s">
        <v>2850</v>
      </c>
    </row>
    <row r="16" spans="4:11" ht="15">
      <c r="D16">
        <v>4</v>
      </c>
      <c r="E16">
        <v>6</v>
      </c>
      <c r="H16">
        <v>4</v>
      </c>
      <c r="J16" t="s">
        <v>2851</v>
      </c>
      <c r="K16" t="s">
        <v>2852</v>
      </c>
    </row>
    <row r="17" spans="4:11" ht="15">
      <c r="D17">
        <v>5</v>
      </c>
      <c r="E17">
        <v>7</v>
      </c>
      <c r="H17">
        <v>5</v>
      </c>
      <c r="J17" t="s">
        <v>2853</v>
      </c>
      <c r="K17" t="s">
        <v>2854</v>
      </c>
    </row>
    <row r="18" spans="4:11" ht="15">
      <c r="D18">
        <v>6</v>
      </c>
      <c r="E18">
        <v>8</v>
      </c>
      <c r="H18">
        <v>6</v>
      </c>
      <c r="J18" t="s">
        <v>2855</v>
      </c>
      <c r="K18" t="s">
        <v>2856</v>
      </c>
    </row>
    <row r="19" spans="4:11" ht="15">
      <c r="D19">
        <v>7</v>
      </c>
      <c r="E19">
        <v>9</v>
      </c>
      <c r="H19">
        <v>7</v>
      </c>
      <c r="J19" t="s">
        <v>2857</v>
      </c>
      <c r="K19" t="s">
        <v>2858</v>
      </c>
    </row>
    <row r="20" spans="4:11" ht="15">
      <c r="D20">
        <v>8</v>
      </c>
      <c r="H20">
        <v>8</v>
      </c>
      <c r="J20" t="s">
        <v>2859</v>
      </c>
      <c r="K20" t="s">
        <v>2860</v>
      </c>
    </row>
    <row r="21" spans="4:11" ht="409.5">
      <c r="D21">
        <v>9</v>
      </c>
      <c r="H21">
        <v>9</v>
      </c>
      <c r="J21" t="s">
        <v>2861</v>
      </c>
      <c r="K21" s="13" t="s">
        <v>2862</v>
      </c>
    </row>
    <row r="22" spans="4:11" ht="409.5">
      <c r="D22">
        <v>10</v>
      </c>
      <c r="J22" t="s">
        <v>2863</v>
      </c>
      <c r="K22" s="13" t="s">
        <v>2864</v>
      </c>
    </row>
    <row r="23" spans="4:11" ht="409.5">
      <c r="D23">
        <v>11</v>
      </c>
      <c r="J23" t="s">
        <v>2865</v>
      </c>
      <c r="K23" s="13" t="s">
        <v>2866</v>
      </c>
    </row>
    <row r="24" spans="10:11" ht="409.5">
      <c r="J24" t="s">
        <v>2867</v>
      </c>
      <c r="K24" s="13" t="s">
        <v>4118</v>
      </c>
    </row>
    <row r="25" spans="10:11" ht="15">
      <c r="J25" t="s">
        <v>2868</v>
      </c>
      <c r="K25" t="b">
        <v>0</v>
      </c>
    </row>
    <row r="26" spans="10:11" ht="15">
      <c r="J26" t="s">
        <v>4115</v>
      </c>
      <c r="K26" t="s">
        <v>4116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2923</v>
      </c>
      <c r="B2" s="117" t="s">
        <v>2924</v>
      </c>
      <c r="C2" s="118" t="s">
        <v>2925</v>
      </c>
    </row>
    <row r="3" spans="1:3" ht="15">
      <c r="A3" s="116" t="s">
        <v>2870</v>
      </c>
      <c r="B3" s="116" t="s">
        <v>2870</v>
      </c>
      <c r="C3" s="34">
        <v>28</v>
      </c>
    </row>
    <row r="4" spans="1:3" ht="15">
      <c r="A4" s="116" t="s">
        <v>2870</v>
      </c>
      <c r="B4" s="116" t="s">
        <v>2873</v>
      </c>
      <c r="C4" s="34">
        <v>2</v>
      </c>
    </row>
    <row r="5" spans="1:3" ht="15">
      <c r="A5" s="116" t="s">
        <v>2870</v>
      </c>
      <c r="B5" s="116" t="s">
        <v>2876</v>
      </c>
      <c r="C5" s="34">
        <v>4</v>
      </c>
    </row>
    <row r="6" spans="1:3" ht="15">
      <c r="A6" s="116" t="s">
        <v>2870</v>
      </c>
      <c r="B6" s="116" t="s">
        <v>2877</v>
      </c>
      <c r="C6" s="34">
        <v>1</v>
      </c>
    </row>
    <row r="7" spans="1:3" ht="15">
      <c r="A7" s="116" t="s">
        <v>2870</v>
      </c>
      <c r="B7" s="116" t="s">
        <v>2879</v>
      </c>
      <c r="C7" s="34">
        <v>2</v>
      </c>
    </row>
    <row r="8" spans="1:3" ht="15">
      <c r="A8" s="116" t="s">
        <v>2871</v>
      </c>
      <c r="B8" s="116" t="s">
        <v>2871</v>
      </c>
      <c r="C8" s="34">
        <v>32</v>
      </c>
    </row>
    <row r="9" spans="1:3" ht="15">
      <c r="A9" s="116" t="s">
        <v>2871</v>
      </c>
      <c r="B9" s="116" t="s">
        <v>2873</v>
      </c>
      <c r="C9" s="34">
        <v>1</v>
      </c>
    </row>
    <row r="10" spans="1:3" ht="15">
      <c r="A10" s="116" t="s">
        <v>2872</v>
      </c>
      <c r="B10" s="116" t="s">
        <v>2870</v>
      </c>
      <c r="C10" s="34">
        <v>1</v>
      </c>
    </row>
    <row r="11" spans="1:3" ht="15">
      <c r="A11" s="116" t="s">
        <v>2872</v>
      </c>
      <c r="B11" s="116" t="s">
        <v>2872</v>
      </c>
      <c r="C11" s="34">
        <v>17</v>
      </c>
    </row>
    <row r="12" spans="1:3" ht="15">
      <c r="A12" s="116" t="s">
        <v>2872</v>
      </c>
      <c r="B12" s="116" t="s">
        <v>2873</v>
      </c>
      <c r="C12" s="34">
        <v>4</v>
      </c>
    </row>
    <row r="13" spans="1:3" ht="15">
      <c r="A13" s="116" t="s">
        <v>2872</v>
      </c>
      <c r="B13" s="116" t="s">
        <v>2877</v>
      </c>
      <c r="C13" s="34">
        <v>1</v>
      </c>
    </row>
    <row r="14" spans="1:3" ht="15">
      <c r="A14" s="116" t="s">
        <v>2873</v>
      </c>
      <c r="B14" s="116" t="s">
        <v>2870</v>
      </c>
      <c r="C14" s="34">
        <v>2</v>
      </c>
    </row>
    <row r="15" spans="1:3" ht="15">
      <c r="A15" s="116" t="s">
        <v>2873</v>
      </c>
      <c r="B15" s="116" t="s">
        <v>2871</v>
      </c>
      <c r="C15" s="34">
        <v>2</v>
      </c>
    </row>
    <row r="16" spans="1:3" ht="15">
      <c r="A16" s="116" t="s">
        <v>2873</v>
      </c>
      <c r="B16" s="116" t="s">
        <v>2873</v>
      </c>
      <c r="C16" s="34">
        <v>26</v>
      </c>
    </row>
    <row r="17" spans="1:3" ht="15">
      <c r="A17" s="116" t="s">
        <v>2873</v>
      </c>
      <c r="B17" s="116" t="s">
        <v>2876</v>
      </c>
      <c r="C17" s="34">
        <v>2</v>
      </c>
    </row>
    <row r="18" spans="1:3" ht="15">
      <c r="A18" s="116" t="s">
        <v>2873</v>
      </c>
      <c r="B18" s="116" t="s">
        <v>2877</v>
      </c>
      <c r="C18" s="34">
        <v>1</v>
      </c>
    </row>
    <row r="19" spans="1:3" ht="15">
      <c r="A19" s="116" t="s">
        <v>2874</v>
      </c>
      <c r="B19" s="116" t="s">
        <v>2874</v>
      </c>
      <c r="C19" s="34">
        <v>25</v>
      </c>
    </row>
    <row r="20" spans="1:3" ht="15">
      <c r="A20" s="116" t="s">
        <v>2875</v>
      </c>
      <c r="B20" s="116" t="s">
        <v>2873</v>
      </c>
      <c r="C20" s="34">
        <v>1</v>
      </c>
    </row>
    <row r="21" spans="1:3" ht="15">
      <c r="A21" s="116" t="s">
        <v>2875</v>
      </c>
      <c r="B21" s="116" t="s">
        <v>2875</v>
      </c>
      <c r="C21" s="34">
        <v>14</v>
      </c>
    </row>
    <row r="22" spans="1:3" ht="15">
      <c r="A22" s="116" t="s">
        <v>2876</v>
      </c>
      <c r="B22" s="116" t="s">
        <v>2870</v>
      </c>
      <c r="C22" s="34">
        <v>3</v>
      </c>
    </row>
    <row r="23" spans="1:3" ht="15">
      <c r="A23" s="116" t="s">
        <v>2876</v>
      </c>
      <c r="B23" s="116" t="s">
        <v>2873</v>
      </c>
      <c r="C23" s="34">
        <v>1</v>
      </c>
    </row>
    <row r="24" spans="1:3" ht="15">
      <c r="A24" s="116" t="s">
        <v>2876</v>
      </c>
      <c r="B24" s="116" t="s">
        <v>2876</v>
      </c>
      <c r="C24" s="34">
        <v>11</v>
      </c>
    </row>
    <row r="25" spans="1:3" ht="15">
      <c r="A25" s="116" t="s">
        <v>2877</v>
      </c>
      <c r="B25" s="116" t="s">
        <v>2870</v>
      </c>
      <c r="C25" s="34">
        <v>1</v>
      </c>
    </row>
    <row r="26" spans="1:3" ht="15">
      <c r="A26" s="116" t="s">
        <v>2877</v>
      </c>
      <c r="B26" s="116" t="s">
        <v>2871</v>
      </c>
      <c r="C26" s="34">
        <v>1</v>
      </c>
    </row>
    <row r="27" spans="1:3" ht="15">
      <c r="A27" s="116" t="s">
        <v>2877</v>
      </c>
      <c r="B27" s="116" t="s">
        <v>2873</v>
      </c>
      <c r="C27" s="34">
        <v>2</v>
      </c>
    </row>
    <row r="28" spans="1:3" ht="15">
      <c r="A28" s="116" t="s">
        <v>2877</v>
      </c>
      <c r="B28" s="116" t="s">
        <v>2876</v>
      </c>
      <c r="C28" s="34">
        <v>1</v>
      </c>
    </row>
    <row r="29" spans="1:3" ht="15">
      <c r="A29" s="116" t="s">
        <v>2877</v>
      </c>
      <c r="B29" s="116" t="s">
        <v>2877</v>
      </c>
      <c r="C29" s="34">
        <v>14</v>
      </c>
    </row>
    <row r="30" spans="1:3" ht="15">
      <c r="A30" s="116" t="s">
        <v>2878</v>
      </c>
      <c r="B30" s="116" t="s">
        <v>2878</v>
      </c>
      <c r="C30" s="34">
        <v>11</v>
      </c>
    </row>
    <row r="31" spans="1:3" ht="15">
      <c r="A31" s="116" t="s">
        <v>2879</v>
      </c>
      <c r="B31" s="116" t="s">
        <v>2870</v>
      </c>
      <c r="C31" s="34">
        <v>1</v>
      </c>
    </row>
    <row r="32" spans="1:3" ht="15">
      <c r="A32" s="116" t="s">
        <v>2879</v>
      </c>
      <c r="B32" s="116" t="s">
        <v>2871</v>
      </c>
      <c r="C32" s="34">
        <v>3</v>
      </c>
    </row>
    <row r="33" spans="1:3" ht="15">
      <c r="A33" s="116" t="s">
        <v>2879</v>
      </c>
      <c r="B33" s="116" t="s">
        <v>2879</v>
      </c>
      <c r="C33" s="34">
        <v>11</v>
      </c>
    </row>
    <row r="34" spans="1:3" ht="15">
      <c r="A34" s="116" t="s">
        <v>2880</v>
      </c>
      <c r="B34" s="116" t="s">
        <v>2880</v>
      </c>
      <c r="C34" s="34">
        <v>5</v>
      </c>
    </row>
    <row r="35" spans="1:3" ht="15">
      <c r="A35" s="116" t="s">
        <v>2881</v>
      </c>
      <c r="B35" s="116" t="s">
        <v>2881</v>
      </c>
      <c r="C35" s="34">
        <v>6</v>
      </c>
    </row>
    <row r="36" spans="1:3" ht="15">
      <c r="A36" s="116" t="s">
        <v>2882</v>
      </c>
      <c r="B36" s="116" t="s">
        <v>2882</v>
      </c>
      <c r="C36" s="34">
        <v>5</v>
      </c>
    </row>
    <row r="37" spans="1:3" ht="15">
      <c r="A37" s="116" t="s">
        <v>2883</v>
      </c>
      <c r="B37" s="116" t="s">
        <v>2883</v>
      </c>
      <c r="C37" s="34">
        <v>5</v>
      </c>
    </row>
    <row r="38" spans="1:3" ht="15">
      <c r="A38" s="116" t="s">
        <v>2884</v>
      </c>
      <c r="B38" s="116" t="s">
        <v>2870</v>
      </c>
      <c r="C38" s="34">
        <v>1</v>
      </c>
    </row>
    <row r="39" spans="1:3" ht="15">
      <c r="A39" s="116" t="s">
        <v>2884</v>
      </c>
      <c r="B39" s="116" t="s">
        <v>2884</v>
      </c>
      <c r="C39" s="34">
        <v>5</v>
      </c>
    </row>
    <row r="40" spans="1:3" ht="15">
      <c r="A40" s="116" t="s">
        <v>2885</v>
      </c>
      <c r="B40" s="116" t="s">
        <v>2885</v>
      </c>
      <c r="C40" s="34">
        <v>2</v>
      </c>
    </row>
    <row r="41" spans="1:3" ht="15">
      <c r="A41" s="116" t="s">
        <v>2886</v>
      </c>
      <c r="B41" s="116" t="s">
        <v>2886</v>
      </c>
      <c r="C41" s="34">
        <v>3</v>
      </c>
    </row>
    <row r="42" spans="1:3" ht="15">
      <c r="A42" s="116" t="s">
        <v>2887</v>
      </c>
      <c r="B42" s="116" t="s">
        <v>2887</v>
      </c>
      <c r="C42" s="34">
        <v>2</v>
      </c>
    </row>
    <row r="43" spans="1:3" ht="15">
      <c r="A43" s="116" t="s">
        <v>2888</v>
      </c>
      <c r="B43" s="116" t="s">
        <v>2888</v>
      </c>
      <c r="C43" s="34">
        <v>2</v>
      </c>
    </row>
    <row r="44" spans="1:3" ht="15">
      <c r="A44" s="116" t="s">
        <v>2889</v>
      </c>
      <c r="B44" s="116" t="s">
        <v>2889</v>
      </c>
      <c r="C44" s="34">
        <v>2</v>
      </c>
    </row>
    <row r="45" spans="1:3" ht="15">
      <c r="A45" s="116" t="s">
        <v>2890</v>
      </c>
      <c r="B45" s="116" t="s">
        <v>2890</v>
      </c>
      <c r="C45" s="34">
        <v>2</v>
      </c>
    </row>
    <row r="46" spans="1:3" ht="15">
      <c r="A46" s="116" t="s">
        <v>2891</v>
      </c>
      <c r="B46" s="116" t="s">
        <v>2891</v>
      </c>
      <c r="C46" s="34">
        <v>2</v>
      </c>
    </row>
    <row r="47" spans="1:3" ht="15">
      <c r="A47" s="116" t="s">
        <v>2892</v>
      </c>
      <c r="B47" s="116" t="s">
        <v>2892</v>
      </c>
      <c r="C47" s="34">
        <v>2</v>
      </c>
    </row>
    <row r="48" spans="1:3" ht="15">
      <c r="A48" s="116" t="s">
        <v>2893</v>
      </c>
      <c r="B48" s="116" t="s">
        <v>2893</v>
      </c>
      <c r="C48" s="34">
        <v>2</v>
      </c>
    </row>
    <row r="49" spans="1:3" ht="15">
      <c r="A49" s="116" t="s">
        <v>2894</v>
      </c>
      <c r="B49" s="116" t="s">
        <v>2894</v>
      </c>
      <c r="C49" s="34">
        <v>2</v>
      </c>
    </row>
    <row r="50" spans="1:3" ht="15">
      <c r="A50" s="116" t="s">
        <v>2895</v>
      </c>
      <c r="B50" s="116" t="s">
        <v>2895</v>
      </c>
      <c r="C50" s="34">
        <v>2</v>
      </c>
    </row>
    <row r="51" spans="1:3" ht="15">
      <c r="A51" s="116" t="s">
        <v>2896</v>
      </c>
      <c r="B51" s="116" t="s">
        <v>2896</v>
      </c>
      <c r="C51" s="34">
        <v>2</v>
      </c>
    </row>
    <row r="52" spans="1:3" ht="15">
      <c r="A52" s="116" t="s">
        <v>2897</v>
      </c>
      <c r="B52" s="116" t="s">
        <v>2897</v>
      </c>
      <c r="C52" s="34">
        <v>2</v>
      </c>
    </row>
    <row r="53" spans="1:3" ht="15">
      <c r="A53" s="116" t="s">
        <v>2898</v>
      </c>
      <c r="B53" s="116" t="s">
        <v>2898</v>
      </c>
      <c r="C53" s="34">
        <v>1</v>
      </c>
    </row>
    <row r="54" spans="1:3" ht="15">
      <c r="A54" s="116" t="s">
        <v>2899</v>
      </c>
      <c r="B54" s="116" t="s">
        <v>2899</v>
      </c>
      <c r="C54" s="34">
        <v>2</v>
      </c>
    </row>
    <row r="55" spans="1:3" ht="15">
      <c r="A55" s="116" t="s">
        <v>2900</v>
      </c>
      <c r="B55" s="116" t="s">
        <v>2900</v>
      </c>
      <c r="C55" s="34">
        <v>1</v>
      </c>
    </row>
    <row r="56" spans="1:3" ht="15">
      <c r="A56" s="116" t="s">
        <v>2901</v>
      </c>
      <c r="B56" s="116" t="s">
        <v>2901</v>
      </c>
      <c r="C56" s="34">
        <v>1</v>
      </c>
    </row>
    <row r="57" spans="1:3" ht="15">
      <c r="A57" s="116" t="s">
        <v>2902</v>
      </c>
      <c r="B57" s="116" t="s">
        <v>2902</v>
      </c>
      <c r="C57" s="34">
        <v>2</v>
      </c>
    </row>
    <row r="58" spans="1:3" ht="15">
      <c r="A58" s="116" t="s">
        <v>2903</v>
      </c>
      <c r="B58" s="116" t="s">
        <v>2903</v>
      </c>
      <c r="C58" s="34">
        <v>2</v>
      </c>
    </row>
    <row r="59" spans="1:3" ht="15">
      <c r="A59" s="116" t="s">
        <v>2904</v>
      </c>
      <c r="B59" s="116" t="s">
        <v>2904</v>
      </c>
      <c r="C59" s="34">
        <v>2</v>
      </c>
    </row>
    <row r="60" spans="1:3" ht="15">
      <c r="A60" s="116" t="s">
        <v>2905</v>
      </c>
      <c r="B60" s="116" t="s">
        <v>2905</v>
      </c>
      <c r="C60" s="34">
        <v>2</v>
      </c>
    </row>
    <row r="61" spans="1:3" ht="15">
      <c r="A61" s="116" t="s">
        <v>2906</v>
      </c>
      <c r="B61" s="116" t="s">
        <v>2906</v>
      </c>
      <c r="C61" s="34">
        <v>2</v>
      </c>
    </row>
    <row r="62" spans="1:3" ht="15">
      <c r="A62" s="116" t="s">
        <v>2907</v>
      </c>
      <c r="B62" s="116" t="s">
        <v>2907</v>
      </c>
      <c r="C6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2930</v>
      </c>
      <c r="B1" s="13" t="s">
        <v>2931</v>
      </c>
      <c r="C1" s="13" t="s">
        <v>2932</v>
      </c>
      <c r="D1" s="13" t="s">
        <v>2934</v>
      </c>
      <c r="E1" s="13" t="s">
        <v>2933</v>
      </c>
      <c r="F1" s="13" t="s">
        <v>2936</v>
      </c>
      <c r="G1" s="13" t="s">
        <v>2935</v>
      </c>
      <c r="H1" s="13" t="s">
        <v>2938</v>
      </c>
      <c r="I1" s="13" t="s">
        <v>2937</v>
      </c>
      <c r="J1" s="13" t="s">
        <v>2940</v>
      </c>
      <c r="K1" s="13" t="s">
        <v>2939</v>
      </c>
      <c r="L1" s="13" t="s">
        <v>2942</v>
      </c>
      <c r="M1" s="13" t="s">
        <v>2941</v>
      </c>
      <c r="N1" s="13" t="s">
        <v>2944</v>
      </c>
      <c r="O1" s="13" t="s">
        <v>2943</v>
      </c>
      <c r="P1" s="13" t="s">
        <v>2946</v>
      </c>
      <c r="Q1" s="13" t="s">
        <v>2945</v>
      </c>
      <c r="R1" s="13" t="s">
        <v>2948</v>
      </c>
      <c r="S1" s="13" t="s">
        <v>2947</v>
      </c>
      <c r="T1" s="13" t="s">
        <v>2952</v>
      </c>
      <c r="U1" s="13" t="s">
        <v>2951</v>
      </c>
      <c r="V1" s="13" t="s">
        <v>2953</v>
      </c>
    </row>
    <row r="2" spans="1:22" ht="15">
      <c r="A2" s="82" t="s">
        <v>580</v>
      </c>
      <c r="B2" s="78">
        <v>4</v>
      </c>
      <c r="C2" s="82" t="s">
        <v>587</v>
      </c>
      <c r="D2" s="78">
        <v>3</v>
      </c>
      <c r="E2" s="82" t="s">
        <v>580</v>
      </c>
      <c r="F2" s="78">
        <v>4</v>
      </c>
      <c r="G2" s="82" t="s">
        <v>624</v>
      </c>
      <c r="H2" s="78">
        <v>1</v>
      </c>
      <c r="I2" s="82" t="s">
        <v>617</v>
      </c>
      <c r="J2" s="78">
        <v>2</v>
      </c>
      <c r="K2" s="82" t="s">
        <v>600</v>
      </c>
      <c r="L2" s="78">
        <v>3</v>
      </c>
      <c r="M2" s="82" t="s">
        <v>585</v>
      </c>
      <c r="N2" s="78">
        <v>2</v>
      </c>
      <c r="O2" s="82" t="s">
        <v>590</v>
      </c>
      <c r="P2" s="78">
        <v>1</v>
      </c>
      <c r="Q2" s="82" t="s">
        <v>583</v>
      </c>
      <c r="R2" s="78">
        <v>2</v>
      </c>
      <c r="S2" s="82" t="s">
        <v>620</v>
      </c>
      <c r="T2" s="78">
        <v>2</v>
      </c>
      <c r="U2" s="82" t="s">
        <v>596</v>
      </c>
      <c r="V2" s="78">
        <v>1</v>
      </c>
    </row>
    <row r="3" spans="1:22" ht="15">
      <c r="A3" s="82" t="s">
        <v>587</v>
      </c>
      <c r="B3" s="78">
        <v>3</v>
      </c>
      <c r="C3" s="82" t="s">
        <v>615</v>
      </c>
      <c r="D3" s="78">
        <v>2</v>
      </c>
      <c r="E3" s="82" t="s">
        <v>613</v>
      </c>
      <c r="F3" s="78">
        <v>1</v>
      </c>
      <c r="G3" s="78"/>
      <c r="H3" s="78"/>
      <c r="I3" s="82" t="s">
        <v>603</v>
      </c>
      <c r="J3" s="78">
        <v>2</v>
      </c>
      <c r="K3" s="82" t="s">
        <v>639</v>
      </c>
      <c r="L3" s="78">
        <v>2</v>
      </c>
      <c r="M3" s="78"/>
      <c r="N3" s="78"/>
      <c r="O3" s="82" t="s">
        <v>588</v>
      </c>
      <c r="P3" s="78">
        <v>1</v>
      </c>
      <c r="Q3" s="82" t="s">
        <v>619</v>
      </c>
      <c r="R3" s="78">
        <v>1</v>
      </c>
      <c r="S3" s="82" t="s">
        <v>597</v>
      </c>
      <c r="T3" s="78">
        <v>1</v>
      </c>
      <c r="U3" s="82" t="s">
        <v>586</v>
      </c>
      <c r="V3" s="78">
        <v>1</v>
      </c>
    </row>
    <row r="4" spans="1:22" ht="15">
      <c r="A4" s="82" t="s">
        <v>600</v>
      </c>
      <c r="B4" s="78">
        <v>3</v>
      </c>
      <c r="C4" s="82" t="s">
        <v>590</v>
      </c>
      <c r="D4" s="78">
        <v>1</v>
      </c>
      <c r="E4" s="82" t="s">
        <v>604</v>
      </c>
      <c r="F4" s="78">
        <v>1</v>
      </c>
      <c r="G4" s="78"/>
      <c r="H4" s="78"/>
      <c r="I4" s="82" t="s">
        <v>602</v>
      </c>
      <c r="J4" s="78">
        <v>2</v>
      </c>
      <c r="K4" s="82" t="s">
        <v>636</v>
      </c>
      <c r="L4" s="78">
        <v>2</v>
      </c>
      <c r="M4" s="78"/>
      <c r="N4" s="78"/>
      <c r="O4" s="82" t="s">
        <v>589</v>
      </c>
      <c r="P4" s="78">
        <v>1</v>
      </c>
      <c r="Q4" s="78"/>
      <c r="R4" s="78"/>
      <c r="S4" s="82" t="s">
        <v>2949</v>
      </c>
      <c r="T4" s="78">
        <v>1</v>
      </c>
      <c r="U4" s="78"/>
      <c r="V4" s="78"/>
    </row>
    <row r="5" spans="1:22" ht="15">
      <c r="A5" s="82" t="s">
        <v>639</v>
      </c>
      <c r="B5" s="78">
        <v>2</v>
      </c>
      <c r="C5" s="82" t="s">
        <v>586</v>
      </c>
      <c r="D5" s="78">
        <v>1</v>
      </c>
      <c r="E5" s="82" t="s">
        <v>591</v>
      </c>
      <c r="F5" s="78">
        <v>1</v>
      </c>
      <c r="G5" s="78"/>
      <c r="H5" s="78"/>
      <c r="I5" s="82" t="s">
        <v>579</v>
      </c>
      <c r="J5" s="78">
        <v>2</v>
      </c>
      <c r="K5" s="82" t="s">
        <v>637</v>
      </c>
      <c r="L5" s="78">
        <v>2</v>
      </c>
      <c r="M5" s="78"/>
      <c r="N5" s="78"/>
      <c r="O5" s="82" t="s">
        <v>584</v>
      </c>
      <c r="P5" s="78">
        <v>1</v>
      </c>
      <c r="Q5" s="78"/>
      <c r="R5" s="78"/>
      <c r="S5" s="82" t="s">
        <v>2950</v>
      </c>
      <c r="T5" s="78">
        <v>1</v>
      </c>
      <c r="U5" s="78"/>
      <c r="V5" s="78"/>
    </row>
    <row r="6" spans="1:22" ht="15">
      <c r="A6" s="82" t="s">
        <v>638</v>
      </c>
      <c r="B6" s="78">
        <v>2</v>
      </c>
      <c r="C6" s="82" t="s">
        <v>588</v>
      </c>
      <c r="D6" s="78">
        <v>1</v>
      </c>
      <c r="E6" s="78"/>
      <c r="F6" s="78"/>
      <c r="G6" s="78"/>
      <c r="H6" s="78"/>
      <c r="I6" s="82" t="s">
        <v>618</v>
      </c>
      <c r="J6" s="78">
        <v>1</v>
      </c>
      <c r="K6" s="82" t="s">
        <v>638</v>
      </c>
      <c r="L6" s="78">
        <v>2</v>
      </c>
      <c r="M6" s="78"/>
      <c r="N6" s="78"/>
      <c r="O6" s="82" t="s">
        <v>630</v>
      </c>
      <c r="P6" s="78">
        <v>1</v>
      </c>
      <c r="Q6" s="78"/>
      <c r="R6" s="78"/>
      <c r="S6" s="82" t="s">
        <v>609</v>
      </c>
      <c r="T6" s="78">
        <v>1</v>
      </c>
      <c r="U6" s="78"/>
      <c r="V6" s="78"/>
    </row>
    <row r="7" spans="1:22" ht="15">
      <c r="A7" s="82" t="s">
        <v>637</v>
      </c>
      <c r="B7" s="78">
        <v>2</v>
      </c>
      <c r="C7" s="82" t="s">
        <v>589</v>
      </c>
      <c r="D7" s="78">
        <v>1</v>
      </c>
      <c r="E7" s="78"/>
      <c r="F7" s="78"/>
      <c r="G7" s="78"/>
      <c r="H7" s="78"/>
      <c r="I7" s="82" t="s">
        <v>581</v>
      </c>
      <c r="J7" s="78">
        <v>1</v>
      </c>
      <c r="K7" s="82" t="s">
        <v>635</v>
      </c>
      <c r="L7" s="78">
        <v>1</v>
      </c>
      <c r="M7" s="78"/>
      <c r="N7" s="78"/>
      <c r="O7" s="78"/>
      <c r="P7" s="78"/>
      <c r="Q7" s="78"/>
      <c r="R7" s="78"/>
      <c r="S7" s="82" t="s">
        <v>623</v>
      </c>
      <c r="T7" s="78">
        <v>1</v>
      </c>
      <c r="U7" s="78"/>
      <c r="V7" s="78"/>
    </row>
    <row r="8" spans="1:22" ht="15">
      <c r="A8" s="82" t="s">
        <v>636</v>
      </c>
      <c r="B8" s="78">
        <v>2</v>
      </c>
      <c r="C8" s="78"/>
      <c r="D8" s="78"/>
      <c r="E8" s="78"/>
      <c r="F8" s="78"/>
      <c r="G8" s="78"/>
      <c r="H8" s="78"/>
      <c r="I8" s="82" t="s">
        <v>582</v>
      </c>
      <c r="J8" s="78">
        <v>1</v>
      </c>
      <c r="K8" s="82" t="s">
        <v>634</v>
      </c>
      <c r="L8" s="78">
        <v>1</v>
      </c>
      <c r="M8" s="78"/>
      <c r="N8" s="78"/>
      <c r="O8" s="78"/>
      <c r="P8" s="78"/>
      <c r="Q8" s="78"/>
      <c r="R8" s="78"/>
      <c r="S8" s="82" t="s">
        <v>625</v>
      </c>
      <c r="T8" s="78">
        <v>1</v>
      </c>
      <c r="U8" s="78"/>
      <c r="V8" s="78"/>
    </row>
    <row r="9" spans="1:22" ht="15">
      <c r="A9" s="82" t="s">
        <v>590</v>
      </c>
      <c r="B9" s="78">
        <v>2</v>
      </c>
      <c r="C9" s="78"/>
      <c r="D9" s="78"/>
      <c r="E9" s="78"/>
      <c r="F9" s="78"/>
      <c r="G9" s="78"/>
      <c r="H9" s="78"/>
      <c r="I9" s="78"/>
      <c r="J9" s="78"/>
      <c r="K9" s="82" t="s">
        <v>628</v>
      </c>
      <c r="L9" s="78">
        <v>1</v>
      </c>
      <c r="M9" s="78"/>
      <c r="N9" s="78"/>
      <c r="O9" s="78"/>
      <c r="P9" s="78"/>
      <c r="Q9" s="78"/>
      <c r="R9" s="78"/>
      <c r="S9" s="82" t="s">
        <v>626</v>
      </c>
      <c r="T9" s="78">
        <v>1</v>
      </c>
      <c r="U9" s="78"/>
      <c r="V9" s="78"/>
    </row>
    <row r="10" spans="1:22" ht="15">
      <c r="A10" s="82" t="s">
        <v>589</v>
      </c>
      <c r="B10" s="78">
        <v>2</v>
      </c>
      <c r="C10" s="78"/>
      <c r="D10" s="78"/>
      <c r="E10" s="78"/>
      <c r="F10" s="78"/>
      <c r="G10" s="78"/>
      <c r="H10" s="78"/>
      <c r="I10" s="78"/>
      <c r="J10" s="78"/>
      <c r="K10" s="82" t="s">
        <v>627</v>
      </c>
      <c r="L10" s="78">
        <v>1</v>
      </c>
      <c r="M10" s="78"/>
      <c r="N10" s="78"/>
      <c r="O10" s="78"/>
      <c r="P10" s="78"/>
      <c r="Q10" s="78"/>
      <c r="R10" s="78"/>
      <c r="S10" s="78"/>
      <c r="T10" s="78"/>
      <c r="U10" s="78"/>
      <c r="V10" s="78"/>
    </row>
    <row r="11" spans="1:22" ht="15">
      <c r="A11" s="82" t="s">
        <v>588</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2964</v>
      </c>
      <c r="B14" s="13" t="s">
        <v>2931</v>
      </c>
      <c r="C14" s="13" t="s">
        <v>2965</v>
      </c>
      <c r="D14" s="13" t="s">
        <v>2934</v>
      </c>
      <c r="E14" s="13" t="s">
        <v>2966</v>
      </c>
      <c r="F14" s="13" t="s">
        <v>2936</v>
      </c>
      <c r="G14" s="13" t="s">
        <v>2967</v>
      </c>
      <c r="H14" s="13" t="s">
        <v>2938</v>
      </c>
      <c r="I14" s="13" t="s">
        <v>2968</v>
      </c>
      <c r="J14" s="13" t="s">
        <v>2940</v>
      </c>
      <c r="K14" s="13" t="s">
        <v>2969</v>
      </c>
      <c r="L14" s="13" t="s">
        <v>2942</v>
      </c>
      <c r="M14" s="13" t="s">
        <v>2970</v>
      </c>
      <c r="N14" s="13" t="s">
        <v>2944</v>
      </c>
      <c r="O14" s="13" t="s">
        <v>2971</v>
      </c>
      <c r="P14" s="13" t="s">
        <v>2946</v>
      </c>
      <c r="Q14" s="13" t="s">
        <v>2972</v>
      </c>
      <c r="R14" s="13" t="s">
        <v>2948</v>
      </c>
      <c r="S14" s="13" t="s">
        <v>2973</v>
      </c>
      <c r="T14" s="13" t="s">
        <v>2952</v>
      </c>
      <c r="U14" s="13" t="s">
        <v>2974</v>
      </c>
      <c r="V14" s="13" t="s">
        <v>2953</v>
      </c>
    </row>
    <row r="15" spans="1:22" ht="15">
      <c r="A15" s="78" t="s">
        <v>642</v>
      </c>
      <c r="B15" s="78">
        <v>8</v>
      </c>
      <c r="C15" s="78" t="s">
        <v>642</v>
      </c>
      <c r="D15" s="78">
        <v>3</v>
      </c>
      <c r="E15" s="78" t="s">
        <v>643</v>
      </c>
      <c r="F15" s="78">
        <v>4</v>
      </c>
      <c r="G15" s="78" t="s">
        <v>678</v>
      </c>
      <c r="H15" s="78">
        <v>1</v>
      </c>
      <c r="I15" s="78" t="s">
        <v>642</v>
      </c>
      <c r="J15" s="78">
        <v>4</v>
      </c>
      <c r="K15" s="78" t="s">
        <v>658</v>
      </c>
      <c r="L15" s="78">
        <v>4</v>
      </c>
      <c r="M15" s="78" t="s">
        <v>644</v>
      </c>
      <c r="N15" s="78">
        <v>2</v>
      </c>
      <c r="O15" s="78" t="s">
        <v>644</v>
      </c>
      <c r="P15" s="78">
        <v>2</v>
      </c>
      <c r="Q15" s="78" t="s">
        <v>646</v>
      </c>
      <c r="R15" s="78">
        <v>2</v>
      </c>
      <c r="S15" s="78" t="s">
        <v>685</v>
      </c>
      <c r="T15" s="78">
        <v>2</v>
      </c>
      <c r="U15" s="78" t="s">
        <v>656</v>
      </c>
      <c r="V15" s="78">
        <v>1</v>
      </c>
    </row>
    <row r="16" spans="1:22" ht="15">
      <c r="A16" s="78" t="s">
        <v>644</v>
      </c>
      <c r="B16" s="78">
        <v>5</v>
      </c>
      <c r="C16" s="78" t="s">
        <v>647</v>
      </c>
      <c r="D16" s="78">
        <v>3</v>
      </c>
      <c r="E16" s="78" t="s">
        <v>670</v>
      </c>
      <c r="F16" s="78">
        <v>1</v>
      </c>
      <c r="G16" s="78"/>
      <c r="H16" s="78"/>
      <c r="I16" s="78" t="s">
        <v>661</v>
      </c>
      <c r="J16" s="78">
        <v>3</v>
      </c>
      <c r="K16" s="78" t="s">
        <v>689</v>
      </c>
      <c r="L16" s="78">
        <v>2</v>
      </c>
      <c r="M16" s="78"/>
      <c r="N16" s="78"/>
      <c r="O16" s="78" t="s">
        <v>650</v>
      </c>
      <c r="P16" s="78">
        <v>1</v>
      </c>
      <c r="Q16" s="78" t="s">
        <v>661</v>
      </c>
      <c r="R16" s="78">
        <v>1</v>
      </c>
      <c r="S16" s="78" t="s">
        <v>674</v>
      </c>
      <c r="T16" s="78">
        <v>2</v>
      </c>
      <c r="U16" s="78" t="s">
        <v>642</v>
      </c>
      <c r="V16" s="78">
        <v>1</v>
      </c>
    </row>
    <row r="17" spans="1:22" ht="15">
      <c r="A17" s="78" t="s">
        <v>652</v>
      </c>
      <c r="B17" s="78">
        <v>5</v>
      </c>
      <c r="C17" s="78" t="s">
        <v>650</v>
      </c>
      <c r="D17" s="78">
        <v>1</v>
      </c>
      <c r="E17" s="78" t="s">
        <v>662</v>
      </c>
      <c r="F17" s="78">
        <v>1</v>
      </c>
      <c r="G17" s="78"/>
      <c r="H17" s="78"/>
      <c r="I17" s="78" t="s">
        <v>673</v>
      </c>
      <c r="J17" s="78">
        <v>2</v>
      </c>
      <c r="K17" s="78" t="s">
        <v>686</v>
      </c>
      <c r="L17" s="78">
        <v>2</v>
      </c>
      <c r="M17" s="78"/>
      <c r="N17" s="78"/>
      <c r="O17" s="78" t="s">
        <v>648</v>
      </c>
      <c r="P17" s="78">
        <v>1</v>
      </c>
      <c r="Q17" s="78"/>
      <c r="R17" s="78"/>
      <c r="S17" s="78" t="s">
        <v>657</v>
      </c>
      <c r="T17" s="78">
        <v>1</v>
      </c>
      <c r="U17" s="78"/>
      <c r="V17" s="78"/>
    </row>
    <row r="18" spans="1:22" ht="15">
      <c r="A18" s="78" t="s">
        <v>658</v>
      </c>
      <c r="B18" s="78">
        <v>5</v>
      </c>
      <c r="C18" s="78" t="s">
        <v>648</v>
      </c>
      <c r="D18" s="78">
        <v>1</v>
      </c>
      <c r="E18" s="78" t="s">
        <v>651</v>
      </c>
      <c r="F18" s="78">
        <v>1</v>
      </c>
      <c r="G18" s="78"/>
      <c r="H18" s="78"/>
      <c r="I18" s="78" t="s">
        <v>644</v>
      </c>
      <c r="J18" s="78">
        <v>1</v>
      </c>
      <c r="K18" s="78" t="s">
        <v>687</v>
      </c>
      <c r="L18" s="78">
        <v>2</v>
      </c>
      <c r="M18" s="78"/>
      <c r="N18" s="78"/>
      <c r="O18" s="78" t="s">
        <v>649</v>
      </c>
      <c r="P18" s="78">
        <v>1</v>
      </c>
      <c r="Q18" s="78"/>
      <c r="R18" s="78"/>
      <c r="S18" s="78" t="s">
        <v>666</v>
      </c>
      <c r="T18" s="78">
        <v>1</v>
      </c>
      <c r="U18" s="78"/>
      <c r="V18" s="78"/>
    </row>
    <row r="19" spans="1:22" ht="15">
      <c r="A19" s="78" t="s">
        <v>685</v>
      </c>
      <c r="B19" s="78">
        <v>4</v>
      </c>
      <c r="C19" s="78" t="s">
        <v>649</v>
      </c>
      <c r="D19" s="78">
        <v>1</v>
      </c>
      <c r="E19" s="78"/>
      <c r="F19" s="78"/>
      <c r="G19" s="78"/>
      <c r="H19" s="78"/>
      <c r="I19" s="78" t="s">
        <v>645</v>
      </c>
      <c r="J19" s="78">
        <v>1</v>
      </c>
      <c r="K19" s="78" t="s">
        <v>688</v>
      </c>
      <c r="L19" s="78">
        <v>2</v>
      </c>
      <c r="M19" s="78"/>
      <c r="N19" s="78"/>
      <c r="O19" s="78"/>
      <c r="P19" s="78"/>
      <c r="Q19" s="78"/>
      <c r="R19" s="78"/>
      <c r="S19" s="78" t="s">
        <v>677</v>
      </c>
      <c r="T19" s="78">
        <v>1</v>
      </c>
      <c r="U19" s="78"/>
      <c r="V19" s="78"/>
    </row>
    <row r="20" spans="1:22" ht="15">
      <c r="A20" s="78" t="s">
        <v>661</v>
      </c>
      <c r="B20" s="78">
        <v>4</v>
      </c>
      <c r="C20" s="78"/>
      <c r="D20" s="78"/>
      <c r="E20" s="78"/>
      <c r="F20" s="78"/>
      <c r="G20" s="78"/>
      <c r="H20" s="78"/>
      <c r="I20" s="78"/>
      <c r="J20" s="78"/>
      <c r="K20" s="78" t="s">
        <v>685</v>
      </c>
      <c r="L20" s="78">
        <v>2</v>
      </c>
      <c r="M20" s="78"/>
      <c r="N20" s="78"/>
      <c r="O20" s="78"/>
      <c r="P20" s="78"/>
      <c r="Q20" s="78"/>
      <c r="R20" s="78"/>
      <c r="S20" s="78" t="s">
        <v>679</v>
      </c>
      <c r="T20" s="78">
        <v>1</v>
      </c>
      <c r="U20" s="78"/>
      <c r="V20" s="78"/>
    </row>
    <row r="21" spans="1:22" ht="15">
      <c r="A21" s="78" t="s">
        <v>643</v>
      </c>
      <c r="B21" s="78">
        <v>4</v>
      </c>
      <c r="C21" s="78"/>
      <c r="D21" s="78"/>
      <c r="E21" s="78"/>
      <c r="F21" s="78"/>
      <c r="G21" s="78"/>
      <c r="H21" s="78"/>
      <c r="I21" s="78"/>
      <c r="J21" s="78"/>
      <c r="K21" s="78" t="s">
        <v>681</v>
      </c>
      <c r="L21" s="78">
        <v>1</v>
      </c>
      <c r="M21" s="78"/>
      <c r="N21" s="78"/>
      <c r="O21" s="78"/>
      <c r="P21" s="78"/>
      <c r="Q21" s="78"/>
      <c r="R21" s="78"/>
      <c r="S21" s="78" t="s">
        <v>680</v>
      </c>
      <c r="T21" s="78">
        <v>1</v>
      </c>
      <c r="U21" s="78"/>
      <c r="V21" s="78"/>
    </row>
    <row r="22" spans="1:22" ht="15">
      <c r="A22" s="78" t="s">
        <v>647</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689</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688</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2985</v>
      </c>
      <c r="B27" s="13" t="s">
        <v>2931</v>
      </c>
      <c r="C27" s="13" t="s">
        <v>2993</v>
      </c>
      <c r="D27" s="13" t="s">
        <v>2934</v>
      </c>
      <c r="E27" s="13" t="s">
        <v>2998</v>
      </c>
      <c r="F27" s="13" t="s">
        <v>2936</v>
      </c>
      <c r="G27" s="13" t="s">
        <v>3001</v>
      </c>
      <c r="H27" s="13" t="s">
        <v>2938</v>
      </c>
      <c r="I27" s="13" t="s">
        <v>3006</v>
      </c>
      <c r="J27" s="13" t="s">
        <v>2940</v>
      </c>
      <c r="K27" s="13" t="s">
        <v>3011</v>
      </c>
      <c r="L27" s="13" t="s">
        <v>2942</v>
      </c>
      <c r="M27" s="13" t="s">
        <v>3014</v>
      </c>
      <c r="N27" s="13" t="s">
        <v>2944</v>
      </c>
      <c r="O27" s="13" t="s">
        <v>3021</v>
      </c>
      <c r="P27" s="13" t="s">
        <v>2946</v>
      </c>
      <c r="Q27" s="13" t="s">
        <v>3024</v>
      </c>
      <c r="R27" s="13" t="s">
        <v>2948</v>
      </c>
      <c r="S27" s="13" t="s">
        <v>3029</v>
      </c>
      <c r="T27" s="13" t="s">
        <v>2952</v>
      </c>
      <c r="U27" s="13" t="s">
        <v>3033</v>
      </c>
      <c r="V27" s="13" t="s">
        <v>2953</v>
      </c>
    </row>
    <row r="28" spans="1:22" ht="15">
      <c r="A28" s="78" t="s">
        <v>707</v>
      </c>
      <c r="B28" s="78">
        <v>116</v>
      </c>
      <c r="C28" s="78" t="s">
        <v>2991</v>
      </c>
      <c r="D28" s="78">
        <v>9</v>
      </c>
      <c r="E28" s="78" t="s">
        <v>707</v>
      </c>
      <c r="F28" s="78">
        <v>12</v>
      </c>
      <c r="G28" s="78" t="s">
        <v>707</v>
      </c>
      <c r="H28" s="78">
        <v>3</v>
      </c>
      <c r="I28" s="78" t="s">
        <v>707</v>
      </c>
      <c r="J28" s="78">
        <v>10</v>
      </c>
      <c r="K28" s="78" t="s">
        <v>707</v>
      </c>
      <c r="L28" s="78">
        <v>15</v>
      </c>
      <c r="M28" s="78" t="s">
        <v>3015</v>
      </c>
      <c r="N28" s="78">
        <v>2</v>
      </c>
      <c r="O28" s="78" t="s">
        <v>2991</v>
      </c>
      <c r="P28" s="78">
        <v>7</v>
      </c>
      <c r="Q28" s="78" t="s">
        <v>707</v>
      </c>
      <c r="R28" s="78">
        <v>6</v>
      </c>
      <c r="S28" s="78" t="s">
        <v>707</v>
      </c>
      <c r="T28" s="78">
        <v>9</v>
      </c>
      <c r="U28" s="78" t="s">
        <v>707</v>
      </c>
      <c r="V28" s="78">
        <v>11</v>
      </c>
    </row>
    <row r="29" spans="1:22" ht="15">
      <c r="A29" s="78" t="s">
        <v>716</v>
      </c>
      <c r="B29" s="78">
        <v>83</v>
      </c>
      <c r="C29" s="78" t="s">
        <v>716</v>
      </c>
      <c r="D29" s="78">
        <v>9</v>
      </c>
      <c r="E29" s="78" t="s">
        <v>716</v>
      </c>
      <c r="F29" s="78">
        <v>9</v>
      </c>
      <c r="G29" s="78" t="s">
        <v>2987</v>
      </c>
      <c r="H29" s="78">
        <v>3</v>
      </c>
      <c r="I29" s="78" t="s">
        <v>2987</v>
      </c>
      <c r="J29" s="78">
        <v>8</v>
      </c>
      <c r="K29" s="78" t="s">
        <v>2986</v>
      </c>
      <c r="L29" s="78">
        <v>9</v>
      </c>
      <c r="M29" s="78" t="s">
        <v>707</v>
      </c>
      <c r="N29" s="78">
        <v>2</v>
      </c>
      <c r="O29" s="78" t="s">
        <v>716</v>
      </c>
      <c r="P29" s="78">
        <v>7</v>
      </c>
      <c r="Q29" s="78" t="s">
        <v>2986</v>
      </c>
      <c r="R29" s="78">
        <v>4</v>
      </c>
      <c r="S29" s="78" t="s">
        <v>716</v>
      </c>
      <c r="T29" s="78">
        <v>4</v>
      </c>
      <c r="U29" s="78" t="s">
        <v>716</v>
      </c>
      <c r="V29" s="78">
        <v>8</v>
      </c>
    </row>
    <row r="30" spans="1:22" ht="15">
      <c r="A30" s="78" t="s">
        <v>2986</v>
      </c>
      <c r="B30" s="78">
        <v>46</v>
      </c>
      <c r="C30" s="78" t="s">
        <v>2994</v>
      </c>
      <c r="D30" s="78">
        <v>8</v>
      </c>
      <c r="E30" s="78" t="s">
        <v>810</v>
      </c>
      <c r="F30" s="78">
        <v>6</v>
      </c>
      <c r="G30" s="78" t="s">
        <v>3002</v>
      </c>
      <c r="H30" s="78">
        <v>2</v>
      </c>
      <c r="I30" s="78" t="s">
        <v>716</v>
      </c>
      <c r="J30" s="78">
        <v>8</v>
      </c>
      <c r="K30" s="78" t="s">
        <v>2988</v>
      </c>
      <c r="L30" s="78">
        <v>8</v>
      </c>
      <c r="M30" s="78" t="s">
        <v>3016</v>
      </c>
      <c r="N30" s="78">
        <v>1</v>
      </c>
      <c r="O30" s="78" t="s">
        <v>707</v>
      </c>
      <c r="P30" s="78">
        <v>4</v>
      </c>
      <c r="Q30" s="78" t="s">
        <v>2987</v>
      </c>
      <c r="R30" s="78">
        <v>4</v>
      </c>
      <c r="S30" s="78" t="s">
        <v>2989</v>
      </c>
      <c r="T30" s="78">
        <v>4</v>
      </c>
      <c r="U30" s="78" t="s">
        <v>3034</v>
      </c>
      <c r="V30" s="78">
        <v>7</v>
      </c>
    </row>
    <row r="31" spans="1:22" ht="15">
      <c r="A31" s="78" t="s">
        <v>2987</v>
      </c>
      <c r="B31" s="78">
        <v>45</v>
      </c>
      <c r="C31" s="78" t="s">
        <v>707</v>
      </c>
      <c r="D31" s="78">
        <v>7</v>
      </c>
      <c r="E31" s="78" t="s">
        <v>2986</v>
      </c>
      <c r="F31" s="78">
        <v>5</v>
      </c>
      <c r="G31" s="78" t="s">
        <v>2988</v>
      </c>
      <c r="H31" s="78">
        <v>2</v>
      </c>
      <c r="I31" s="78" t="s">
        <v>810</v>
      </c>
      <c r="J31" s="78">
        <v>8</v>
      </c>
      <c r="K31" s="78" t="s">
        <v>2987</v>
      </c>
      <c r="L31" s="78">
        <v>8</v>
      </c>
      <c r="M31" s="78" t="s">
        <v>3017</v>
      </c>
      <c r="N31" s="78">
        <v>1</v>
      </c>
      <c r="O31" s="78" t="s">
        <v>2994</v>
      </c>
      <c r="P31" s="78">
        <v>3</v>
      </c>
      <c r="Q31" s="78" t="s">
        <v>716</v>
      </c>
      <c r="R31" s="78">
        <v>4</v>
      </c>
      <c r="S31" s="78" t="s">
        <v>2988</v>
      </c>
      <c r="T31" s="78">
        <v>4</v>
      </c>
      <c r="U31" s="78" t="s">
        <v>2986</v>
      </c>
      <c r="V31" s="78">
        <v>7</v>
      </c>
    </row>
    <row r="32" spans="1:22" ht="15">
      <c r="A32" s="78" t="s">
        <v>2988</v>
      </c>
      <c r="B32" s="78">
        <v>40</v>
      </c>
      <c r="C32" s="78" t="s">
        <v>2988</v>
      </c>
      <c r="D32" s="78">
        <v>6</v>
      </c>
      <c r="E32" s="78" t="s">
        <v>753</v>
      </c>
      <c r="F32" s="78">
        <v>5</v>
      </c>
      <c r="G32" s="78" t="s">
        <v>220</v>
      </c>
      <c r="H32" s="78">
        <v>2</v>
      </c>
      <c r="I32" s="78" t="s">
        <v>2992</v>
      </c>
      <c r="J32" s="78">
        <v>3</v>
      </c>
      <c r="K32" s="78" t="s">
        <v>716</v>
      </c>
      <c r="L32" s="78">
        <v>5</v>
      </c>
      <c r="M32" s="78" t="s">
        <v>3018</v>
      </c>
      <c r="N32" s="78">
        <v>1</v>
      </c>
      <c r="O32" s="78" t="s">
        <v>3022</v>
      </c>
      <c r="P32" s="78">
        <v>2</v>
      </c>
      <c r="Q32" s="78" t="s">
        <v>2988</v>
      </c>
      <c r="R32" s="78">
        <v>4</v>
      </c>
      <c r="S32" s="78" t="s">
        <v>810</v>
      </c>
      <c r="T32" s="78">
        <v>3</v>
      </c>
      <c r="U32" s="78" t="s">
        <v>2989</v>
      </c>
      <c r="V32" s="78">
        <v>5</v>
      </c>
    </row>
    <row r="33" spans="1:22" ht="15">
      <c r="A33" s="78" t="s">
        <v>810</v>
      </c>
      <c r="B33" s="78">
        <v>39</v>
      </c>
      <c r="C33" s="78" t="s">
        <v>2990</v>
      </c>
      <c r="D33" s="78">
        <v>6</v>
      </c>
      <c r="E33" s="78" t="s">
        <v>2989</v>
      </c>
      <c r="F33" s="78">
        <v>5</v>
      </c>
      <c r="G33" s="78" t="s">
        <v>3003</v>
      </c>
      <c r="H33" s="78">
        <v>2</v>
      </c>
      <c r="I33" s="78" t="s">
        <v>3007</v>
      </c>
      <c r="J33" s="78">
        <v>3</v>
      </c>
      <c r="K33" s="78" t="s">
        <v>2992</v>
      </c>
      <c r="L33" s="78">
        <v>5</v>
      </c>
      <c r="M33" s="78" t="s">
        <v>3019</v>
      </c>
      <c r="N33" s="78">
        <v>1</v>
      </c>
      <c r="O33" s="78" t="s">
        <v>2987</v>
      </c>
      <c r="P33" s="78">
        <v>2</v>
      </c>
      <c r="Q33" s="78" t="s">
        <v>3025</v>
      </c>
      <c r="R33" s="78">
        <v>3</v>
      </c>
      <c r="S33" s="78" t="s">
        <v>2987</v>
      </c>
      <c r="T33" s="78">
        <v>3</v>
      </c>
      <c r="U33" s="78" t="s">
        <v>761</v>
      </c>
      <c r="V33" s="78">
        <v>5</v>
      </c>
    </row>
    <row r="34" spans="1:22" ht="15">
      <c r="A34" s="78" t="s">
        <v>2989</v>
      </c>
      <c r="B34" s="78">
        <v>28</v>
      </c>
      <c r="C34" s="78" t="s">
        <v>2986</v>
      </c>
      <c r="D34" s="78">
        <v>4</v>
      </c>
      <c r="E34" s="78" t="s">
        <v>2987</v>
      </c>
      <c r="F34" s="78">
        <v>5</v>
      </c>
      <c r="G34" s="78" t="s">
        <v>716</v>
      </c>
      <c r="H34" s="78">
        <v>1</v>
      </c>
      <c r="I34" s="78" t="s">
        <v>2986</v>
      </c>
      <c r="J34" s="78">
        <v>3</v>
      </c>
      <c r="K34" s="78" t="s">
        <v>719</v>
      </c>
      <c r="L34" s="78">
        <v>5</v>
      </c>
      <c r="M34" s="78" t="s">
        <v>3020</v>
      </c>
      <c r="N34" s="78">
        <v>1</v>
      </c>
      <c r="O34" s="78" t="s">
        <v>2986</v>
      </c>
      <c r="P34" s="78">
        <v>2</v>
      </c>
      <c r="Q34" s="78" t="s">
        <v>2989</v>
      </c>
      <c r="R34" s="78">
        <v>3</v>
      </c>
      <c r="S34" s="78" t="s">
        <v>2986</v>
      </c>
      <c r="T34" s="78">
        <v>3</v>
      </c>
      <c r="U34" s="78" t="s">
        <v>3025</v>
      </c>
      <c r="V34" s="78">
        <v>4</v>
      </c>
    </row>
    <row r="35" spans="1:22" ht="15">
      <c r="A35" s="78" t="s">
        <v>2990</v>
      </c>
      <c r="B35" s="78">
        <v>23</v>
      </c>
      <c r="C35" s="78" t="s">
        <v>2995</v>
      </c>
      <c r="D35" s="78">
        <v>3</v>
      </c>
      <c r="E35" s="78" t="s">
        <v>2990</v>
      </c>
      <c r="F35" s="78">
        <v>3</v>
      </c>
      <c r="G35" s="78" t="s">
        <v>810</v>
      </c>
      <c r="H35" s="78">
        <v>1</v>
      </c>
      <c r="I35" s="78" t="s">
        <v>3008</v>
      </c>
      <c r="J35" s="78">
        <v>3</v>
      </c>
      <c r="K35" s="78" t="s">
        <v>810</v>
      </c>
      <c r="L35" s="78">
        <v>3</v>
      </c>
      <c r="M35" s="78"/>
      <c r="N35" s="78"/>
      <c r="O35" s="78" t="s">
        <v>2988</v>
      </c>
      <c r="P35" s="78">
        <v>2</v>
      </c>
      <c r="Q35" s="78" t="s">
        <v>3026</v>
      </c>
      <c r="R35" s="78">
        <v>3</v>
      </c>
      <c r="S35" s="78" t="s">
        <v>3030</v>
      </c>
      <c r="T35" s="78">
        <v>3</v>
      </c>
      <c r="U35" s="78" t="s">
        <v>3028</v>
      </c>
      <c r="V35" s="78">
        <v>4</v>
      </c>
    </row>
    <row r="36" spans="1:22" ht="15">
      <c r="A36" s="78" t="s">
        <v>2991</v>
      </c>
      <c r="B36" s="78">
        <v>20</v>
      </c>
      <c r="C36" s="78" t="s">
        <v>2996</v>
      </c>
      <c r="D36" s="78">
        <v>3</v>
      </c>
      <c r="E36" s="78" t="s">
        <v>2999</v>
      </c>
      <c r="F36" s="78">
        <v>3</v>
      </c>
      <c r="G36" s="78" t="s">
        <v>3004</v>
      </c>
      <c r="H36" s="78">
        <v>1</v>
      </c>
      <c r="I36" s="78" t="s">
        <v>3009</v>
      </c>
      <c r="J36" s="78">
        <v>2</v>
      </c>
      <c r="K36" s="78" t="s">
        <v>3012</v>
      </c>
      <c r="L36" s="78">
        <v>3</v>
      </c>
      <c r="M36" s="78"/>
      <c r="N36" s="78"/>
      <c r="O36" s="78" t="s">
        <v>810</v>
      </c>
      <c r="P36" s="78">
        <v>2</v>
      </c>
      <c r="Q36" s="78" t="s">
        <v>3027</v>
      </c>
      <c r="R36" s="78">
        <v>3</v>
      </c>
      <c r="S36" s="78" t="s">
        <v>3031</v>
      </c>
      <c r="T36" s="78">
        <v>2</v>
      </c>
      <c r="U36" s="78" t="s">
        <v>3035</v>
      </c>
      <c r="V36" s="78">
        <v>4</v>
      </c>
    </row>
    <row r="37" spans="1:22" ht="15">
      <c r="A37" s="78" t="s">
        <v>2992</v>
      </c>
      <c r="B37" s="78">
        <v>14</v>
      </c>
      <c r="C37" s="78" t="s">
        <v>2997</v>
      </c>
      <c r="D37" s="78">
        <v>2</v>
      </c>
      <c r="E37" s="78" t="s">
        <v>3000</v>
      </c>
      <c r="F37" s="78">
        <v>2</v>
      </c>
      <c r="G37" s="78" t="s">
        <v>3005</v>
      </c>
      <c r="H37" s="78">
        <v>1</v>
      </c>
      <c r="I37" s="78" t="s">
        <v>3010</v>
      </c>
      <c r="J37" s="78">
        <v>2</v>
      </c>
      <c r="K37" s="78" t="s">
        <v>3013</v>
      </c>
      <c r="L37" s="78">
        <v>3</v>
      </c>
      <c r="M37" s="78"/>
      <c r="N37" s="78"/>
      <c r="O37" s="78" t="s">
        <v>3023</v>
      </c>
      <c r="P37" s="78">
        <v>1</v>
      </c>
      <c r="Q37" s="78" t="s">
        <v>3028</v>
      </c>
      <c r="R37" s="78">
        <v>2</v>
      </c>
      <c r="S37" s="78" t="s">
        <v>3032</v>
      </c>
      <c r="T37" s="78">
        <v>2</v>
      </c>
      <c r="U37" s="78" t="s">
        <v>810</v>
      </c>
      <c r="V37" s="78">
        <v>4</v>
      </c>
    </row>
    <row r="40" spans="1:22" ht="15" customHeight="1">
      <c r="A40" s="13" t="s">
        <v>3054</v>
      </c>
      <c r="B40" s="13" t="s">
        <v>2931</v>
      </c>
      <c r="C40" s="13" t="s">
        <v>3060</v>
      </c>
      <c r="D40" s="13" t="s">
        <v>2934</v>
      </c>
      <c r="E40" s="13" t="s">
        <v>3063</v>
      </c>
      <c r="F40" s="13" t="s">
        <v>2936</v>
      </c>
      <c r="G40" s="13" t="s">
        <v>3066</v>
      </c>
      <c r="H40" s="13" t="s">
        <v>2938</v>
      </c>
      <c r="I40" s="13" t="s">
        <v>3068</v>
      </c>
      <c r="J40" s="13" t="s">
        <v>2940</v>
      </c>
      <c r="K40" s="13" t="s">
        <v>3071</v>
      </c>
      <c r="L40" s="13" t="s">
        <v>2942</v>
      </c>
      <c r="M40" s="13" t="s">
        <v>3075</v>
      </c>
      <c r="N40" s="13" t="s">
        <v>2944</v>
      </c>
      <c r="O40" s="13" t="s">
        <v>3083</v>
      </c>
      <c r="P40" s="13" t="s">
        <v>2946</v>
      </c>
      <c r="Q40" s="13" t="s">
        <v>3087</v>
      </c>
      <c r="R40" s="13" t="s">
        <v>2948</v>
      </c>
      <c r="S40" s="13" t="s">
        <v>3090</v>
      </c>
      <c r="T40" s="13" t="s">
        <v>2952</v>
      </c>
      <c r="U40" s="13" t="s">
        <v>3094</v>
      </c>
      <c r="V40" s="13" t="s">
        <v>2953</v>
      </c>
    </row>
    <row r="41" spans="1:22" ht="15">
      <c r="A41" s="84" t="s">
        <v>3055</v>
      </c>
      <c r="B41" s="84">
        <v>73</v>
      </c>
      <c r="C41" s="84" t="s">
        <v>2991</v>
      </c>
      <c r="D41" s="84">
        <v>9</v>
      </c>
      <c r="E41" s="84" t="s">
        <v>3064</v>
      </c>
      <c r="F41" s="84">
        <v>29</v>
      </c>
      <c r="G41" s="84" t="s">
        <v>218</v>
      </c>
      <c r="H41" s="84">
        <v>3</v>
      </c>
      <c r="I41" s="84" t="s">
        <v>707</v>
      </c>
      <c r="J41" s="84">
        <v>10</v>
      </c>
      <c r="K41" s="84" t="s">
        <v>707</v>
      </c>
      <c r="L41" s="84">
        <v>15</v>
      </c>
      <c r="M41" s="84" t="s">
        <v>222</v>
      </c>
      <c r="N41" s="84">
        <v>3</v>
      </c>
      <c r="O41" s="84" t="s">
        <v>2991</v>
      </c>
      <c r="P41" s="84">
        <v>7</v>
      </c>
      <c r="Q41" s="84" t="s">
        <v>707</v>
      </c>
      <c r="R41" s="84">
        <v>6</v>
      </c>
      <c r="S41" s="84" t="s">
        <v>707</v>
      </c>
      <c r="T41" s="84">
        <v>9</v>
      </c>
      <c r="U41" s="84" t="s">
        <v>707</v>
      </c>
      <c r="V41" s="84">
        <v>11</v>
      </c>
    </row>
    <row r="42" spans="1:22" ht="15">
      <c r="A42" s="84" t="s">
        <v>3056</v>
      </c>
      <c r="B42" s="84">
        <v>37</v>
      </c>
      <c r="C42" s="84" t="s">
        <v>716</v>
      </c>
      <c r="D42" s="84">
        <v>9</v>
      </c>
      <c r="E42" s="84" t="s">
        <v>707</v>
      </c>
      <c r="F42" s="84">
        <v>12</v>
      </c>
      <c r="G42" s="84" t="s">
        <v>707</v>
      </c>
      <c r="H42" s="84">
        <v>3</v>
      </c>
      <c r="I42" s="84" t="s">
        <v>2987</v>
      </c>
      <c r="J42" s="84">
        <v>8</v>
      </c>
      <c r="K42" s="84" t="s">
        <v>2992</v>
      </c>
      <c r="L42" s="84">
        <v>11</v>
      </c>
      <c r="M42" s="84" t="s">
        <v>3015</v>
      </c>
      <c r="N42" s="84">
        <v>2</v>
      </c>
      <c r="O42" s="84" t="s">
        <v>716</v>
      </c>
      <c r="P42" s="84">
        <v>7</v>
      </c>
      <c r="Q42" s="84" t="s">
        <v>2986</v>
      </c>
      <c r="R42" s="84">
        <v>4</v>
      </c>
      <c r="S42" s="84" t="s">
        <v>716</v>
      </c>
      <c r="T42" s="84">
        <v>4</v>
      </c>
      <c r="U42" s="84" t="s">
        <v>716</v>
      </c>
      <c r="V42" s="84">
        <v>8</v>
      </c>
    </row>
    <row r="43" spans="1:22" ht="15">
      <c r="A43" s="84" t="s">
        <v>3057</v>
      </c>
      <c r="B43" s="84">
        <v>0</v>
      </c>
      <c r="C43" s="84" t="s">
        <v>2994</v>
      </c>
      <c r="D43" s="84">
        <v>8</v>
      </c>
      <c r="E43" s="84" t="s">
        <v>320</v>
      </c>
      <c r="F43" s="84">
        <v>11</v>
      </c>
      <c r="G43" s="84" t="s">
        <v>2987</v>
      </c>
      <c r="H43" s="84">
        <v>3</v>
      </c>
      <c r="I43" s="84" t="s">
        <v>716</v>
      </c>
      <c r="J43" s="84">
        <v>8</v>
      </c>
      <c r="K43" s="84" t="s">
        <v>2986</v>
      </c>
      <c r="L43" s="84">
        <v>9</v>
      </c>
      <c r="M43" s="84" t="s">
        <v>3076</v>
      </c>
      <c r="N43" s="84">
        <v>2</v>
      </c>
      <c r="O43" s="84" t="s">
        <v>707</v>
      </c>
      <c r="P43" s="84">
        <v>4</v>
      </c>
      <c r="Q43" s="84" t="s">
        <v>407</v>
      </c>
      <c r="R43" s="84">
        <v>4</v>
      </c>
      <c r="S43" s="84" t="s">
        <v>2989</v>
      </c>
      <c r="T43" s="84">
        <v>4</v>
      </c>
      <c r="U43" s="84" t="s">
        <v>3034</v>
      </c>
      <c r="V43" s="84">
        <v>7</v>
      </c>
    </row>
    <row r="44" spans="1:22" ht="15">
      <c r="A44" s="84" t="s">
        <v>3058</v>
      </c>
      <c r="B44" s="84">
        <v>2973</v>
      </c>
      <c r="C44" s="84" t="s">
        <v>707</v>
      </c>
      <c r="D44" s="84">
        <v>7</v>
      </c>
      <c r="E44" s="84" t="s">
        <v>716</v>
      </c>
      <c r="F44" s="84">
        <v>9</v>
      </c>
      <c r="G44" s="84" t="s">
        <v>220</v>
      </c>
      <c r="H44" s="84">
        <v>3</v>
      </c>
      <c r="I44" s="84" t="s">
        <v>810</v>
      </c>
      <c r="J44" s="84">
        <v>8</v>
      </c>
      <c r="K44" s="84" t="s">
        <v>2988</v>
      </c>
      <c r="L44" s="84">
        <v>8</v>
      </c>
      <c r="M44" s="84" t="s">
        <v>707</v>
      </c>
      <c r="N44" s="84">
        <v>2</v>
      </c>
      <c r="O44" s="84" t="s">
        <v>223</v>
      </c>
      <c r="P44" s="84">
        <v>3</v>
      </c>
      <c r="Q44" s="84" t="s">
        <v>3088</v>
      </c>
      <c r="R44" s="84">
        <v>4</v>
      </c>
      <c r="S44" s="84" t="s">
        <v>3091</v>
      </c>
      <c r="T44" s="84">
        <v>4</v>
      </c>
      <c r="U44" s="84" t="s">
        <v>2986</v>
      </c>
      <c r="V44" s="84">
        <v>7</v>
      </c>
    </row>
    <row r="45" spans="1:22" ht="15">
      <c r="A45" s="84" t="s">
        <v>3059</v>
      </c>
      <c r="B45" s="84">
        <v>3083</v>
      </c>
      <c r="C45" s="84" t="s">
        <v>2988</v>
      </c>
      <c r="D45" s="84">
        <v>6</v>
      </c>
      <c r="E45" s="84" t="s">
        <v>810</v>
      </c>
      <c r="F45" s="84">
        <v>6</v>
      </c>
      <c r="G45" s="84" t="s">
        <v>3002</v>
      </c>
      <c r="H45" s="84">
        <v>2</v>
      </c>
      <c r="I45" s="84" t="s">
        <v>218</v>
      </c>
      <c r="J45" s="84">
        <v>5</v>
      </c>
      <c r="K45" s="84" t="s">
        <v>2987</v>
      </c>
      <c r="L45" s="84">
        <v>8</v>
      </c>
      <c r="M45" s="84" t="s">
        <v>3077</v>
      </c>
      <c r="N45" s="84">
        <v>2</v>
      </c>
      <c r="O45" s="84" t="s">
        <v>2994</v>
      </c>
      <c r="P45" s="84">
        <v>3</v>
      </c>
      <c r="Q45" s="84" t="s">
        <v>2987</v>
      </c>
      <c r="R45" s="84">
        <v>4</v>
      </c>
      <c r="S45" s="84" t="s">
        <v>3092</v>
      </c>
      <c r="T45" s="84">
        <v>4</v>
      </c>
      <c r="U45" s="84" t="s">
        <v>237</v>
      </c>
      <c r="V45" s="84">
        <v>5</v>
      </c>
    </row>
    <row r="46" spans="1:22" ht="15">
      <c r="A46" s="84" t="s">
        <v>707</v>
      </c>
      <c r="B46" s="84">
        <v>116</v>
      </c>
      <c r="C46" s="84" t="s">
        <v>2990</v>
      </c>
      <c r="D46" s="84">
        <v>6</v>
      </c>
      <c r="E46" s="84" t="s">
        <v>2986</v>
      </c>
      <c r="F46" s="84">
        <v>5</v>
      </c>
      <c r="G46" s="84" t="s">
        <v>421</v>
      </c>
      <c r="H46" s="84">
        <v>2</v>
      </c>
      <c r="I46" s="84" t="s">
        <v>255</v>
      </c>
      <c r="J46" s="84">
        <v>4</v>
      </c>
      <c r="K46" s="84" t="s">
        <v>3072</v>
      </c>
      <c r="L46" s="84">
        <v>7</v>
      </c>
      <c r="M46" s="84" t="s">
        <v>3078</v>
      </c>
      <c r="N46" s="84">
        <v>2</v>
      </c>
      <c r="O46" s="84" t="s">
        <v>221</v>
      </c>
      <c r="P46" s="84">
        <v>2</v>
      </c>
      <c r="Q46" s="84" t="s">
        <v>716</v>
      </c>
      <c r="R46" s="84">
        <v>4</v>
      </c>
      <c r="S46" s="84" t="s">
        <v>3030</v>
      </c>
      <c r="T46" s="84">
        <v>4</v>
      </c>
      <c r="U46" s="84" t="s">
        <v>2989</v>
      </c>
      <c r="V46" s="84">
        <v>5</v>
      </c>
    </row>
    <row r="47" spans="1:22" ht="15">
      <c r="A47" s="84" t="s">
        <v>716</v>
      </c>
      <c r="B47" s="84">
        <v>90</v>
      </c>
      <c r="C47" s="84" t="s">
        <v>323</v>
      </c>
      <c r="D47" s="84">
        <v>4</v>
      </c>
      <c r="E47" s="84" t="s">
        <v>753</v>
      </c>
      <c r="F47" s="84">
        <v>5</v>
      </c>
      <c r="G47" s="84" t="s">
        <v>3067</v>
      </c>
      <c r="H47" s="84">
        <v>2</v>
      </c>
      <c r="I47" s="84" t="s">
        <v>3069</v>
      </c>
      <c r="J47" s="84">
        <v>4</v>
      </c>
      <c r="K47" s="84" t="s">
        <v>3069</v>
      </c>
      <c r="L47" s="84">
        <v>7</v>
      </c>
      <c r="M47" s="84" t="s">
        <v>3079</v>
      </c>
      <c r="N47" s="84">
        <v>2</v>
      </c>
      <c r="O47" s="84" t="s">
        <v>3022</v>
      </c>
      <c r="P47" s="84">
        <v>2</v>
      </c>
      <c r="Q47" s="84" t="s">
        <v>2988</v>
      </c>
      <c r="R47" s="84">
        <v>4</v>
      </c>
      <c r="S47" s="84" t="s">
        <v>2988</v>
      </c>
      <c r="T47" s="84">
        <v>4</v>
      </c>
      <c r="U47" s="84" t="s">
        <v>761</v>
      </c>
      <c r="V47" s="84">
        <v>5</v>
      </c>
    </row>
    <row r="48" spans="1:22" ht="15">
      <c r="A48" s="84" t="s">
        <v>2986</v>
      </c>
      <c r="B48" s="84">
        <v>46</v>
      </c>
      <c r="C48" s="84" t="s">
        <v>2986</v>
      </c>
      <c r="D48" s="84">
        <v>4</v>
      </c>
      <c r="E48" s="84" t="s">
        <v>2989</v>
      </c>
      <c r="F48" s="84">
        <v>5</v>
      </c>
      <c r="G48" s="84" t="s">
        <v>2988</v>
      </c>
      <c r="H48" s="84">
        <v>2</v>
      </c>
      <c r="I48" s="84" t="s">
        <v>397</v>
      </c>
      <c r="J48" s="84">
        <v>4</v>
      </c>
      <c r="K48" s="84" t="s">
        <v>3073</v>
      </c>
      <c r="L48" s="84">
        <v>6</v>
      </c>
      <c r="M48" s="84" t="s">
        <v>3080</v>
      </c>
      <c r="N48" s="84">
        <v>2</v>
      </c>
      <c r="O48" s="84" t="s">
        <v>3084</v>
      </c>
      <c r="P48" s="84">
        <v>2</v>
      </c>
      <c r="Q48" s="84" t="s">
        <v>3089</v>
      </c>
      <c r="R48" s="84">
        <v>4</v>
      </c>
      <c r="S48" s="84" t="s">
        <v>3093</v>
      </c>
      <c r="T48" s="84">
        <v>3</v>
      </c>
      <c r="U48" s="84" t="s">
        <v>3025</v>
      </c>
      <c r="V48" s="84">
        <v>4</v>
      </c>
    </row>
    <row r="49" spans="1:22" ht="15">
      <c r="A49" s="84" t="s">
        <v>2987</v>
      </c>
      <c r="B49" s="84">
        <v>45</v>
      </c>
      <c r="C49" s="84" t="s">
        <v>3061</v>
      </c>
      <c r="D49" s="84">
        <v>3</v>
      </c>
      <c r="E49" s="84" t="s">
        <v>2987</v>
      </c>
      <c r="F49" s="84">
        <v>5</v>
      </c>
      <c r="G49" s="84" t="s">
        <v>3003</v>
      </c>
      <c r="H49" s="84">
        <v>2</v>
      </c>
      <c r="I49" s="84" t="s">
        <v>2992</v>
      </c>
      <c r="J49" s="84">
        <v>3</v>
      </c>
      <c r="K49" s="84" t="s">
        <v>3074</v>
      </c>
      <c r="L49" s="84">
        <v>6</v>
      </c>
      <c r="M49" s="84" t="s">
        <v>3081</v>
      </c>
      <c r="N49" s="84">
        <v>2</v>
      </c>
      <c r="O49" s="84" t="s">
        <v>3085</v>
      </c>
      <c r="P49" s="84">
        <v>2</v>
      </c>
      <c r="Q49" s="84" t="s">
        <v>219</v>
      </c>
      <c r="R49" s="84">
        <v>3</v>
      </c>
      <c r="S49" s="84" t="s">
        <v>3015</v>
      </c>
      <c r="T49" s="84">
        <v>3</v>
      </c>
      <c r="U49" s="84" t="s">
        <v>3028</v>
      </c>
      <c r="V49" s="84">
        <v>4</v>
      </c>
    </row>
    <row r="50" spans="1:22" ht="15">
      <c r="A50" s="84" t="s">
        <v>2988</v>
      </c>
      <c r="B50" s="84">
        <v>40</v>
      </c>
      <c r="C50" s="84" t="s">
        <v>3062</v>
      </c>
      <c r="D50" s="84">
        <v>3</v>
      </c>
      <c r="E50" s="84" t="s">
        <v>3065</v>
      </c>
      <c r="F50" s="84">
        <v>4</v>
      </c>
      <c r="G50" s="84" t="s">
        <v>304</v>
      </c>
      <c r="H50" s="84">
        <v>2</v>
      </c>
      <c r="I50" s="84" t="s">
        <v>3070</v>
      </c>
      <c r="J50" s="84">
        <v>3</v>
      </c>
      <c r="K50" s="84" t="s">
        <v>716</v>
      </c>
      <c r="L50" s="84">
        <v>5</v>
      </c>
      <c r="M50" s="84" t="s">
        <v>3082</v>
      </c>
      <c r="N50" s="84">
        <v>2</v>
      </c>
      <c r="O50" s="84" t="s">
        <v>3086</v>
      </c>
      <c r="P50" s="84">
        <v>2</v>
      </c>
      <c r="Q50" s="84" t="s">
        <v>3025</v>
      </c>
      <c r="R50" s="84">
        <v>3</v>
      </c>
      <c r="S50" s="84" t="s">
        <v>810</v>
      </c>
      <c r="T50" s="84">
        <v>3</v>
      </c>
      <c r="U50" s="84" t="s">
        <v>3095</v>
      </c>
      <c r="V50" s="84">
        <v>4</v>
      </c>
    </row>
    <row r="53" spans="1:22" ht="15" customHeight="1">
      <c r="A53" s="13" t="s">
        <v>3131</v>
      </c>
      <c r="B53" s="13" t="s">
        <v>2931</v>
      </c>
      <c r="C53" s="13" t="s">
        <v>3142</v>
      </c>
      <c r="D53" s="13" t="s">
        <v>2934</v>
      </c>
      <c r="E53" s="13" t="s">
        <v>3151</v>
      </c>
      <c r="F53" s="13" t="s">
        <v>2936</v>
      </c>
      <c r="G53" s="13" t="s">
        <v>3160</v>
      </c>
      <c r="H53" s="13" t="s">
        <v>2938</v>
      </c>
      <c r="I53" s="13" t="s">
        <v>3167</v>
      </c>
      <c r="J53" s="13" t="s">
        <v>2940</v>
      </c>
      <c r="K53" s="13" t="s">
        <v>3177</v>
      </c>
      <c r="L53" s="13" t="s">
        <v>2942</v>
      </c>
      <c r="M53" s="13" t="s">
        <v>3186</v>
      </c>
      <c r="N53" s="13" t="s">
        <v>2944</v>
      </c>
      <c r="O53" s="13" t="s">
        <v>3197</v>
      </c>
      <c r="P53" s="13" t="s">
        <v>2946</v>
      </c>
      <c r="Q53" s="13" t="s">
        <v>3206</v>
      </c>
      <c r="R53" s="13" t="s">
        <v>2948</v>
      </c>
      <c r="S53" s="13" t="s">
        <v>3216</v>
      </c>
      <c r="T53" s="13" t="s">
        <v>2952</v>
      </c>
      <c r="U53" s="13" t="s">
        <v>3227</v>
      </c>
      <c r="V53" s="13" t="s">
        <v>2953</v>
      </c>
    </row>
    <row r="54" spans="1:22" ht="15">
      <c r="A54" s="84" t="s">
        <v>3132</v>
      </c>
      <c r="B54" s="84">
        <v>20</v>
      </c>
      <c r="C54" s="84" t="s">
        <v>3134</v>
      </c>
      <c r="D54" s="84">
        <v>8</v>
      </c>
      <c r="E54" s="84" t="s">
        <v>3133</v>
      </c>
      <c r="F54" s="84">
        <v>19</v>
      </c>
      <c r="G54" s="84" t="s">
        <v>3161</v>
      </c>
      <c r="H54" s="84">
        <v>2</v>
      </c>
      <c r="I54" s="84" t="s">
        <v>3138</v>
      </c>
      <c r="J54" s="84">
        <v>3</v>
      </c>
      <c r="K54" s="84" t="s">
        <v>3140</v>
      </c>
      <c r="L54" s="84">
        <v>5</v>
      </c>
      <c r="M54" s="84" t="s">
        <v>3187</v>
      </c>
      <c r="N54" s="84">
        <v>2</v>
      </c>
      <c r="O54" s="84" t="s">
        <v>3134</v>
      </c>
      <c r="P54" s="84">
        <v>3</v>
      </c>
      <c r="Q54" s="84" t="s">
        <v>3141</v>
      </c>
      <c r="R54" s="84">
        <v>4</v>
      </c>
      <c r="S54" s="84" t="s">
        <v>3217</v>
      </c>
      <c r="T54" s="84">
        <v>2</v>
      </c>
      <c r="U54" s="84" t="s">
        <v>3132</v>
      </c>
      <c r="V54" s="84">
        <v>7</v>
      </c>
    </row>
    <row r="55" spans="1:22" ht="15">
      <c r="A55" s="84" t="s">
        <v>3133</v>
      </c>
      <c r="B55" s="84">
        <v>19</v>
      </c>
      <c r="C55" s="84" t="s">
        <v>3135</v>
      </c>
      <c r="D55" s="84">
        <v>5</v>
      </c>
      <c r="E55" s="84" t="s">
        <v>3152</v>
      </c>
      <c r="F55" s="84">
        <v>4</v>
      </c>
      <c r="G55" s="84" t="s">
        <v>3162</v>
      </c>
      <c r="H55" s="84">
        <v>2</v>
      </c>
      <c r="I55" s="84" t="s">
        <v>3168</v>
      </c>
      <c r="J55" s="84">
        <v>3</v>
      </c>
      <c r="K55" s="84" t="s">
        <v>3137</v>
      </c>
      <c r="L55" s="84">
        <v>4</v>
      </c>
      <c r="M55" s="84" t="s">
        <v>3188</v>
      </c>
      <c r="N55" s="84">
        <v>2</v>
      </c>
      <c r="O55" s="84" t="s">
        <v>3198</v>
      </c>
      <c r="P55" s="84">
        <v>3</v>
      </c>
      <c r="Q55" s="84" t="s">
        <v>3207</v>
      </c>
      <c r="R55" s="84">
        <v>2</v>
      </c>
      <c r="S55" s="84" t="s">
        <v>3218</v>
      </c>
      <c r="T55" s="84">
        <v>2</v>
      </c>
      <c r="U55" s="84" t="s">
        <v>3228</v>
      </c>
      <c r="V55" s="84">
        <v>4</v>
      </c>
    </row>
    <row r="56" spans="1:22" ht="15">
      <c r="A56" s="84" t="s">
        <v>3134</v>
      </c>
      <c r="B56" s="84">
        <v>12</v>
      </c>
      <c r="C56" s="84" t="s">
        <v>3143</v>
      </c>
      <c r="D56" s="84">
        <v>4</v>
      </c>
      <c r="E56" s="84" t="s">
        <v>3132</v>
      </c>
      <c r="F56" s="84">
        <v>4</v>
      </c>
      <c r="G56" s="84" t="s">
        <v>3138</v>
      </c>
      <c r="H56" s="84">
        <v>2</v>
      </c>
      <c r="I56" s="84" t="s">
        <v>3169</v>
      </c>
      <c r="J56" s="84">
        <v>2</v>
      </c>
      <c r="K56" s="84" t="s">
        <v>3178</v>
      </c>
      <c r="L56" s="84">
        <v>4</v>
      </c>
      <c r="M56" s="84" t="s">
        <v>3189</v>
      </c>
      <c r="N56" s="84">
        <v>2</v>
      </c>
      <c r="O56" s="84" t="s">
        <v>3199</v>
      </c>
      <c r="P56" s="84">
        <v>2</v>
      </c>
      <c r="Q56" s="84" t="s">
        <v>3208</v>
      </c>
      <c r="R56" s="84">
        <v>2</v>
      </c>
      <c r="S56" s="84" t="s">
        <v>3219</v>
      </c>
      <c r="T56" s="84">
        <v>2</v>
      </c>
      <c r="U56" s="84" t="s">
        <v>3229</v>
      </c>
      <c r="V56" s="84">
        <v>4</v>
      </c>
    </row>
    <row r="57" spans="1:22" ht="15">
      <c r="A57" s="84" t="s">
        <v>3135</v>
      </c>
      <c r="B57" s="84">
        <v>12</v>
      </c>
      <c r="C57" s="84" t="s">
        <v>3144</v>
      </c>
      <c r="D57" s="84">
        <v>3</v>
      </c>
      <c r="E57" s="84" t="s">
        <v>3153</v>
      </c>
      <c r="F57" s="84">
        <v>4</v>
      </c>
      <c r="G57" s="84" t="s">
        <v>3163</v>
      </c>
      <c r="H57" s="84">
        <v>2</v>
      </c>
      <c r="I57" s="84" t="s">
        <v>3170</v>
      </c>
      <c r="J57" s="84">
        <v>2</v>
      </c>
      <c r="K57" s="84" t="s">
        <v>3179</v>
      </c>
      <c r="L57" s="84">
        <v>4</v>
      </c>
      <c r="M57" s="84" t="s">
        <v>3190</v>
      </c>
      <c r="N57" s="84">
        <v>2</v>
      </c>
      <c r="O57" s="84" t="s">
        <v>3200</v>
      </c>
      <c r="P57" s="84">
        <v>2</v>
      </c>
      <c r="Q57" s="84" t="s">
        <v>3209</v>
      </c>
      <c r="R57" s="84">
        <v>2</v>
      </c>
      <c r="S57" s="84" t="s">
        <v>3220</v>
      </c>
      <c r="T57" s="84">
        <v>2</v>
      </c>
      <c r="U57" s="84" t="s">
        <v>3230</v>
      </c>
      <c r="V57" s="84">
        <v>4</v>
      </c>
    </row>
    <row r="58" spans="1:22" ht="15">
      <c r="A58" s="84" t="s">
        <v>3136</v>
      </c>
      <c r="B58" s="84">
        <v>12</v>
      </c>
      <c r="C58" s="84" t="s">
        <v>3145</v>
      </c>
      <c r="D58" s="84">
        <v>3</v>
      </c>
      <c r="E58" s="84" t="s">
        <v>3154</v>
      </c>
      <c r="F58" s="84">
        <v>4</v>
      </c>
      <c r="G58" s="84" t="s">
        <v>3164</v>
      </c>
      <c r="H58" s="84">
        <v>2</v>
      </c>
      <c r="I58" s="84" t="s">
        <v>3171</v>
      </c>
      <c r="J58" s="84">
        <v>2</v>
      </c>
      <c r="K58" s="84" t="s">
        <v>3180</v>
      </c>
      <c r="L58" s="84">
        <v>4</v>
      </c>
      <c r="M58" s="84" t="s">
        <v>3191</v>
      </c>
      <c r="N58" s="84">
        <v>2</v>
      </c>
      <c r="O58" s="84" t="s">
        <v>3201</v>
      </c>
      <c r="P58" s="84">
        <v>2</v>
      </c>
      <c r="Q58" s="84" t="s">
        <v>3210</v>
      </c>
      <c r="R58" s="84">
        <v>2</v>
      </c>
      <c r="S58" s="84" t="s">
        <v>3221</v>
      </c>
      <c r="T58" s="84">
        <v>2</v>
      </c>
      <c r="U58" s="84" t="s">
        <v>3136</v>
      </c>
      <c r="V58" s="84">
        <v>4</v>
      </c>
    </row>
    <row r="59" spans="1:22" ht="15">
      <c r="A59" s="84" t="s">
        <v>3137</v>
      </c>
      <c r="B59" s="84">
        <v>11</v>
      </c>
      <c r="C59" s="84" t="s">
        <v>3146</v>
      </c>
      <c r="D59" s="84">
        <v>3</v>
      </c>
      <c r="E59" s="84" t="s">
        <v>3155</v>
      </c>
      <c r="F59" s="84">
        <v>4</v>
      </c>
      <c r="G59" s="84" t="s">
        <v>3165</v>
      </c>
      <c r="H59" s="84">
        <v>2</v>
      </c>
      <c r="I59" s="84" t="s">
        <v>3172</v>
      </c>
      <c r="J59" s="84">
        <v>2</v>
      </c>
      <c r="K59" s="84" t="s">
        <v>3181</v>
      </c>
      <c r="L59" s="84">
        <v>4</v>
      </c>
      <c r="M59" s="84" t="s">
        <v>3192</v>
      </c>
      <c r="N59" s="84">
        <v>2</v>
      </c>
      <c r="O59" s="84" t="s">
        <v>3202</v>
      </c>
      <c r="P59" s="84">
        <v>2</v>
      </c>
      <c r="Q59" s="84" t="s">
        <v>3211</v>
      </c>
      <c r="R59" s="84">
        <v>2</v>
      </c>
      <c r="S59" s="84" t="s">
        <v>3222</v>
      </c>
      <c r="T59" s="84">
        <v>2</v>
      </c>
      <c r="U59" s="84" t="s">
        <v>3231</v>
      </c>
      <c r="V59" s="84">
        <v>4</v>
      </c>
    </row>
    <row r="60" spans="1:22" ht="15">
      <c r="A60" s="84" t="s">
        <v>3138</v>
      </c>
      <c r="B60" s="84">
        <v>11</v>
      </c>
      <c r="C60" s="84" t="s">
        <v>3147</v>
      </c>
      <c r="D60" s="84">
        <v>3</v>
      </c>
      <c r="E60" s="84" t="s">
        <v>3156</v>
      </c>
      <c r="F60" s="84">
        <v>4</v>
      </c>
      <c r="G60" s="84" t="s">
        <v>3166</v>
      </c>
      <c r="H60" s="84">
        <v>2</v>
      </c>
      <c r="I60" s="84" t="s">
        <v>3173</v>
      </c>
      <c r="J60" s="84">
        <v>2</v>
      </c>
      <c r="K60" s="84" t="s">
        <v>3182</v>
      </c>
      <c r="L60" s="84">
        <v>4</v>
      </c>
      <c r="M60" s="84" t="s">
        <v>3193</v>
      </c>
      <c r="N60" s="84">
        <v>2</v>
      </c>
      <c r="O60" s="84" t="s">
        <v>3203</v>
      </c>
      <c r="P60" s="84">
        <v>2</v>
      </c>
      <c r="Q60" s="84" t="s">
        <v>3212</v>
      </c>
      <c r="R60" s="84">
        <v>2</v>
      </c>
      <c r="S60" s="84" t="s">
        <v>3223</v>
      </c>
      <c r="T60" s="84">
        <v>2</v>
      </c>
      <c r="U60" s="84" t="s">
        <v>3232</v>
      </c>
      <c r="V60" s="84">
        <v>4</v>
      </c>
    </row>
    <row r="61" spans="1:22" ht="15">
      <c r="A61" s="84" t="s">
        <v>3139</v>
      </c>
      <c r="B61" s="84">
        <v>10</v>
      </c>
      <c r="C61" s="84" t="s">
        <v>3148</v>
      </c>
      <c r="D61" s="84">
        <v>3</v>
      </c>
      <c r="E61" s="84" t="s">
        <v>3157</v>
      </c>
      <c r="F61" s="84">
        <v>4</v>
      </c>
      <c r="G61" s="84"/>
      <c r="H61" s="84"/>
      <c r="I61" s="84" t="s">
        <v>3174</v>
      </c>
      <c r="J61" s="84">
        <v>2</v>
      </c>
      <c r="K61" s="84" t="s">
        <v>3183</v>
      </c>
      <c r="L61" s="84">
        <v>4</v>
      </c>
      <c r="M61" s="84" t="s">
        <v>3194</v>
      </c>
      <c r="N61" s="84">
        <v>2</v>
      </c>
      <c r="O61" s="84" t="s">
        <v>3136</v>
      </c>
      <c r="P61" s="84">
        <v>2</v>
      </c>
      <c r="Q61" s="84" t="s">
        <v>3213</v>
      </c>
      <c r="R61" s="84">
        <v>2</v>
      </c>
      <c r="S61" s="84" t="s">
        <v>3224</v>
      </c>
      <c r="T61" s="84">
        <v>2</v>
      </c>
      <c r="U61" s="84" t="s">
        <v>3233</v>
      </c>
      <c r="V61" s="84">
        <v>4</v>
      </c>
    </row>
    <row r="62" spans="1:22" ht="15">
      <c r="A62" s="84" t="s">
        <v>3140</v>
      </c>
      <c r="B62" s="84">
        <v>8</v>
      </c>
      <c r="C62" s="84" t="s">
        <v>3149</v>
      </c>
      <c r="D62" s="84">
        <v>3</v>
      </c>
      <c r="E62" s="84" t="s">
        <v>3158</v>
      </c>
      <c r="F62" s="84">
        <v>4</v>
      </c>
      <c r="G62" s="84"/>
      <c r="H62" s="84"/>
      <c r="I62" s="84" t="s">
        <v>3175</v>
      </c>
      <c r="J62" s="84">
        <v>2</v>
      </c>
      <c r="K62" s="84" t="s">
        <v>3184</v>
      </c>
      <c r="L62" s="84">
        <v>4</v>
      </c>
      <c r="M62" s="84" t="s">
        <v>3195</v>
      </c>
      <c r="N62" s="84">
        <v>2</v>
      </c>
      <c r="O62" s="84" t="s">
        <v>3204</v>
      </c>
      <c r="P62" s="84">
        <v>2</v>
      </c>
      <c r="Q62" s="84" t="s">
        <v>3214</v>
      </c>
      <c r="R62" s="84">
        <v>2</v>
      </c>
      <c r="S62" s="84" t="s">
        <v>3225</v>
      </c>
      <c r="T62" s="84">
        <v>2</v>
      </c>
      <c r="U62" s="84" t="s">
        <v>3234</v>
      </c>
      <c r="V62" s="84">
        <v>4</v>
      </c>
    </row>
    <row r="63" spans="1:22" ht="15">
      <c r="A63" s="84" t="s">
        <v>3141</v>
      </c>
      <c r="B63" s="84">
        <v>8</v>
      </c>
      <c r="C63" s="84" t="s">
        <v>3150</v>
      </c>
      <c r="D63" s="84">
        <v>3</v>
      </c>
      <c r="E63" s="84" t="s">
        <v>3159</v>
      </c>
      <c r="F63" s="84">
        <v>4</v>
      </c>
      <c r="G63" s="84"/>
      <c r="H63" s="84"/>
      <c r="I63" s="84" t="s">
        <v>3176</v>
      </c>
      <c r="J63" s="84">
        <v>2</v>
      </c>
      <c r="K63" s="84" t="s">
        <v>3185</v>
      </c>
      <c r="L63" s="84">
        <v>4</v>
      </c>
      <c r="M63" s="84" t="s">
        <v>3196</v>
      </c>
      <c r="N63" s="84">
        <v>2</v>
      </c>
      <c r="O63" s="84" t="s">
        <v>3205</v>
      </c>
      <c r="P63" s="84">
        <v>2</v>
      </c>
      <c r="Q63" s="84" t="s">
        <v>3215</v>
      </c>
      <c r="R63" s="84">
        <v>2</v>
      </c>
      <c r="S63" s="84" t="s">
        <v>3226</v>
      </c>
      <c r="T63" s="84">
        <v>2</v>
      </c>
      <c r="U63" s="84" t="s">
        <v>3235</v>
      </c>
      <c r="V63" s="84">
        <v>4</v>
      </c>
    </row>
    <row r="66" spans="1:22" ht="15" customHeight="1">
      <c r="A66" s="78" t="s">
        <v>3271</v>
      </c>
      <c r="B66" s="78" t="s">
        <v>2931</v>
      </c>
      <c r="C66" s="78" t="s">
        <v>3273</v>
      </c>
      <c r="D66" s="78" t="s">
        <v>2934</v>
      </c>
      <c r="E66" s="78" t="s">
        <v>3274</v>
      </c>
      <c r="F66" s="78" t="s">
        <v>2936</v>
      </c>
      <c r="G66" s="78" t="s">
        <v>3277</v>
      </c>
      <c r="H66" s="78" t="s">
        <v>2938</v>
      </c>
      <c r="I66" s="78" t="s">
        <v>3280</v>
      </c>
      <c r="J66" s="78" t="s">
        <v>2940</v>
      </c>
      <c r="K66" s="78" t="s">
        <v>3282</v>
      </c>
      <c r="L66" s="78" t="s">
        <v>2942</v>
      </c>
      <c r="M66" s="78" t="s">
        <v>3284</v>
      </c>
      <c r="N66" s="78" t="s">
        <v>2944</v>
      </c>
      <c r="O66" s="78" t="s">
        <v>3286</v>
      </c>
      <c r="P66" s="78" t="s">
        <v>2946</v>
      </c>
      <c r="Q66" s="78" t="s">
        <v>3288</v>
      </c>
      <c r="R66" s="78" t="s">
        <v>2948</v>
      </c>
      <c r="S66" s="78" t="s">
        <v>3290</v>
      </c>
      <c r="T66" s="78" t="s">
        <v>2952</v>
      </c>
      <c r="U66" s="78" t="s">
        <v>3292</v>
      </c>
      <c r="V66" s="78" t="s">
        <v>2953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3272</v>
      </c>
      <c r="B69" s="13" t="s">
        <v>2931</v>
      </c>
      <c r="C69" s="13" t="s">
        <v>3275</v>
      </c>
      <c r="D69" s="13" t="s">
        <v>2934</v>
      </c>
      <c r="E69" s="13" t="s">
        <v>3276</v>
      </c>
      <c r="F69" s="13" t="s">
        <v>2936</v>
      </c>
      <c r="G69" s="13" t="s">
        <v>3279</v>
      </c>
      <c r="H69" s="13" t="s">
        <v>2938</v>
      </c>
      <c r="I69" s="13" t="s">
        <v>3281</v>
      </c>
      <c r="J69" s="13" t="s">
        <v>2940</v>
      </c>
      <c r="K69" s="13" t="s">
        <v>3283</v>
      </c>
      <c r="L69" s="13" t="s">
        <v>2942</v>
      </c>
      <c r="M69" s="13" t="s">
        <v>3285</v>
      </c>
      <c r="N69" s="13" t="s">
        <v>2944</v>
      </c>
      <c r="O69" s="13" t="s">
        <v>3287</v>
      </c>
      <c r="P69" s="13" t="s">
        <v>2946</v>
      </c>
      <c r="Q69" s="13" t="s">
        <v>3289</v>
      </c>
      <c r="R69" s="13" t="s">
        <v>2948</v>
      </c>
      <c r="S69" s="13" t="s">
        <v>3291</v>
      </c>
      <c r="T69" s="13" t="s">
        <v>2952</v>
      </c>
      <c r="U69" s="13" t="s">
        <v>3293</v>
      </c>
      <c r="V69" s="13" t="s">
        <v>2953</v>
      </c>
    </row>
    <row r="70" spans="1:22" ht="15">
      <c r="A70" s="78" t="s">
        <v>320</v>
      </c>
      <c r="B70" s="78">
        <v>14</v>
      </c>
      <c r="C70" s="78" t="s">
        <v>323</v>
      </c>
      <c r="D70" s="78">
        <v>4</v>
      </c>
      <c r="E70" s="78" t="s">
        <v>320</v>
      </c>
      <c r="F70" s="78">
        <v>8</v>
      </c>
      <c r="G70" s="78" t="s">
        <v>218</v>
      </c>
      <c r="H70" s="78">
        <v>2</v>
      </c>
      <c r="I70" s="78" t="s">
        <v>218</v>
      </c>
      <c r="J70" s="78">
        <v>5</v>
      </c>
      <c r="K70" s="78" t="s">
        <v>315</v>
      </c>
      <c r="L70" s="78">
        <v>3</v>
      </c>
      <c r="M70" s="78" t="s">
        <v>222</v>
      </c>
      <c r="N70" s="78">
        <v>2</v>
      </c>
      <c r="O70" s="78" t="s">
        <v>223</v>
      </c>
      <c r="P70" s="78">
        <v>3</v>
      </c>
      <c r="Q70" s="78" t="s">
        <v>407</v>
      </c>
      <c r="R70" s="78">
        <v>4</v>
      </c>
      <c r="S70" s="78" t="s">
        <v>300</v>
      </c>
      <c r="T70" s="78">
        <v>1</v>
      </c>
      <c r="U70" s="78" t="s">
        <v>237</v>
      </c>
      <c r="V70" s="78">
        <v>5</v>
      </c>
    </row>
    <row r="71" spans="1:22" ht="15">
      <c r="A71" s="78" t="s">
        <v>218</v>
      </c>
      <c r="B71" s="78">
        <v>11</v>
      </c>
      <c r="C71" s="78" t="s">
        <v>223</v>
      </c>
      <c r="D71" s="78">
        <v>3</v>
      </c>
      <c r="E71" s="78" t="s">
        <v>412</v>
      </c>
      <c r="F71" s="78">
        <v>4</v>
      </c>
      <c r="G71" s="78" t="s">
        <v>421</v>
      </c>
      <c r="H71" s="78">
        <v>2</v>
      </c>
      <c r="I71" s="78" t="s">
        <v>255</v>
      </c>
      <c r="J71" s="78">
        <v>4</v>
      </c>
      <c r="K71" s="78" t="s">
        <v>399</v>
      </c>
      <c r="L71" s="78">
        <v>3</v>
      </c>
      <c r="M71" s="78" t="s">
        <v>431</v>
      </c>
      <c r="N71" s="78">
        <v>2</v>
      </c>
      <c r="O71" s="78" t="s">
        <v>221</v>
      </c>
      <c r="P71" s="78">
        <v>2</v>
      </c>
      <c r="Q71" s="78" t="s">
        <v>219</v>
      </c>
      <c r="R71" s="78">
        <v>3</v>
      </c>
      <c r="S71" s="78"/>
      <c r="T71" s="78"/>
      <c r="U71" s="78" t="s">
        <v>393</v>
      </c>
      <c r="V71" s="78">
        <v>4</v>
      </c>
    </row>
    <row r="72" spans="1:22" ht="15">
      <c r="A72" s="78" t="s">
        <v>223</v>
      </c>
      <c r="B72" s="78">
        <v>10</v>
      </c>
      <c r="C72" s="78" t="s">
        <v>381</v>
      </c>
      <c r="D72" s="78">
        <v>2</v>
      </c>
      <c r="E72" s="78" t="s">
        <v>404</v>
      </c>
      <c r="F72" s="78">
        <v>3</v>
      </c>
      <c r="G72" s="78" t="s">
        <v>304</v>
      </c>
      <c r="H72" s="78">
        <v>2</v>
      </c>
      <c r="I72" s="78" t="s">
        <v>397</v>
      </c>
      <c r="J72" s="78">
        <v>4</v>
      </c>
      <c r="K72" s="78" t="s">
        <v>335</v>
      </c>
      <c r="L72" s="78">
        <v>2</v>
      </c>
      <c r="M72" s="78" t="s">
        <v>430</v>
      </c>
      <c r="N72" s="78">
        <v>2</v>
      </c>
      <c r="O72" s="78" t="s">
        <v>359</v>
      </c>
      <c r="P72" s="78">
        <v>1</v>
      </c>
      <c r="Q72" s="78" t="s">
        <v>420</v>
      </c>
      <c r="R72" s="78">
        <v>2</v>
      </c>
      <c r="S72" s="78"/>
      <c r="T72" s="78"/>
      <c r="U72" s="78" t="s">
        <v>320</v>
      </c>
      <c r="V72" s="78">
        <v>3</v>
      </c>
    </row>
    <row r="73" spans="1:22" ht="15">
      <c r="A73" s="78" t="s">
        <v>255</v>
      </c>
      <c r="B73" s="78">
        <v>8</v>
      </c>
      <c r="C73" s="78" t="s">
        <v>389</v>
      </c>
      <c r="D73" s="78">
        <v>1</v>
      </c>
      <c r="E73" s="78" t="s">
        <v>392</v>
      </c>
      <c r="F73" s="78">
        <v>3</v>
      </c>
      <c r="G73" s="78" t="s">
        <v>255</v>
      </c>
      <c r="H73" s="78">
        <v>2</v>
      </c>
      <c r="I73" s="78" t="s">
        <v>401</v>
      </c>
      <c r="J73" s="78">
        <v>2</v>
      </c>
      <c r="K73" s="78" t="s">
        <v>332</v>
      </c>
      <c r="L73" s="78">
        <v>2</v>
      </c>
      <c r="M73" s="78" t="s">
        <v>429</v>
      </c>
      <c r="N73" s="78">
        <v>1</v>
      </c>
      <c r="O73" s="78" t="s">
        <v>358</v>
      </c>
      <c r="P73" s="78">
        <v>1</v>
      </c>
      <c r="Q73" s="78" t="s">
        <v>398</v>
      </c>
      <c r="R73" s="78">
        <v>2</v>
      </c>
      <c r="S73" s="78"/>
      <c r="T73" s="78"/>
      <c r="U73" s="78" t="s">
        <v>223</v>
      </c>
      <c r="V73" s="78">
        <v>1</v>
      </c>
    </row>
    <row r="74" spans="1:22" ht="15">
      <c r="A74" s="78" t="s">
        <v>323</v>
      </c>
      <c r="B74" s="78">
        <v>5</v>
      </c>
      <c r="C74" s="78" t="s">
        <v>388</v>
      </c>
      <c r="D74" s="78">
        <v>1</v>
      </c>
      <c r="E74" s="78" t="s">
        <v>340</v>
      </c>
      <c r="F74" s="78">
        <v>2</v>
      </c>
      <c r="G74" s="78" t="s">
        <v>428</v>
      </c>
      <c r="H74" s="78">
        <v>1</v>
      </c>
      <c r="I74" s="78" t="s">
        <v>400</v>
      </c>
      <c r="J74" s="78">
        <v>2</v>
      </c>
      <c r="K74" s="78" t="s">
        <v>317</v>
      </c>
      <c r="L74" s="78">
        <v>2</v>
      </c>
      <c r="M74" s="78" t="s">
        <v>367</v>
      </c>
      <c r="N74" s="78">
        <v>1</v>
      </c>
      <c r="O74" s="78" t="s">
        <v>323</v>
      </c>
      <c r="P74" s="78">
        <v>1</v>
      </c>
      <c r="Q74" s="78" t="s">
        <v>406</v>
      </c>
      <c r="R74" s="78">
        <v>2</v>
      </c>
      <c r="S74" s="78"/>
      <c r="T74" s="78"/>
      <c r="U74" s="78" t="s">
        <v>396</v>
      </c>
      <c r="V74" s="78">
        <v>1</v>
      </c>
    </row>
    <row r="75" spans="1:22" ht="15">
      <c r="A75" s="78" t="s">
        <v>407</v>
      </c>
      <c r="B75" s="78">
        <v>5</v>
      </c>
      <c r="C75" s="78" t="s">
        <v>387</v>
      </c>
      <c r="D75" s="78">
        <v>1</v>
      </c>
      <c r="E75" s="78" t="s">
        <v>413</v>
      </c>
      <c r="F75" s="78">
        <v>2</v>
      </c>
      <c r="G75" s="78" t="s">
        <v>427</v>
      </c>
      <c r="H75" s="78">
        <v>1</v>
      </c>
      <c r="I75" s="78" t="s">
        <v>320</v>
      </c>
      <c r="J75" s="78">
        <v>2</v>
      </c>
      <c r="K75" s="78" t="s">
        <v>266</v>
      </c>
      <c r="L75" s="78">
        <v>2</v>
      </c>
      <c r="M75" s="78" t="s">
        <v>366</v>
      </c>
      <c r="N75" s="78">
        <v>1</v>
      </c>
      <c r="O75" s="78" t="s">
        <v>357</v>
      </c>
      <c r="P75" s="78">
        <v>1</v>
      </c>
      <c r="Q75" s="78" t="s">
        <v>218</v>
      </c>
      <c r="R75" s="78">
        <v>2</v>
      </c>
      <c r="S75" s="78"/>
      <c r="T75" s="78"/>
      <c r="U75" s="78" t="s">
        <v>395</v>
      </c>
      <c r="V75" s="78">
        <v>1</v>
      </c>
    </row>
    <row r="76" spans="1:22" ht="15">
      <c r="A76" s="78" t="s">
        <v>237</v>
      </c>
      <c r="B76" s="78">
        <v>5</v>
      </c>
      <c r="C76" s="78" t="s">
        <v>386</v>
      </c>
      <c r="D76" s="78">
        <v>1</v>
      </c>
      <c r="E76" s="78" t="s">
        <v>216</v>
      </c>
      <c r="F76" s="78">
        <v>1</v>
      </c>
      <c r="G76" s="78" t="s">
        <v>426</v>
      </c>
      <c r="H76" s="78">
        <v>1</v>
      </c>
      <c r="I76" s="78" t="s">
        <v>407</v>
      </c>
      <c r="J76" s="78">
        <v>1</v>
      </c>
      <c r="K76" s="78" t="s">
        <v>330</v>
      </c>
      <c r="L76" s="78">
        <v>1</v>
      </c>
      <c r="M76" s="78" t="s">
        <v>365</v>
      </c>
      <c r="N76" s="78">
        <v>1</v>
      </c>
      <c r="O76" s="78" t="s">
        <v>356</v>
      </c>
      <c r="P76" s="78">
        <v>1</v>
      </c>
      <c r="Q76" s="78" t="s">
        <v>320</v>
      </c>
      <c r="R76" s="78">
        <v>1</v>
      </c>
      <c r="S76" s="78"/>
      <c r="T76" s="78"/>
      <c r="U76" s="78"/>
      <c r="V76" s="78"/>
    </row>
    <row r="77" spans="1:22" ht="15">
      <c r="A77" s="78" t="s">
        <v>326</v>
      </c>
      <c r="B77" s="78">
        <v>4</v>
      </c>
      <c r="C77" s="78" t="s">
        <v>385</v>
      </c>
      <c r="D77" s="78">
        <v>1</v>
      </c>
      <c r="E77" s="78" t="s">
        <v>415</v>
      </c>
      <c r="F77" s="78">
        <v>1</v>
      </c>
      <c r="G77" s="78" t="s">
        <v>425</v>
      </c>
      <c r="H77" s="78">
        <v>1</v>
      </c>
      <c r="I77" s="78" t="s">
        <v>343</v>
      </c>
      <c r="J77" s="78">
        <v>1</v>
      </c>
      <c r="K77" s="78" t="s">
        <v>333</v>
      </c>
      <c r="L77" s="78">
        <v>1</v>
      </c>
      <c r="M77" s="78" t="s">
        <v>364</v>
      </c>
      <c r="N77" s="78">
        <v>1</v>
      </c>
      <c r="O77" s="78" t="s">
        <v>355</v>
      </c>
      <c r="P77" s="78">
        <v>1</v>
      </c>
      <c r="Q77" s="78" t="s">
        <v>223</v>
      </c>
      <c r="R77" s="78">
        <v>1</v>
      </c>
      <c r="S77" s="78"/>
      <c r="T77" s="78"/>
      <c r="U77" s="78"/>
      <c r="V77" s="78"/>
    </row>
    <row r="78" spans="1:22" ht="15">
      <c r="A78" s="78" t="s">
        <v>219</v>
      </c>
      <c r="B78" s="78">
        <v>4</v>
      </c>
      <c r="C78" s="78" t="s">
        <v>384</v>
      </c>
      <c r="D78" s="78">
        <v>1</v>
      </c>
      <c r="E78" s="78" t="s">
        <v>284</v>
      </c>
      <c r="F78" s="78">
        <v>1</v>
      </c>
      <c r="G78" s="78" t="s">
        <v>424</v>
      </c>
      <c r="H78" s="78">
        <v>1</v>
      </c>
      <c r="I78" s="78" t="s">
        <v>342</v>
      </c>
      <c r="J78" s="78">
        <v>1</v>
      </c>
      <c r="K78" s="78" t="s">
        <v>334</v>
      </c>
      <c r="L78" s="78">
        <v>1</v>
      </c>
      <c r="M78" s="78" t="s">
        <v>363</v>
      </c>
      <c r="N78" s="78">
        <v>1</v>
      </c>
      <c r="O78" s="78" t="s">
        <v>354</v>
      </c>
      <c r="P78" s="78">
        <v>1</v>
      </c>
      <c r="Q78" s="78" t="s">
        <v>357</v>
      </c>
      <c r="R78" s="78">
        <v>1</v>
      </c>
      <c r="S78" s="78"/>
      <c r="T78" s="78"/>
      <c r="U78" s="78"/>
      <c r="V78" s="78"/>
    </row>
    <row r="79" spans="1:22" ht="15">
      <c r="A79" s="78" t="s">
        <v>412</v>
      </c>
      <c r="B79" s="78">
        <v>4</v>
      </c>
      <c r="C79" s="78" t="s">
        <v>375</v>
      </c>
      <c r="D79" s="78">
        <v>1</v>
      </c>
      <c r="E79" s="78" t="s">
        <v>3278</v>
      </c>
      <c r="F79" s="78">
        <v>1</v>
      </c>
      <c r="G79" s="78" t="s">
        <v>309</v>
      </c>
      <c r="H79" s="78">
        <v>1</v>
      </c>
      <c r="I79" s="78" t="s">
        <v>345</v>
      </c>
      <c r="J79" s="78">
        <v>1</v>
      </c>
      <c r="K79" s="78"/>
      <c r="L79" s="78"/>
      <c r="M79" s="78" t="s">
        <v>362</v>
      </c>
      <c r="N79" s="78">
        <v>1</v>
      </c>
      <c r="O79" s="78" t="s">
        <v>255</v>
      </c>
      <c r="P79" s="78">
        <v>1</v>
      </c>
      <c r="Q79" s="78" t="s">
        <v>346</v>
      </c>
      <c r="R79" s="78">
        <v>1</v>
      </c>
      <c r="S79" s="78"/>
      <c r="T79" s="78"/>
      <c r="U79" s="78"/>
      <c r="V79" s="78"/>
    </row>
    <row r="82" spans="1:22" ht="15" customHeight="1">
      <c r="A82" s="13" t="s">
        <v>3312</v>
      </c>
      <c r="B82" s="13" t="s">
        <v>2931</v>
      </c>
      <c r="C82" s="13" t="s">
        <v>3313</v>
      </c>
      <c r="D82" s="13" t="s">
        <v>2934</v>
      </c>
      <c r="E82" s="13" t="s">
        <v>3314</v>
      </c>
      <c r="F82" s="13" t="s">
        <v>2936</v>
      </c>
      <c r="G82" s="13" t="s">
        <v>3315</v>
      </c>
      <c r="H82" s="13" t="s">
        <v>2938</v>
      </c>
      <c r="I82" s="13" t="s">
        <v>3316</v>
      </c>
      <c r="J82" s="13" t="s">
        <v>2940</v>
      </c>
      <c r="K82" s="13" t="s">
        <v>3317</v>
      </c>
      <c r="L82" s="13" t="s">
        <v>2942</v>
      </c>
      <c r="M82" s="13" t="s">
        <v>3318</v>
      </c>
      <c r="N82" s="13" t="s">
        <v>2944</v>
      </c>
      <c r="O82" s="13" t="s">
        <v>3319</v>
      </c>
      <c r="P82" s="13" t="s">
        <v>2946</v>
      </c>
      <c r="Q82" s="13" t="s">
        <v>3320</v>
      </c>
      <c r="R82" s="13" t="s">
        <v>2948</v>
      </c>
      <c r="S82" s="13" t="s">
        <v>3321</v>
      </c>
      <c r="T82" s="13" t="s">
        <v>2952</v>
      </c>
      <c r="U82" s="13" t="s">
        <v>3322</v>
      </c>
      <c r="V82" s="13" t="s">
        <v>2953</v>
      </c>
    </row>
    <row r="83" spans="1:22" ht="15">
      <c r="A83" s="115" t="s">
        <v>228</v>
      </c>
      <c r="B83" s="78">
        <v>1530627</v>
      </c>
      <c r="C83" s="115" t="s">
        <v>371</v>
      </c>
      <c r="D83" s="78">
        <v>317986</v>
      </c>
      <c r="E83" s="115" t="s">
        <v>216</v>
      </c>
      <c r="F83" s="78">
        <v>180343</v>
      </c>
      <c r="G83" s="115" t="s">
        <v>421</v>
      </c>
      <c r="H83" s="78">
        <v>504363</v>
      </c>
      <c r="I83" s="115" t="s">
        <v>286</v>
      </c>
      <c r="J83" s="78">
        <v>551437</v>
      </c>
      <c r="K83" s="115" t="s">
        <v>239</v>
      </c>
      <c r="L83" s="78">
        <v>302842</v>
      </c>
      <c r="M83" s="115" t="s">
        <v>431</v>
      </c>
      <c r="N83" s="78">
        <v>174524</v>
      </c>
      <c r="O83" s="115" t="s">
        <v>323</v>
      </c>
      <c r="P83" s="78">
        <v>117600</v>
      </c>
      <c r="Q83" s="115" t="s">
        <v>346</v>
      </c>
      <c r="R83" s="78">
        <v>122724</v>
      </c>
      <c r="S83" s="115" t="s">
        <v>300</v>
      </c>
      <c r="T83" s="78">
        <v>43628</v>
      </c>
      <c r="U83" s="115" t="s">
        <v>228</v>
      </c>
      <c r="V83" s="78">
        <v>1530627</v>
      </c>
    </row>
    <row r="84" spans="1:22" ht="15">
      <c r="A84" s="115" t="s">
        <v>286</v>
      </c>
      <c r="B84" s="78">
        <v>551437</v>
      </c>
      <c r="C84" s="115" t="s">
        <v>377</v>
      </c>
      <c r="D84" s="78">
        <v>299826</v>
      </c>
      <c r="E84" s="115" t="s">
        <v>392</v>
      </c>
      <c r="F84" s="78">
        <v>130578</v>
      </c>
      <c r="G84" s="115" t="s">
        <v>348</v>
      </c>
      <c r="H84" s="78">
        <v>411376</v>
      </c>
      <c r="I84" s="115" t="s">
        <v>397</v>
      </c>
      <c r="J84" s="78">
        <v>202290</v>
      </c>
      <c r="K84" s="115" t="s">
        <v>331</v>
      </c>
      <c r="L84" s="78">
        <v>167887</v>
      </c>
      <c r="M84" s="115" t="s">
        <v>360</v>
      </c>
      <c r="N84" s="78">
        <v>8083</v>
      </c>
      <c r="O84" s="115" t="s">
        <v>359</v>
      </c>
      <c r="P84" s="78">
        <v>114034</v>
      </c>
      <c r="Q84" s="115" t="s">
        <v>219</v>
      </c>
      <c r="R84" s="78">
        <v>60135</v>
      </c>
      <c r="S84" s="115" t="s">
        <v>244</v>
      </c>
      <c r="T84" s="78">
        <v>11914</v>
      </c>
      <c r="U84" s="115" t="s">
        <v>227</v>
      </c>
      <c r="V84" s="78">
        <v>488018</v>
      </c>
    </row>
    <row r="85" spans="1:22" ht="15">
      <c r="A85" s="115" t="s">
        <v>421</v>
      </c>
      <c r="B85" s="78">
        <v>504363</v>
      </c>
      <c r="C85" s="115" t="s">
        <v>374</v>
      </c>
      <c r="D85" s="78">
        <v>171116</v>
      </c>
      <c r="E85" s="115" t="s">
        <v>215</v>
      </c>
      <c r="F85" s="78">
        <v>97317</v>
      </c>
      <c r="G85" s="115" t="s">
        <v>309</v>
      </c>
      <c r="H85" s="78">
        <v>125228</v>
      </c>
      <c r="I85" s="115" t="s">
        <v>255</v>
      </c>
      <c r="J85" s="78">
        <v>135281</v>
      </c>
      <c r="K85" s="115" t="s">
        <v>267</v>
      </c>
      <c r="L85" s="78">
        <v>50040</v>
      </c>
      <c r="M85" s="115" t="s">
        <v>366</v>
      </c>
      <c r="N85" s="78">
        <v>3634</v>
      </c>
      <c r="O85" s="115" t="s">
        <v>358</v>
      </c>
      <c r="P85" s="78">
        <v>77345</v>
      </c>
      <c r="Q85" s="115" t="s">
        <v>406</v>
      </c>
      <c r="R85" s="78">
        <v>53883</v>
      </c>
      <c r="S85" s="115" t="s">
        <v>272</v>
      </c>
      <c r="T85" s="78">
        <v>10820</v>
      </c>
      <c r="U85" s="115" t="s">
        <v>240</v>
      </c>
      <c r="V85" s="78">
        <v>74085</v>
      </c>
    </row>
    <row r="86" spans="1:22" ht="15">
      <c r="A86" s="115" t="s">
        <v>227</v>
      </c>
      <c r="B86" s="78">
        <v>488018</v>
      </c>
      <c r="C86" s="115" t="s">
        <v>223</v>
      </c>
      <c r="D86" s="78">
        <v>135618</v>
      </c>
      <c r="E86" s="115" t="s">
        <v>403</v>
      </c>
      <c r="F86" s="78">
        <v>59543</v>
      </c>
      <c r="G86" s="115" t="s">
        <v>350</v>
      </c>
      <c r="H86" s="78">
        <v>42443</v>
      </c>
      <c r="I86" s="115" t="s">
        <v>218</v>
      </c>
      <c r="J86" s="78">
        <v>95579</v>
      </c>
      <c r="K86" s="115" t="s">
        <v>399</v>
      </c>
      <c r="L86" s="78">
        <v>22078</v>
      </c>
      <c r="M86" s="115" t="s">
        <v>367</v>
      </c>
      <c r="N86" s="78">
        <v>3050</v>
      </c>
      <c r="O86" s="115" t="s">
        <v>357</v>
      </c>
      <c r="P86" s="78">
        <v>56024</v>
      </c>
      <c r="Q86" s="115" t="s">
        <v>407</v>
      </c>
      <c r="R86" s="78">
        <v>41040</v>
      </c>
      <c r="S86" s="115" t="s">
        <v>314</v>
      </c>
      <c r="T86" s="78">
        <v>9702</v>
      </c>
      <c r="U86" s="115" t="s">
        <v>236</v>
      </c>
      <c r="V86" s="78">
        <v>37025</v>
      </c>
    </row>
    <row r="87" spans="1:22" ht="15">
      <c r="A87" s="115" t="s">
        <v>348</v>
      </c>
      <c r="B87" s="78">
        <v>411376</v>
      </c>
      <c r="C87" s="115" t="s">
        <v>372</v>
      </c>
      <c r="D87" s="78">
        <v>92721</v>
      </c>
      <c r="E87" s="115" t="s">
        <v>320</v>
      </c>
      <c r="F87" s="78">
        <v>44493</v>
      </c>
      <c r="G87" s="115" t="s">
        <v>426</v>
      </c>
      <c r="H87" s="78">
        <v>40210</v>
      </c>
      <c r="I87" s="115" t="s">
        <v>256</v>
      </c>
      <c r="J87" s="78">
        <v>72223</v>
      </c>
      <c r="K87" s="115" t="s">
        <v>316</v>
      </c>
      <c r="L87" s="78">
        <v>15085</v>
      </c>
      <c r="M87" s="115" t="s">
        <v>313</v>
      </c>
      <c r="N87" s="78">
        <v>3029</v>
      </c>
      <c r="O87" s="115" t="s">
        <v>354</v>
      </c>
      <c r="P87" s="78">
        <v>48800</v>
      </c>
      <c r="Q87" s="115" t="s">
        <v>398</v>
      </c>
      <c r="R87" s="78">
        <v>27500</v>
      </c>
      <c r="S87" s="115" t="s">
        <v>248</v>
      </c>
      <c r="T87" s="78">
        <v>1495</v>
      </c>
      <c r="U87" s="115" t="s">
        <v>393</v>
      </c>
      <c r="V87" s="78">
        <v>29808</v>
      </c>
    </row>
    <row r="88" spans="1:22" ht="15">
      <c r="A88" s="115" t="s">
        <v>371</v>
      </c>
      <c r="B88" s="78">
        <v>317986</v>
      </c>
      <c r="C88" s="115" t="s">
        <v>277</v>
      </c>
      <c r="D88" s="78">
        <v>90979</v>
      </c>
      <c r="E88" s="115" t="s">
        <v>404</v>
      </c>
      <c r="F88" s="78">
        <v>36470</v>
      </c>
      <c r="G88" s="115" t="s">
        <v>304</v>
      </c>
      <c r="H88" s="78">
        <v>21244</v>
      </c>
      <c r="I88" s="115" t="s">
        <v>214</v>
      </c>
      <c r="J88" s="78">
        <v>35498</v>
      </c>
      <c r="K88" s="115" t="s">
        <v>335</v>
      </c>
      <c r="L88" s="78">
        <v>10947</v>
      </c>
      <c r="M88" s="115" t="s">
        <v>430</v>
      </c>
      <c r="N88" s="78">
        <v>2171</v>
      </c>
      <c r="O88" s="115" t="s">
        <v>221</v>
      </c>
      <c r="P88" s="78">
        <v>43828</v>
      </c>
      <c r="Q88" s="115" t="s">
        <v>271</v>
      </c>
      <c r="R88" s="78">
        <v>10735</v>
      </c>
      <c r="S88" s="115" t="s">
        <v>301</v>
      </c>
      <c r="T88" s="78">
        <v>337</v>
      </c>
      <c r="U88" s="115" t="s">
        <v>237</v>
      </c>
      <c r="V88" s="78">
        <v>19139</v>
      </c>
    </row>
    <row r="89" spans="1:22" ht="15">
      <c r="A89" s="115" t="s">
        <v>239</v>
      </c>
      <c r="B89" s="78">
        <v>302842</v>
      </c>
      <c r="C89" s="115" t="s">
        <v>386</v>
      </c>
      <c r="D89" s="78">
        <v>78890</v>
      </c>
      <c r="E89" s="115" t="s">
        <v>413</v>
      </c>
      <c r="F89" s="78">
        <v>28094</v>
      </c>
      <c r="G89" s="115" t="s">
        <v>424</v>
      </c>
      <c r="H89" s="78">
        <v>18402</v>
      </c>
      <c r="I89" s="115" t="s">
        <v>400</v>
      </c>
      <c r="J89" s="78">
        <v>34219</v>
      </c>
      <c r="K89" s="115" t="s">
        <v>311</v>
      </c>
      <c r="L89" s="78">
        <v>2926</v>
      </c>
      <c r="M89" s="115" t="s">
        <v>361</v>
      </c>
      <c r="N89" s="78">
        <v>1206</v>
      </c>
      <c r="O89" s="115" t="s">
        <v>243</v>
      </c>
      <c r="P89" s="78">
        <v>41773</v>
      </c>
      <c r="Q89" s="115" t="s">
        <v>420</v>
      </c>
      <c r="R89" s="78">
        <v>3415</v>
      </c>
      <c r="S89" s="115" t="s">
        <v>308</v>
      </c>
      <c r="T89" s="78">
        <v>304</v>
      </c>
      <c r="U89" s="115" t="s">
        <v>396</v>
      </c>
      <c r="V89" s="78">
        <v>4951</v>
      </c>
    </row>
    <row r="90" spans="1:22" ht="15">
      <c r="A90" s="115" t="s">
        <v>377</v>
      </c>
      <c r="B90" s="78">
        <v>299826</v>
      </c>
      <c r="C90" s="115" t="s">
        <v>368</v>
      </c>
      <c r="D90" s="78">
        <v>71141</v>
      </c>
      <c r="E90" s="115" t="s">
        <v>249</v>
      </c>
      <c r="F90" s="78">
        <v>28067</v>
      </c>
      <c r="G90" s="115" t="s">
        <v>428</v>
      </c>
      <c r="H90" s="78">
        <v>13338</v>
      </c>
      <c r="I90" s="115" t="s">
        <v>345</v>
      </c>
      <c r="J90" s="78">
        <v>15723</v>
      </c>
      <c r="K90" s="115" t="s">
        <v>330</v>
      </c>
      <c r="L90" s="78">
        <v>1641</v>
      </c>
      <c r="M90" s="115" t="s">
        <v>362</v>
      </c>
      <c r="N90" s="78">
        <v>890</v>
      </c>
      <c r="O90" s="115" t="s">
        <v>356</v>
      </c>
      <c r="P90" s="78">
        <v>9211</v>
      </c>
      <c r="Q90" s="115" t="s">
        <v>247</v>
      </c>
      <c r="R90" s="78">
        <v>3226</v>
      </c>
      <c r="S90" s="115" t="s">
        <v>310</v>
      </c>
      <c r="T90" s="78">
        <v>142</v>
      </c>
      <c r="U90" s="115" t="s">
        <v>395</v>
      </c>
      <c r="V90" s="78">
        <v>631</v>
      </c>
    </row>
    <row r="91" spans="1:22" ht="15">
      <c r="A91" s="115" t="s">
        <v>262</v>
      </c>
      <c r="B91" s="78">
        <v>209130</v>
      </c>
      <c r="C91" s="115" t="s">
        <v>382</v>
      </c>
      <c r="D91" s="78">
        <v>59727</v>
      </c>
      <c r="E91" s="115" t="s">
        <v>412</v>
      </c>
      <c r="F91" s="78">
        <v>26519</v>
      </c>
      <c r="G91" s="115" t="s">
        <v>427</v>
      </c>
      <c r="H91" s="78">
        <v>9959</v>
      </c>
      <c r="I91" s="115" t="s">
        <v>401</v>
      </c>
      <c r="J91" s="78">
        <v>5418</v>
      </c>
      <c r="K91" s="115" t="s">
        <v>334</v>
      </c>
      <c r="L91" s="78">
        <v>1036</v>
      </c>
      <c r="M91" s="115" t="s">
        <v>364</v>
      </c>
      <c r="N91" s="78">
        <v>615</v>
      </c>
      <c r="O91" s="115" t="s">
        <v>355</v>
      </c>
      <c r="P91" s="78">
        <v>8146</v>
      </c>
      <c r="Q91" s="115" t="s">
        <v>265</v>
      </c>
      <c r="R91" s="78">
        <v>2268</v>
      </c>
      <c r="S91" s="115" t="s">
        <v>299</v>
      </c>
      <c r="T91" s="78">
        <v>63</v>
      </c>
      <c r="U91" s="115"/>
      <c r="V91" s="78"/>
    </row>
    <row r="92" spans="1:22" ht="15">
      <c r="A92" s="115" t="s">
        <v>397</v>
      </c>
      <c r="B92" s="78">
        <v>202290</v>
      </c>
      <c r="C92" s="115" t="s">
        <v>379</v>
      </c>
      <c r="D92" s="78">
        <v>58921</v>
      </c>
      <c r="E92" s="115" t="s">
        <v>251</v>
      </c>
      <c r="F92" s="78">
        <v>16214</v>
      </c>
      <c r="G92" s="115" t="s">
        <v>351</v>
      </c>
      <c r="H92" s="78">
        <v>9959</v>
      </c>
      <c r="I92" s="115" t="s">
        <v>338</v>
      </c>
      <c r="J92" s="78">
        <v>4276</v>
      </c>
      <c r="K92" s="115" t="s">
        <v>266</v>
      </c>
      <c r="L92" s="78">
        <v>952</v>
      </c>
      <c r="M92" s="115" t="s">
        <v>429</v>
      </c>
      <c r="N92" s="78">
        <v>338</v>
      </c>
      <c r="O92" s="115" t="s">
        <v>353</v>
      </c>
      <c r="P92" s="78">
        <v>7721</v>
      </c>
      <c r="Q92" s="115" t="s">
        <v>298</v>
      </c>
      <c r="R92" s="78">
        <v>902</v>
      </c>
      <c r="S92" s="115"/>
      <c r="T92" s="78"/>
      <c r="U92" s="115"/>
      <c r="V92" s="78"/>
    </row>
  </sheetData>
  <hyperlinks>
    <hyperlink ref="A2" r:id="rId1" display="https://www.informationisbeautifulawards.com/showcase/2333-map-of-computer-science"/>
    <hyperlink ref="A3" r:id="rId2" display="https://thenextweb.com/contributors/2019/01/18/10-ways-to-prepare-for-the-ai-and-automation-revolution/"/>
    <hyperlink ref="A4" r:id="rId3" display="https://github.com/osforscience/deep-learning-ocean?utm_campaign=explore-email&amp;utm_medium=email&amp;utm_source=newsletter&amp;utm_term=daily"/>
    <hyperlink ref="A5" r:id="rId4" display="https://towardsdatascience.com/roadmap-for-multi-class-sentiment-analysis-with-deep-learning-36f86a0185d2"/>
    <hyperlink ref="A6" r:id="rId5" display="https://www.nextplatform.com/2019/01/16/germany-makes-massive-quantum-neuromorphic-investment/"/>
    <hyperlink ref="A7" r:id="rId6" display="https://venturebeat.com/2019/01/20/facebook-backs-institute-for-ethics-in-artificial-intelligence-with-7-5-million/"/>
    <hyperlink ref="A8" r:id="rId7" display="https://onlydatajobs.com/data-science-manager-at-mrp-philadelphia-pa"/>
    <hyperlink ref="A9" r:id="rId8" display="https://www.analyticsinsight.net/artificial-intelligence-is-a-great-detector-tool/"/>
    <hyperlink ref="A10" r:id="rId9" display="https://www.nytimes.com/2019/01/20/technology/artificial-intelligence-policy-world.html"/>
    <hyperlink ref="A11" r:id="rId10" display="https://www.washingtonpost.com/news/powerpost/paloma/the-technology-202/2019/01/15/the-technology-202-venture-capitalists-balk-at-proposed-export-limits-on-ai-quantum-computing/5c3ccd2f1b326b66fc5a1c42/?noredirect=on"/>
    <hyperlink ref="C2" r:id="rId11" display="https://thenextweb.com/contributors/2019/01/18/10-ways-to-prepare-for-the-ai-and-automation-revolution/"/>
    <hyperlink ref="C3" r:id="rId12" display="https://www.forbes.com/sites/kalevleetaru/2019/01/20/why-is-ai-and-machine-learning-so-biased-the-answer-is-simple-economics/#2727050588cc"/>
    <hyperlink ref="C4" r:id="rId13" display="https://www.analyticsinsight.net/artificial-intelligence-is-a-great-detector-tool/"/>
    <hyperlink ref="C5" r:id="rId14" display="https://www.forbes.com/sites/nvidia/2019/01/18/how-ai-is-transforming-the-next-generation-of-vehicles/#1d22f18447d9"/>
    <hyperlink ref="C6" r:id="rId15" display="https://www.washingtonpost.com/news/powerpost/paloma/the-technology-202/2019/01/15/the-technology-202-venture-capitalists-balk-at-proposed-export-limits-on-ai-quantum-computing/5c3ccd2f1b326b66fc5a1c42/?noredirect=on"/>
    <hyperlink ref="C7" r:id="rId16" display="https://www.nytimes.com/2019/01/20/technology/artificial-intelligence-policy-world.html"/>
    <hyperlink ref="E2" r:id="rId17" display="https://www.informationisbeautifulawards.com/showcase/2333-map-of-computer-science"/>
    <hyperlink ref="E3" r:id="rId18" display="https://www.pwc.com/us/en/services/consulting/library/artificial-intelligence-predictions.html?WT.mc_id=CT1-PL52-DM2-TR1-LS4-ND30-TTA5-CN_AIPredictions2018-MQT&amp;utm_content=bufferdb02b&amp;utm_medium=social&amp;utm_source=twitter.com&amp;utm_campaign=buffer"/>
    <hyperlink ref="E4" r:id="rId19" display="http://businessoverbroadway.com/2019/01/20/usage-driven-groupings-of-data-science-and-machine-learning-programming-languages/"/>
    <hyperlink ref="E5" r:id="rId20" display="https://www.weforum.org/agenda/2019/01/who-should-take-charge-of-our-cybersecurity"/>
    <hyperlink ref="G2" r:id="rId21" display="https://nodexlgraphgallery.org/Pages/Graph.aspx?graphID=182633"/>
    <hyperlink ref="I2" r:id="rId22" display="https://www.codementor.io/anshikbansal/natural-language-processing-oh-i-lost-track-part-1-rctkbywl9"/>
    <hyperlink ref="I3" r:id="rId23" display="http://www.datasciencecentral.com/profiles/blogs/book-python-data-science-handbook?overrideMobileRedirect=1"/>
    <hyperlink ref="I4" r:id="rId24" display="https://www.forbes.com/sites/gilpress/2018/12/09/120-ai-predictions-for-2019/#63219241688c"/>
    <hyperlink ref="I5" r:id="rId25" display="https://www.forbes.com/sites/forbestechcouncil/2019/01/16/13-industries-soon-to-be-revolutionized-by-artificial-intelligence/"/>
    <hyperlink ref="I6" r:id="rId26" display="https://www.datasciencecentral.com/profiles/blogs/weekly-digest-january-21"/>
    <hyperlink ref="I7" r:id="rId27" display="https://medium.com/m/global-identity?redirectUrl=https%3A%2F%2Ftowardsdatascience.com%2Flinear-algebra-for-deep-learning-506c19c0d6fa"/>
    <hyperlink ref="I8" r:id="rId28" display="http://ipfconline.fr/blog/2018/11/27/50-top-digital-influencers-to-follow-in-2019/"/>
    <hyperlink ref="K2" r:id="rId29" display="https://github.com/osforscience/deep-learning-ocean?utm_campaign=explore-email&amp;utm_medium=email&amp;utm_source=newsletter&amp;utm_term=daily"/>
    <hyperlink ref="K3" r:id="rId30" display="https://towardsdatascience.com/roadmap-for-multi-class-sentiment-analysis-with-deep-learning-36f86a0185d2"/>
    <hyperlink ref="K4" r:id="rId31" display="https://onlydatajobs.com/data-science-manager-at-mrp-philadelphia-pa"/>
    <hyperlink ref="K5" r:id="rId32" display="https://venturebeat.com/2019/01/20/facebook-backs-institute-for-ethics-in-artificial-intelligence-with-7-5-million/"/>
    <hyperlink ref="K6" r:id="rId33" display="https://www.nextplatform.com/2019/01/16/germany-makes-massive-quantum-neuromorphic-investment/"/>
    <hyperlink ref="K7" r:id="rId34" display="https://lnkd.in/ffpMbuP"/>
    <hyperlink ref="K8" r:id="rId35" display="https://lnkd.in/fcP9rDF"/>
    <hyperlink ref="K9" r:id="rId36" display="http://pynade.com/main-reasons-learn-python/"/>
    <hyperlink ref="K10" r:id="rId37" display="https://github.com/AmirAli5/100DaysOfMLCode"/>
    <hyperlink ref="M2" r:id="rId38" display="https://medium.com/m/global-identity?redirectUrl=https%3A%2F%2Ftowardsdatascience.com%2Fthe-data-fabric-for-machine-learning-part-1-2c558b7035d7"/>
    <hyperlink ref="O2" r:id="rId39" display="https://www.analyticsinsight.net/artificial-intelligence-is-a-great-detector-tool/"/>
    <hyperlink ref="O3" r:id="rId40" display="https://www.washingtonpost.com/news/powerpost/paloma/the-technology-202/2019/01/15/the-technology-202-venture-capitalists-balk-at-proposed-export-limits-on-ai-quantum-computing/5c3ccd2f1b326b66fc5a1c42/?noredirect=on"/>
    <hyperlink ref="O4" r:id="rId41" display="https://www.nytimes.com/2019/01/20/technology/artificial-intelligence-policy-world.html"/>
    <hyperlink ref="O5" r:id="rId42" display="https://medium.com/@ChrisHerd/why-blockchain-is-a-hammer-looking-for-a-nail-and-where-it-might-find-it-adba41facf23"/>
    <hyperlink ref="O6" r:id="rId43" display="https://medium.com/m/global-identity?redirectUrl=https://hackernoon.com/top-10-roles-for-your-data-science-team-e7f05d90d961"/>
    <hyperlink ref="Q2" r:id="rId44" display="http://www.kdnuggets.com/2016/09/poll-algorithms-used-data-scientists.html?utm_content=buffer5febc&amp;utm_medium=social&amp;utm_source=twitter.com&amp;utm_campaign=buffer"/>
    <hyperlink ref="Q3" r:id="rId45" display="http://www.datasciencecentral.com/profiles/blogs/deep-learning-definition-resources-comparison-with-machine-learni?utm_content=buffer55e9a&amp;utm_medium=social&amp;utm_source=twitter.com&amp;utm_campaign=buffer"/>
    <hyperlink ref="S2" r:id="rId46" display="https://www.myamichi.com/?utm_source=SMM&amp;utm_campaign=Digital_mkt"/>
    <hyperlink ref="S3" r:id="rId47" display="http://www.cityam.com/271484/data-and-machine-learning-needs-human-intelligence-achieve"/>
    <hyperlink ref="S4" r:id="rId48" display="https://lnkd.in/eUAWr2a"/>
    <hyperlink ref="S5" r:id="rId49" display="https://lnkd.in/ePgWHSk"/>
    <hyperlink ref="S6" r:id="rId50" display="https://techwireasia.com/2019/01/what-to-consider-when-picking-big-data-analytics-tools/"/>
    <hyperlink ref="S7" r:id="rId51" display="http://cs229.stanford.edu/materials/ML-advice.pdf"/>
    <hyperlink ref="S8" r:id="rId52" display="https://www.techiebouncer.com/2019/01/artificial-intelligence-data-life-cycle.html"/>
    <hyperlink ref="S9" r:id="rId53" display="https://www.thetechedvocate.org/how-artificial-intelligence-is-improving-assistive-technology/"/>
    <hyperlink ref="U2" r:id="rId54" display="https://www.linkedin.com/pulse/guide-real-world-ai-machine-learning-use-cases-imtiaz-adam/?published=t"/>
    <hyperlink ref="U3" r:id="rId55" display="https://www.forbes.com/sites/nvidia/2019/01/18/how-ai-is-transforming-the-next-generation-of-vehicles/#1d22f18447d9"/>
  </hyperlinks>
  <printOptions/>
  <pageMargins left="0.7" right="0.7" top="0.75" bottom="0.75" header="0.3" footer="0.3"/>
  <pageSetup orientation="portrait" paperSize="9"/>
  <tableParts>
    <tablePart r:id="rId61"/>
    <tablePart r:id="rId57"/>
    <tablePart r:id="rId60"/>
    <tablePart r:id="rId63"/>
    <tablePart r:id="rId59"/>
    <tablePart r:id="rId62"/>
    <tablePart r:id="rId56"/>
    <tablePart r:id="rId5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2019-01-21T06:02:51Z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