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<sst xmlns="http://schemas.openxmlformats.org/spreadsheetml/2006/main" count="14948" uniqueCount="2305">
  <si>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</si>
  <si>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</si>
  <si>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</si>
  <si>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</si>
  <si>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</si>
  <si>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</si>
  <si>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</si>
  <si>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</si>
  <si>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</si>
  <si>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</si>
  <si>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</si>
  <si>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</si>
  <si>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</si>
  <si>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</si>
  <si>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</si>
  <si>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</si>
  <si>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</si>
  <si>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</si>
  <si>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</si>
  <si>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</si>
  <si>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</si>
  <si>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</si>
  <si>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</si>
  <si>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</si>
  <si>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</si>
  <si>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</si>
  <si>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</si>
  <si>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</si>
  <si>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</si>
  <si>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</si>
  <si>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</si>
  <si>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</si>
  <si>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</si>
  <si>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</si>
  <si>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</si>
  <si>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</si>
  <si>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</si>
  <si>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</si>
  <si>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</si>
  <si>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</si>
  <si>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</si>
  <si>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</si>
  <si>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</si>
  <si>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</si>
  <si>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</si>
  <si>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</si>
  <si>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</si>
  <si>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</si>
  <si>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</si>
  <si>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</si>
  <si>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</si>
  <si>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</si>
  <si>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</si>
  <si>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</si>
  <si>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</si>
  <si>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</si>
  <si>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</si>
  <si>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</si>
  <si>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</si>
  <si>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</si>
  <si>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</si>
  <si>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</si>
  <si>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</si>
  <si>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</si>
  <si>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</si>
  <si>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</si>
  <si>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</si>
  <si>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</si>
  <si>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</si>
  <si>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</si>
  <si>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</si>
  <si>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</si>
  <si>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</si>
  <si>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</si>
  <si>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</si>
  <si>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</si>
  <si>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</si>
  <si>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</si>
  <si>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</si>
  <si>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</si>
  <si>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</si>
  <si>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</si>
  <si>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</si>
  <si>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</si>
  <si>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</si>
  <si>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</si>
  <si>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</si>
  <si>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</si>
  <si>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</si>
  <si>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</si>
  <si>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</si>
  <si>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</si>
  <si>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</si>
  <si>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</si>
  <si>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</si>
  <si>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</si>
  <si>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</si>
  <si>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</si>
  <si>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</si>
  <si>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</si>
  <si>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</si>
  <si>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</si>
  <si>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</si>
  <si>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</si>
  <si>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</si>
  <si>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</si>
  <si>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</si>
  <si>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</si>
  <si>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</si>
  <si>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</si>
  <si>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</si>
  <si>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</si>
  <si>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</si>
  <si>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</si>
  <si>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</si>
  <si>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</si>
  <si>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</si>
  <si>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</si>
  <si>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</si>
  <si>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</si>
  <si>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</si>
  <si>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</si>
  <si>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</si>
  <si>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</si>
  <si>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</si>
  <si>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</si>
  <si>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</si>
  <si>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</si>
  <si>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</si>
  <si>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</si>
  <si>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</si>
  <si>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</si>
  <si>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</si>
  <si>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</si>
  <si>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</si>
  <si>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</si>
  <si>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</si>
  <si>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</si>
  <si>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</si>
  <si>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</si>
  <si>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</si>
  <si>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</si>
  <si>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</si>
  <si>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</si>
  <si>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</si>
  <si>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</si>
  <si>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</si>
  <si>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</si>
  <si>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</si>
  <si>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</si>
  <si>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</si>
  <si>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</si>
  <si>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</si>
  <si>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</si>
  <si>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</si>
  <si>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</si>
  <si>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</si>
  <si>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</si>
  <si>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</si>
  <si>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</si>
  <si>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</si>
  <si>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</si>
  <si>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</si>
  <si>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</si>
  <si>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</si>
  <si>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</si>
  <si>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</si>
  <si>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</si>
  <si>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</si>
  <si>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</si>
  <si>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</si>
  <si>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</si>
  <si>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</si>
  <si>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</si>
  <si>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</si>
  <si>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</si>
  <si>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</si>
  <si>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</si>
  <si>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</si>
  <si>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</si>
  <si>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</si>
  <si>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</si>
  <si>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</si>
  <si>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</si>
  <si>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</si>
  <si>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</si>
  <si>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</si>
  <si>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</si>
  <si>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</si>
  <si>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</si>
  <si>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</si>
  <si>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</si>
  <si>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</si>
  <si>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</si>
  <si>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</si>
  <si>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</si>
  <si>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</si>
  <si>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</si>
  <si>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</si>
  <si>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</si>
  <si>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</si>
  <si>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</si>
  <si>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</si>
  <si>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</si>
  <si>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</si>
  <si>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</si>
  <si>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</si>
  <si>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</si>
  <si>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</si>
  <si>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</si>
  <si>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</si>
  <si>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</si>
  <si>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</si>
  <si>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bradleyclappxc</t>
  </si>
  <si>
    <t>mltmuskogee</t>
  </si>
  <si>
    <t>lburdine</t>
  </si>
  <si>
    <t>melanieluckey</t>
  </si>
  <si>
    <t>dudekj</t>
  </si>
  <si>
    <t>okgunner2002</t>
  </si>
  <si>
    <t>xcshelbycoal</t>
  </si>
  <si>
    <t>rebeccaayarspr</t>
  </si>
  <si>
    <t>jenharmom</t>
  </si>
  <si>
    <t>wbruce44</t>
  </si>
  <si>
    <t>exchangeclubns</t>
  </si>
  <si>
    <t>tracey_edwards</t>
  </si>
  <si>
    <t>getvetshoused</t>
  </si>
  <si>
    <t>higginsmba</t>
  </si>
  <si>
    <t>bsolder</t>
  </si>
  <si>
    <t>cinlong</t>
  </si>
  <si>
    <t>georgemgray1</t>
  </si>
  <si>
    <t>exchangeclublh</t>
  </si>
  <si>
    <t>docassar</t>
  </si>
  <si>
    <t>tulsaxc</t>
  </si>
  <si>
    <t>xcmuskogee</t>
  </si>
  <si>
    <t>xchanover</t>
  </si>
  <si>
    <t>mjoehlerich</t>
  </si>
  <si>
    <t>exmississippi</t>
  </si>
  <si>
    <t>exchangeclub</t>
  </si>
  <si>
    <t>jacksonexchange</t>
  </si>
  <si>
    <t>westportfirect</t>
  </si>
  <si>
    <t>westportpatch</t>
  </si>
  <si>
    <t>thehour</t>
  </si>
  <si>
    <t>norwalkpatch</t>
  </si>
  <si>
    <t>jeffbakerfl</t>
  </si>
  <si>
    <t>lopezgovlaw</t>
  </si>
  <si>
    <t>chieflieb</t>
  </si>
  <si>
    <t>mattpavia80</t>
  </si>
  <si>
    <t>hensville</t>
  </si>
  <si>
    <t>q1055toledo</t>
  </si>
  <si>
    <t>dennyradio</t>
  </si>
  <si>
    <t>bw_copeland</t>
  </si>
  <si>
    <t>carpavel</t>
  </si>
  <si>
    <t>brackishbowties</t>
  </si>
  <si>
    <t>ct_exchange</t>
  </si>
  <si>
    <t>westport</t>
  </si>
  <si>
    <t>norwalkexchange</t>
  </si>
  <si>
    <t>mcdowell590</t>
  </si>
  <si>
    <t>amccartha</t>
  </si>
  <si>
    <t>ncsupers</t>
  </si>
  <si>
    <t>mes_bulldogs</t>
  </si>
  <si>
    <t>patriciaarthu13</t>
  </si>
  <si>
    <t>pihqinfo</t>
  </si>
  <si>
    <t>elementalcollab</t>
  </si>
  <si>
    <t>kiwanis</t>
  </si>
  <si>
    <t>bgcspringfield</t>
  </si>
  <si>
    <t>thewingapalooza</t>
  </si>
  <si>
    <t>rotary</t>
  </si>
  <si>
    <t>lionsclubs</t>
  </si>
  <si>
    <t>zontaintl</t>
  </si>
  <si>
    <t>scc_ip</t>
  </si>
  <si>
    <t>sertomahq</t>
  </si>
  <si>
    <t>kearthsea</t>
  </si>
  <si>
    <t>snowded</t>
  </si>
  <si>
    <t>storychasers</t>
  </si>
  <si>
    <t>3anneloes</t>
  </si>
  <si>
    <t>altrusam</t>
  </si>
  <si>
    <t>soroptimist</t>
  </si>
  <si>
    <t>mrleebooks</t>
  </si>
  <si>
    <t>watershedmarsha</t>
  </si>
  <si>
    <t>optimistorg</t>
  </si>
  <si>
    <t>jcinews</t>
  </si>
  <si>
    <t>elizabethnpe</t>
  </si>
  <si>
    <t>miamigives</t>
  </si>
  <si>
    <t>myirvinevalley</t>
  </si>
  <si>
    <t>colindalough</t>
  </si>
  <si>
    <t>wallawallasup</t>
  </si>
  <si>
    <t>tridenthealthpr</t>
  </si>
  <si>
    <t>twilightseven</t>
  </si>
  <si>
    <t>neighbornoreen</t>
  </si>
  <si>
    <t>b</t>
  </si>
  <si>
    <t>donn_mendoza</t>
  </si>
  <si>
    <t>dist158</t>
  </si>
  <si>
    <t>dstrub</t>
  </si>
  <si>
    <t>mayorkarnes</t>
  </si>
  <si>
    <t>waltchurchills</t>
  </si>
  <si>
    <t>billingsbreakf1</t>
  </si>
  <si>
    <t>leifewelhaven</t>
  </si>
  <si>
    <t>Replies to</t>
  </si>
  <si>
    <t>Mentions</t>
  </si>
  <si>
    <t>Learning a lot about Exchange Club Building at the Exchange Club Region 7 Workshop.  Thanks Leif Welhaven!  #ExchangeStrong #ExchangeFit https://t.co/iuD6ZbIvK9</t>
  </si>
  <si>
    <t>@jdwilliamson5 #exchangefit #ExchangeStrong</t>
  </si>
  <si>
    <t>RT @xcmuskogee: Thank you Mayor Coburn for speaking at lunch this week. Always an informative program. #ExchangeStrong #MyMuskogee https://…</t>
  </si>
  <si>
    <t>Today’s program for the Exchange Club of Columbus MS.  Dr. James Hunt was our guest speaker. #Veteran of the Battle of the Bulge.  #exchangestrong @ExMississippi  @exchangeclub https://t.co/Ua7U5fNGqa</t>
  </si>
  <si>
    <t>Congrats to Alli for being the @JacksonExchange Student of the Month! #jacksontn #exchangestrong #TCA #trinity https://t.co/JJegwpGvLl</t>
  </si>
  <si>
    <t>I hope everyone had a Happy Halloween! Fun from the Westport Exchange Club’s 1st annual Woofoween event  
Thank you to the Westport Fire Department for attending and helping promote Fire Prevention Month! #westportexchangeclub #exchangestrong @westportpatch @westportfirect https://t.co/nqAlCY4fOT</t>
  </si>
  <si>
    <t>The Norwalk Exchange Club’s One Nation Under God breakfast. Thank you to guest speaker Norwalk native retired Chief Master Sergeant Jeffrey DeWitt USAF. #exchangestrong @NorwalkExchange @norwalkpatch @thehour https://t.co/DtQJI7Dk33</t>
  </si>
  <si>
    <t>RT @exchangeclub: XC Penns Grove, NJ, partnered with the ACME Market grocery store in Pennsville, NJ, to raise funds for Thanksgiving meals…</t>
  </si>
  <si>
    <t>Happy Holidays from Exchange Club of Shelby County! 
#ExchangeStrong #XCShelbyCoAL #MerryChristmas_xD83C__xDF85_ https://t.co/aRhHo0TDZp</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</si>
  <si>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</si>
  <si>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</si>
  <si>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</si>
  <si>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</si>
  <si>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</si>
  <si>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</si>
  <si>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RT @Tracey_Edwards: I ❤️ these faces! What a fun and festive group! Thanks for being #ExchangeStrong _xD83E__xDD17__xD83E__xDD42__xD83C__xDF84_#MerryChristmas #festive #cheers ht…</t>
  </si>
  <si>
    <t>@HigginsMba I ❤️ these faces! What a fun and festive group! Thanks for being #ExchangeStrong _xD83E__xDD17__xD83E__xDD42__xD83C__xDF84_</t>
  </si>
  <si>
    <t>@bw_copeland #exchangestrong !</t>
  </si>
  <si>
    <t>#ExchangeStrong #exchangefit @Carpavel @bsolder @NorwalkExchange moving to the backyard horse shoe pits https://t.co/MVivHImvIR</t>
  </si>
  <si>
    <t>Chaffee Crossing  Veteran’s Day Parade. #exchangestrong https://t.co/uGkOuyFLPR</t>
  </si>
  <si>
    <t>RT @exchangeclub: Disaster Relief Fund: Many impacted by the wild fires in California, at least 10 Exchange Club members in the Paradise an…</t>
  </si>
  <si>
    <t>@Cinlong Great Float! #exchangestrong #ExchangeFit</t>
  </si>
  <si>
    <t>Breaking out the @brackishbowties for the #MasqueradeBall Tonight we will be unmasking child abuse. #ExchangeStrong #preventchildabuse @exchangeclub @ct_exchange Help for Kids: an Exchange Club parenting skill center please donate @exchangeclub https://t.co/nmzMOPXSVr</t>
  </si>
  <si>
    <t>@georgemgray1 @NorwalkExchange       President Joe Tamburo and the President Elect of the @Westport Exchange Club Donna Solder #umaskingchildabuse @ct_exchange #ExchangeStrong https://t.co/4fPgwnDQmd</t>
  </si>
  <si>
    <t>National Exchange Club Leadership Meeting. Great information, learning from each other and from mentors. #ExchangeStrong</t>
  </si>
  <si>
    <t>@ExchangeClubLH That’s a good get! We still have the guest speaker spot open. #ExchangeStrong</t>
  </si>
  <si>
    <t>RT @exchangeclub: 3rd new club/year, XC Jr Excel Club of South Lawrence East Elementary School, Lawrence, MA! Chartered with 17 members on…</t>
  </si>
  <si>
    <t>RT @exchangeclub: New club ... Exchange Excel Club of Skyview High School, Billings, MT! Built by Don Hummel, Jim Strecker, and Leif Welhav…</t>
  </si>
  <si>
    <t>RT @exchangeclub: Big news! And, thank you! #ExchangeStrong https://t.co/zNaQMV6N8b</t>
  </si>
  <si>
    <t>@PIHQInfo via NodeXL https://t.co/4KwIhqpCqU
@docassar
@pihqinfo
@patriciaarthu13
@mes_bulldogs
@ncsupers
@amccartha
@mcdowell590
@zontaintl
@jcinews
@rotary
Top hashtags:
#blessed
#goodies
#optimist
#toastmasters
#exchangestrong
#rotary
#lcicon
#kidsneedkiwanis</t>
  </si>
  <si>
    <t>bob,nora,dan via NodeXL https://t.co/Z94rg9sCOM
@rotary
@lionsclubs
@zontaintl
@jcinews
@kiwanis
@optimistorg
@sertomahq
@pihqinfo
@altrusam
@soroptimist
Top hashtags:
#optimist
#toastmasters
#exchangestrong
#rotary
#lcicon
#kidsneedkiwanis
#endpolio
#publicspeaking</t>
  </si>
  <si>
    <t>@AltrusaM via NodeXL https://t.co/JIbkOPnZ3z
@docassar
@altrusam
@jcinews
@kiwanis
@zontaintl
@rotary
@lionsclubs
@soroptimist
@elementalcollab
@pihqinfo
Top hashtags:
#madd
#makeadifferenceday
#optimist
#toastmasters
#exchangestrong
#rotary
#lcicon
#kidsneedkiwanis</t>
  </si>
  <si>
    <t>@SertomaHQ via NodeXL https://t.co/7H6RKo6jbD
@docassar
@sertomahq
@scc_ip
@zontaintl
@lionsclubs
@rotary
@thewingapalooza
@bgcspringfield
@jcinews
@altrusam
Top hashtags:
#bestwingsinspringfield
#optimist
#toastmasters
#exchangestrong
#rotary
#lcicon
#kidsneedkiwanis</t>
  </si>
  <si>
    <t>@OptimistOrg via NodeXL https://t.co/bCbzEaX2J1
@watershedmarsha
@optimistorg
@docassar
@mrleebooks
@soroptimist
@altrusam
@3anneloes
@storychasers
@snowded
@kearthsea
Top hashtags:
#optimist
#halloween
#toastmasters
#exchangestrong
#rotary
#lcicon
#kidsneedkiwanis</t>
  </si>
  <si>
    <t>#exchangestrong via NodeXL https://t.co/KSEc6dJKJY
@exchangeclub
@docassar
@tracey_edwards
@elizabethnpe
@xchanover
@xcmuskogee
@bsolder
@dudekj
@tulsaxc
@jcinews
Top hashtags:
#exchangestrong
#exchangefit
#optimist
#toastmasters
#rotary
#lcicon
#kidsneedkiwanis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</si>
  <si>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</si>
  <si>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</si>
  <si>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#exchangestrong via NodeXL https://t.co/v67ntTck2A
@docassar
@exchangeclub
@xchanover
@bsolder
@tracey_edwards
@xcmuskogee
@dudekj
@elizabethnpe
@tulsaxc
@getvetshoused
Top hashtags:
#exchangestrong
#exchangefit
#optimist
#toastmasters
#rotary
#lcicon
#kidsneedkiwanis</t>
  </si>
  <si>
    <t>Thank you Mayor Coburn for speaking at lunch this week. Always an informative program. #ExchangeStrong #MyMuskogee https://t.co/iqHopVewGY</t>
  </si>
  <si>
    <t>Exchange Club volunteered to ring the bell for Salvation Army today. #friendshelpingfriends #ExchangeStrong @ Hobby Lobby https://t.co/FKwbtncFB6</t>
  </si>
  <si>
    <t>RT @Tracey_Edwards: #JoinExchange campaign starts today! #ExchangeFit #ExchangeStrong #ThursdayThoughts #ThursdayMotivation #ThankfulThursd…</t>
  </si>
  <si>
    <t>exchangeclub via NodeXL https://t.co/BmyM7CI0yb
@exchangeclub
@wallawallasup
@getvetshoused
@chieflieb
@colindalough
@miamigives
@myirvinevalley
@docassar
@jeffbakerfl
@lopezgovlaw
Top hashtags:
#exchangestrong
#exchangeclub
#exchangefit
#givingtuesday
#veteransday</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</si>
  <si>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</si>
  <si>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</si>
  <si>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</si>
  <si>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</si>
  <si>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</si>
  <si>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</si>
  <si>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</si>
  <si>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</si>
  <si>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</si>
  <si>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</si>
  <si>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</si>
  <si>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</si>
  <si>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</si>
  <si>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</si>
  <si>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</si>
  <si>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</si>
  <si>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</si>
  <si>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</si>
  <si>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Excited to hear @docassar talk about  #socialmedia for #serviceclubs @exchangeclub #ExchangeStrong #exchangefit #community https://t.co/5HUuGAwabQ</t>
  </si>
  <si>
    <t>@docassar #exchangestrong #serviceclubleaders2018conference exchangeclub latingrammys #NodeXL</t>
  </si>
  <si>
    <t>Congratulations to our future president Danny Jones of Batesville. Leadership training was intense and he did great #ExchangeStrong #ExchangeFit https://t.co/XErSLM1QR4</t>
  </si>
  <si>
    <t>RT @exchangeclub: Toledo's local Exchange Clubs, 5 in fact, are revving up for their 11/11@7 event in partnership with @GetVetsHoused! Nati…</t>
  </si>
  <si>
    <t>Toledo's local Exchange Clubs, 5 in fact, are revving up for their 11/11@7 event in partnership with @GetVetsHoused! National CEO @Tracey_Edwards is excited to taste some chili and #houseourheroes! #ExchangeStrong #ExchangeFit #NoMoreHomelessVets https://t.co/wMZY4YRt5x</t>
  </si>
  <si>
    <t>Did your club hold an 11/11@7 event ? Share your pics!
#ExchangeStrong #HousingOurHeroes #NoMoreHomelessVets @GetVetsHoused https://t.co/EiIgYmPywP</t>
  </si>
  <si>
    <t>#JoinExchange campaign starts today! #ExchangeFit #ExchangeStrong #ThursdayThoughts #ThursdayMotivation #ThankfulThursday #November1st https://t.co/l90Ou6qAQ0</t>
  </si>
  <si>
    <t>RT @exchangeclub: Exchange is pleased to host Service Club Leaders Conference, Nov 15-17, in the exciting city of #Reno. CEO @Tracey_Edward…</t>
  </si>
  <si>
    <t>RT @exchangeclub: We simply want to say #ThankYou ! #ThankYouWednesday #ExchangeStrong https://t.co/hCZAfpYi9l</t>
  </si>
  <si>
    <t>I ❤️ these faces! What a fun and festive group! Thanks for being #ExchangeStrong _xD83E__xDD17__xD83E__xDD42__xD83C__xDF84_#MerryChristmas #festive #cheers https://t.co/wp7p2rfEdd</t>
  </si>
  <si>
    <t>Join us for this amazing experience! #vacation #bucketlist #cruise #ExchangeStrong https://t.co/4CaLgv1LjV</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</si>
  <si>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</si>
  <si>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</si>
  <si>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I’m getting ready for the winter volleyball _xD83C__xDFD0_ league. It’s the first organized league I’ve participated in since the 1,900s #exchangestrong #exchangefit #growexchange let’s get moving https://t.co/9q08nrOU98</t>
  </si>
  <si>
    <t>RT @exchangeclub: SIX Exchange Clubs, including the Exchange Club of Corona Del Mar, CA, have supported the Exchange Club Family Support Ce…</t>
  </si>
  <si>
    <t>@exchangeclub We do it #forthechildren #exchangegreat #ExchangeStrong</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</si>
  <si>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</si>
  <si>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</si>
  <si>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</si>
  <si>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</si>
  <si>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Larry Holly, 2018-2019 Texas District President and a member of the Exchange Clubs of Killeen and Temple-Belton, and the Stars and Stripes Exchange Club of Killeen, TX, shares why he loves Exchange! #ExchangeStrong #ExchangeFit https://t.co/mD5FeHHXk0</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</si>
  <si>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</si>
  <si>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</si>
  <si>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</si>
  <si>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#ExchangeStrong https://t.co/Oth9uOnjK1</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</si>
  <si>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</si>
  <si>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</si>
  <si>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</si>
  <si>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</si>
  <si>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</si>
  <si>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</si>
  <si>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</si>
  <si>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</si>
  <si>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XC Penns Grove, NJ, partnered with the ACME Market grocery store in Pennsville, NJ, to raise funds for Thanksgiving meals for families in need. Through “Turkey Bucks”, members delivered 100 meals! THIS is living #ExchangeStrong and #ExchangeFit https://t.co/Sr4XiMw4mb</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</si>
  <si>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</si>
  <si>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</si>
  <si>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</si>
  <si>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</si>
  <si>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</si>
  <si>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</si>
  <si>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XC Hillsdale, MI, joined with members of local Rotary, Kiwanis, Lions to celebrate the holiday season, raise funds for area's Salvation Army. This celebration is a long-standing tradition for these groups. https://t.co/q2kDljeIxI #ExchangeStrong #SpiritofChristmas #ExchangeFit</t>
  </si>
  <si>
    <t>We still want to see your #ExchangeStrong #ExchangeFit images! Learn more: https://t.co/OYucED2AJf</t>
  </si>
  <si>
    <t>How's the winter break going so far? Are the little ones bored, are their cups of quality time overflowing yet? Here are some fun ideas to help keep them entertained, if just for a little while. (You've got this ... remember, you are #ExchangeStrong !) https://t.co/WHWPYPvcaa</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</si>
  <si>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</si>
  <si>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</si>
  <si>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</si>
  <si>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</si>
  <si>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</si>
  <si>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</si>
  <si>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</si>
  <si>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</si>
  <si>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</si>
  <si>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</si>
  <si>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</si>
  <si>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</si>
  <si>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</si>
  <si>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</si>
  <si>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</si>
  <si>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https://nodexlgraphgallery.org/Pages/Graph.aspx?graphID=180439</t>
  </si>
  <si>
    <t>https://nodexlgraphgallery.org/Pages/Graph.aspx?graphID=174079</t>
  </si>
  <si>
    <t>https://nodexlgraphgallery.org/Pages/Graph.aspx?graphID=174072</t>
  </si>
  <si>
    <t>https://nodexlgraphgallery.org/Pages/Graph.aspx?graphID=174088</t>
  </si>
  <si>
    <t>https://nodexlgraphgallery.org/Pages/Graph.aspx?graphID=174091</t>
  </si>
  <si>
    <t>https://nodexlgraphgallery.org/Pages/Graph.aspx?graphID=174096</t>
  </si>
  <si>
    <t>https://nodexlgraphgallery.org/Pages/Graph.aspx?graphID=174329</t>
  </si>
  <si>
    <t>https://nodexlgraphgallery.org/Pages/Graph.aspx?graphID=175034</t>
  </si>
  <si>
    <t>https://www.instagram.com/p/BrEcLdqns93/?utm_source=ig_twitter_share&amp;igshid=1d92981nm3yes</t>
  </si>
  <si>
    <t>https://nodexlgraphgallery.org/Pages/Graph.aspx?graphID=174876</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</si>
  <si>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</si>
  <si>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</si>
  <si>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</si>
  <si>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</si>
  <si>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</si>
  <si>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</si>
  <si>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</si>
  <si>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</si>
  <si>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https://nodexlgraphgallery.org/Pages/Graph.aspx?graphID=181138</t>
  </si>
  <si>
    <t>https://nodexlgraphgallery.org/Pages/Graph.aspx?graphID=181403</t>
  </si>
  <si>
    <t>https://nodexlgraphgallery.org/Pages/Graph.aspx?graphID=181758</t>
  </si>
  <si>
    <t>https://nodexlgraphgallery.org/Pages/Graph.aspx?graphID=181862</t>
  </si>
  <si>
    <t>https://www.facebook.com/permalink.php?story_fbid=10161590945440311&amp;id=152200685310</t>
  </si>
  <si>
    <t>https://twitter.com/Tracey_Edwards/status/1060547788847616001</t>
  </si>
  <si>
    <t>https://www.youtube.com/watch?v=Nni14Q9GbzM&amp;feature=youtu.be</t>
  </si>
  <si>
    <t>https://twitter.com/exchangeclub/status/1058014741191372800</t>
  </si>
  <si>
    <t>https://twitter.com/higginsmba/status/1073542456568897536</t>
  </si>
  <si>
    <t>https://twitter.com/exchangeclub/status/1083378025608237056</t>
  </si>
  <si>
    <t>http://www.sclconference.org/index.php</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</si>
  <si>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</si>
  <si>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</si>
  <si>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</si>
  <si>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https://twitter.com/xcmuskogee/status/1062924048055914496</t>
  </si>
  <si>
    <t>https://www.nationalexchangeclub.org/donors/ https://www.gofundme.com/fire-relief-chico-noon-exchange</t>
  </si>
  <si>
    <t>https://www.nationalexchangeclub.org/convention/</t>
  </si>
  <si>
    <t>https://www.mydigitalpublication.com/publication/index.php?i=187460&amp;m=&amp;l=&amp;p=1&amp;pre=&amp;ver=html5#{"page":0,"issue_id":187460}</t>
  </si>
  <si>
    <t>https://www.hillsdale.net/news/20181220/gathering-unites-clubs-to-share-in-christmas-cheer</t>
  </si>
  <si>
    <t>http://newcanaanite.com/letter-thank-you-from-the-exchange-club-3-512388</t>
  </si>
  <si>
    <t>https://members.nationalexchangeclub.org/sites/default/files/attachements/AD - Danube River Cruise - National Exchange Club - 2019.pdf</t>
  </si>
  <si>
    <t>https://mtsunews.com/john-hood-chamber-award/</t>
  </si>
  <si>
    <t>https://ktvq.com/news/local-news/2019/01/13/exchange-club-hosts-kids-basketball-tournament/</t>
  </si>
  <si>
    <t>nodexlgraphgallery.org</t>
  </si>
  <si>
    <t>instagram.com</t>
  </si>
  <si>
    <t>facebook.com</t>
  </si>
  <si>
    <t>twitter.com</t>
  </si>
  <si>
    <t>youtube.com</t>
  </si>
  <si>
    <t>sclconference.org</t>
  </si>
  <si>
    <t>nationalexchangeclub.org gofundme.com</t>
  </si>
  <si>
    <t>nationalexchangeclub.org</t>
  </si>
  <si>
    <t>mydigitalpublication.com</t>
  </si>
  <si>
    <t>hillsdale.net</t>
  </si>
  <si>
    <t>newcanaanite.com</t>
  </si>
  <si>
    <t>mtsunews.com</t>
  </si>
  <si>
    <t>ktvq.com</t>
  </si>
  <si>
    <t>exchangestrong exchangefit</t>
  </si>
  <si>
    <t>exchangefit exchangestrong</t>
  </si>
  <si>
    <t>exchangestrong mymuskogee</t>
  </si>
  <si>
    <t>veteran exchangestrong</t>
  </si>
  <si>
    <t>jacksontn exchangestrong tca trinity</t>
  </si>
  <si>
    <t>westportexchangeclub exchangestrong</t>
  </si>
  <si>
    <t>exchangestrong</t>
  </si>
  <si>
    <t>exchangestrong xcshelbycoal merrychristmas</t>
  </si>
  <si>
    <t>authors exchangeclub stamfordct exchangestrong</t>
  </si>
  <si>
    <t>chili toledo exchangestrong exchangefit veteransday</t>
  </si>
  <si>
    <t>exchangestrong merrychristmas festive cheers</t>
  </si>
  <si>
    <t>masqueradeball exchangestrong preventchildabuse</t>
  </si>
  <si>
    <t>umaskingchildabuse exchangestrong</t>
  </si>
  <si>
    <t>blessed goodies optimist toastmasters exchangestrong rotary lcicon kidsneedkiwanis</t>
  </si>
  <si>
    <t>optimist toastmasters exchangestrong rotary lcicon kidsneedkiwanis endpolio publicspeaking</t>
  </si>
  <si>
    <t>madd makeadifferenceday optimist toastmasters exchangestrong rotary lcicon kidsneedkiwanis</t>
  </si>
  <si>
    <t>bestwingsinspringfield optimist toastmasters exchangestrong rotary lcicon kidsneedkiwanis</t>
  </si>
  <si>
    <t>optimist halloween toastmasters exchangestrong rotary lcicon kidsneedkiwanis</t>
  </si>
  <si>
    <t>exchangestrong exchangestrong exchangefit optimist toastmasters rotary lcicon kidsneedkiwanis</t>
  </si>
  <si>
    <t>friendshelpingfriends exchangestrong</t>
  </si>
  <si>
    <t>joinexchange exchangefit exchangestrong thursdaythoughts thursdaymotivation</t>
  </si>
  <si>
    <t>exchangestrong exchangeclub exchangefit givingtuesday veteransday</t>
  </si>
  <si>
    <t>exchangestrong exchangeclub givingtuesday exchangefit veteransday</t>
  </si>
  <si>
    <t>exchangestrong exchangeclub exchangefit givingtuesday veteransday sclc2018</t>
  </si>
  <si>
    <t>socialmedia serviceclubs exchangestrong exchangefit community</t>
  </si>
  <si>
    <t>exchangestrong serviceclubleaders2018conference nodexl</t>
  </si>
  <si>
    <t>houseourheroes exchangestrong exchangefit nomorehomelessvets</t>
  </si>
  <si>
    <t>exchangestrong housingourheroes nomorehomelessvets</t>
  </si>
  <si>
    <t>joinexchange exchangefit exchangestrong thursdaythoughts thursdaymotivation thankfulthursday november1st</t>
  </si>
  <si>
    <t>reno</t>
  </si>
  <si>
    <t>thankyou thankyouwednesday exchangestrong</t>
  </si>
  <si>
    <t>vacation bucketlist cruise exchangestrong</t>
  </si>
  <si>
    <t>reno exchangestrong</t>
  </si>
  <si>
    <t>exchangestrong exchangefit growexchange</t>
  </si>
  <si>
    <t>forthechildren exchangegreat exchangestrong</t>
  </si>
  <si>
    <t>exchangestrong growexchange</t>
  </si>
  <si>
    <t>mygivingstory exchangestrong</t>
  </si>
  <si>
    <t>holidaygiving exchangestrong</t>
  </si>
  <si>
    <t>exchangeproud exchangestrong</t>
  </si>
  <si>
    <t>exchangestrong spiritofchristmas exchangefit</t>
  </si>
  <si>
    <t>growexchange exchangestrong</t>
  </si>
  <si>
    <t>xcnorfolk exchangestrong</t>
  </si>
  <si>
    <t>thefutureisbright exchangestrong growexchange</t>
  </si>
  <si>
    <t>https://pbs.twimg.com/media/DrFcM5vW4Ac8wrn.jpg</t>
  </si>
  <si>
    <t>https://pbs.twimg.com/media/DsEb-XyUcAAj9TW.jpg</t>
  </si>
  <si>
    <t>https://pbs.twimg.com/media/Dsd07tEWwAAXbTy.jpg</t>
  </si>
  <si>
    <t>https://pbs.twimg.com/media/DrBRC5BVAAEpajC.jpg</t>
  </si>
  <si>
    <t>https://pbs.twimg.com/media/DsiCgKIWwAA5c0f.jpg</t>
  </si>
  <si>
    <t>https://pbs.twimg.com/media/DuWRhrQU8AAAsdX.jpg</t>
  </si>
  <si>
    <t>https://pbs.twimg.com/media/DwlFMWDWoAEw_xu.jpg</t>
  </si>
  <si>
    <t>https://pbs.twimg.com/media/DrfSlznVYAE90m1.jpg</t>
  </si>
  <si>
    <t>https://pbs.twimg.com/media/DrL6dUvX0AEhHTq.jpg</t>
  </si>
  <si>
    <t>https://pbs.twimg.com/media/Drqc-i9UwAA33Bn.jpg</t>
  </si>
  <si>
    <t>https://pbs.twimg.com/media/DsPVmD-U8AAkA4U.jpg</t>
  </si>
  <si>
    <t>https://pbs.twimg.com/media/DsPqgT7XQAArGP1.jpg</t>
  </si>
  <si>
    <t>https://pbs.twimg.com/media/Dw4U3qzXcAIvs1O.jpg</t>
  </si>
  <si>
    <t>https://pbs.twimg.com/media/DuFa9NpVAAAeFzA.jpg</t>
  </si>
  <si>
    <t>https://pbs.twimg.com/media/DrAWJfmU4AASxN8.jpg</t>
  </si>
  <si>
    <t>https://pbs.twimg.com/media/DsKC6BLVsAApTen.jpg</t>
  </si>
  <si>
    <t>https://pbs.twimg.com/media/DtGEduJXcAAS7Te.jpg</t>
  </si>
  <si>
    <t>https://pbs.twimg.com/media/DtLuHUIXcAAI09b.jpg</t>
  </si>
  <si>
    <t>https://pbs.twimg.com/media/DrAv03AWoAE-b2b.jpg</t>
  </si>
  <si>
    <t>https://pbs.twimg.com/media/DuOp-U4XcAc4RU7.jpg</t>
  </si>
  <si>
    <t>https://pbs.twimg.com/media/Du4n5c_XcAEIfql.jpg</t>
  </si>
  <si>
    <t>https://pbs.twimg.com/media/DrVOZ91WwAAAejv.jpg</t>
  </si>
  <si>
    <t>https://pbs.twimg.com/media/Dr6GoLfWkAEGgo_.jpg</t>
  </si>
  <si>
    <t>https://pbs.twimg.com/media/DsYfd97WsAIgvK8.jpg</t>
  </si>
  <si>
    <t>https://pbs.twimg.com/media/DsxeLH8XQAYZXXL.jpg</t>
  </si>
  <si>
    <t>https://pbs.twimg.com/media/Ds74I-KWsAAFCs5.jpg</t>
  </si>
  <si>
    <t>https://pbs.twimg.com/media/DtGf8hWXcAMs9oY.jpg</t>
  </si>
  <si>
    <t>https://pbs.twimg.com/media/DtGu7OhXcAEn_J7.jpg</t>
  </si>
  <si>
    <t>https://pbs.twimg.com/media/DtQlecEU0AAk7F6.jpg</t>
  </si>
  <si>
    <t>https://pbs.twimg.com/media/DtVvB-xWkAEcaF_.jpg</t>
  </si>
  <si>
    <t>https://pbs.twimg.com/media/DtwvxPJW4AELy0f.jpg</t>
  </si>
  <si>
    <t>https://pbs.twimg.com/media/DuEiJfGWwAI2SEw.jpg</t>
  </si>
  <si>
    <t>https://pbs.twimg.com/media/DuKoXnHXcAACyhw.jpg</t>
  </si>
  <si>
    <t>https://pbs.twimg.com/media/DuUkmR7WwAAOJ_Y.jpg</t>
  </si>
  <si>
    <t>https://pbs.twimg.com/media/DudnhdnWoAUcpoh.png</t>
  </si>
  <si>
    <t>https://pbs.twimg.com/media/DuuR929WkAIh0Tt.jpg</t>
  </si>
  <si>
    <t>https://pbs.twimg.com/media/DuyId9wWoAEdcp3.jpg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</si>
  <si>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</si>
  <si>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</si>
  <si>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</si>
  <si>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</si>
  <si>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</si>
  <si>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</si>
  <si>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</si>
  <si>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</si>
  <si>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</si>
  <si>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</si>
  <si>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</si>
  <si>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</si>
  <si>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</si>
  <si>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</si>
  <si>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http://abs.twimg.com/sticky/default_profile_images/default_profile_normal.png</t>
  </si>
  <si>
    <t>http://pbs.twimg.com/profile_images/916846190100189184/kKM_nvrq_normal.jpg</t>
  </si>
  <si>
    <t>http://pbs.twimg.com/profile_images/1032037052743856129/qPTN-w6U_normal.jpg</t>
  </si>
  <si>
    <t>http://pbs.twimg.com/profile_images/557639104515416064/9If5AQEZ_normal.jpeg</t>
  </si>
  <si>
    <t>http://pbs.twimg.com/profile_images/603728158035087361/t8S_qL0s_normal.jpg</t>
  </si>
  <si>
    <t>http://pbs.twimg.com/profile_images/1049721595344826369/hFoogS2F_normal.jpg</t>
  </si>
  <si>
    <t>http://pbs.twimg.com/profile_images/960599274861015040/OQLWGaPo_normal.jpg</t>
  </si>
  <si>
    <t>http://pbs.twimg.com/profile_images/1072237812743880706/Fv6wpXTA_normal.jpg</t>
  </si>
  <si>
    <t>http://pbs.twimg.com/profile_images/891120093261942784/R5BiBf09_normal.jpg</t>
  </si>
  <si>
    <t>http://pbs.twimg.com/profile_images/570658932726861824/MSzOYUtx_normal.jpeg</t>
  </si>
  <si>
    <t>http://pbs.twimg.com/profile_images/1059190635960459264/gzc4erXH_normal.jpg</t>
  </si>
  <si>
    <t>http://pbs.twimg.com/profile_images/887467061831774208/mzi0qqTb_normal.jpg</t>
  </si>
  <si>
    <t>http://pbs.twimg.com/profile_images/859094363015663617/WFhz0keD_normal.jpg</t>
  </si>
  <si>
    <t>http://pbs.twimg.com/profile_images/993645134372798469/pAZy1Q6j_normal.jpg</t>
  </si>
  <si>
    <t>http://pbs.twimg.com/profile_images/378800000580987070/db9078700d95a65749e683e090706d47_normal.jpeg</t>
  </si>
  <si>
    <t>http://pbs.twimg.com/profile_images/716292527419219968/Q554O46T_normal.jpg</t>
  </si>
  <si>
    <t>http://pbs.twimg.com/profile_images/430046644684341248/-WZKVmST_normal.jpeg</t>
  </si>
  <si>
    <t>http://pbs.twimg.com/profile_images/481166094787280896/awvoeCzS_normal.jpeg</t>
  </si>
  <si>
    <t>http://pbs.twimg.com/profile_images/1067787108717404161/hzPo4Xv4_normal.jpg</t>
  </si>
  <si>
    <t>https://twitter.com/#!/jdwilliamson5/status/1058728790946398208</t>
  </si>
  <si>
    <t>https://twitter.com/#!/bradleyclappxc/status/1058889193441632257</t>
  </si>
  <si>
    <t>https://twitter.com/#!/mltmuskogee/status/1059064635972837382</t>
  </si>
  <si>
    <t>https://twitter.com/#!/lburdine/status/1063161805701287936</t>
  </si>
  <si>
    <t>https://twitter.com/#!/melanieluckey/status/1064948415321251840</t>
  </si>
  <si>
    <t>https://twitter.com/#!/dudekj/status/1058435029557264385</t>
  </si>
  <si>
    <t>https://twitter.com/#!/dudekj/status/1065244813929398272</t>
  </si>
  <si>
    <t>https://twitter.com/#!/okgunner2002/status/1070788390348562433</t>
  </si>
  <si>
    <t>https://twitter.com/#!/xcshelbycoal/status/1073424110091493376</t>
  </si>
  <si>
    <t>https://twitter.com/#!/rebeccaayarspr/status/1078663337838292999</t>
  </si>
  <si>
    <t>https://twitter.com/#!/jenharmom/status/1081308716627083271</t>
  </si>
  <si>
    <t>https://twitter.com/#!/wbruce44/status/1081348705536565248</t>
  </si>
  <si>
    <t>https://twitter.com/#!/exchangeclubns/status/1083473537896202240</t>
  </si>
  <si>
    <t>https://twitter.com/#!/tracey_edwards/status/1060547788847616001</t>
  </si>
  <si>
    <t>https://twitter.com/#!/getvetshoused/status/1061576939020914688</t>
  </si>
  <si>
    <t>https://twitter.com/#!/higginsmba/status/1073618600794181632</t>
  </si>
  <si>
    <t>https://twitter.com/#!/tracey_edwards/status/1073573671229448192</t>
  </si>
  <si>
    <t>https://twitter.com/#!/bsolder/status/1058400000961662983</t>
  </si>
  <si>
    <t>https://twitter.com/#!/bsolder/status/1059184251650883585</t>
  </si>
  <si>
    <t>https://twitter.com/#!/cinlong/status/1061333275896147970</t>
  </si>
  <si>
    <t>https://twitter.com/#!/cinlong/status/1064601883367616518</t>
  </si>
  <si>
    <t>https://twitter.com/#!/bsolder/status/1061661865430925315</t>
  </si>
  <si>
    <t>https://twitter.com/#!/bsolder/status/1063928795818790915</t>
  </si>
  <si>
    <t>https://twitter.com/#!/bsolder/status/1063951784497086464</t>
  </si>
  <si>
    <t>https://twitter.com/#!/georgemgray1/status/1084123778362327040</t>
  </si>
  <si>
    <t>https://twitter.com/#!/bsolder/status/1060354575817981954</t>
  </si>
  <si>
    <t>https://twitter.com/#!/exchangeclublh/status/1062436611034697729</t>
  </si>
  <si>
    <t>https://twitter.com/#!/exchangeclublh/status/1083404348686811136</t>
  </si>
  <si>
    <t>https://twitter.com/#!/exchangeclublh/status/1083404458837581824</t>
  </si>
  <si>
    <t>https://twitter.com/#!/exchangeclublh/status/1084882756365107200</t>
  </si>
  <si>
    <t>https://twitter.com/#!/docassar/status/1059826476424617985</t>
  </si>
  <si>
    <t>https://twitter.com/#!/docassar/status/1059809205740285957</t>
  </si>
  <si>
    <t>https://twitter.com/#!/docassar/status/1059826569143820290</t>
  </si>
  <si>
    <t>https://twitter.com/#!/docassar/status/1059847614957535234</t>
  </si>
  <si>
    <t>https://twitter.com/#!/docassar/status/1059847681709928448</t>
  </si>
  <si>
    <t>https://twitter.com/#!/docassar/status/1060510013909860353</t>
  </si>
  <si>
    <t>https://twitter.com/#!/tulsaxc/status/1072238202709336064</t>
  </si>
  <si>
    <t>https://twitter.com/#!/xcmuskogee/status/1072238796954050560</t>
  </si>
  <si>
    <t>https://twitter.com/#!/docassar/status/1062672449198792704</t>
  </si>
  <si>
    <t>https://twitter.com/#!/xcmuskogee/status/1058370277380366336</t>
  </si>
  <si>
    <t>https://twitter.com/#!/xcmuskogee/status/1070788346576818176</t>
  </si>
  <si>
    <t>https://twitter.com/#!/xcmuskogee/status/1070867868273831938</t>
  </si>
  <si>
    <t>https://twitter.com/#!/xcmuskogee/status/1081010061697265669</t>
  </si>
  <si>
    <t>https://twitter.com/#!/xchanover/status/1058102994997272576</t>
  </si>
  <si>
    <t>https://twitter.com/#!/xchanover/status/1081308618451021824</t>
  </si>
  <si>
    <t>https://twitter.com/#!/docassar/status/1062683790919770112</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</si>
  <si>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</si>
  <si>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</si>
  <si>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</si>
  <si>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</si>
  <si>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</si>
  <si>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</si>
  <si>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</si>
  <si>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</si>
  <si>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</si>
  <si>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</si>
  <si>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</si>
  <si>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</si>
  <si>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</si>
  <si>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</si>
  <si>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</si>
  <si>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</si>
  <si>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</si>
  <si>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</si>
  <si>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https://twitter.com/#!/tracey_edwards/status/1063556400788328448</t>
  </si>
  <si>
    <t>https://twitter.com/#!/docassar/status/1066535108264419336</t>
  </si>
  <si>
    <t>https://twitter.com/#!/docassar/status/1081189001405583360</t>
  </si>
  <si>
    <t>https://twitter.com/#!/exmississippi/status/1085245739020832768</t>
  </si>
  <si>
    <t>https://twitter.com/#!/tracey_edwards/status/1060557345430953989</t>
  </si>
  <si>
    <t>https://twitter.com/#!/exchangeclub/status/1060556967897370624</t>
  </si>
  <si>
    <t>https://twitter.com/#!/exchangeclub/status/1062385417385848832</t>
  </si>
  <si>
    <t>https://twitter.com/#!/tracey_edwards/status/1058052430628315138</t>
  </si>
  <si>
    <t>https://twitter.com/#!/tracey_edwards/status/1063564944002625536</t>
  </si>
  <si>
    <t>https://twitter.com/#!/tracey_edwards/status/1064656532724465664</t>
  </si>
  <si>
    <t>https://twitter.com/#!/tracey_edwards/status/1067807257004580870</t>
  </si>
  <si>
    <t>https://twitter.com/#!/tracey_edwards/status/1073573913202954240</t>
  </si>
  <si>
    <t>https://twitter.com/#!/tracey_edwards/status/1083485759758307328</t>
  </si>
  <si>
    <t>https://twitter.com/#!/exchangeclub/status/1063530405331124225</t>
  </si>
  <si>
    <t>https://twitter.com/#!/exchangeclub/status/1068177889856753665</t>
  </si>
  <si>
    <t>https://twitter.com/#!/bsolder/status/1058398504882704384</t>
  </si>
  <si>
    <t>https://twitter.com/#!/bsolder/status/1070835496815902720</t>
  </si>
  <si>
    <t>https://twitter.com/#!/bsolder/status/1073391769826545664</t>
  </si>
  <si>
    <t>https://twitter.com/#!/bsolder/status/1084868774451384321</t>
  </si>
  <si>
    <t>https://twitter.com/#!/exchangeclub/status/1072888033052188677</t>
  </si>
  <si>
    <t>https://twitter.com/#!/exchangeclub/status/1075841286446465024</t>
  </si>
  <si>
    <t>https://twitter.com/#!/exchangeclub/status/1059839610258423812</t>
  </si>
  <si>
    <t>https://twitter.com/#!/exchangeclub/status/1060271779292348425</t>
  </si>
  <si>
    <t>https://twitter.com/#!/exchangeclub/status/1060996337087451136</t>
  </si>
  <si>
    <t>https://twitter.com/#!/exchangeclub/status/1062434596531388416</t>
  </si>
  <si>
    <t>https://twitter.com/#!/exchangeclub/status/1062795092333916160</t>
  </si>
  <si>
    <t>https://twitter.com/#!/exchangeclub/status/1062807084503314433</t>
  </si>
  <si>
    <t>https://twitter.com/#!/exchangeclub/status/1063186830726782977</t>
  </si>
  <si>
    <t>https://twitter.com/#!/exchangeclub/status/1064572984533360640</t>
  </si>
  <si>
    <t>https://twitter.com/#!/exchangeclub/status/1066330759202566144</t>
  </si>
  <si>
    <t>https://twitter.com/#!/exchangeclub/status/1067062996332105728</t>
  </si>
  <si>
    <t>https://twitter.com/#!/exchangeclub/status/1067780235163287552</t>
  </si>
  <si>
    <t>https://twitter.com/#!/exchangeclub/status/1067810450270797829</t>
  </si>
  <si>
    <t>https://twitter.com/#!/exchangeclub/status/1067826928961253376</t>
  </si>
  <si>
    <t>https://twitter.com/#!/exchangeclub/status/1068520218605961218</t>
  </si>
  <si>
    <t>https://twitter.com/#!/exchangeclub/status/1068882568228024320</t>
  </si>
  <si>
    <t>https://twitter.com/#!/exchangeclub/status/1070783376406253569</t>
  </si>
  <si>
    <t>https://twitter.com/#!/exchangeclub/status/1072175745953357825</t>
  </si>
  <si>
    <t>https://twitter.com/#!/exchangeclub/status/1072604821637746688</t>
  </si>
  <si>
    <t>https://twitter.com/#!/exchangeclub/status/1073304371897745408</t>
  </si>
  <si>
    <t>https://twitter.com/#!/exchangeclub/status/1073940862420353025</t>
  </si>
  <si>
    <t>https://twitter.com/#!/exchangeclub/status/1075113447371755521</t>
  </si>
  <si>
    <t>https://twitter.com/#!/exchangeclub/status/1075384502422331394</t>
  </si>
  <si>
    <t>https://twitter.com/#!/exchangeclub/status/1076221748784320513</t>
  </si>
  <si>
    <t>https://twitter.com/#!/exchangeclub/status/1077927173560983555</t>
  </si>
  <si>
    <t>https://twitter.com/#!/exchangeclub/status/1078652049288581125</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</si>
  <si>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</si>
  <si>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</si>
  <si>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</si>
  <si>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</si>
  <si>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</si>
  <si>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https://twitter.com/#!/exchangeclub/status/1082724270109790210</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</si>
  <si>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</si>
  <si>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</si>
  <si>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</si>
  <si>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</si>
  <si>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</si>
  <si>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</si>
  <si>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</si>
  <si>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</si>
  <si>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</si>
  <si>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1058728790946398208</t>
  </si>
  <si>
    <t>1058889193441632257</t>
  </si>
  <si>
    <t>1059064635972837382</t>
  </si>
  <si>
    <t>1063161805701287936</t>
  </si>
  <si>
    <t>1064948415321251840</t>
  </si>
  <si>
    <t>1058435029557264385</t>
  </si>
  <si>
    <t>1065244813929398272</t>
  </si>
  <si>
    <t>1070788390348562433</t>
  </si>
  <si>
    <t>1073424110091493376</t>
  </si>
  <si>
    <t>1078663337838292999</t>
  </si>
  <si>
    <t>1081308716627083271</t>
  </si>
  <si>
    <t>1081348705536565248</t>
  </si>
  <si>
    <t>1083473537896202240</t>
  </si>
  <si>
    <t>1060547788847616001</t>
  </si>
  <si>
    <t>1061576939020914688</t>
  </si>
  <si>
    <t>1073618600794181632</t>
  </si>
  <si>
    <t>1073573671229448192</t>
  </si>
  <si>
    <t>1058400000961662983</t>
  </si>
  <si>
    <t>1059184251650883585</t>
  </si>
  <si>
    <t>1061333275896147970</t>
  </si>
  <si>
    <t>1064601883367616518</t>
  </si>
  <si>
    <t>1061661865430925315</t>
  </si>
  <si>
    <t>1063928795818790915</t>
  </si>
  <si>
    <t>1063951784497086464</t>
  </si>
  <si>
    <t>1084123778362327040</t>
  </si>
  <si>
    <t>1060354575817981954</t>
  </si>
  <si>
    <t>1062436611034697729</t>
  </si>
  <si>
    <t>1083404348686811136</t>
  </si>
  <si>
    <t>1083404458837581824</t>
  </si>
  <si>
    <t>1084882756365107200</t>
  </si>
  <si>
    <t>1059826476424617985</t>
  </si>
  <si>
    <t>1059809205740285957</t>
  </si>
  <si>
    <t>1059826569143820290</t>
  </si>
  <si>
    <t>1059847614957535234</t>
  </si>
  <si>
    <t>1059847681709928448</t>
  </si>
  <si>
    <t>1060510013909860353</t>
  </si>
  <si>
    <t>1072238202709336064</t>
  </si>
  <si>
    <t>1072238796954050560</t>
  </si>
  <si>
    <t>1062672449198792704</t>
  </si>
  <si>
    <t>1058370277380366336</t>
  </si>
  <si>
    <t>1070788346576818176</t>
  </si>
  <si>
    <t>1070867868273831938</t>
  </si>
  <si>
    <t>1081010061697265669</t>
  </si>
  <si>
    <t>1058102994997272576</t>
  </si>
  <si>
    <t>1081308618451021824</t>
  </si>
  <si>
    <t>1062683790919770112</t>
  </si>
  <si>
    <t>1064920642691260417</t>
  </si>
  <si>
    <t>1066702005522055168</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</si>
  <si>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</si>
  <si>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</si>
  <si>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</si>
  <si>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</si>
  <si>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</si>
  <si>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</si>
  <si>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</si>
  <si>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</si>
  <si>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</si>
  <si>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</si>
  <si>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</si>
  <si>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1082799687030038528</t>
  </si>
  <si>
    <t>1083440222346502144</t>
  </si>
  <si>
    <t>1084142460379385856</t>
  </si>
  <si>
    <t>1084507563746459648</t>
  </si>
  <si>
    <t>1084936051934736384</t>
  </si>
  <si>
    <t>1063556400788328448</t>
  </si>
  <si>
    <t>1066535108264419336</t>
  </si>
  <si>
    <t>1081189001405583360</t>
  </si>
  <si>
    <t>1085245739020832768</t>
  </si>
  <si>
    <t>1060557345430953989</t>
  </si>
  <si>
    <t>1060556967897370624</t>
  </si>
  <si>
    <t>1062385417385848832</t>
  </si>
  <si>
    <t>1058052430628315138</t>
  </si>
  <si>
    <t>1063564944002625536</t>
  </si>
  <si>
    <t>1064656532724465664</t>
  </si>
  <si>
    <t>1067807257004580870</t>
  </si>
  <si>
    <t>1073573913202954240</t>
  </si>
  <si>
    <t>1083485759758307328</t>
  </si>
  <si>
    <t>1063530405331124225</t>
  </si>
  <si>
    <t>1068177889856753665</t>
  </si>
  <si>
    <t>1058398504882704384</t>
  </si>
  <si>
    <t>1070835496815902720</t>
  </si>
  <si>
    <t>1073391769826545664</t>
  </si>
  <si>
    <t>1084868774451384321</t>
  </si>
  <si>
    <t>1072888033052188677</t>
  </si>
  <si>
    <t>1075841286446465024</t>
  </si>
  <si>
    <t>1059839610258423812</t>
  </si>
  <si>
    <t>1060271779292348425</t>
  </si>
  <si>
    <t>1060996337087451136</t>
  </si>
  <si>
    <t>1062434596531388416</t>
  </si>
  <si>
    <t>1062795092333916160</t>
  </si>
  <si>
    <t>1062807084503314433</t>
  </si>
  <si>
    <t>1063186830726782977</t>
  </si>
  <si>
    <t>1064572984533360640</t>
  </si>
  <si>
    <t>1066330759202566144</t>
  </si>
  <si>
    <t>1067062996332105728</t>
  </si>
  <si>
    <t>1067780235163287552</t>
  </si>
  <si>
    <t>1067810450270797829</t>
  </si>
  <si>
    <t>1067826928961253376</t>
  </si>
  <si>
    <t>1068520218605961218</t>
  </si>
  <si>
    <t>1068882568228024320</t>
  </si>
  <si>
    <t>1070783376406253569</t>
  </si>
  <si>
    <t>1072175745953357825</t>
  </si>
  <si>
    <t>1072604821637746688</t>
  </si>
  <si>
    <t>1073304371897745408</t>
  </si>
  <si>
    <t>1073940862420353025</t>
  </si>
  <si>
    <t>1075113447371755521</t>
  </si>
  <si>
    <t>1075384502422331394</t>
  </si>
  <si>
    <t>1076221748784320513</t>
  </si>
  <si>
    <t>1077927173560983555</t>
  </si>
  <si>
    <t>1078652049288581125</t>
  </si>
  <si>
    <t>1080463807187771392</t>
  </si>
  <si>
    <t>1080880215621025793</t>
  </si>
  <si>
    <t>1081282135187746817</t>
  </si>
  <si>
    <t>1081581239046418433</t>
  </si>
  <si>
    <t>1082296923342753792</t>
  </si>
  <si>
    <t>1082724270109790210</t>
  </si>
  <si>
    <t>1083378025608237056</t>
  </si>
  <si>
    <t>1083453526284660737</t>
  </si>
  <si>
    <t>1083740460064145415</t>
  </si>
  <si>
    <t>1083740949589774336</t>
  </si>
  <si>
    <t>1083754216752119808</t>
  </si>
  <si>
    <t>1084099032383930368</t>
  </si>
  <si>
    <t>1084102841340440576</t>
  </si>
  <si>
    <t>1084827508443414534</t>
  </si>
  <si>
    <t>1085278433133948930</t>
  </si>
  <si>
    <t>1073542456568897536</t>
  </si>
  <si>
    <t>1058315683451359232</t>
  </si>
  <si>
    <t>1060222413940670465</t>
  </si>
  <si>
    <t/>
  </si>
  <si>
    <t>427932593</t>
  </si>
  <si>
    <t>908484473620221952</t>
  </si>
  <si>
    <t>3089238746</t>
  </si>
  <si>
    <t>67134098</t>
  </si>
  <si>
    <t>600408797</t>
  </si>
  <si>
    <t>2560348958</t>
  </si>
  <si>
    <t>1428755143</t>
  </si>
  <si>
    <t>978820373763579904</t>
  </si>
  <si>
    <t>138528555</t>
  </si>
  <si>
    <t>135561226</t>
  </si>
  <si>
    <t>47893228</t>
  </si>
  <si>
    <t>22968469</t>
  </si>
  <si>
    <t>en</t>
  </si>
  <si>
    <t>und</t>
  </si>
  <si>
    <t>nl</t>
  </si>
  <si>
    <t>1058014741191372800</t>
  </si>
  <si>
    <t>1062739706906112001</t>
  </si>
  <si>
    <t>1062924048055914496</t>
  </si>
  <si>
    <t>Twitter for iPhone</t>
  </si>
  <si>
    <t>TweetDeck</t>
  </si>
  <si>
    <t>Twitter for Android</t>
  </si>
  <si>
    <t>Twitter Web Client</t>
  </si>
  <si>
    <t>Instagram</t>
  </si>
  <si>
    <t>Twitter for iPad</t>
  </si>
  <si>
    <t>Twitter Lite</t>
  </si>
  <si>
    <t>Facebook</t>
  </si>
  <si>
    <t>Buffer</t>
  </si>
  <si>
    <t>-73.388984,41.094742 
-73.296065,41.094742 
-73.296065,41.194542 
-73.388984,41.194542</t>
  </si>
  <si>
    <t>-73.40700253790408,41.116692760781774 
-73.40700253790408,41.116692760781774 
-73.40700253790408,41.116692760781774 
-73.40700253790408,41.116692760781774</t>
  </si>
  <si>
    <t>-95.34061153679629,35.742610538196445 
-95.34061153679629,35.742610538196445 
-95.34061153679629,35.742610538196445 
-95.34061153679629,35.742610538196445</t>
  </si>
  <si>
    <t>-95.442801,35.667946 
-95.298037,35.667946 
-95.298037,35.797212 
-95.442801,35.797212</t>
  </si>
  <si>
    <t>-84.8203089,38.403186 
-80.518626,38.403186 
-80.518626,42.327133 
-84.8203089,42.327133</t>
  </si>
  <si>
    <t>-76.334287,36.820791 
-76.177085,36.820791 
-76.177085,36.969373 
-76.334287,36.969373</t>
  </si>
  <si>
    <t>United States</t>
  </si>
  <si>
    <t>US</t>
  </si>
  <si>
    <t>Westport, CT</t>
  </si>
  <si>
    <t>Norwalk Inn &amp; Conference Center</t>
  </si>
  <si>
    <t>Cowboys</t>
  </si>
  <si>
    <t>Muskogee, OK</t>
  </si>
  <si>
    <t>Ohio, USA</t>
  </si>
  <si>
    <t>Norfolk, VA</t>
  </si>
  <si>
    <t>223bb92875fd221a</t>
  </si>
  <si>
    <t>07d9db56f2885000</t>
  </si>
  <si>
    <t>07d9e40d95c87002</t>
  </si>
  <si>
    <t>2daa13876c1ef767</t>
  </si>
  <si>
    <t>de599025180e2ee7</t>
  </si>
  <si>
    <t>b004be67b9fd6d8f</t>
  </si>
  <si>
    <t>Westport</t>
  </si>
  <si>
    <t>Muskogee</t>
  </si>
  <si>
    <t>Ohio</t>
  </si>
  <si>
    <t>Norfolk</t>
  </si>
  <si>
    <t>city</t>
  </si>
  <si>
    <t>poi</t>
  </si>
  <si>
    <t>admin</t>
  </si>
  <si>
    <t>https://api.twitter.com/1.1/geo/id/223bb92875fd221a.json</t>
  </si>
  <si>
    <t>https://api.twitter.com/1.1/geo/id/07d9db56f2885000.json</t>
  </si>
  <si>
    <t>https://api.twitter.com/1.1/geo/id/07d9e40d95c87002.json</t>
  </si>
  <si>
    <t>https://api.twitter.com/1.1/geo/id/2daa13876c1ef767.json</t>
  </si>
  <si>
    <t>https://api.twitter.com/1.1/geo/id/de599025180e2ee7.json</t>
  </si>
  <si>
    <t>https://api.twitter.com/1.1/geo/id/b004be67b9fd6d8f.json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</si>
  <si>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</si>
  <si>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</si>
  <si>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</si>
  <si>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</si>
  <si>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</si>
  <si>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</si>
  <si>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</si>
  <si>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</si>
  <si>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</si>
  <si>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</si>
  <si>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</si>
  <si>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</si>
  <si>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</si>
  <si>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</si>
  <si>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</si>
  <si>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</si>
  <si>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</si>
  <si>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</si>
  <si>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</si>
  <si>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</si>
  <si>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</si>
  <si>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</si>
  <si>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</si>
  <si>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Bradley Clapp</t>
  </si>
  <si>
    <t>Muskogee Little Theatre</t>
  </si>
  <si>
    <t>Muskogee Exchange</t>
  </si>
  <si>
    <t>Lee Burdine</t>
  </si>
  <si>
    <t>Exchange Club</t>
  </si>
  <si>
    <t>Mississippi Exchange</t>
  </si>
  <si>
    <t>Melanie Luckey</t>
  </si>
  <si>
    <t>JacksonExchangeClub</t>
  </si>
  <si>
    <t>Joe Dudek</t>
  </si>
  <si>
    <t>Westport Fire CT</t>
  </si>
  <si>
    <t>Westport Patch</t>
  </si>
  <si>
    <t>The Hour</t>
  </si>
  <si>
    <t>Norwalk Patch</t>
  </si>
  <si>
    <t>Mike Hewitt</t>
  </si>
  <si>
    <t>Exchange Club Shelby</t>
  </si>
  <si>
    <t>Rebecca Ayars</t>
  </si>
  <si>
    <t>Stacey Feher</t>
  </si>
  <si>
    <t>Bruce</t>
  </si>
  <si>
    <t>Jeff Baker</t>
  </si>
  <si>
    <t>Jorge Luis Lopez Esq</t>
  </si>
  <si>
    <t>Chief Karl Lieb, SLC Fire</t>
  </si>
  <si>
    <t>Veterans Matter</t>
  </si>
  <si>
    <t>Nasir Assar, Ph.D.</t>
  </si>
  <si>
    <t>North Stamford Exchange</t>
  </si>
  <si>
    <t>Matt Pavia</t>
  </si>
  <si>
    <t>Tracey Edwards</t>
  </si>
  <si>
    <t>Hensville</t>
  </si>
  <si>
    <t>Q1055Toledo</t>
  </si>
  <si>
    <t>Denny Schaffer</t>
  </si>
  <si>
    <t>James A. Higgins,MBA</t>
  </si>
  <si>
    <t>bsolder@msn.com</t>
  </si>
  <si>
    <t>Ben W. Copeland</t>
  </si>
  <si>
    <t>Paul Jay</t>
  </si>
  <si>
    <t>Cindy Long</t>
  </si>
  <si>
    <t>Brackish</t>
  </si>
  <si>
    <t>CT District Exchange</t>
  </si>
  <si>
    <t>NorwalkExchangeClub</t>
  </si>
  <si>
    <t>george m gray</t>
  </si>
  <si>
    <t>ExchangeClubLH</t>
  </si>
  <si>
    <t>McDowell Co Schools</t>
  </si>
  <si>
    <t>Ashley McCartha</t>
  </si>
  <si>
    <t>Jack Hoke</t>
  </si>
  <si>
    <t>Marion Elementary</t>
  </si>
  <si>
    <t>Patricia Arthur</t>
  </si>
  <si>
    <t>Pilot International</t>
  </si>
  <si>
    <t>Elemental: Covering Sustainability</t>
  </si>
  <si>
    <t>Kiwanis</t>
  </si>
  <si>
    <t>Boys &amp; Girls Club</t>
  </si>
  <si>
    <t>Wingapalooza</t>
  </si>
  <si>
    <t>Rotary International</t>
  </si>
  <si>
    <t>Lions Clubs</t>
  </si>
  <si>
    <t>Zonta International</t>
  </si>
  <si>
    <t>SCC is @ #NRF2019!</t>
  </si>
  <si>
    <t>Sertoma Inc.</t>
  </si>
  <si>
    <t>EarthSea-Keeper</t>
  </si>
  <si>
    <t>ᗪᗩᐯᕮ SᑎOᗯᗪᕮᑎ</t>
  </si>
  <si>
    <t>Story Chasers, Inc.</t>
  </si>
  <si>
    <t>Anneloes Smitsman</t>
  </si>
  <si>
    <t>Altrusa Foundation International Of Moberly</t>
  </si>
  <si>
    <t xml:space="preserve">Soroptimist </t>
  </si>
  <si>
    <t>Mr. Lee</t>
  </si>
  <si>
    <t>Bob-RJ Burkhart</t>
  </si>
  <si>
    <t>Optimist Intl</t>
  </si>
  <si>
    <t>JCI</t>
  </si>
  <si>
    <t>Exchange Club of Tulsa, OK</t>
  </si>
  <si>
    <t>Elizabeth Grantham</t>
  </si>
  <si>
    <t>Hanover Exchange</t>
  </si>
  <si>
    <t>Miami Gives</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</si>
  <si>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</si>
  <si>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</si>
  <si>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</si>
  <si>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</si>
  <si>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</si>
  <si>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</si>
  <si>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Mary Oehlerich</t>
  </si>
  <si>
    <t>Brian Griffing</t>
  </si>
  <si>
    <t>Donn Mendoza, Ed.D.</t>
  </si>
  <si>
    <t>Huntley District 158</t>
  </si>
  <si>
    <t>Denise Strub</t>
  </si>
  <si>
    <t>Thomas Karnes</t>
  </si>
  <si>
    <t>Walt Churchill</t>
  </si>
  <si>
    <t>Billings Breakfast Exchange</t>
  </si>
  <si>
    <t>Leif Welhaven</t>
  </si>
  <si>
    <t>Andrei Zmievski</t>
  </si>
  <si>
    <t>Rockin the Suburbs just like Quiet Riot did.</t>
  </si>
  <si>
    <t>Lots of exciting times ahead for Muskogee and MLT! Support your local theatre!</t>
  </si>
  <si>
    <t>Helping to make Muskogee, Oklahoma a better place to live, work, and raise a family.</t>
  </si>
  <si>
    <t>My tweets are a mishmash or sometimes they may be a hodgepodge. But this mishmash and hodgepodge is my own opinion.</t>
  </si>
  <si>
    <t>Exchange is a volunteer, national service organization for men and women who want to serve their community, and enjoy new friendships.</t>
  </si>
  <si>
    <t>Members of the Exchange Club serve communities by promoting service, youth, Americanism and Child Abuse Prevention. Mississippi has led the way for 100 years.</t>
  </si>
  <si>
    <t>I'm small town, MTSU grad, ADPi alum, JEA career woman, lover of God &amp; my family. Views are my own. RTs are not endorsements.</t>
  </si>
  <si>
    <t>The Official Twitter account of the Westport Fire Department. Our mission is to protect life and property through prevention, education, and suppression.</t>
  </si>
  <si>
    <t>Local news, alerts, events and more. We’re your source for all things Westport.</t>
  </si>
  <si>
    <t>For a lifestyle that counts, and everything else that is worth your time.</t>
  </si>
  <si>
    <t>Local news, alerts, events and more. We're your source for all things Norwalk.</t>
  </si>
  <si>
    <t>Jimmie Johnson NASCAR fan, Arsenal Football Club supporter and University of Oklahoma alum</t>
  </si>
  <si>
    <t>Community projects based on Americanism, Youth Programs, Community Service and Child Abuse Prevention. #XCShelbyCoAL #ExchangeStrong</t>
  </si>
  <si>
    <t>Writer &amp; PR Pro. Small movements of grace, courage &amp; faith inspire me. Also Wild Things. Princeton Alum|Dancer at Heart</t>
  </si>
  <si>
    <t>Jen &amp; Har's mom 1st &amp; foremost
blessed to be their mom</t>
  </si>
  <si>
    <t>Forward- PROGRESS B.S.#HealthCareAdministration/Psychology</t>
  </si>
  <si>
    <t>Living in #DTSP, originally from ATL, working for Duke Energy Gov't and Community Relations. Try to share only positive info/stories. Tweets &amp; opinions R my own</t>
  </si>
  <si>
    <t>30+ yrs Gov't Affairs Attorney | TV &amp; Radio Analyst | Volunteer Boards: @SFLRedCross + @BGCMia | Sponsor: @MiamiGives + @SurveySunday + @DailyPsalms365</t>
  </si>
  <si>
    <t>Salt Lake City Fire Department Chief</t>
  </si>
  <si>
    <t>2600+ vets housed to date. VM has a 100% success rate housing homeless veterans in a VA program with a 91% success rate keeping them housed. Help us house them!</t>
  </si>
  <si>
    <t>Data Scientist, college professor, economist, and financial advisor. COWBOYS fan!</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</si>
  <si>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</si>
  <si>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</si>
  <si>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</si>
  <si>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</si>
  <si>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</si>
  <si>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</si>
  <si>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COO, Professor, Exchangite, and Dog Dad.</t>
  </si>
  <si>
    <t>Assistant Superintedent with Lynchburg City Schools</t>
  </si>
  <si>
    <t>Trying to make a difference in my community. Love being a wife, mom, and nana!</t>
  </si>
  <si>
    <t>Natural feather bow ties &amp; accessories handcrafted in Charleston</t>
  </si>
  <si>
    <t>Exchange is made up of nearly 800 clubs with more than 25,000 members across the United States and Puerto Rico.</t>
  </si>
  <si>
    <t>Secret agent man.</t>
  </si>
  <si>
    <t>Jack of all .....</t>
  </si>
  <si>
    <t>The Exchange Club of Lake Highlands, established in 1961, is an affiliate of the National Exchange Club, a volunteer, national service club for men and women.</t>
  </si>
  <si>
    <t>Parent, educator, small town girl</t>
  </si>
  <si>
    <t>Executive Director North Carolina School Superintendents' Association
***Tweets are my own personal opinion.</t>
  </si>
  <si>
    <t>Pilot's mission is to serve by furthering PI's humanitarian efforts through charitable, educational, and research programs in communities throughout the world.</t>
  </si>
  <si>
    <t>We are a public media collaboration focused on #sustainability #journalism. Our partners are @KJZZphoenix @KPCC @PBSSoCal @rmpbs @cronkitenews &amp; @ArizonaPBS</t>
  </si>
  <si>
    <t>Serving the children of the world and creating leaders through @KeyClub, @CircleKintnl, @kiwaniskids, @BuildersClub and @AktionClub #KidsNeedKiwanis</t>
  </si>
  <si>
    <t>Boys &amp; Girls Clubs of Springfield located in Springfield, Missouri. Serving boys and girls ages 6-18.</t>
  </si>
  <si>
    <t>America's Oldest Buffalo Wing Festival - Hosted by Springfield Sertoma Club</t>
  </si>
  <si>
    <t>Rotary unites more than a million great minds around a shared purpose. And together, there's no limit to the good we can do. #peopleofaction</t>
  </si>
  <si>
    <t>Lions Clubs International &amp; Lions Clubs International Foundation - The global leaders in community service. #LionsClub #WeServe #KindnessMatters</t>
  </si>
  <si>
    <t>Zonta International is a leading global organization of professionals empowering women worldwide through service and advocacy.</t>
  </si>
  <si>
    <t>SCC is a full-service ISP, Cloud PBX, SIP, Infrastructure Management and worldwide Smart Hands services provider.</t>
  </si>
  <si>
    <t>Sertoma’s mission is to improve the quality of life today for those at risk of or impacted by hearing loss through education and support.</t>
  </si>
  <si>
    <t>Founder and Chief Scientific Officer, Cognitive Edge, Director Cynefin Centre University of Wales</t>
  </si>
  <si>
    <t>A nonprofit empowering learners of all ages to become digital witnesses constructively sharing on our digital global stage. Tweets by @wfryer</t>
  </si>
  <si>
    <t>Published author, storyteller, speaker, entrepreneur, visionary, ecologist, educator, coach, and leadership innovator - Founder &amp; CEO of EARTHwise Centre</t>
  </si>
  <si>
    <t>An altruist organization of strong women serving their community and world.</t>
  </si>
  <si>
    <t>international association of professional business women working to improve the lives of women and girls</t>
  </si>
  <si>
    <t>Lecroy Rhyanes @CobraTechCanyon #2ndary #Teacher #Humanities #ELA_xD83D__xDCDA_ #SocialStudies #CobraChess #ChessLit♟️ #PBL #IWrite_xD83D__xDCDD_ #creativexpression #HipHopLit</t>
  </si>
  <si>
    <t>Crafting No Child Left Inside ALL-Win4CQuest #MentorshipART for river recreation @LeaveNoTrace #EcoChallenges by sharing @KEarthSea #ROCS #Pathfinder #StoryTrek</t>
  </si>
  <si>
    <t>Official Twitter for Optimist International. Since 1919, Optimist volunteers have been bringing out the best in youth, in their communities, and in themselves.</t>
  </si>
  <si>
    <t>Providing development opportunities that empower young people to create positive change.</t>
  </si>
  <si>
    <t>Inspiring #Philanthropy in #Miami -- #care | #give | #share | #volunteer | sponsored by Marile &amp; Jorge Luis Lopez, Esq. (@lopezgovlaw).</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</si>
  <si>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</si>
  <si>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</si>
  <si>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</si>
  <si>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</si>
  <si>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</si>
  <si>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Activist interested in Philanthropy, Evironment, Education &amp; Tech. Love to Hike, Sail &amp; Fly. RTs do not equal agreement.</t>
  </si>
  <si>
    <t>Hello, My Name is Brian.. I play music.. I travel.</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</si>
  <si>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</si>
  <si>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</si>
  <si>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Managing Editor of The Bolivar Commercial, Cleveland, MS. State Prez of Exchange Club</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</si>
  <si>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</si>
  <si>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</si>
  <si>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Coder, photographer, relentless traveler, beer judge, Russian</t>
  </si>
  <si>
    <t>Chicago</t>
  </si>
  <si>
    <t>311 South 3rd St. Muskogee, OK</t>
  </si>
  <si>
    <t>Muskogee, Oklahoma</t>
  </si>
  <si>
    <t>Columbus, MS</t>
  </si>
  <si>
    <t>Nationwide</t>
  </si>
  <si>
    <t>Mississippi</t>
  </si>
  <si>
    <t>Tennessee</t>
  </si>
  <si>
    <t>Norwalk, CT</t>
  </si>
  <si>
    <t>Oklahoma, USA</t>
  </si>
  <si>
    <t>Alabaster, AL</t>
  </si>
  <si>
    <t>Stamford, CT</t>
  </si>
  <si>
    <t>St Petersburg, FL</t>
  </si>
  <si>
    <t>Miami, Florida</t>
  </si>
  <si>
    <t>Salt Lake City, UT</t>
  </si>
  <si>
    <t>Jamestown, NC</t>
  </si>
  <si>
    <t xml:space="preserve">Holy Toledo! </t>
  </si>
  <si>
    <t>Toledo, OH</t>
  </si>
  <si>
    <t>Toledo, Ohio</t>
  </si>
  <si>
    <t>New Orleans La.</t>
  </si>
  <si>
    <t>Naugatuck, CT</t>
  </si>
  <si>
    <t>Lynchburg, VA</t>
  </si>
  <si>
    <t>Charleston, SC, USA</t>
  </si>
  <si>
    <t>Connecticut, USA</t>
  </si>
  <si>
    <t>In the heart of the country.</t>
  </si>
  <si>
    <t>Lake Highlands in Dallas, TX</t>
  </si>
  <si>
    <t>Marion NC</t>
  </si>
  <si>
    <t>Marion, NC</t>
  </si>
  <si>
    <t>Phoenix, Denver &amp; Los Angeles</t>
  </si>
  <si>
    <t>Worldwide</t>
  </si>
  <si>
    <t xml:space="preserve">Springfield, MO </t>
  </si>
  <si>
    <t>Springfield,MO,USA</t>
  </si>
  <si>
    <t>Evanston, IL USA</t>
  </si>
  <si>
    <t>Oak Brook, IL</t>
  </si>
  <si>
    <t>Oak Brook, Illinois</t>
  </si>
  <si>
    <t>Kansas City, MO</t>
  </si>
  <si>
    <t>Oklahoma City, Oklahoma</t>
  </si>
  <si>
    <t>Mauritius</t>
  </si>
  <si>
    <t>Moberly, MO</t>
  </si>
  <si>
    <t>El Paso, TX</t>
  </si>
  <si>
    <t>Dragonfly County, MN</t>
  </si>
  <si>
    <t>St. Louis, MO</t>
  </si>
  <si>
    <t>Tulsa, OK</t>
  </si>
  <si>
    <t>Miami, FL</t>
  </si>
  <si>
    <t>Irvine, CA</t>
  </si>
  <si>
    <t>Naperville, IL</t>
  </si>
  <si>
    <t>Walla Walla, WA</t>
  </si>
  <si>
    <t>North Charleston, SC</t>
  </si>
  <si>
    <t>USA</t>
  </si>
  <si>
    <t>Washington State</t>
  </si>
  <si>
    <t>Round Lake, IL</t>
  </si>
  <si>
    <t>Huntley, IL</t>
  </si>
  <si>
    <t>Cleveland, Mississippi</t>
  </si>
  <si>
    <t>Maumee &amp; Perrysburg, OH</t>
  </si>
  <si>
    <t>Billings, MT</t>
  </si>
  <si>
    <t>Austin, TX</t>
  </si>
  <si>
    <t>https://t.co/ctcoVeTtSi</t>
  </si>
  <si>
    <t>http://t.co/iq9u2P2XJh</t>
  </si>
  <si>
    <t>https://t.co/KfAnIqN71D</t>
  </si>
  <si>
    <t>http://t.co/m2q9w4HWkQ</t>
  </si>
  <si>
    <t>http://t.co/DJ8jYEp6cp</t>
  </si>
  <si>
    <t>https://t.co/o9hBFRdNcq</t>
  </si>
  <si>
    <t>http://www.westportct.gov/fire</t>
  </si>
  <si>
    <t>https://t.co/tfIFAJ1WcZ</t>
  </si>
  <si>
    <t>http://www.thehourmagazine.com</t>
  </si>
  <si>
    <t>https://t.co/tOWEu9nzhJ</t>
  </si>
  <si>
    <t>http://www.LopezGovLaw.com</t>
  </si>
  <si>
    <t>https://t.co/WJycaS1kjn</t>
  </si>
  <si>
    <t>https://t.co/RKqJNJTg1X</t>
  </si>
  <si>
    <t>https://www.linkedin.com/in/dr-nasir-assar-25676718/</t>
  </si>
  <si>
    <t>https://t.co/w1k8g1WaNs</t>
  </si>
  <si>
    <t>https://anamericantownatwar.wordpress.com</t>
  </si>
  <si>
    <t>https://t.co/4x0yDB2Rue</t>
  </si>
  <si>
    <t>http://t.co/leCYLfaQQ6</t>
  </si>
  <si>
    <t>https://t.co/3Fq23pBcFy</t>
  </si>
  <si>
    <t>http://t.co/HtIVT2VC4f</t>
  </si>
  <si>
    <t>https://t.co/yL3yG495Np</t>
  </si>
  <si>
    <t>https://t.co/VOCjpdH3vZ</t>
  </si>
  <si>
    <t>http://t.co/ZLarHctHL2</t>
  </si>
  <si>
    <t>http://www.exchangeclub.com</t>
  </si>
  <si>
    <t>https://t.co/0WdNrs4tP5</t>
  </si>
  <si>
    <t>http://mcdowell.k12.nc.us</t>
  </si>
  <si>
    <t>https://t.co/ZyH1gCDW5M</t>
  </si>
  <si>
    <t>https://t.co/aG7tm1Xx90</t>
  </si>
  <si>
    <t>https://t.co/butk3GEKOb</t>
  </si>
  <si>
    <t>http://t.co/Ut6g181BG1</t>
  </si>
  <si>
    <t>http://t.co/DEcFIShTJp</t>
  </si>
  <si>
    <t>https://t.co/pl6LkNbgTN</t>
  </si>
  <si>
    <t>http://www.rotary.org</t>
  </si>
  <si>
    <t>http://www.lionsclubs.org</t>
  </si>
  <si>
    <t>http://t.co/Z4R5TbVApa</t>
  </si>
  <si>
    <t>https://t.co/yORQIxtvbj</t>
  </si>
  <si>
    <t>http://www.sertoma.org</t>
  </si>
  <si>
    <t>http://www.cognitive-edge.com</t>
  </si>
  <si>
    <t>http://t.co/E9lj8hpBB0</t>
  </si>
  <si>
    <t>https://t.co/SQSd5JsZ8X</t>
  </si>
  <si>
    <t>http://t.co/Kv1b2gj7hI</t>
  </si>
  <si>
    <t>https://t.co/xzDmmCPWnV</t>
  </si>
  <si>
    <t>https://t.co/J7Ra0FInJU</t>
  </si>
  <si>
    <t>http://t.co/twzTyClHZE</t>
  </si>
  <si>
    <t>https://t.co/BRMGvQDqVZ</t>
  </si>
  <si>
    <t>https://t.co/9iRnE8mzr9</t>
  </si>
  <si>
    <t>https://www.facebook.com/MiamiGives</t>
  </si>
  <si>
    <t>http://www.ivc.edu</t>
  </si>
  <si>
    <t>https://t.co/1JfSoL4cZM</t>
  </si>
  <si>
    <t>http://t.co/GhopeSU5BP</t>
  </si>
  <si>
    <t>https://t.co/NUAsQRKMos</t>
  </si>
  <si>
    <t>http://t.co/K719rs16iT</t>
  </si>
  <si>
    <t>http://t.co/S1gvfcHFL5</t>
  </si>
  <si>
    <t>https://t.co/0xkRGKYcvB</t>
  </si>
  <si>
    <t>https://t.co/GwZtWimRHf</t>
  </si>
  <si>
    <t>Bern</t>
  </si>
  <si>
    <t>Pacific Time (US &amp; Canada)</t>
  </si>
  <si>
    <t>Eastern Time (US &amp; Canada)</t>
  </si>
  <si>
    <t>Alaska</t>
  </si>
  <si>
    <t>Indiana (East)</t>
  </si>
  <si>
    <t>Central Time (US &amp; Canada)</t>
  </si>
  <si>
    <t>https://pbs.twimg.com/profile_banners/427932593/1481133859</t>
  </si>
  <si>
    <t>https://pbs.twimg.com/profile_banners/3182018827/1484264585</t>
  </si>
  <si>
    <t>https://pbs.twimg.com/profile_banners/709448098/1386537035</t>
  </si>
  <si>
    <t>https://pbs.twimg.com/profile_banners/46481590/1531950685</t>
  </si>
  <si>
    <t>https://pbs.twimg.com/profile_banners/22968469/1546533846</t>
  </si>
  <si>
    <t>https://pbs.twimg.com/profile_banners/70116679/1372985447</t>
  </si>
  <si>
    <t>https://pbs.twimg.com/profile_banners/740657505206960129/1465421954</t>
  </si>
  <si>
    <t>https://pbs.twimg.com/profile_banners/882613200600145923/1499267459</t>
  </si>
  <si>
    <t>https://pbs.twimg.com/profile_banners/80349611/1355443935</t>
  </si>
  <si>
    <t>https://pbs.twimg.com/profile_banners/1851625788/1412326277</t>
  </si>
  <si>
    <t>https://pbs.twimg.com/profile_banners/227743018/1365257769</t>
  </si>
  <si>
    <t>https://pbs.twimg.com/profile_banners/65088392/1518406500</t>
  </si>
  <si>
    <t>https://pbs.twimg.com/profile_banners/824018562117406720/1485296649</t>
  </si>
  <si>
    <t>https://pbs.twimg.com/profile_banners/3150111125/1430690825</t>
  </si>
  <si>
    <t>https://pbs.twimg.com/profile_banners/185289508/1402064654</t>
  </si>
  <si>
    <t>https://pbs.twimg.com/profile_banners/750422464555999232/1467753633</t>
  </si>
  <si>
    <t>https://pbs.twimg.com/profile_banners/92677101/1531774282</t>
  </si>
  <si>
    <t>https://pbs.twimg.com/profile_banners/796126755308400640/1490310820</t>
  </si>
  <si>
    <t>https://pbs.twimg.com/profile_banners/773767296/1542817082</t>
  </si>
  <si>
    <t>https://pbs.twimg.com/profile_banners/47893228/1536497307</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</si>
  <si>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</si>
  <si>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</si>
  <si>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</si>
  <si>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</si>
  <si>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</si>
  <si>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https://pbs.twimg.com/profile_banners/908484473620221952/1543836719</t>
  </si>
  <si>
    <t>https://pbs.twimg.com/profile_banners/481481181/1424890667</t>
  </si>
  <si>
    <t>https://pbs.twimg.com/profile_banners/3089238746/1427479718</t>
  </si>
  <si>
    <t>https://pbs.twimg.com/profile_banners/568544695/1543423433</t>
  </si>
  <si>
    <t>https://pbs.twimg.com/profile_banners/2864267063/1431445122</t>
  </si>
  <si>
    <t>https://pbs.twimg.com/profile_banners/2560348958/1499366310</t>
  </si>
  <si>
    <t>https://pbs.twimg.com/profile_banners/3870923566/1444653288</t>
  </si>
  <si>
    <t>https://pbs.twimg.com/profile_banners/18754284/1513715721</t>
  </si>
  <si>
    <t>https://pbs.twimg.com/profile_banners/47096338/1456761048</t>
  </si>
  <si>
    <t>https://pbs.twimg.com/profile_banners/779060132919468032/1474578234</t>
  </si>
  <si>
    <t>https://pbs.twimg.com/profile_banners/4432431/1434399527</t>
  </si>
  <si>
    <t>https://pbs.twimg.com/profile_banners/19312262/1532092153</t>
  </si>
  <si>
    <t>https://pbs.twimg.com/profile_banners/226228655/1546525021</t>
  </si>
  <si>
    <t>https://pbs.twimg.com/profile_banners/3433391001/1542660458</t>
  </si>
  <si>
    <t>https://pbs.twimg.com/profile_banners/138528555/1541602898</t>
  </si>
  <si>
    <t>https://pbs.twimg.com/profile_banners/775939164940271616/1474768657</t>
  </si>
  <si>
    <t>https://pbs.twimg.com/profile_banners/31223613/1436555290</t>
  </si>
  <si>
    <t>https://pbs.twimg.com/profile_banners/583619153/1505830307</t>
  </si>
  <si>
    <t>https://pbs.twimg.com/profile_banners/3315811819/1547175814</t>
  </si>
  <si>
    <t>https://pbs.twimg.com/profile_banners/1032133752/1464492314</t>
  </si>
  <si>
    <t>https://pbs.twimg.com/profile_banners/135561226/1531859865</t>
  </si>
  <si>
    <t>https://pbs.twimg.com/profile_banners/24236583/1541447390</t>
  </si>
  <si>
    <t>https://pbs.twimg.com/profile_banners/4300280902/1454940552</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</si>
  <si>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</si>
  <si>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</si>
  <si>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</si>
  <si>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</si>
  <si>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</si>
  <si>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https://pbs.twimg.com/profile_banners/11266532/1389999088</t>
  </si>
  <si>
    <t>https://pbs.twimg.com/profile_banners/1068226265256202240/1543520272</t>
  </si>
  <si>
    <t>https://pbs.twimg.com/profile_banners/132541079/1482175748</t>
  </si>
  <si>
    <t>https://pbs.twimg.com/profile_banners/83915875/1455812780</t>
  </si>
  <si>
    <t>http://abs.twimg.com/images/themes/theme1/bg.png</t>
  </si>
  <si>
    <t>http://abs.twimg.com/images/themes/theme13/bg.gif</t>
  </si>
  <si>
    <t>http://abs.twimg.com/images/themes/theme7/bg.gif</t>
  </si>
  <si>
    <t>http://abs.twimg.com/images/themes/theme4/bg.gif</t>
  </si>
  <si>
    <t>http://abs.twimg.com/images/themes/theme5/bg.gif</t>
  </si>
  <si>
    <t>http://abs.twimg.com/images/themes/theme9/bg.gif</t>
  </si>
  <si>
    <t>http://a0.twimg.com/images/themes/theme1/bg.png</t>
  </si>
  <si>
    <t>http://pbs.twimg.com/profile_background_images/248643952/nec.gif</t>
  </si>
  <si>
    <t>http://abs.twimg.com/images/themes/theme19/bg.gif</t>
  </si>
  <si>
    <t>http://pbs.twimg.com/profile_background_images/683121197/1f50381bbbe314e843a3abd912f4401e.png</t>
  </si>
  <si>
    <t>http://abs.twimg.com/images/themes/theme16/bg.gif</t>
  </si>
  <si>
    <t>http://abs.twimg.com/images/themes/theme18/bg.gif</t>
  </si>
  <si>
    <t>http://pbs.twimg.com/profile_background_images/5223502/bradleyit-rotated.png</t>
  </si>
  <si>
    <t>http://pbs.twimg.com/profile_background_images/423728708/stores.jpg</t>
  </si>
  <si>
    <t>http://pbs.twimg.com/profile_images/1015449238782824449/eahJlhrH_normal.jpg</t>
  </si>
  <si>
    <t>http://pbs.twimg.com/profile_images/417850770222895105/u9ocL3Pq_normal.jpeg</t>
  </si>
  <si>
    <t>http://pbs.twimg.com/profile_images/446991532541743105/zBHIJIWa_normal.jpeg</t>
  </si>
  <si>
    <t>http://pbs.twimg.com/profile_images/740660555107696640/BxUo817I_normal.jpg</t>
  </si>
  <si>
    <t>http://pbs.twimg.com/profile_images/782018405218000897/Nh9B_2RJ_normal.jpg</t>
  </si>
  <si>
    <t>http://pbs.twimg.com/profile_images/882616769319497729/ir3SlMvi_normal.jpg</t>
  </si>
  <si>
    <t>http://pbs.twimg.com/profile_images/939253410410278912/csNxsF7Z_normal.jpg</t>
  </si>
  <si>
    <t>http://pbs.twimg.com/profile_images/517958664007602176/EUjf7Axq_normal.jpeg</t>
  </si>
  <si>
    <t>http://pbs.twimg.com/profile_images/964531678239576064/1GHYbukc_normal.jpg</t>
  </si>
  <si>
    <t>http://pbs.twimg.com/profile_images/824019992580685824/T3r6FK4y_normal.jpg</t>
  </si>
  <si>
    <t>http://pbs.twimg.com/profile_images/1043932732424892417/TeOBYIIa_normal.jpg</t>
  </si>
  <si>
    <t>http://pbs.twimg.com/profile_images/1050736451288064000/23PZg4ES_normal.jpg</t>
  </si>
  <si>
    <t>http://pbs.twimg.com/profile_images/845048629068906498/Rb5vCF3p_normal.jpg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</si>
  <si>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</si>
  <si>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</si>
  <si>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</si>
  <si>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</si>
  <si>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</si>
  <si>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http://pbs.twimg.com/profile_images/581422554457513984/f4YmmsLk_normal.jpg</t>
  </si>
  <si>
    <t>http://pbs.twimg.com/profile_images/363585932/droppedImage_normal.jpg</t>
  </si>
  <si>
    <t>http://pbs.twimg.com/profile_images/819619717077934083/PM5OsYCq_normal.jpg</t>
  </si>
  <si>
    <t>http://pbs.twimg.com/profile_images/530441333874249728/iFiIBt_W_normal.jpeg</t>
  </si>
  <si>
    <t>http://a0.twimg.com/sticky/default_profile_images/default_profile_2_normal.png</t>
  </si>
  <si>
    <t>http://pbs.twimg.com/profile_images/1344356899/nec_normal.gif</t>
  </si>
  <si>
    <t>http://pbs.twimg.com/profile_images/431466690589622272/2oj4YxLs_normal.png</t>
  </si>
  <si>
    <t>http://pbs.twimg.com/profile_images/378800000175366324/c56fbadd47f23bb776a1e303a3e2472d_normal.jpeg</t>
  </si>
  <si>
    <t>http://pbs.twimg.com/profile_images/1071894308784128000/s6oGKU28_normal.jpg</t>
  </si>
  <si>
    <t>http://pbs.twimg.com/profile_images/653549479602229248/zkYIz1XM_normal.jpg</t>
  </si>
  <si>
    <t>http://pbs.twimg.com/profile_images/968157910462357506/OK3ZQ7LH_normal.jpg</t>
  </si>
  <si>
    <t>http://pbs.twimg.com/profile_images/3659761931/b8e83e106253737ae7ce9008c4824aa3_normal.jpeg</t>
  </si>
  <si>
    <t>http://pbs.twimg.com/profile_images/996411820251471872/g5T03GkW_normal.jpg</t>
  </si>
  <si>
    <t>http://pbs.twimg.com/profile_images/763824310582673409/dvu16PpY_normal.jpg</t>
  </si>
  <si>
    <t>http://pbs.twimg.com/profile_images/580102260056682496/xTrF_Or-_normal.png</t>
  </si>
  <si>
    <t>http://pbs.twimg.com/profile_images/779063364953616384/tVab8sPM_normal.jpg</t>
  </si>
  <si>
    <t>http://pbs.twimg.com/profile_images/1039943443169124353/yquNJBLW_normal.jpg</t>
  </si>
  <si>
    <t>http://pbs.twimg.com/profile_images/908348189593411585/P06JEXVP_normal.jpg</t>
  </si>
  <si>
    <t>http://pbs.twimg.com/profile_images/1014878966832746496/o2W1F5Y9_normal.jpg</t>
  </si>
  <si>
    <t>http://pbs.twimg.com/profile_images/965942900549996544/uQZLj8zX_normal.jpg</t>
  </si>
  <si>
    <t>http://pbs.twimg.com/profile_images/2507485014/ymcoog6q1u35zv7axw64_normal.jpeg</t>
  </si>
  <si>
    <t>http://pbs.twimg.com/profile_images/776136573406416896/8kSRyvHr_normal.jpg</t>
  </si>
  <si>
    <t>http://pbs.twimg.com/profile_images/690298072262377472/UA1GLnzU_normal.jpg</t>
  </si>
  <si>
    <t>http://pbs.twimg.com/profile_images/1090402329/twitter-storychasers228x228_normal.jpg</t>
  </si>
  <si>
    <t>http://pbs.twimg.com/profile_images/910144020067864576/GAishnn-_normal.jpg</t>
  </si>
  <si>
    <t>http://pbs.twimg.com/profile_images/979339311635206145/zuBhUE18_normal.jpg</t>
  </si>
  <si>
    <t>http://pbs.twimg.com/profile_images/136195450/logo_compressed__normal.png</t>
  </si>
  <si>
    <t>http://pbs.twimg.com/profile_images/904833725942206464/Kacn_tvA_normal.jpg</t>
  </si>
  <si>
    <t>http://pbs.twimg.com/profile_images/736754945744113665/nhnwJ5O8_normal.jpg</t>
  </si>
  <si>
    <t>http://pbs.twimg.com/profile_images/909845097029570560/eq6h9ez-_normal.jpg</t>
  </si>
  <si>
    <t>http://pbs.twimg.com/profile_images/778605790609362945/xj7jUAye_normal.jpg</t>
  </si>
  <si>
    <t>http://pbs.twimg.com/profile_images/941327403707654146/Um9mZn4X_normal.jpg</t>
  </si>
  <si>
    <t>http://pbs.twimg.com/profile_images/640555382604173312/Djepx8UU_normal.jpg</t>
  </si>
  <si>
    <t>http://pbs.twimg.com/profile_images/1055290664659890176/U2JFMfEY_normal.jpg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</si>
  <si>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</si>
  <si>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</si>
  <si>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</si>
  <si>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</si>
  <si>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</si>
  <si>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</si>
  <si>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http://pbs.twimg.com/profile_images/424311767196372992/lLSKcSxu_normal.jpeg</t>
  </si>
  <si>
    <t>http://pbs.twimg.com/profile_images/1068227765672050689/1VI7p8Ut_normal.jpg</t>
  </si>
  <si>
    <t>http://pbs.twimg.com/profile_images/836986500847972353/vFCrAzex_normal.jpg</t>
  </si>
  <si>
    <t>http://pbs.twimg.com/profile_images/87760627/me_in_black_normal.jpg</t>
  </si>
  <si>
    <t>http://pbs.twimg.com/profile_images/657223473106964480/7WCzw1AT_normal.jpg</t>
  </si>
  <si>
    <t>http://pbs.twimg.com/profile_images/515922510806671360/Yqdsk0n4_normal.jpeg</t>
  </si>
  <si>
    <t>http://pbs.twimg.com/profile_images/448301181324894208/vqY_gIaL_normal.jpeg</t>
  </si>
  <si>
    <t>Open Twitter Page for This Person</t>
  </si>
  <si>
    <t>https://twitter.com/jdwilliamson5</t>
  </si>
  <si>
    <t>https://twitter.com/bradleyclappxc</t>
  </si>
  <si>
    <t>https://twitter.com/mltmuskogee</t>
  </si>
  <si>
    <t>https://twitter.com/xcmuskogee</t>
  </si>
  <si>
    <t>https://twitter.com/lburdine</t>
  </si>
  <si>
    <t>https://twitter.com/exchangeclub</t>
  </si>
  <si>
    <t>https://twitter.com/exmississippi</t>
  </si>
  <si>
    <t>https://twitter.com/melanieluckey</t>
  </si>
  <si>
    <t>https://twitter.com/jacksonexchange</t>
  </si>
  <si>
    <t>https://twitter.com/dudekj</t>
  </si>
  <si>
    <t>https://twitter.com/westportfirect</t>
  </si>
  <si>
    <t>https://twitter.com/westportpatch</t>
  </si>
  <si>
    <t>https://twitter.com/thehour</t>
  </si>
  <si>
    <t>https://twitter.com/norwalkpatch</t>
  </si>
  <si>
    <t>https://twitter.com/okgunner2002</t>
  </si>
  <si>
    <t>https://twitter.com/xcshelbycoal</t>
  </si>
  <si>
    <t>https://twitter.com/rebeccaayarspr</t>
  </si>
  <si>
    <t>https://twitter.com/jenharmom</t>
  </si>
  <si>
    <t>https://twitter.com/wbruce44</t>
  </si>
  <si>
    <t>https://twitter.com/jeffbakerfl</t>
  </si>
  <si>
    <t>https://twitter.com/lopezgovlaw</t>
  </si>
  <si>
    <t>https://twitter.com/chieflieb</t>
  </si>
  <si>
    <t>https://twitter.com/getvetshoused</t>
  </si>
  <si>
    <t>https://twitter.com/docassar</t>
  </si>
  <si>
    <t>https://twitter.com/exchangeclubns</t>
  </si>
  <si>
    <t>https://twitter.com/mattpavia80</t>
  </si>
  <si>
    <t>https://twitter.com/tracey_edwards</t>
  </si>
  <si>
    <t>https://twitter.com/hensville</t>
  </si>
  <si>
    <t>https://twitter.com/q1055toledo</t>
  </si>
  <si>
    <t>https://twitter.com/dennyradio</t>
  </si>
  <si>
    <t>https://twitter.com/higginsmba</t>
  </si>
  <si>
    <t>https://twitter.com/bsolder</t>
  </si>
  <si>
    <t>https://twitter.com/bw_copeland</t>
  </si>
  <si>
    <t>https://twitter.com/carpavel</t>
  </si>
  <si>
    <t>https://twitter.com/cinlong</t>
  </si>
  <si>
    <t>https://twitter.com/brackishbowties</t>
  </si>
  <si>
    <t>https://twitter.com/ct_exchange</t>
  </si>
  <si>
    <t>https://twitter.com/westport</t>
  </si>
  <si>
    <t>https://twitter.com/norwalkexchange</t>
  </si>
  <si>
    <t>https://twitter.com/georgemgray1</t>
  </si>
  <si>
    <t>https://twitter.com/exchangeclublh</t>
  </si>
  <si>
    <t>https://twitter.com/mcdowell590</t>
  </si>
  <si>
    <t>https://twitter.com/amccartha</t>
  </si>
  <si>
    <t>https://twitter.com/ncsupers</t>
  </si>
  <si>
    <t>https://twitter.com/mes_bulldogs</t>
  </si>
  <si>
    <t>https://twitter.com/patriciaarthu13</t>
  </si>
  <si>
    <t>https://twitter.com/pihqinfo</t>
  </si>
  <si>
    <t>https://twitter.com/elementalcollab</t>
  </si>
  <si>
    <t>https://twitter.com/kiwanis</t>
  </si>
  <si>
    <t>https://twitter.com/bgcspringfield</t>
  </si>
  <si>
    <t>https://twitter.com/thewingapalooza</t>
  </si>
  <si>
    <t>https://twitter.com/rotary</t>
  </si>
  <si>
    <t>https://twitter.com/lionsclubs</t>
  </si>
  <si>
    <t>https://twitter.com/zontaintl</t>
  </si>
  <si>
    <t>https://twitter.com/scc_ip</t>
  </si>
  <si>
    <t>https://twitter.com/sertomahq</t>
  </si>
  <si>
    <t>https://twitter.com/kearthsea</t>
  </si>
  <si>
    <t>https://twitter.com/snowded</t>
  </si>
  <si>
    <t>https://twitter.com/storychasers</t>
  </si>
  <si>
    <t>https://twitter.com/3anneloes</t>
  </si>
  <si>
    <t>https://twitter.com/altrusam</t>
  </si>
  <si>
    <t>https://twitter.com/soroptimist</t>
  </si>
  <si>
    <t>https://twitter.com/mrleebooks</t>
  </si>
  <si>
    <t>https://twitter.com/watershedmarsha</t>
  </si>
  <si>
    <t>https://twitter.com/optimistorg</t>
  </si>
  <si>
    <t>https://twitter.com/jcinews</t>
  </si>
  <si>
    <t>https://twitter.com/tulsaxc</t>
  </si>
  <si>
    <t>https://twitter.com/elizabethnpe</t>
  </si>
  <si>
    <t>https://twitter.com/xchanover</t>
  </si>
  <si>
    <t>https://twitter.com/miamigives</t>
  </si>
  <si>
    <t>https://twitter.com/myirvinevalley</t>
  </si>
  <si>
    <t>https://twitter.com/colindalough</t>
  </si>
  <si>
    <t>https://twitter.com/wallawallasup</t>
  </si>
  <si>
    <t>https://twitter.com/tridenthealthpr</t>
  </si>
  <si>
    <t>https://twitter.com/twilightseven</t>
  </si>
  <si>
    <t>https://twitter.com/neighbornoreen</t>
  </si>
  <si>
    <t>https://twitter.com/mjoehlerich</t>
  </si>
  <si>
    <t>https://twitter.com/b</t>
  </si>
  <si>
    <t>https://twitter.com/donn_mendoza</t>
  </si>
  <si>
    <t>https://twitter.com/dist158</t>
  </si>
  <si>
    <t>https://twitter.com/dstrub</t>
  </si>
  <si>
    <t>https://twitter.com/mayorkarnes</t>
  </si>
  <si>
    <t>https://twitter.com/waltchurchills</t>
  </si>
  <si>
    <t>https://twitter.com/billingsbreakf1</t>
  </si>
  <si>
    <t>https://twitter.com/leifewelhaven</t>
  </si>
  <si>
    <t>https://twitter.com/a</t>
  </si>
  <si>
    <t>jdwilliamson5
Learning a lot about Exchange Club
Building at the Exchange Club Region
7 Workshop. Thanks Leif Welhaven!
#ExchangeStrong #ExchangeFit https://t.co/iuD6ZbIvK9</t>
  </si>
  <si>
    <t>bradleyclappxc
@jdwilliamson5 #exchangefit #ExchangeStrong</t>
  </si>
  <si>
    <t>mltmuskogee
RT @xcmuskogee: Thank you Mayor
Coburn for speaking at lunch this
week. Always an informative program.
#ExchangeStrong #MyMuskogee https://…</t>
  </si>
  <si>
    <t>xcmuskogee
RT @exchangeclub: Still need a
resolution? 1. SPONSOR A NEW MEMBER
INTO YOUR CLUB, SO YOU CAN GROW
#ExchangeStrong! 2. Attend your
Exchange…</t>
  </si>
  <si>
    <t>lburdine
Today’s program for the Exchange
Club of Columbus MS. Dr. James
Hunt was our guest speaker. #Veteran
of the Battle of the Bulge. #exchangestrong
@ExMississippi @exchangeclub https://t.co/Ua7U5fNGqa</t>
  </si>
  <si>
    <t>exchangeclub
The unique ways that clubs and
members help their communities
never ceases to amaze us! The Exchange
Club of West Billings, MT, tied
it all together in this one meaningful,
and fun, event! https://t.co/V41JOTQ5rC
#ExchangeStrong #ExchangeFit</t>
  </si>
  <si>
    <t>exmississippi
Congratulations to our future president
Danny Jones of Batesville. Leadership
training was intense and he did
great #ExchangeStrong #ExchangeFit
https://t.co/XErSLM1QR4</t>
  </si>
  <si>
    <t>melanieluckey
Congrats to Alli for being the
@JacksonExchange Student of the
Month! #jacksontn #exchangestrong
#TCA #trinity https://t.co/JJegwpGvLl</t>
  </si>
  <si>
    <t xml:space="preserve">jacksonexchange
</t>
  </si>
  <si>
    <t>dudekj
The Norwalk Exchange Club’s One
Nation Under God breakfast. Thank
you to guest speaker Norwalk native
retired Chief Master Sergeant Jeffrey
DeWitt USAF. #exchangestrong @NorwalkExchange
@norwalkpatch @thehour https://t.co/DtQJI7Dk33</t>
  </si>
  <si>
    <t xml:space="preserve">westportfirect
</t>
  </si>
  <si>
    <t xml:space="preserve">westportpatch
</t>
  </si>
  <si>
    <t xml:space="preserve">thehour
</t>
  </si>
  <si>
    <t xml:space="preserve">norwalkpatch
</t>
  </si>
  <si>
    <t>okgunner2002
RT @exchangeclub: XC Penns Grove,
NJ, partnered with the ACME Market
grocery store in Pennsville, NJ,
to raise funds for Thanksgiving
meals…</t>
  </si>
  <si>
    <t>xcshelbycoal
Happy Holidays from Exchange Club
of Shelby County! #ExchangeStrong
#XCShelbyCoAL #MerryChristmas_xD83C__xDF85_
https://t.co/aRhHo0TDZp</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</si>
  <si>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</si>
  <si>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</si>
  <si>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</si>
  <si>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 xml:space="preserve">jeffbakerfl
</t>
  </si>
  <si>
    <t xml:space="preserve">lopezgovlaw
</t>
  </si>
  <si>
    <t xml:space="preserve">chieflieb
</t>
  </si>
  <si>
    <t>getvetshoused
RT @Tracey_Edwards: Thanks @DennyRadio
for having us on @Q1055Toledo this
morning to talk about our event!
@Q1055Toledo @GetVetsHoused #ch…</t>
  </si>
  <si>
    <t>docassar
exchangeclub via NodeXL https://t.co/5HzYwEG9fP
@exchangeclub @docassar @getvetshoused
@jeffbakerfl @dist158 @donn_mendoza
@bsolder @neighbornoreen @tracey_edwards
@mjoehlerich Top hashtags: #exchangestrong
#exchangeclub #exchangefit #givingtuesday
#veteransday</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</si>
  <si>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</si>
  <si>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</si>
  <si>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</si>
  <si>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</si>
  <si>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</si>
  <si>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</si>
  <si>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higginsmba
RT @Tracey_Edwards: I ❤️ these
faces! What a fun and festive group!
Thanks for being #ExchangeStrong
_xD83E__xDD17__xD83E__xDD42__xD83C__xDF84_#MerryChristmas #festive
#cheers ht…</t>
  </si>
  <si>
    <t>bsolder
@exchangeclub We do it #forthechildren
#exchangegreat #ExchangeStrong</t>
  </si>
  <si>
    <t xml:space="preserve">bw_copeland
</t>
  </si>
  <si>
    <t xml:space="preserve">carpavel
</t>
  </si>
  <si>
    <t>cinlong
RT @exchangeclub: Disaster Relief
Fund: Many impacted by the wild
fires in California, at least 10
Exchange Club members in the Paradise
an…</t>
  </si>
  <si>
    <t xml:space="preserve">brackishbowties
</t>
  </si>
  <si>
    <t xml:space="preserve">ct_exchange
</t>
  </si>
  <si>
    <t xml:space="preserve">westport
</t>
  </si>
  <si>
    <t xml:space="preserve">norwalkexchange
</t>
  </si>
  <si>
    <t>georgemgray1
National Exchange Club Leadership
Meeting. Great information, learning
from each other and from mentors.
#ExchangeStrong</t>
  </si>
  <si>
    <t>exchangeclublh
RT @exchangeclub: Big news! And,
thank you! #ExchangeStrong https://t.co/zNaQMV6N8b</t>
  </si>
  <si>
    <t xml:space="preserve">mcdowell590
</t>
  </si>
  <si>
    <t xml:space="preserve">amccartha
</t>
  </si>
  <si>
    <t xml:space="preserve">ncsupers
</t>
  </si>
  <si>
    <t xml:space="preserve">mes_bulldogs
</t>
  </si>
  <si>
    <t xml:space="preserve">patriciaarthu13
</t>
  </si>
  <si>
    <t xml:space="preserve">pihqinfo
</t>
  </si>
  <si>
    <t xml:space="preserve">elementalcollab
</t>
  </si>
  <si>
    <t xml:space="preserve">kiwanis
</t>
  </si>
  <si>
    <t xml:space="preserve">bgcspringfield
</t>
  </si>
  <si>
    <t xml:space="preserve">thewingapalooza
</t>
  </si>
  <si>
    <t xml:space="preserve">rotary
</t>
  </si>
  <si>
    <t xml:space="preserve">lionsclubs
</t>
  </si>
  <si>
    <t xml:space="preserve">zontaintl
</t>
  </si>
  <si>
    <t xml:space="preserve">scc_ip
</t>
  </si>
  <si>
    <t xml:space="preserve">sertomahq
</t>
  </si>
  <si>
    <t xml:space="preserve">kearthsea
</t>
  </si>
  <si>
    <t xml:space="preserve">snowded
</t>
  </si>
  <si>
    <t xml:space="preserve">storychasers
</t>
  </si>
  <si>
    <t xml:space="preserve">3anneloes
</t>
  </si>
  <si>
    <t xml:space="preserve">altrusam
</t>
  </si>
  <si>
    <t xml:space="preserve">soroptimist
</t>
  </si>
  <si>
    <t xml:space="preserve">mrleebooks
</t>
  </si>
  <si>
    <t xml:space="preserve">watershedmarsha
</t>
  </si>
  <si>
    <t xml:space="preserve">optimistorg
</t>
  </si>
  <si>
    <t xml:space="preserve">jcinews
</t>
  </si>
  <si>
    <t>tulsaxc
At our last meeting we stuffed
25 stockings for The Parent Child
Center of Tulsa's Project Joy.
Proceeds from our cornhole tournament
were used to fund this donation.
#ExchangeStrong @exchangeclub https://t.co/hkp4camLNU</t>
  </si>
  <si>
    <t xml:space="preserve">elizabethnpe
</t>
  </si>
  <si>
    <t>xchanover
RT @exchangeclub: Still need a
resolution? 1. SPONSOR A NEW MEMBER
INTO YOUR CLUB, SO YOU CAN GROW
#ExchangeStrong! 2. Attend your
Exchange…</t>
  </si>
  <si>
    <t xml:space="preserve">miamigives
</t>
  </si>
  <si>
    <t xml:space="preserve">myirvinevalley
</t>
  </si>
  <si>
    <t xml:space="preserve">colindalough
</t>
  </si>
  <si>
    <t xml:space="preserve">wallawallasup
</t>
  </si>
  <si>
    <t xml:space="preserve">tridenthealthpr
</t>
  </si>
  <si>
    <t xml:space="preserve">twilightseven
</t>
  </si>
  <si>
    <t xml:space="preserve">neighbornoreen
</t>
  </si>
  <si>
    <t>mjoehlerich
RT @docassar: exchangeclub via
NodeXL https://t.co/5HzYwEG9fP
@exchangeclub @docassar @getvetshoused
@jeffbakerfl @dist158 @donn_mendoza
@b…</t>
  </si>
  <si>
    <t xml:space="preserve">b
</t>
  </si>
  <si>
    <t xml:space="preserve">donn_mendoza
</t>
  </si>
  <si>
    <t xml:space="preserve">dist158
</t>
  </si>
  <si>
    <t xml:space="preserve">dstrub
</t>
  </si>
  <si>
    <t xml:space="preserve">mayorkarnes
</t>
  </si>
  <si>
    <t xml:space="preserve">waltchurchills
</t>
  </si>
  <si>
    <t xml:space="preserve">billingsbreakf1
</t>
  </si>
  <si>
    <t xml:space="preserve">leifewelhaven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</si>
  <si>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</si>
  <si>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</si>
  <si>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</si>
  <si>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</si>
  <si>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</si>
  <si>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</si>
  <si>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</si>
  <si>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</si>
  <si>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</si>
  <si>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</si>
  <si>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</si>
  <si>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</si>
  <si>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</si>
  <si>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</si>
  <si>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</si>
  <si>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</si>
  <si>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</si>
  <si>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</si>
  <si>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</si>
  <si>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</si>
  <si>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</si>
  <si>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</si>
  <si>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</si>
  <si>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</si>
  <si>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</si>
  <si>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</si>
  <si>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</si>
  <si>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</si>
  <si>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</si>
  <si>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</si>
  <si>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</si>
  <si>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</si>
  <si>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</si>
  <si>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</si>
  <si>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</si>
  <si>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</si>
  <si>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</si>
  <si>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</si>
  <si>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</si>
  <si>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</si>
  <si>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</si>
  <si>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</si>
  <si>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</si>
  <si>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</si>
  <si>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</si>
  <si>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</si>
  <si>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</si>
  <si>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</si>
  <si>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</si>
  <si>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</si>
  <si>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</si>
  <si>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</si>
  <si>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</si>
  <si>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</si>
  <si>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</si>
  <si>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</si>
  <si>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</si>
  <si>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</si>
  <si>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</si>
  <si>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</si>
  <si>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</si>
  <si>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</si>
  <si>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</si>
  <si>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</si>
  <si>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</si>
  <si>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</si>
  <si>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</si>
  <si>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</si>
  <si>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</si>
  <si>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</si>
  <si>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</si>
  <si>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</si>
  <si>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</si>
  <si>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</si>
  <si>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</si>
  <si>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Top URLs in Tweet in G2</t>
  </si>
  <si>
    <t>G1 Count</t>
  </si>
  <si>
    <t>https://www.nationalexchangeclub.org/donors/</t>
  </si>
  <si>
    <t>https://www.gofundme.com/fire-relief-chico-noon-exchange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</si>
  <si>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</si>
  <si>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</si>
  <si>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</si>
  <si>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</si>
  <si>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</si>
  <si>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</si>
  <si>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</si>
  <si>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</si>
  <si>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</si>
  <si>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</si>
  <si>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</si>
  <si>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</si>
  <si>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</si>
  <si>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</si>
  <si>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</si>
  <si>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</si>
  <si>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</si>
  <si>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</si>
  <si>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https://nodexlgraphgallery.org/Pages/Graph.aspx?graphID=181862 https://nodexlgraphgallery.org/Pages/Graph.aspx?graphID=174096 https://nodexlgraphgallery.org/Pages/Graph.aspx?graphID=174072 https://nodexlgraphgallery.org/Pages/Graph.aspx?graphID=174079 https://nodexlgraphgallery.org/Pages/Graph.aspx?graphID=174088 https://nodexlgraphgallery.org/Pages/Graph.aspx?graphID=174091 https://nodexlgraphgallery.org/Pages/Graph.aspx?graphID=174329 https://nodexlgraphgallery.org/Pages/Graph.aspx?graphID=175034 https://nodexlgraphgallery.org/Pages/Graph.aspx?graphID=174876 https://nodexlgraphgallery.org/Pages/Graph.aspx?graphID=175706</t>
  </si>
  <si>
    <t>-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 https://twitter.com/xcmuskogee/status/1062924048055914496 https://www.nationalexchangeclub.org/donors/ https://www.gofundme.com/fire-relief-chico-noon-exchange https://www.nationalexchangeclub.org/convention/ https://www.mydigitalpublication.com/publication/index.php?i=187460&amp;m=&amp;l=&amp;p=1&amp;pre=&amp;ver=html5#{"page":0,"issue_id":187460} https://www.hillsdale.net/news/20181220/gathering-unites-clubs-to-share-in-christmas-cheer</t>
  </si>
  <si>
    <t>https://nodexlgraphgallery.org/Pages/Graph.aspx?graphID=181862 https://nodexlgraphgallery.org/Pages/Graph.aspx?graphID=181138 https://nodexlgraphgallery.org/Pages/Graph.aspx?graphID=181403 https://nodexlgraphgallery.org/Pages/Graph.aspx?graphID=181646 https://nodexlgraphgallery.org/Pages/Graph.aspx?graphID=181758 https://nodexlgraphgallery.org/Pages/Graph.aspx?graphID=180439</t>
  </si>
  <si>
    <t>https://twitter.com/exchangeclub/status/1058014741191372800 https://twitter.com/higginsmba/status/1073542456568897536 https://twitter.com/exchangeclub/status/1083378025608237056</t>
  </si>
  <si>
    <t>Top Domains in Tweet in Entire Graph</t>
  </si>
  <si>
    <t>Top Domains in Tweet in G1</t>
  </si>
  <si>
    <t>Top Domains in Tweet in G2</t>
  </si>
  <si>
    <t>gofundme.com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</si>
  <si>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</si>
  <si>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</si>
  <si>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</si>
  <si>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</si>
  <si>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</si>
  <si>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</si>
  <si>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</si>
  <si>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</si>
  <si>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</si>
  <si>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youtube.com facebook.com gofundme.com mydigitalpublication.com hillsdale.net newcanaanite.com mtsunews.com ktvq.com</t>
  </si>
  <si>
    <t>Top Hashtags in Tweet in Entire Graph</t>
  </si>
  <si>
    <t>exchangefit</t>
  </si>
  <si>
    <t>veteransday</t>
  </si>
  <si>
    <t>givingtuesday</t>
  </si>
  <si>
    <t>growexchange</t>
  </si>
  <si>
    <t>optimist</t>
  </si>
  <si>
    <t>toastmasters</t>
  </si>
  <si>
    <t>lcicon</t>
  </si>
  <si>
    <t>Top Hashtags in Tweet in G1</t>
  </si>
  <si>
    <t>kidsneedkiwanis</t>
  </si>
  <si>
    <t>Top Hashtags in Tweet in G2</t>
  </si>
  <si>
    <t>nomorehomelessvets</t>
  </si>
  <si>
    <t>mymuskogee</t>
  </si>
  <si>
    <t>mygivingstory</t>
  </si>
  <si>
    <t>holidaygiving</t>
  </si>
  <si>
    <t>thankyou</t>
  </si>
  <si>
    <t>thankyouwednesday</t>
  </si>
  <si>
    <t>exchangeproud</t>
  </si>
  <si>
    <t>Top Hashtags in Tweet in G3</t>
  </si>
  <si>
    <t>forthechildren</t>
  </si>
  <si>
    <t>exchangegreat</t>
  </si>
  <si>
    <t>masqueradeball</t>
  </si>
  <si>
    <t>preventchildabuse</t>
  </si>
  <si>
    <t>umaskingchildabuse</t>
  </si>
  <si>
    <t>Top Hashtags in Tweet in G4</t>
  </si>
  <si>
    <t>Top Hashtags in Tweet in G5</t>
  </si>
  <si>
    <t>joinexchange</t>
  </si>
  <si>
    <t>thursdaythoughts</t>
  </si>
  <si>
    <t>thursdaymotivation</t>
  </si>
  <si>
    <t>merrychristmas</t>
  </si>
  <si>
    <t>festive</t>
  </si>
  <si>
    <t>cheers</t>
  </si>
  <si>
    <t>thankfulthursday</t>
  </si>
  <si>
    <t>november1st</t>
  </si>
  <si>
    <t>Top Hashtags in Tweet in G6</t>
  </si>
  <si>
    <t>westportexchangeclub</t>
  </si>
  <si>
    <t>Top Hashtags in Tweet in G7</t>
  </si>
  <si>
    <t>authors</t>
  </si>
  <si>
    <t>stamfordct</t>
  </si>
  <si>
    <t>Top Hashtags in Tweet in G8</t>
  </si>
  <si>
    <t>jacksontn</t>
  </si>
  <si>
    <t>tca</t>
  </si>
  <si>
    <t>trinity</t>
  </si>
  <si>
    <t>Top Hashtags in Tweet in G9</t>
  </si>
  <si>
    <t>Top Hashtags in Tweet in G10</t>
  </si>
  <si>
    <t>Top Hashtags in Tweet</t>
  </si>
  <si>
    <t>exchangestrong exchangefit exchangeclub givingtuesday veteransday optimist toastmasters rotary lcicon kidsneedkiwanis</t>
  </si>
  <si>
    <t>exchangestrong exchangefit growexchange nomorehomelessvets mymuskogee mygivingstory holidaygiving thankyou thankyouwednesday exchangeproud</t>
  </si>
  <si>
    <t>exchangestrong exchangefit growexchange forthechildren exchangegreat masqueradeball preventchildabuse umaskingchildabuse</t>
  </si>
  <si>
    <t>exchangestrong exchangefit joinexchange thursdaythoughts thursdaymotivation merrychristmas festive cheers thankfulthursday november1st</t>
  </si>
  <si>
    <t>exchangestrong westportexchangeclub</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</si>
  <si>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</si>
  <si>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</si>
  <si>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</si>
  <si>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</si>
  <si>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</si>
  <si>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</si>
  <si>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</si>
  <si>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</si>
  <si>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</si>
  <si>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nodexl</t>
  </si>
  <si>
    <t>top</t>
  </si>
  <si>
    <t>hashtags</t>
  </si>
  <si>
    <t>Top Words in Tweet in G2</t>
  </si>
  <si>
    <t>xc</t>
  </si>
  <si>
    <t>members</t>
  </si>
  <si>
    <t>new</t>
  </si>
  <si>
    <t>national</t>
  </si>
  <si>
    <t>congratulations</t>
  </si>
  <si>
    <t>share</t>
  </si>
  <si>
    <t>Top Words in Tweet in G3</t>
  </si>
  <si>
    <t>s</t>
  </si>
  <si>
    <t>excel</t>
  </si>
  <si>
    <t>lawrence</t>
  </si>
  <si>
    <t>Top Words in Tweet in G4</t>
  </si>
  <si>
    <t>Top Words in Tweet in G5</t>
  </si>
  <si>
    <t>thanks</t>
  </si>
  <si>
    <t>11</t>
  </si>
  <si>
    <t>talk</t>
  </si>
  <si>
    <t>Top Words in Tweet in G6</t>
  </si>
  <si>
    <t>norwalk</t>
  </si>
  <si>
    <t>thank</t>
  </si>
  <si>
    <t>fire</t>
  </si>
  <si>
    <t>Top Words in Tweet in G7</t>
  </si>
  <si>
    <t>Top Words in Tweet in G8</t>
  </si>
  <si>
    <t>Top Words in Tweet in G9</t>
  </si>
  <si>
    <t>Top Words in Tweet in G10</t>
  </si>
  <si>
    <t>Top Words in Tweet</t>
  </si>
  <si>
    <t>exchangeclub exchangestrong nodexl docassar top hashtags exchangefit getvetshoused jeffbakerfl bsolder</t>
  </si>
  <si>
    <t>exchangestrong exchange club xc exchangefit members new national congratulations share</t>
  </si>
  <si>
    <t>exchangestrong club exchangeclub exchange s new exchangefit xc excel lawrence</t>
  </si>
  <si>
    <t>docassar exchangeclub nodexl getvetshoused jeffbakerfl dist158 donn_mendoza b chieflieb lopezgovlaw</t>
  </si>
  <si>
    <t>exchangestrong exchangeclub thanks festive q1055toledo exchange exchangefit 11 tracey_edwards talk</t>
  </si>
  <si>
    <t>norwalk exchange club s thank exchangestrong westport fire</t>
  </si>
  <si>
    <t>exchangefit exchangestrong exchange club</t>
  </si>
  <si>
    <t>Top Word Pairs in Tweet in Entire Graph</t>
  </si>
  <si>
    <t>exchange,club</t>
  </si>
  <si>
    <t>exchangestrong,exchangefit</t>
  </si>
  <si>
    <t>nodexl,exchangeclub</t>
  </si>
  <si>
    <t>top,hashtags</t>
  </si>
  <si>
    <t>exchangeclub,nodexl</t>
  </si>
  <si>
    <t>exchangeclub,docassar</t>
  </si>
  <si>
    <t>docassar,getvetshoused</t>
  </si>
  <si>
    <t>hashtags,exchangestrong</t>
  </si>
  <si>
    <t>exchangestrong,exchangeclub</t>
  </si>
  <si>
    <t>getvetshoused,chieflieb</t>
  </si>
  <si>
    <t>Top Word Pairs in Tweet in G1</t>
  </si>
  <si>
    <t>exchangeclub,exchangefit</t>
  </si>
  <si>
    <t>exchangefit,givingtuesday</t>
  </si>
  <si>
    <t>givingtuesday,veteransday</t>
  </si>
  <si>
    <t>Top Word Pairs in Tweet in G2</t>
  </si>
  <si>
    <t>exchangestrong,growexchange</t>
  </si>
  <si>
    <t>raise,funds</t>
  </si>
  <si>
    <t>exchangefit,challenge</t>
  </si>
  <si>
    <t>excel,club</t>
  </si>
  <si>
    <t>fb,twitter</t>
  </si>
  <si>
    <t>twitter,insta</t>
  </si>
  <si>
    <t>using,hashtags</t>
  </si>
  <si>
    <t>billings,mt</t>
  </si>
  <si>
    <t>Top Word Pairs in Tweet in G3</t>
  </si>
  <si>
    <t>new,club</t>
  </si>
  <si>
    <t>Top Word Pairs in Tweet in G4</t>
  </si>
  <si>
    <t>docassar,exchangeclub</t>
  </si>
  <si>
    <t>getvetshoused,jeffbakerfl</t>
  </si>
  <si>
    <t>jeffbakerfl,dist158</t>
  </si>
  <si>
    <t>dist158,donn_mendoza</t>
  </si>
  <si>
    <t>donn_mendoza,b</t>
  </si>
  <si>
    <t>Top Word Pairs in Tweet in G5</t>
  </si>
  <si>
    <t>faces,fun</t>
  </si>
  <si>
    <t>fun,festive</t>
  </si>
  <si>
    <t>festive,group</t>
  </si>
  <si>
    <t>group,thanks</t>
  </si>
  <si>
    <t>thanks,being</t>
  </si>
  <si>
    <t>being,exchangestrong</t>
  </si>
  <si>
    <t>thanks,dennyradio</t>
  </si>
  <si>
    <t>dennyradio,having</t>
  </si>
  <si>
    <t>having,q1055toledo</t>
  </si>
  <si>
    <t>q1055toledo,morning</t>
  </si>
  <si>
    <t>Top Word Pairs in Tweet in G6</t>
  </si>
  <si>
    <t>club,s</t>
  </si>
  <si>
    <t>Top Word Pairs in Tweet in G7</t>
  </si>
  <si>
    <t>Top Word Pairs in Tweet in G8</t>
  </si>
  <si>
    <t>Top Word Pairs in Tweet in G9</t>
  </si>
  <si>
    <t>Top Word Pairs in Tweet in G10</t>
  </si>
  <si>
    <t>Top Word Pairs in Tweet</t>
  </si>
  <si>
    <t>top,hashtags  hashtags,exchangestrong  nodexl,exchangeclub  exchangeclub,nodexl  exchangeclub,docassar  exchangestrong,exchangeclub  exchangeclub,exchangefit  exchangefit,givingtuesday  givingtuesday,veteransday  getvetshoused,chieflieb</t>
  </si>
  <si>
    <t>exchangestrong,exchangefit  exchange,club  exchangestrong,growexchange  raise,funds  exchangefit,challenge  excel,club  fb,twitter  twitter,insta  using,hashtags  billings,mt</t>
  </si>
  <si>
    <t>exchange,club  exchangestrong,exchangefit  new,club  excel,club</t>
  </si>
  <si>
    <t>docassar,exchangeclub  exchangeclub,nodexl  nodexl,exchangeclub  exchangeclub,docassar  docassar,getvetshoused  getvetshoused,jeffbakerfl  jeffbakerfl,dist158  dist158,donn_mendoza  donn_mendoza,b  getvetshoused,chieflieb</t>
  </si>
  <si>
    <t>faces,fun  fun,festive  festive,group  group,thanks  thanks,being  being,exchangestrong  thanks,dennyradio  dennyradio,having  having,q1055toledo  q1055toledo,morning</t>
  </si>
  <si>
    <t>exchange,club  club,s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</si>
  <si>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</si>
  <si>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</si>
  <si>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</si>
  <si>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</si>
  <si>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</si>
  <si>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</si>
  <si>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</si>
  <si>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</si>
  <si>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</si>
  <si>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</si>
  <si>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</si>
  <si>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â</t>
  </si>
  <si>
    <t>Top Mentioned in G5</t>
  </si>
  <si>
    <t>Top Replied-To in G6</t>
  </si>
  <si>
    <t>tracey_edward</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</si>
  <si>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</si>
  <si>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</si>
  <si>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</si>
  <si>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</si>
  <si>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</si>
  <si>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</si>
  <si>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</si>
  <si>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</si>
  <si>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</si>
  <si>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</si>
  <si>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docassar optimistorg pihqinfo altrusam sertomahq</t>
  </si>
  <si>
    <t>exchangeclublh exchangeclub bw_copeland cinlong georgemgray1</t>
  </si>
  <si>
    <t>Top Mentioned in Tweet</t>
  </si>
  <si>
    <t>docassar exchangeclub getvetshoused jeffbakerfl bsolder chieflieb lopezgovlaw dist158 donn_mendoza neighbornoreen</t>
  </si>
  <si>
    <t>exchangeclub getvetshoused tracey_edwards leifewelhaven billingsbreakf1 bsolder mayorkarnes dstrub waltchurchills tulsaxc</t>
  </si>
  <si>
    <t>exchangeclub ct_exchange norwalkexchange brackishbowties carpavel bsolder westport</t>
  </si>
  <si>
    <t>docassar exchangeclub getvetshoused jeffbakerfl dist158 donn_mendoza b chieflieb lopezgovlaw â</t>
  </si>
  <si>
    <t>exchangeclub tracey_edwards getvetshoused dennyradio q1055toledo docassar tracey_edward hensville</t>
  </si>
  <si>
    <t>norwalkexchange norwalkpatch thehour westportpatch westportfirect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</si>
  <si>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</si>
  <si>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</si>
  <si>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</si>
  <si>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</si>
  <si>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</si>
  <si>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</si>
  <si>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</si>
  <si>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</si>
  <si>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</si>
  <si>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</si>
  <si>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</si>
  <si>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</si>
  <si>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miamigives twilightseven snowded rotary lionsclubs ncsupers kiwanis jcinews optimistorg watershedmarsha</t>
  </si>
  <si>
    <t>okgunner2002 waltchurchills jenharmom exchangeclub lburdine xcmuskogee rebeccaayarspr mltmuskogee exmississippi dstrub</t>
  </si>
  <si>
    <t>brackishbowties exchangeclublh bsolder bw_copeland cinlong carpavel georgemgray1 ct_exchange westport</t>
  </si>
  <si>
    <t>lopezgovlaw mjoehlerich wbruce44 b dist158 jeffbakerfl chieflieb donn_mendoza</t>
  </si>
  <si>
    <t>q1055toledo getvetshoused tracey_edwards hensville dennyradio higginsmba xchanover</t>
  </si>
  <si>
    <t>westportpatch norwalkpatch westportfirect thehour dudekj norwalkexchange</t>
  </si>
  <si>
    <t>mattpavia80 exchangeclubns</t>
  </si>
  <si>
    <t>melanieluckey jacksonexchange</t>
  </si>
  <si>
    <t>jdwilliamson5 bradleyclappxc</t>
  </si>
  <si>
    <t>Top URLs in Tweet by Count</t>
  </si>
  <si>
    <t>- http://www.sclconference.org/index.php https://twitter.com/Tracey_Edwards/status/1060547788847616001 https://www.youtube.com/watch?v=Nni14Q9GbzM&amp;feature=youtu.be https://ktvq.com/news/local-news/2019/01/13/exchange-club-hosts-kids-basketball-tournament/ https://mtsunews.com/john-hood-chamber-award/ https://members.nationalexchangeclub.org/sites/default/files/attachements/AD Danube River Cruise</t>
  </si>
  <si>
    <t>https://nodexlgraphgallery.org/Pages/Graph.aspx?graphID=181862 https://nodexlgraphgallery.org/Pages/Graph.aspx?graphID=181758 https://nodexlgraphgallery.org/Pages/Graph.aspx?graphID=181646 https://nodexlgraphgallery.org/Pages/Graph.aspx?graphID=181403 https://nodexlgraphgallery.org/Pages/Graph.aspx?graphID=181138 https://nodexlgraphgallery.org/Pages/Graph.aspx?graphID=180721 https://nodexlgraphgallery.org/Pages/Graph.aspx?graphID=180439 https://nodexlgraphgallery.org/Pages/Graph.aspx?graphID=179744 https://nodexlgraphgallery.org/Pages/Graph.aspx?graphID=178672 https://nodexlgraphgallery.org/Pages/Graph.aspx?graphID=178360</t>
  </si>
  <si>
    <t>https://twitter.com/exchangeclub/status/1083378025608237056 https://twitter.com/higginsmba/status/1073542456568897536 https://twitter.com/exchangeclub/status/1058014741191372800</t>
  </si>
  <si>
    <t>https://nodexlgraphgallery.org/Pages/Graph.aspx?graphID=181862 https://nodexlgraphgallery.org/Pages/Graph.aspx?graphID=181758 https://nodexlgraphgallery.org/Pages/Graph.aspx?graphID=181646 https://nodexlgraphgallery.org/Pages/Graph.aspx?graphID=181403 https://nodexlgraphgallery.org/Pages/Graph.aspx?graphID=181138</t>
  </si>
  <si>
    <t>Top URLs in Tweet by Salience</t>
  </si>
  <si>
    <t>Top Domains in Tweet by Count</t>
  </si>
  <si>
    <t>twitter.com nationalexchangeclub.org youtube.com sclconference.org ktvq.com mtsunews.com newcanaanite.com hillsdale.net mydigitalpublication.com gofundme.com</t>
  </si>
  <si>
    <t>Top Domains in Tweet by Salience</t>
  </si>
  <si>
    <t>Top Hashtags in Tweet by Count</t>
  </si>
  <si>
    <t>exchangestrong friendshelpingfriends mymuskogee</t>
  </si>
  <si>
    <t>exchangestrong exchangefit growexchange nomorehomelessvets reno houseourheroes housingourheroes thefutureisbright xcnorfolk spiritofchristmas</t>
  </si>
  <si>
    <t>exchangestrong exchangefit chili toledo veteransday vacation bucketlist cruise merrychristmas festive</t>
  </si>
  <si>
    <t>exchangestrong exchangefit umaskingchildabuse masqueradeball preventchildabuse forthechildren exchangegreat growexchange</t>
  </si>
  <si>
    <t>exchangestrong joinexchange exchangefit thursdaythoughts thursdaymotivation</t>
  </si>
  <si>
    <t>Top Hashtags in Tweet by Salience</t>
  </si>
  <si>
    <t>friendshelpingfriends mymuskogee exchangestrong</t>
  </si>
  <si>
    <t>exchangefit growexchange nomorehomelessvets reno houseourheroes housingourheroes thefutureisbright xcnorfolk spiritofchristmas exchangeproud</t>
  </si>
  <si>
    <t>optimist toastmasters rotary lcicon kidsneedkiwanis sclc2018 exchangeclub givingtuesday veteransday exchangefit</t>
  </si>
  <si>
    <t>exchangefit chili toledo veteransday vacation bucketlist cruise merrychristmas festive cheers</t>
  </si>
  <si>
    <t>exchangefit umaskingchildabuse masqueradeball preventchildabuse forthechildren exchangegreat growexchange exchangestrong</t>
  </si>
  <si>
    <t>joinexchange exchangefit thursdaythoughts thursdaymotivation exchangestrong</t>
  </si>
  <si>
    <t>Top Words in Tweet by Count</t>
  </si>
  <si>
    <t>exchange club learning lot building region 7 workshop thanks leif</t>
  </si>
  <si>
    <t>jdwilliamson5 exchangefit exchangestrong</t>
  </si>
  <si>
    <t>xcmuskogee thank mayor coburn speaking lunch week always informative program</t>
  </si>
  <si>
    <t>exchangestrong exchangeclub club exchange nj tulsaxc last meeting stuffed 25</t>
  </si>
  <si>
    <t>today s program exchange club columbus ms dr james hunt</t>
  </si>
  <si>
    <t>exchangestrong exchange club members xc exchangefit national new congratulations challenge</t>
  </si>
  <si>
    <t>congratulations future president danny jones batesville leadership training intense great</t>
  </si>
  <si>
    <t>congrats alli being jacksonexchange student month jacksontn exchangestrong tca trinity</t>
  </si>
  <si>
    <t>norwalk exchange club s thank exchangestrong westport fire one nation</t>
  </si>
  <si>
    <t>nj exchangeclub xc penns grove partnered acme market grocery store</t>
  </si>
  <si>
    <t>happy holidays exchange club shelby county exchangestrong xcshelbycoal merrychristmas</t>
  </si>
  <si>
    <t>exchangeclub winter break going far little ones bored cups quality</t>
  </si>
  <si>
    <t>exchangeclub still need resolution 1 sponsor new member club grow</t>
  </si>
  <si>
    <t>docassar exchangeclub via nodexl getvetshoused chieflieb lopezgovlaw jeffbakerfl</t>
  </si>
  <si>
    <t>q1055toledo tracey_edwards thanks dennyradio having morning talk event getvetshoused ch</t>
  </si>
  <si>
    <t>exchangeclub exchangestrong nodexl via docassar top hashtags exchangefit getvetshoused jeffbakerfl</t>
  </si>
  <si>
    <t>big thank authors tony pavia mattpavia80 coming exchangeclub meeting last</t>
  </si>
  <si>
    <t>exchangestrong exchangeclub 11 festive thanks exchangefit exchange faces fun group</t>
  </si>
  <si>
    <t>festive tracey_edwards faces fun group thanks being exchangestrong merrychristmas cheers</t>
  </si>
  <si>
    <t>exchangestrong exchange exchangeclub club s exchangefit norwalkexchange president ct_exchange moving</t>
  </si>
  <si>
    <t>exchangeclub disaster relief fund many impacted wild fires california 10</t>
  </si>
  <si>
    <t>national exchange club leadership meeting great information learning each mentors</t>
  </si>
  <si>
    <t>club exchangeclub new exchangestrong exchange excel school lawrence big news</t>
  </si>
  <si>
    <t>last meeting stuffed 25 stockings parent child center tulsa's project</t>
  </si>
  <si>
    <t>exchangestrong exchangeclub still need resolution 1 sponsor new member club</t>
  </si>
  <si>
    <t>docassar exchangeclub via nodexl getvetshoused jeffbakerfl dist158 donn_mendoza b chieflieb</t>
  </si>
  <si>
    <t>Top Words in Tweet by Salience</t>
  </si>
  <si>
    <t>nj exchangeclub club exchange tulsaxc last meeting stuffed 25 stockings</t>
  </si>
  <si>
    <t>club exchange members 11 national xc exchangefit share challenge year</t>
  </si>
  <si>
    <t>norwalk westport fire one nation under god breakfast guest speaker</t>
  </si>
  <si>
    <t>rotary exchangeclub altrusam neighbornoreen dist158 donn_mendoza tracey_edwards optimist toastmasters lcicon</t>
  </si>
  <si>
    <t>11 festive q1055toledo thanks exchangefit exchange faces fun group being</t>
  </si>
  <si>
    <t>exchange s club president nj league exchangeclub exchangefit norwalkexchange ct_exchange</t>
  </si>
  <si>
    <t>lawrence club exchangestrong exchange excel school big news thank still</t>
  </si>
  <si>
    <t>chieflieb lopezgovlaw â dist158 donn_mendoza b docassar exchangeclub via nodexl</t>
  </si>
  <si>
    <t>Top Word Pairs in Tweet by Count</t>
  </si>
  <si>
    <t>exchange,club  learning,lot  lot,exchange  club,building  building,exchange  club,region  region,7  7,workshop  workshop,thanks  thanks,leif</t>
  </si>
  <si>
    <t>jdwilliamson5,exchangefit  exchangefit,exchangestrong</t>
  </si>
  <si>
    <t>xcmuskogee,thank  thank,mayor  mayor,coburn  coburn,speaking  speaking,lunch  lunch,week  week,always  always,informative  informative,program  program,exchangestrong</t>
  </si>
  <si>
    <t>tulsaxc,last  last,meeting  meeting,stuffed  stuffed,25  25,stockings  stockings,parent  parent,child  child,center  center,tulsa's  tulsa's,project</t>
  </si>
  <si>
    <t>today,s  s,program  program,exchange  exchange,club  club,columbus  columbus,ms  ms,dr  dr,james  james,hunt  hunt,guest</t>
  </si>
  <si>
    <t>exchangestrong,exchangefit  exchange,club  exchangestrong,growexchange  exchangefit,challenge  excel,club  fb,twitter  twitter,insta  using,hashtags  billings,mt  national,president</t>
  </si>
  <si>
    <t>congratulations,future  future,president  president,danny  danny,jones  jones,batesville  batesville,leadership  leadership,training  training,intense  intense,great  great,exchangestrong</t>
  </si>
  <si>
    <t>congrats,alli  alli,being  being,jacksonexchange  jacksonexchange,student  student,month  month,jacksontn  jacksontn,exchangestrong  exchangestrong,tca  tca,trinity</t>
  </si>
  <si>
    <t>exchange,club  club,s  norwalk,exchange  s,one  one,nation  nation,under  under,god  god,breakfast  breakfast,thank  thank,guest</t>
  </si>
  <si>
    <t>exchangeclub,xc  xc,penns  penns,grove  grove,nj  nj,partnered  partnered,acme  acme,market  market,grocery  grocery,store  store,pennsville</t>
  </si>
  <si>
    <t>happy,holidays  holidays,exchange  exchange,club  club,shelby  shelby,county  county,exchangestrong  exchangestrong,xcshelbycoal  xcshelbycoal,merrychristmas</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</si>
  <si>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</si>
  <si>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</si>
  <si>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</si>
  <si>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tracey_edwards,thanks  thanks,dennyradio  dennyradio,having  having,q1055toledo  q1055toledo,morning  morning,talk  talk,event  event,q1055toledo  q1055toledo,getvetshoused  getvetshoused,ch</t>
  </si>
  <si>
    <t>via,nodexl  top,hashtags  hashtags,exchangestrong  nodexl,exchangeclub  exchangeclub,via  exchangeclub,docassar  exchangestrong,exchangeclub  exchangeclub,exchangefit  exchangefit,givingtuesday  givingtuesday,veteransday</t>
  </si>
  <si>
    <t>big,thank  thank,authors  authors,tony  tony,pavia  pavia,mattpavia80  mattpavia80,coming  coming,exchangeclub  exchangeclub,meeting  meeting,last  last,week</t>
  </si>
  <si>
    <t>faces,fun  fun,festive  festive,group  group,thanks  thanks,being  being,exchangestrong  11,11  11,7  exchangestrong,exchangefit  higginsmba,faces</t>
  </si>
  <si>
    <t>tracey_edwards,faces  faces,fun  fun,festive  festive,group  group,thanks  thanks,being  being,exchangestrong  exchangestrong,merrychristmas  merrychristmas,festive  festive,cheers</t>
  </si>
  <si>
    <t>exchange,club  exchangestrong,exchangefit  exchangeclublh,s  s,good  good,still  still,guest  guest,speaker  speaker,spot  spot,open  open,exchangestrong</t>
  </si>
  <si>
    <t>exchangeclub,disaster  disaster,relief  relief,fund  fund,many  many,impacted  impacted,wild  wild,fires  fires,california  california,10  10,exchange</t>
  </si>
  <si>
    <t>national,exchange  exchange,club  club,leadership  leadership,meeting  meeting,great  great,information  information,learning  learning,each  each,mentors  mentors,exchangestrong</t>
  </si>
  <si>
    <t>new,club  excel,club  exchangeclub,big  big,news  news,thank  thank,exchangestrong  exchangeclub,still  still,need  need,resolution  resolution,1</t>
  </si>
  <si>
    <t>last,meeting  meeting,stuffed  stuffed,25  25,stockings  stockings,parent  parent,child  child,center  center,tulsa's  tulsa's,project  project,joy</t>
  </si>
  <si>
    <t>docassar,exchangeclub  exchangeclub,via  via,nodexl  nodexl,exchangeclub  exchangeclub,docassar  docassar,getvetshoused  getvetshoused,jeffbakerfl  jeffbakerfl,dist158  dist158,donn_mendoza  donn_mendoza,b</t>
  </si>
  <si>
    <t>Top Word Pairs in Tweet by Salience</t>
  </si>
  <si>
    <t>exchangestrong,exchangefit  exchange,club  exchangestrong,growexchange  exchangefit,challenge  excel,club  fb,twitter  twitter,insta  using,hashtags  national,president  service,award</t>
  </si>
  <si>
    <t>norwalk,exchange  s,one  one,nation  nation,under  under,god  god,breakfast  breakfast,thank  thank,guest  guest,speaker  speaker,norwalk</t>
  </si>
  <si>
    <t>dist158,donn_mendoza  donn_mendoza,bsolder  docassar,getvetshoused  bsolder,neighbornoreen  jeffbakerfl,lopezgovlaw  rotary,lcicon  lcicon,kidsneedkiwanis  getvetshoused,chieflieb  veteransday,sclc2018  optimist,toastmasters</t>
  </si>
  <si>
    <t>getvetshoused,chieflieb  chieflieb,jeffbakerfl  jeffbakerfl,lopezgovlaw  lopezgovlaw,â  getvetshoused,jeffbakerfl  jeffbakerfl,dist158  dist158,donn_mendoza  donn_mendoza,b  docassar,exchangeclub  exchangeclub,via</t>
  </si>
  <si>
    <t>Word</t>
  </si>
  <si>
    <t>1</t>
  </si>
  <si>
    <t>still</t>
  </si>
  <si>
    <t>member</t>
  </si>
  <si>
    <t>year</t>
  </si>
  <si>
    <t>challenge</t>
  </si>
  <si>
    <t>nj</t>
  </si>
  <si>
    <t>need</t>
  </si>
  <si>
    <t>2</t>
  </si>
  <si>
    <t>today</t>
  </si>
  <si>
    <t>president</t>
  </si>
  <si>
    <t>raise</t>
  </si>
  <si>
    <t>event</t>
  </si>
  <si>
    <t>service</t>
  </si>
  <si>
    <t>school</t>
  </si>
  <si>
    <t>mt</t>
  </si>
  <si>
    <t>7</t>
  </si>
  <si>
    <t>local</t>
  </si>
  <si>
    <t>winter</t>
  </si>
  <si>
    <t>sclc2018</t>
  </si>
  <si>
    <t>resolution</t>
  </si>
  <si>
    <t>sponsor</t>
  </si>
  <si>
    <t>grow</t>
  </si>
  <si>
    <t>attend</t>
  </si>
  <si>
    <t>meeting</t>
  </si>
  <si>
    <t>clubs</t>
  </si>
  <si>
    <t>funds</t>
  </si>
  <si>
    <t>fun</t>
  </si>
  <si>
    <t>being</t>
  </si>
  <si>
    <t>community</t>
  </si>
  <si>
    <t>grove</t>
  </si>
  <si>
    <t>billings</t>
  </si>
  <si>
    <t>chartered</t>
  </si>
  <si>
    <t>market</t>
  </si>
  <si>
    <t>help</t>
  </si>
  <si>
    <t>center</t>
  </si>
  <si>
    <t>guest</t>
  </si>
  <si>
    <t>leadership</t>
  </si>
  <si>
    <t>great</t>
  </si>
  <si>
    <t>many</t>
  </si>
  <si>
    <t>meals</t>
  </si>
  <si>
    <t>award</t>
  </si>
  <si>
    <t>excited</t>
  </si>
  <si>
    <t>built</t>
  </si>
  <si>
    <t>last</t>
  </si>
  <si>
    <t>child</t>
  </si>
  <si>
    <t>fund</t>
  </si>
  <si>
    <t>17</t>
  </si>
  <si>
    <t>elect</t>
  </si>
  <si>
    <t>fires</t>
  </si>
  <si>
    <t>10</t>
  </si>
  <si>
    <t>veteran</t>
  </si>
  <si>
    <t>day</t>
  </si>
  <si>
    <t>ca</t>
  </si>
  <si>
    <t>penns</t>
  </si>
  <si>
    <t>partnered</t>
  </si>
  <si>
    <t>acme</t>
  </si>
  <si>
    <t>grocery</t>
  </si>
  <si>
    <t>store</t>
  </si>
  <si>
    <t>pennsville</t>
  </si>
  <si>
    <t>thanksgiving</t>
  </si>
  <si>
    <t>morning</t>
  </si>
  <si>
    <t>leaders</t>
  </si>
  <si>
    <t>warren</t>
  </si>
  <si>
    <t>up</t>
  </si>
  <si>
    <t>want</t>
  </si>
  <si>
    <t>program</t>
  </si>
  <si>
    <t>district</t>
  </si>
  <si>
    <t>january</t>
  </si>
  <si>
    <t>2019</t>
  </si>
  <si>
    <t>fb</t>
  </si>
  <si>
    <t>twitter</t>
  </si>
  <si>
    <t>insta</t>
  </si>
  <si>
    <t>using</t>
  </si>
  <si>
    <t>more</t>
  </si>
  <si>
    <t>season</t>
  </si>
  <si>
    <t>win</t>
  </si>
  <si>
    <t>sponsored</t>
  </si>
  <si>
    <t>december</t>
  </si>
  <si>
    <t>annual</t>
  </si>
  <si>
    <t>living</t>
  </si>
  <si>
    <t>days</t>
  </si>
  <si>
    <t>project</t>
  </si>
  <si>
    <t>big</t>
  </si>
  <si>
    <t>high</t>
  </si>
  <si>
    <t>leif</t>
  </si>
  <si>
    <t>ma</t>
  </si>
  <si>
    <t>speaker</t>
  </si>
  <si>
    <t>learning</t>
  </si>
  <si>
    <t>disaster</t>
  </si>
  <si>
    <t>relief</t>
  </si>
  <si>
    <t>impacted</t>
  </si>
  <si>
    <t>wild</t>
  </si>
  <si>
    <t>california</t>
  </si>
  <si>
    <t>paradise</t>
  </si>
  <si>
    <t>faces</t>
  </si>
  <si>
    <t>group</t>
  </si>
  <si>
    <t>exciting</t>
  </si>
  <si>
    <t>ceo</t>
  </si>
  <si>
    <t>scot</t>
  </si>
  <si>
    <t>weekend</t>
  </si>
  <si>
    <t>5</t>
  </si>
  <si>
    <t>week</t>
  </si>
  <si>
    <t>little</t>
  </si>
  <si>
    <t>time</t>
  </si>
  <si>
    <t>alpena</t>
  </si>
  <si>
    <t>proudly</t>
  </si>
  <si>
    <t>welcome</t>
  </si>
  <si>
    <t>during</t>
  </si>
  <si>
    <t>convention</t>
  </si>
  <si>
    <t>see</t>
  </si>
  <si>
    <t>tustin</t>
  </si>
  <si>
    <t>000</t>
  </si>
  <si>
    <t>donated</t>
  </si>
  <si>
    <t>21</t>
  </si>
  <si>
    <t>oh</t>
  </si>
  <si>
    <t>toledo</t>
  </si>
  <si>
    <t>fundraiser</t>
  </si>
  <si>
    <t>efforts</t>
  </si>
  <si>
    <t>following</t>
  </si>
  <si>
    <t>stories</t>
  </si>
  <si>
    <t>m</t>
  </si>
  <si>
    <t>tx</t>
  </si>
  <si>
    <t>few</t>
  </si>
  <si>
    <t>campaign</t>
  </si>
  <si>
    <t>starts</t>
  </si>
  <si>
    <t>stuffed</t>
  </si>
  <si>
    <t>25</t>
  </si>
  <si>
    <t>stockings</t>
  </si>
  <si>
    <t>parent</t>
  </si>
  <si>
    <t>tulsa's</t>
  </si>
  <si>
    <t>joy</t>
  </si>
  <si>
    <t>proceeds</t>
  </si>
  <si>
    <t>cornhole</t>
  </si>
  <si>
    <t>halloween</t>
  </si>
  <si>
    <t>news</t>
  </si>
  <si>
    <t>skyview</t>
  </si>
  <si>
    <t>don</t>
  </si>
  <si>
    <t>hummel</t>
  </si>
  <si>
    <t>jim</t>
  </si>
  <si>
    <t>strecker</t>
  </si>
  <si>
    <t>3rd</t>
  </si>
  <si>
    <t>jr</t>
  </si>
  <si>
    <t>south</t>
  </si>
  <si>
    <t>east</t>
  </si>
  <si>
    <t>elementary</t>
  </si>
  <si>
    <t>good</t>
  </si>
  <si>
    <t>each</t>
  </si>
  <si>
    <t>moving</t>
  </si>
  <si>
    <t>one</t>
  </si>
  <si>
    <t>out</t>
  </si>
  <si>
    <t>abuse</t>
  </si>
  <si>
    <t>six</t>
  </si>
  <si>
    <t>including</t>
  </si>
  <si>
    <t>corona</t>
  </si>
  <si>
    <t>mar</t>
  </si>
  <si>
    <t>supported</t>
  </si>
  <si>
    <t>family</t>
  </si>
  <si>
    <t>support</t>
  </si>
  <si>
    <t>league</t>
  </si>
  <si>
    <t>first</t>
  </si>
  <si>
    <t>having</t>
  </si>
  <si>
    <t>chili</t>
  </si>
  <si>
    <t>pleased</t>
  </si>
  <si>
    <t>host</t>
  </si>
  <si>
    <t>conference</t>
  </si>
  <si>
    <t>nov</t>
  </si>
  <si>
    <t>15</t>
  </si>
  <si>
    <t>natnl</t>
  </si>
  <si>
    <t>toledo's</t>
  </si>
  <si>
    <t>fact</t>
  </si>
  <si>
    <t>revving</t>
  </si>
  <si>
    <t>partnership</t>
  </si>
  <si>
    <t>amazing</t>
  </si>
  <si>
    <t>simply</t>
  </si>
  <si>
    <t>tony</t>
  </si>
  <si>
    <t>book</t>
  </si>
  <si>
    <t>pics</t>
  </si>
  <si>
    <t>break</t>
  </si>
  <si>
    <t>going</t>
  </si>
  <si>
    <t>far</t>
  </si>
  <si>
    <t>ones</t>
  </si>
  <si>
    <t>bored</t>
  </si>
  <si>
    <t>cups</t>
  </si>
  <si>
    <t>quality</t>
  </si>
  <si>
    <t>overflowing</t>
  </si>
  <si>
    <t>here</t>
  </si>
  <si>
    <t>happy</t>
  </si>
  <si>
    <t>county</t>
  </si>
  <si>
    <t>department</t>
  </si>
  <si>
    <t>prevention</t>
  </si>
  <si>
    <t>month</t>
  </si>
  <si>
    <t>future</t>
  </si>
  <si>
    <t>unique</t>
  </si>
  <si>
    <t>communities</t>
  </si>
  <si>
    <t>west</t>
  </si>
  <si>
    <t>recognition</t>
  </si>
  <si>
    <t>winner</t>
  </si>
  <si>
    <t>norfolk</t>
  </si>
  <si>
    <t>va</t>
  </si>
  <si>
    <t>team</t>
  </si>
  <si>
    <t>presidents</t>
  </si>
  <si>
    <t>regional</t>
  </si>
  <si>
    <t>mid</t>
  </si>
  <si>
    <t>summit</t>
  </si>
  <si>
    <t>wonderful</t>
  </si>
  <si>
    <t>evening</t>
  </si>
  <si>
    <t>work</t>
  </si>
  <si>
    <t>building</t>
  </si>
  <si>
    <t>recruited</t>
  </si>
  <si>
    <t>post</t>
  </si>
  <si>
    <t>exchange's</t>
  </si>
  <si>
    <t>accounts</t>
  </si>
  <si>
    <t>entered</t>
  </si>
  <si>
    <t>drawing</t>
  </si>
  <si>
    <t>fabulous</t>
  </si>
  <si>
    <t>prizes</t>
  </si>
  <si>
    <t>next</t>
  </si>
  <si>
    <t>images</t>
  </si>
  <si>
    <t>welhaven</t>
  </si>
  <si>
    <t>rene</t>
  </si>
  <si>
    <t>keep</t>
  </si>
  <si>
    <t>tradition</t>
  </si>
  <si>
    <t>officer</t>
  </si>
  <si>
    <t>learn</t>
  </si>
  <si>
    <t>holiday</t>
  </si>
  <si>
    <t>salvation</t>
  </si>
  <si>
    <t>army</t>
  </si>
  <si>
    <t>long</t>
  </si>
  <si>
    <t>years</t>
  </si>
  <si>
    <t>pres</t>
  </si>
  <si>
    <t>celebrated</t>
  </si>
  <si>
    <t>issue</t>
  </si>
  <si>
    <t>dec</t>
  </si>
  <si>
    <t>pic</t>
  </si>
  <si>
    <t>w</t>
  </si>
  <si>
    <t>brought</t>
  </si>
  <si>
    <t>maybe</t>
  </si>
  <si>
    <t>cool</t>
  </si>
  <si>
    <t>prize</t>
  </si>
  <si>
    <t>fitbit</t>
  </si>
  <si>
    <t>earbuds</t>
  </si>
  <si>
    <t>package</t>
  </si>
  <si>
    <t>list</t>
  </si>
  <si>
    <t>recipients</t>
  </si>
  <si>
    <t>2018</t>
  </si>
  <si>
    <t>awards</t>
  </si>
  <si>
    <t>page</t>
  </si>
  <si>
    <t>know</t>
  </si>
  <si>
    <t>through</t>
  </si>
  <si>
    <t>grants</t>
  </si>
  <si>
    <t>activities</t>
  </si>
  <si>
    <t>personal</t>
  </si>
  <si>
    <t>busy</t>
  </si>
  <si>
    <t>veterans</t>
  </si>
  <si>
    <t>roof</t>
  </si>
  <si>
    <t>dinner</t>
  </si>
  <si>
    <t>love</t>
  </si>
  <si>
    <t>killeen</t>
  </si>
  <si>
    <t>diapers</t>
  </si>
  <si>
    <t>mayor</t>
  </si>
  <si>
    <t>coburn</t>
  </si>
  <si>
    <t>speaking</t>
  </si>
  <si>
    <t>lunch</t>
  </si>
  <si>
    <t>always</t>
  </si>
  <si>
    <t>informative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</si>
  <si>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</si>
  <si>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</si>
  <si>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</si>
  <si>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</si>
  <si>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</si>
  <si>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</si>
  <si>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</si>
  <si>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</si>
  <si>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</si>
  <si>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</si>
  <si>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</si>
  <si>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</si>
  <si>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</si>
  <si>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</si>
  <si>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</si>
  <si>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</si>
  <si>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</si>
  <si>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</si>
  <si>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</si>
  <si>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</si>
  <si>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</si>
  <si>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</si>
  <si>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</si>
  <si>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</si>
  <si>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</si>
  <si>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</si>
  <si>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</si>
  <si>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</si>
  <si>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</si>
  <si>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</si>
  <si>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</si>
  <si>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</si>
  <si>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</si>
  <si>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5 PM</t>
  </si>
  <si>
    <t>9 PM</t>
  </si>
  <si>
    <t>2-Nov</t>
  </si>
  <si>
    <t>2 PM</t>
  </si>
  <si>
    <t>4 PM</t>
  </si>
  <si>
    <t>7 PM</t>
  </si>
  <si>
    <t>3-Nov</t>
  </si>
  <si>
    <t>4-Nov</t>
  </si>
  <si>
    <t>1 AM</t>
  </si>
  <si>
    <t>12 PM</t>
  </si>
  <si>
    <t>8 PM</t>
  </si>
  <si>
    <t>6-Nov</t>
  </si>
  <si>
    <t>3 PM</t>
  </si>
  <si>
    <t>7-Nov</t>
  </si>
  <si>
    <t>8-Nov</t>
  </si>
  <si>
    <t>2 AM</t>
  </si>
  <si>
    <t>9-Nov</t>
  </si>
  <si>
    <t>10-Nov</t>
  </si>
  <si>
    <t>11-Nov</t>
  </si>
  <si>
    <t>11 AM</t>
  </si>
  <si>
    <t>13-Nov</t>
  </si>
  <si>
    <t>14-Nov</t>
  </si>
  <si>
    <t>15-Nov</t>
  </si>
  <si>
    <t>16-Nov</t>
  </si>
  <si>
    <t>10 PM</t>
  </si>
  <si>
    <t>17-Nov</t>
  </si>
  <si>
    <t>18-Nov</t>
  </si>
  <si>
    <t>12 AM</t>
  </si>
  <si>
    <t>19-Nov</t>
  </si>
  <si>
    <t>11 PM</t>
  </si>
  <si>
    <t>20-Nov</t>
  </si>
  <si>
    <t>6 PM</t>
  </si>
  <si>
    <t>21-Nov</t>
  </si>
  <si>
    <t>24-Nov</t>
  </si>
  <si>
    <t>25-Nov</t>
  </si>
  <si>
    <t>3 AM</t>
  </si>
  <si>
    <t>26-Nov</t>
  </si>
  <si>
    <t>28-Nov</t>
  </si>
  <si>
    <t>29-Nov</t>
  </si>
  <si>
    <t>30-Nov</t>
  </si>
  <si>
    <t>Dec</t>
  </si>
  <si>
    <t>1-Dec</t>
  </si>
  <si>
    <t>3-Dec</t>
  </si>
  <si>
    <t>5 AM</t>
  </si>
  <si>
    <t>6-Dec</t>
  </si>
  <si>
    <t>7-Dec</t>
  </si>
  <si>
    <t>10-Dec</t>
  </si>
  <si>
    <t>11-Dec</t>
  </si>
  <si>
    <t>12-Dec</t>
  </si>
  <si>
    <t>1 PM</t>
  </si>
  <si>
    <t>13-Dec</t>
  </si>
  <si>
    <t>14-Dec</t>
  </si>
  <si>
    <t>15-Dec</t>
  </si>
  <si>
    <t>16-Dec</t>
  </si>
  <si>
    <t>18-Dec</t>
  </si>
  <si>
    <t>19-Dec</t>
  </si>
  <si>
    <t>20-Dec</t>
  </si>
  <si>
    <t>21-Dec</t>
  </si>
  <si>
    <t>26-Dec</t>
  </si>
  <si>
    <t>28-Dec</t>
  </si>
  <si>
    <t>Jan</t>
  </si>
  <si>
    <t>2-Jan</t>
  </si>
  <si>
    <t>3-Jan</t>
  </si>
  <si>
    <t>4-Jan</t>
  </si>
  <si>
    <t>5-Jan</t>
  </si>
  <si>
    <t>7-Jan</t>
  </si>
  <si>
    <t>8-Jan</t>
  </si>
  <si>
    <t>9-Jan</t>
  </si>
  <si>
    <t>10-Jan</t>
  </si>
  <si>
    <t>11-Jan</t>
  </si>
  <si>
    <t>12-Jan</t>
  </si>
  <si>
    <t>13-Jan</t>
  </si>
  <si>
    <t>14-Jan</t>
  </si>
  <si>
    <t>15-Jan</t>
  </si>
  <si>
    <t>128, 128, 128</t>
  </si>
  <si>
    <t>135, 121, 121</t>
  </si>
  <si>
    <t>151, 105, 105</t>
  </si>
  <si>
    <t>144, 112, 112</t>
  </si>
  <si>
    <t>161, 95, 95</t>
  </si>
  <si>
    <t>184, 72, 72</t>
  </si>
  <si>
    <t>209, 46, 46</t>
  </si>
  <si>
    <t>193, 62, 62</t>
  </si>
  <si>
    <t>232, 23, 23</t>
  </si>
  <si>
    <t>177, 79, 79</t>
  </si>
  <si>
    <t>Red</t>
  </si>
  <si>
    <t>242, 13, 13</t>
  </si>
  <si>
    <t>167, 89, 89</t>
  </si>
  <si>
    <t>G1: exchangeclub exchangestrong nodexl docassar top hashtags exchangefit getvetshoused jeffbakerfl bsolder</t>
  </si>
  <si>
    <t>G2: exchangestrong exchange club xc exchangefit members new national congratulations share</t>
  </si>
  <si>
    <t>G3: exchangestrong club exchangeclub exchange s new exchangefit xc excel lawrence</t>
  </si>
  <si>
    <t>G4: docassar exchangeclub nodexl getvetshoused jeffbakerfl dist158 donn_mendoza b chieflieb lopezgovlaw</t>
  </si>
  <si>
    <t>G5: exchangestrong exchangeclub thanks festive q1055toledo exchange exchangefit 11 tracey_edwards talk</t>
  </si>
  <si>
    <t>G6: norwalk exchange club s thank exchangestrong westport fire</t>
  </si>
  <si>
    <t>G9: exchangefit exchangestrong exchange club</t>
  </si>
  <si>
    <t>Autofill Workbook Results</t>
  </si>
  <si>
    <t>Edge Weight▓1▓17▓0▓True▓Gray▓Red▓▓Edge Weight▓1▓17▓0▓3▓10▓False▓Edge Weight▓1▓17▓0▓35▓12▓False▓▓0▓0▓0▓True▓Black▓Black▓▓Followers▓1▓44554▓0▓162▓1000▓False▓▓0▓0▓0▓0▓0▓False▓▓0▓0▓0▓0▓0▓False▓▓0▓0▓0▓0▓0▓False</t>
  </si>
  <si>
    <t>GraphSource░GraphServerTwitterSearch▓GraphTerm░#exchangestrong▓ImportDescription░The graph represents a network of 86 Twitter users whose tweets in the requested range contained "#exchangestrong", or who were replied to or mentioned in those tweets.  The network was obtained from the NodeXL Graph Server on Friday, 18 January 2019 at 06:28 UTC.
The requested start date was Wednesday, 16 January 2019 at 01:01 UTC and the maximum number of tweets (going backward in time) was 5,000.
The tweets in the network were tweeted over the 75-day, 3-hour, 6-minute period from Thursday, 01 November 2018 at 17:45 UTC to Tuesday, 15 January 2019 at 20:51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</si>
</sst>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182695"/>
        <c:axId val="29426528"/>
      </c:barChart>
      <c:catAx>
        <c:axId val="181826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26528"/>
        <c:crosses val="autoZero"/>
        <c:auto val="1"/>
        <c:lblOffset val="100"/>
        <c:noMultiLvlLbl val="0"/>
      </c:catAx>
      <c:valAx>
        <c:axId val="2942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82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Series'!$A$26:$A$195</c:f>
              <c:strCache>
                <c:ptCount val="109"/>
                <c:pt idx="0">
                  <c:v>5 PM
1-Nov
Nov
2018</c:v>
                </c:pt>
                <c:pt idx="1">
                  <c:v>9 PM</c:v>
                </c:pt>
                <c:pt idx="2">
                  <c:v>2 PM
2-Nov</c:v>
                </c:pt>
                <c:pt idx="3">
                  <c:v>4 PM</c:v>
                </c:pt>
                <c:pt idx="4">
                  <c:v>7 PM</c:v>
                </c:pt>
                <c:pt idx="5">
                  <c:v>2 PM
3-Nov</c:v>
                </c:pt>
                <c:pt idx="6">
                  <c:v>1 AM
4-Nov</c:v>
                </c:pt>
                <c:pt idx="7">
                  <c:v>12 PM</c:v>
                </c:pt>
                <c:pt idx="8">
                  <c:v>8 PM</c:v>
                </c:pt>
                <c:pt idx="9">
                  <c:v>2 PM
6-Nov</c:v>
                </c:pt>
                <c:pt idx="10">
                  <c:v>3 PM</c:v>
                </c:pt>
                <c:pt idx="11">
                  <c:v>4 PM</c:v>
                </c:pt>
                <c:pt idx="12">
                  <c:v>8 PM
7-Nov</c:v>
                </c:pt>
                <c:pt idx="13">
                  <c:v>2 AM
8-Nov</c:v>
                </c:pt>
                <c:pt idx="14">
                  <c:v>12 PM</c:v>
                </c:pt>
                <c:pt idx="15">
                  <c:v>3 PM</c:v>
                </c:pt>
                <c:pt idx="16">
                  <c:v>8 PM
9-Nov</c:v>
                </c:pt>
                <c:pt idx="17">
                  <c:v>7 PM
10-Nov</c:v>
                </c:pt>
                <c:pt idx="18">
                  <c:v>11 AM
11-Nov</c:v>
                </c:pt>
                <c:pt idx="19">
                  <c:v>4 PM</c:v>
                </c:pt>
                <c:pt idx="20">
                  <c:v>4 PM
13-Nov</c:v>
                </c:pt>
                <c:pt idx="21">
                  <c:v>7 PM</c:v>
                </c:pt>
                <c:pt idx="22">
                  <c:v>8 PM</c:v>
                </c:pt>
                <c:pt idx="23">
                  <c:v>11 AM
14-Nov</c:v>
                </c:pt>
                <c:pt idx="24">
                  <c:v>12 PM</c:v>
                </c:pt>
                <c:pt idx="25">
                  <c:v>7 PM</c:v>
                </c:pt>
                <c:pt idx="26">
                  <c:v>8 PM</c:v>
                </c:pt>
                <c:pt idx="27">
                  <c:v>8 PM
15-Nov</c:v>
                </c:pt>
                <c:pt idx="28">
                  <c:v>9 PM</c:v>
                </c:pt>
                <c:pt idx="29">
                  <c:v>8 PM
16-Nov</c:v>
                </c:pt>
                <c:pt idx="30">
                  <c:v>10 PM</c:v>
                </c:pt>
                <c:pt idx="31">
                  <c:v>10 PM
17-Nov</c:v>
                </c:pt>
                <c:pt idx="32">
                  <c:v>12 AM
18-Nov</c:v>
                </c:pt>
                <c:pt idx="33">
                  <c:v>5 PM
19-Nov</c:v>
                </c:pt>
                <c:pt idx="34">
                  <c:v>7 PM</c:v>
                </c:pt>
                <c:pt idx="35">
                  <c:v>11 PM</c:v>
                </c:pt>
                <c:pt idx="36">
                  <c:v>4 PM
20-Nov</c:v>
                </c:pt>
                <c:pt idx="37">
                  <c:v>6 PM</c:v>
                </c:pt>
                <c:pt idx="38">
                  <c:v>2 PM
21-Nov</c:v>
                </c:pt>
                <c:pt idx="39">
                  <c:v>2 PM
24-Nov</c:v>
                </c:pt>
                <c:pt idx="40">
                  <c:v>3 AM
25-Nov</c:v>
                </c:pt>
                <c:pt idx="41">
                  <c:v>2 PM</c:v>
                </c:pt>
                <c:pt idx="42">
                  <c:v>2 PM
26-Nov</c:v>
                </c:pt>
                <c:pt idx="43">
                  <c:v>2 PM
28-Nov</c:v>
                </c:pt>
                <c:pt idx="44">
                  <c:v>3 PM</c:v>
                </c:pt>
                <c:pt idx="45">
                  <c:v>4 PM</c:v>
                </c:pt>
                <c:pt idx="46">
                  <c:v>5 PM</c:v>
                </c:pt>
                <c:pt idx="47">
                  <c:v>4 PM
29-Nov</c:v>
                </c:pt>
                <c:pt idx="48">
                  <c:v>3 PM
30-Nov</c:v>
                </c:pt>
                <c:pt idx="49">
                  <c:v>3 PM
1-Dec
Dec</c:v>
                </c:pt>
                <c:pt idx="50">
                  <c:v>5 AM
3-Dec</c:v>
                </c:pt>
                <c:pt idx="51">
                  <c:v>8 PM
6-Dec</c:v>
                </c:pt>
                <c:pt idx="52">
                  <c:v>9 PM</c:v>
                </c:pt>
                <c:pt idx="53">
                  <c:v>12 AM
7-Dec</c:v>
                </c:pt>
                <c:pt idx="54">
                  <c:v>2 AM</c:v>
                </c:pt>
                <c:pt idx="55">
                  <c:v>5 PM
10-Dec</c:v>
                </c:pt>
                <c:pt idx="56">
                  <c:v>9 PM</c:v>
                </c:pt>
                <c:pt idx="57">
                  <c:v>9 PM
11-Dec</c:v>
                </c:pt>
                <c:pt idx="58">
                  <c:v>1 PM
12-Dec</c:v>
                </c:pt>
                <c:pt idx="59">
                  <c:v>4 PM</c:v>
                </c:pt>
                <c:pt idx="60">
                  <c:v>7 PM
13-Dec</c:v>
                </c:pt>
                <c:pt idx="61">
                  <c:v>1 AM
14-Dec</c:v>
                </c:pt>
                <c:pt idx="62">
                  <c:v>3 AM</c:v>
                </c:pt>
                <c:pt idx="63">
                  <c:v>1 PM</c:v>
                </c:pt>
                <c:pt idx="64">
                  <c:v>4 PM</c:v>
                </c:pt>
                <c:pt idx="65">
                  <c:v>2 PM
15-Dec</c:v>
                </c:pt>
                <c:pt idx="66">
                  <c:v>1 PM
16-Dec</c:v>
                </c:pt>
                <c:pt idx="67">
                  <c:v>7 PM
18-Dec</c:v>
                </c:pt>
                <c:pt idx="68">
                  <c:v>1 PM
19-Dec</c:v>
                </c:pt>
                <c:pt idx="69">
                  <c:v>7 PM
20-Dec</c:v>
                </c:pt>
                <c:pt idx="70">
                  <c:v>9 PM
21-Dec</c:v>
                </c:pt>
                <c:pt idx="71">
                  <c:v>2 PM
26-Dec</c:v>
                </c:pt>
                <c:pt idx="72">
                  <c:v>5 PM</c:v>
                </c:pt>
                <c:pt idx="73">
                  <c:v>2 PM
28-Dec</c:v>
                </c:pt>
                <c:pt idx="74">
                  <c:v>2 PM
2-Jan
Jan
2019</c:v>
                </c:pt>
                <c:pt idx="75">
                  <c:v>4 PM
3-Jan</c:v>
                </c:pt>
                <c:pt idx="76">
                  <c:v>5 PM</c:v>
                </c:pt>
                <c:pt idx="77">
                  <c:v>2 AM
4-Jan</c:v>
                </c:pt>
                <c:pt idx="78">
                  <c:v>2 PM</c:v>
                </c:pt>
                <c:pt idx="79">
                  <c:v>8 PM</c:v>
                </c:pt>
                <c:pt idx="80">
                  <c:v>9 PM</c:v>
                </c:pt>
                <c:pt idx="81">
                  <c:v>12 AM
5-Jan</c:v>
                </c:pt>
                <c:pt idx="82">
                  <c:v>3 PM</c:v>
                </c:pt>
                <c:pt idx="83">
                  <c:v>4 PM</c:v>
                </c:pt>
                <c:pt idx="84">
                  <c:v>3 PM
7-Jan</c:v>
                </c:pt>
                <c:pt idx="85">
                  <c:v>7 PM
8-Jan</c:v>
                </c:pt>
                <c:pt idx="86">
                  <c:v>9 PM</c:v>
                </c:pt>
                <c:pt idx="87">
                  <c:v>12 AM
9-Jan</c:v>
                </c:pt>
                <c:pt idx="88">
                  <c:v>12 PM
10-Jan</c:v>
                </c:pt>
                <c:pt idx="89">
                  <c:v>3 PM</c:v>
                </c:pt>
                <c:pt idx="90">
                  <c:v>4 PM</c:v>
                </c:pt>
                <c:pt idx="91">
                  <c:v>7 PM</c:v>
                </c:pt>
                <c:pt idx="92">
                  <c:v>8 PM</c:v>
                </c:pt>
                <c:pt idx="93">
                  <c:v>9 PM</c:v>
                </c:pt>
                <c:pt idx="94">
                  <c:v>10 PM</c:v>
                </c:pt>
                <c:pt idx="95">
                  <c:v>3 PM
11-Jan</c:v>
                </c:pt>
                <c:pt idx="96">
                  <c:v>2 PM
12-Jan</c:v>
                </c:pt>
                <c:pt idx="97">
                  <c:v>3 PM</c:v>
                </c:pt>
                <c:pt idx="98">
                  <c:v>4 PM</c:v>
                </c:pt>
                <c:pt idx="99">
                  <c:v>5 PM</c:v>
                </c:pt>
                <c:pt idx="100">
                  <c:v>2 PM
13-Jan</c:v>
                </c:pt>
                <c:pt idx="101">
                  <c:v>5 PM</c:v>
                </c:pt>
                <c:pt idx="102">
                  <c:v>3 PM
14-Jan</c:v>
                </c:pt>
                <c:pt idx="103">
                  <c:v>5 PM</c:v>
                </c:pt>
                <c:pt idx="104">
                  <c:v>6 PM</c:v>
                </c:pt>
                <c:pt idx="105">
                  <c:v>9 PM</c:v>
                </c:pt>
                <c:pt idx="106">
                  <c:v>10 PM</c:v>
                </c:pt>
                <c:pt idx="107">
                  <c:v>6 PM
15-Jan</c:v>
                </c:pt>
                <c:pt idx="108">
                  <c:v>8 PM</c:v>
                </c:pt>
              </c:strCache>
            </c:strRef>
          </c:cat>
          <c:val>
            <c:numRef>
              <c:f>'Time Series'!$B$26:$B$195</c:f>
              <c:numCache>
                <c:formatCode>General</c:formatCode>
                <c:ptCount val="109"/>
                <c:pt idx="0">
                  <c:v>1</c:v>
                </c:pt>
                <c:pt idx="1">
                  <c:v>1</c:v>
                </c:pt>
                <c:pt idx="2">
                  <c:v>1</c:v>
                </c:pt>
                <c:pt idx="3">
                  <c:v>2</c:v>
                </c:pt>
                <c:pt idx="4">
                  <c:v>1</c:v>
                </c:pt>
                <c:pt idx="5">
                  <c:v>1</c:v>
                </c:pt>
                <c:pt idx="6">
                  <c:v>1</c:v>
                </c:pt>
                <c:pt idx="7">
                  <c:v>1</c:v>
                </c:pt>
                <c:pt idx="8">
                  <c:v>1</c:v>
                </c:pt>
                <c:pt idx="9">
                  <c:v>1</c:v>
                </c:pt>
                <c:pt idx="10">
                  <c:v>2</c:v>
                </c:pt>
                <c:pt idx="11">
                  <c:v>3</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2</c:v>
                </c:pt>
                <c:pt idx="74">
                  <c:v>1</c:v>
                </c:pt>
                <c:pt idx="75">
                  <c:v>1</c:v>
                </c:pt>
                <c:pt idx="76">
                  <c:v>1</c:v>
                </c:pt>
                <c:pt idx="77">
                  <c:v>1</c:v>
                </c:pt>
                <c:pt idx="78">
                  <c:v>1</c:v>
                </c:pt>
                <c:pt idx="79">
                  <c:v>1</c:v>
                </c:pt>
                <c:pt idx="80">
                  <c:v>2</c:v>
                </c:pt>
                <c:pt idx="81">
                  <c:v>1</c:v>
                </c:pt>
                <c:pt idx="82">
                  <c:v>1</c:v>
                </c:pt>
                <c:pt idx="83">
                  <c:v>1</c:v>
                </c:pt>
                <c:pt idx="84">
                  <c:v>1</c:v>
                </c:pt>
                <c:pt idx="85">
                  <c:v>1</c:v>
                </c:pt>
                <c:pt idx="86">
                  <c:v>1</c:v>
                </c:pt>
                <c:pt idx="87">
                  <c:v>1</c:v>
                </c:pt>
                <c:pt idx="88">
                  <c:v>1</c:v>
                </c:pt>
                <c:pt idx="89">
                  <c:v>1</c:v>
                </c:pt>
                <c:pt idx="90">
                  <c:v>2</c:v>
                </c:pt>
                <c:pt idx="91">
                  <c:v>1</c:v>
                </c:pt>
                <c:pt idx="92">
                  <c:v>1</c:v>
                </c:pt>
                <c:pt idx="93">
                  <c:v>1</c:v>
                </c:pt>
                <c:pt idx="94">
                  <c:v>1</c:v>
                </c:pt>
                <c:pt idx="95">
                  <c:v>3</c:v>
                </c:pt>
                <c:pt idx="96">
                  <c:v>2</c:v>
                </c:pt>
                <c:pt idx="97">
                  <c:v>1</c:v>
                </c:pt>
                <c:pt idx="98">
                  <c:v>1</c:v>
                </c:pt>
                <c:pt idx="99">
                  <c:v>1</c:v>
                </c:pt>
                <c:pt idx="100">
                  <c:v>1</c:v>
                </c:pt>
                <c:pt idx="101">
                  <c:v>1</c:v>
                </c:pt>
                <c:pt idx="102">
                  <c:v>1</c:v>
                </c:pt>
                <c:pt idx="103">
                  <c:v>1</c:v>
                </c:pt>
                <c:pt idx="104">
                  <c:v>1</c:v>
                </c:pt>
                <c:pt idx="105">
                  <c:v>1</c:v>
                </c:pt>
                <c:pt idx="106">
                  <c:v>1</c:v>
                </c:pt>
                <c:pt idx="107">
                  <c:v>1</c:v>
                </c:pt>
                <c:pt idx="108">
                  <c:v>1</c:v>
                </c:pt>
              </c:numCache>
            </c:numRef>
          </c:val>
        </c:ser>
        <c:axId val="55940273"/>
        <c:axId val="33700410"/>
      </c:barChart>
      <c:catAx>
        <c:axId val="55940273"/>
        <c:scaling>
          <c:orientation val="minMax"/>
        </c:scaling>
        <c:axPos val="b"/>
        <c:delete val="0"/>
        <c:numFmt formatCode="General" sourceLinked="1"/>
        <c:majorTickMark val="out"/>
        <c:minorTickMark val="none"/>
        <c:tickLblPos val="nextTo"/>
        <c:crossAx val="33700410"/>
        <c:crosses val="autoZero"/>
        <c:auto val="1"/>
        <c:lblOffset val="100"/>
        <c:noMultiLvlLbl val="0"/>
      </c:catAx>
      <c:valAx>
        <c:axId val="33700410"/>
        <c:scaling>
          <c:orientation val="minMax"/>
        </c:scaling>
        <c:axPos val="l"/>
        <c:majorGridlines/>
        <c:delete val="0"/>
        <c:numFmt formatCode="General" sourceLinked="1"/>
        <c:majorTickMark val="out"/>
        <c:minorTickMark val="none"/>
        <c:tickLblPos val="nextTo"/>
        <c:crossAx val="559402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512161"/>
        <c:axId val="34738538"/>
      </c:barChart>
      <c:catAx>
        <c:axId val="635121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38538"/>
        <c:crosses val="autoZero"/>
        <c:auto val="1"/>
        <c:lblOffset val="100"/>
        <c:noMultiLvlLbl val="0"/>
      </c:catAx>
      <c:valAx>
        <c:axId val="34738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1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211387"/>
        <c:axId val="62358164"/>
      </c:barChart>
      <c:catAx>
        <c:axId val="442113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58164"/>
        <c:crosses val="autoZero"/>
        <c:auto val="1"/>
        <c:lblOffset val="100"/>
        <c:noMultiLvlLbl val="0"/>
      </c:catAx>
      <c:valAx>
        <c:axId val="62358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352565"/>
        <c:axId val="17846494"/>
      </c:barChart>
      <c:catAx>
        <c:axId val="24352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46494"/>
        <c:crosses val="autoZero"/>
        <c:auto val="1"/>
        <c:lblOffset val="100"/>
        <c:noMultiLvlLbl val="0"/>
      </c:catAx>
      <c:valAx>
        <c:axId val="1784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2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400719"/>
        <c:axId val="36279880"/>
      </c:barChart>
      <c:catAx>
        <c:axId val="26400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79880"/>
        <c:crosses val="autoZero"/>
        <c:auto val="1"/>
        <c:lblOffset val="100"/>
        <c:noMultiLvlLbl val="0"/>
      </c:catAx>
      <c:valAx>
        <c:axId val="36279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0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083465"/>
        <c:axId val="52989138"/>
      </c:barChart>
      <c:catAx>
        <c:axId val="580834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89138"/>
        <c:crosses val="autoZero"/>
        <c:auto val="1"/>
        <c:lblOffset val="100"/>
        <c:noMultiLvlLbl val="0"/>
      </c:catAx>
      <c:valAx>
        <c:axId val="52989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83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140195"/>
        <c:axId val="64261756"/>
      </c:barChart>
      <c:catAx>
        <c:axId val="71401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261756"/>
        <c:crosses val="autoZero"/>
        <c:auto val="1"/>
        <c:lblOffset val="100"/>
        <c:noMultiLvlLbl val="0"/>
      </c:catAx>
      <c:valAx>
        <c:axId val="64261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40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484893"/>
        <c:axId val="37819718"/>
      </c:barChart>
      <c:catAx>
        <c:axId val="414848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819718"/>
        <c:crosses val="autoZero"/>
        <c:auto val="1"/>
        <c:lblOffset val="100"/>
        <c:noMultiLvlLbl val="0"/>
      </c:catAx>
      <c:valAx>
        <c:axId val="3781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84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33143"/>
        <c:axId val="43498288"/>
      </c:barChart>
      <c:catAx>
        <c:axId val="4833143"/>
        <c:scaling>
          <c:orientation val="minMax"/>
        </c:scaling>
        <c:axPos val="b"/>
        <c:delete val="1"/>
        <c:majorTickMark val="out"/>
        <c:minorTickMark val="none"/>
        <c:tickLblPos val="none"/>
        <c:crossAx val="43498288"/>
        <c:crosses val="autoZero"/>
        <c:auto val="1"/>
        <c:lblOffset val="100"/>
        <c:noMultiLvlLbl val="0"/>
      </c:catAx>
      <c:valAx>
        <c:axId val="43498288"/>
        <c:scaling>
          <c:orientation val="minMax"/>
        </c:scaling>
        <c:axPos val="l"/>
        <c:delete val="1"/>
        <c:majorTickMark val="out"/>
        <c:minorTickMark val="none"/>
        <c:tickLblPos val="none"/>
        <c:crossAx val="48331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Smith" refreshedVersion="5">
  <cacheSource type="worksheet">
    <worksheetSource ref="A2:BL12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4">
        <s v="exchangestrong exchangefit"/>
        <s v="exchangefit exchangestrong"/>
        <s v="exchangestrong mymuskogee"/>
        <s v="veteran exchangestrong"/>
        <s v="jacksontn exchangestrong tca trinity"/>
        <s v="westportexchangeclub exchangestrong"/>
        <s v="exchangestrong"/>
        <m/>
        <s v="exchangestrong xcshelbycoal merrychristmas"/>
        <s v="authors exchangeclub stamfordct exchangestrong"/>
        <s v="chili toledo exchangestrong exchangefit veteransday"/>
        <s v="exchangestrong merrychristmas festive cheers"/>
        <s v="masqueradeball exchangestrong preventchildabuse"/>
        <s v="umaskingchildabuse exchangestrong"/>
        <s v="blessed goodies optimist toastmasters exchangestrong rotary lcicon kidsneedkiwanis"/>
        <s v="optimist toastmasters exchangestrong rotary lcicon kidsneedkiwanis endpolio publicspeaking"/>
        <s v="madd makeadifferenceday optimist toastmasters exchangestrong rotary lcicon kidsneedkiwanis"/>
        <s v="bestwingsinspringfield optimist toastmasters exchangestrong rotary lcicon kidsneedkiwanis"/>
        <s v="optimist halloween toastmasters exchangestrong rotary lcicon kidsneedkiwanis"/>
        <s v="exchangestrong exchangestrong exchangefit optimist toastmasters rotary lcicon kidsneedkiwanis"/>
        <s v="friendshelpingfriends exchangestrong"/>
        <s v="joinexchange exchangefit exchangestrong thursdaythoughts thursdaymotivation"/>
        <s v="exchangestrong exchangeclub exchangefit givingtuesday veteransday"/>
        <s v="exchangestrong exchangeclub givingtuesday exchangefit veteransday"/>
        <s v="exchangestrong exchangeclub exchangefit givingtuesday veteransday sclc2018"/>
        <s v="socialmedia serviceclubs exchangestrong exchangefit community"/>
        <s v="exchangestrong serviceclubleaders2018conference nodexl"/>
        <s v="houseourheroes exchangestrong exchangefit nomorehomelessvets"/>
        <s v="exchangestrong housingourheroes nomorehomelessvets"/>
        <s v="joinexchange exchangefit exchangestrong thursdaythoughts thursdaymotivation thankfulthursday november1st"/>
        <s v="reno"/>
        <s v="thankyou thankyouwednesday exchangestrong"/>
        <s v="vacation bucketlist cruise exchangestrong"/>
        <s v="reno exchangestrong"/>
        <s v="exchangestrong exchangefit growexchange"/>
        <s v="forthechildren exchangegreat exchangestrong"/>
        <s v="exchangestrong growexchange"/>
        <s v="mygivingstory exchangestrong"/>
        <s v="holidaygiving exchangestrong"/>
        <s v="exchangeproud exchangestrong"/>
        <s v="exchangestrong spiritofchristmas exchangefit"/>
        <s v="growexchange exchangestrong"/>
        <s v="xcnorfolk exchangestrong"/>
        <s v="thefutureisbright exchangestrong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18-11-03T14:33:08.000"/>
        <d v="2018-11-04T01:10:31.000"/>
        <d v="2018-11-04T12:47:40.000"/>
        <d v="2018-11-15T20:08:21.000"/>
        <d v="2018-11-20T18:27:42.000"/>
        <d v="2018-11-02T19:05:50.000"/>
        <d v="2018-11-21T14:05:29.000"/>
        <d v="2018-12-06T21:13:41.000"/>
        <d v="2018-12-14T03:47:05.000"/>
        <d v="2018-12-28T14:45:54.000"/>
        <d v="2019-01-04T21:57:42.000"/>
        <d v="2019-01-05T00:36:36.000"/>
        <d v="2019-01-10T21:19:56.000"/>
        <d v="2018-11-08T15:01:11.000"/>
        <d v="2018-11-11T11:10:40.000"/>
        <d v="2018-12-14T16:39:55.000"/>
        <d v="2018-12-14T13:41:23.000"/>
        <d v="2018-11-02T16:46:39.000"/>
        <d v="2018-11-04T20:42:58.000"/>
        <d v="2018-11-10T19:02:26.000"/>
        <d v="2018-11-19T19:30:42.000"/>
        <d v="2018-11-11T16:48:08.000"/>
        <d v="2018-11-17T22:56:06.000"/>
        <d v="2018-11-18T00:27:27.000"/>
        <d v="2019-01-12T16:23:45.000"/>
        <d v="2018-11-08T02:13:25.000"/>
        <d v="2018-11-13T20:06:41.000"/>
        <d v="2019-01-10T16:45:00.000"/>
        <d v="2019-01-10T16:45:26.000"/>
        <d v="2019-01-14T18:39:39.000"/>
        <d v="2018-11-06T15:14:57.000"/>
        <d v="2018-11-06T14:06:19.000"/>
        <d v="2018-11-06T15:15:19.000"/>
        <d v="2018-11-06T16:38:57.000"/>
        <d v="2018-11-06T16:39:12.000"/>
        <d v="2018-11-08T12:31:05.000"/>
        <d v="2018-12-10T21:14:43.000"/>
        <d v="2018-12-10T21:17:05.000"/>
        <d v="2018-11-14T11:43:50.000"/>
        <d v="2018-11-02T14:48:32.000"/>
        <d v="2018-12-06T21:13:30.000"/>
        <d v="2018-12-07T02:29:30.000"/>
        <d v="2019-01-04T02:10:57.000"/>
        <d v="2018-11-01T21:06:27.000"/>
        <d v="2019-01-04T21:57:19.000"/>
        <d v="2018-11-14T12:28:54.000"/>
        <d v="2018-11-20T16:37:21.000"/>
        <d v="2018-11-25T14:35:51.000"/>
        <d v="2018-12-03T05:34:58.000"/>
        <d v="2018-12-12T13:56:43.000"/>
        <d v="2018-12-16T13:10:48.000"/>
        <d v="2019-01-05T15:03:18.000"/>
        <d v="2019-01-12T14:10:39.000"/>
        <d v="2018-12-26T17:57:14.000"/>
        <d v="2019-01-03T16:47:28.000"/>
        <d v="2019-01-08T21:40:54.000"/>
        <d v="2019-01-10T12:27:08.000"/>
        <d v="2019-01-13T14:50:28.000"/>
        <d v="2019-01-14T21:18:36.000"/>
        <d v="2019-01-09T00:42:17.000"/>
        <d v="2019-01-10T19:07:33.000"/>
        <d v="2019-01-12T17:37:59.000"/>
        <d v="2019-01-13T17:48:47.000"/>
        <d v="2019-01-14T22:11:26.000"/>
        <d v="2018-11-16T22:16:20.000"/>
        <d v="2018-11-25T03:32:39.000"/>
        <d v="2019-01-04T14:02:00.000"/>
        <d v="2019-01-15T18:42:01.000"/>
        <d v="2018-11-08T15:39:10.000"/>
        <d v="2018-11-08T15:37:39.000"/>
        <d v="2018-11-13T16:43:16.000"/>
        <d v="2018-11-01T17:45:31.000"/>
        <d v="2018-11-16T22:50:17.000"/>
        <d v="2018-11-19T23:07:52.000"/>
        <d v="2018-11-28T15:47:43.000"/>
        <d v="2018-12-14T13:42:21.000"/>
        <d v="2019-01-10T22:08:29.000"/>
        <d v="2018-11-16T20:33:02.000"/>
        <d v="2018-11-29T16:20:29.000"/>
        <d v="2018-11-02T16:40:42.000"/>
        <d v="2018-12-07T00:20:52.000"/>
        <d v="2018-12-14T01:38:35.000"/>
        <d v="2019-01-14T17:44:06.000"/>
        <d v="2018-12-12T16:16:55.000"/>
        <d v="2018-12-20T19:52:05.000"/>
        <d v="2018-11-06T16:07:08.000"/>
        <d v="2018-11-07T20:44:25.000"/>
        <d v="2018-11-09T20:43:33.000"/>
        <d v="2018-11-13T19:58:41.000"/>
        <d v="2018-11-14T19:51:10.000"/>
        <d v="2018-11-14T20:38:49.000"/>
        <d v="2018-11-15T21:47:48.000"/>
        <d v="2018-11-19T17:35:52.000"/>
        <d v="2018-11-24T14:00:39.000"/>
        <d v="2018-11-26T14:30:18.000"/>
        <d v="2018-11-28T14:00:21.000"/>
        <d v="2018-11-28T16:00:24.000"/>
        <d v="2018-11-28T17:05:53.000"/>
        <d v="2018-11-30T15:00:46.000"/>
        <d v="2018-12-01T15:00:37.000"/>
        <d v="2018-12-06T20:53:45.000"/>
        <d v="2018-12-10T17:06:32.000"/>
        <d v="2018-12-11T21:31:32.000"/>
        <d v="2018-12-13T19:51:17.000"/>
        <d v="2018-12-15T14:00:29.000"/>
        <d v="2018-12-18T19:39:55.000"/>
        <d v="2018-12-19T13:36:59.000"/>
        <d v="2018-12-21T21:03:54.000"/>
        <d v="2018-12-26T14:00:39.000"/>
        <d v="2018-12-28T14:01:03.000"/>
        <d v="2019-01-02T14:00:20.000"/>
        <d v="2019-01-03T17:34:59.000"/>
        <d v="2019-01-04T20:12:04.000"/>
        <d v="2019-01-05T16:00:36.000"/>
        <d v="2019-01-07T15:24:29.000"/>
        <d v="2019-01-08T19:42:36.000"/>
        <d v="2019-01-10T15:00:24.000"/>
        <d v="2019-01-10T20:00:24.000"/>
        <d v="2019-01-11T15:00:35.000"/>
        <d v="2019-01-11T15:02:31.000"/>
        <d v="2019-01-11T15:55:15.000"/>
        <d v="2019-01-12T14:45:25.000"/>
        <d v="2019-01-12T15:00:33.000"/>
        <d v="2019-01-14T15:00:07.000"/>
        <d v="2019-01-15T20:51:56.000"/>
      </sharedItems>
      <fieldGroup par="66" base="22">
        <rangePr groupBy="hours" autoEnd="1" autoStart="1" startDate="2018-11-01T17:45:31.000" endDate="2019-01-15T20:51:56.000"/>
        <groupItems count="26">
          <s v="&lt;11/1/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7:45:31.000" endDate="2019-01-15T20:51:56.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11-01T17:45:31.000" endDate="2019-01-15T20:51:56.000"/>
        <groupItems count="14">
          <s v="&lt;11/1/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11-01T17:45:31.000" endDate="2019-01-15T20:51:56.000"/>
        <groupItems count="4">
          <s v="&lt;11/1/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jdwilliamson5"/>
    <s v="jdwilliamson5"/>
    <m/>
    <m/>
    <m/>
    <m/>
    <m/>
    <m/>
    <m/>
    <m/>
    <s v="No"/>
    <n v="3"/>
    <m/>
    <m/>
    <x v="0"/>
    <d v="2018-11-03T14:33:08.000"/>
    <s v="Learning a lot about Exchange Club Building at the Exchange Club Region 7 Workshop.  Thanks Leif Welhaven!  #ExchangeStrong #ExchangeFit https://t.co/iuD6ZbIvK9"/>
    <m/>
    <m/>
    <x v="0"/>
    <s v="https://pbs.twimg.com/media/DrFcM5vW4Ac8wrn.jpg"/>
    <s v="https://pbs.twimg.com/media/DrFcM5vW4Ac8wrn.jpg"/>
    <x v="0"/>
    <s v="https://twitter.com/#!/jdwilliamson5/status/1058728790946398208"/>
    <m/>
    <m/>
    <s v="1058728790946398208"/>
    <m/>
    <b v="0"/>
    <n v="0"/>
    <s v=""/>
    <b v="0"/>
    <s v="en"/>
    <m/>
    <s v=""/>
    <b v="0"/>
    <n v="0"/>
    <s v=""/>
    <s v="Twitter for iPhone"/>
    <b v="0"/>
    <s v="1058728790946398208"/>
    <s v="Tweet"/>
    <n v="0"/>
    <n v="0"/>
    <m/>
    <m/>
    <m/>
    <m/>
    <m/>
    <m/>
    <m/>
    <m/>
    <n v="1"/>
    <s v="9"/>
    <s v="9"/>
    <n v="0"/>
    <n v="0"/>
    <n v="0"/>
    <n v="0"/>
    <n v="0"/>
    <n v="0"/>
    <n v="19"/>
    <n v="100"/>
    <n v="19"/>
  </r>
  <r>
    <s v="bradleyclappxc"/>
    <s v="jdwilliamson5"/>
    <m/>
    <m/>
    <m/>
    <m/>
    <m/>
    <m/>
    <m/>
    <m/>
    <s v="No"/>
    <n v="4"/>
    <m/>
    <m/>
    <x v="1"/>
    <d v="2018-11-04T01:10:31.000"/>
    <s v="@jdwilliamson5 #exchangefit #ExchangeStrong"/>
    <m/>
    <m/>
    <x v="1"/>
    <m/>
    <s v="http://abs.twimg.com/sticky/default_profile_images/default_profile_normal.png"/>
    <x v="1"/>
    <s v="https://twitter.com/#!/bradleyclappxc/status/1058889193441632257"/>
    <m/>
    <m/>
    <s v="1058889193441632257"/>
    <s v="1058728790946398208"/>
    <b v="0"/>
    <n v="0"/>
    <s v="427932593"/>
    <b v="0"/>
    <s v="und"/>
    <m/>
    <s v=""/>
    <b v="0"/>
    <n v="0"/>
    <s v=""/>
    <s v="Twitter for iPhone"/>
    <b v="0"/>
    <s v="1058728790946398208"/>
    <s v="Tweet"/>
    <n v="0"/>
    <n v="0"/>
    <m/>
    <m/>
    <m/>
    <m/>
    <m/>
    <m/>
    <m/>
    <m/>
    <n v="1"/>
    <s v="9"/>
    <s v="9"/>
    <n v="0"/>
    <n v="0"/>
    <n v="0"/>
    <n v="0"/>
    <n v="0"/>
    <n v="0"/>
    <n v="3"/>
    <n v="100"/>
    <n v="3"/>
  </r>
  <r>
    <s v="mltmuskogee"/>
    <s v="xcmuskogee"/>
    <m/>
    <m/>
    <m/>
    <m/>
    <m/>
    <m/>
    <m/>
    <m/>
    <s v="No"/>
    <n v="5"/>
    <m/>
    <m/>
    <x v="2"/>
    <d v="2018-11-04T12:47:40.000"/>
    <s v="RT @xcmuskogee: Thank you Mayor Coburn for speaking at lunch this week. Always an informative program. #ExchangeStrong #MyMuskogee https://…"/>
    <m/>
    <m/>
    <x v="2"/>
    <m/>
    <s v="http://pbs.twimg.com/profile_images/916846190100189184/kKM_nvrq_normal.jpg"/>
    <x v="2"/>
    <s v="https://twitter.com/#!/mltmuskogee/status/1059064635972837382"/>
    <m/>
    <m/>
    <s v="1059064635972837382"/>
    <m/>
    <b v="0"/>
    <n v="0"/>
    <s v=""/>
    <b v="0"/>
    <s v="en"/>
    <m/>
    <s v=""/>
    <b v="0"/>
    <n v="1"/>
    <s v="1058370277380366336"/>
    <s v="Twitter for iPhone"/>
    <b v="0"/>
    <s v="1058370277380366336"/>
    <s v="Tweet"/>
    <n v="0"/>
    <n v="0"/>
    <m/>
    <m/>
    <m/>
    <m/>
    <m/>
    <m/>
    <m/>
    <m/>
    <n v="1"/>
    <s v="2"/>
    <s v="2"/>
    <n v="1"/>
    <n v="5.555555555555555"/>
    <n v="0"/>
    <n v="0"/>
    <n v="0"/>
    <n v="0"/>
    <n v="17"/>
    <n v="94.44444444444444"/>
    <n v="18"/>
  </r>
  <r>
    <s v="lburdine"/>
    <s v="exchangeclub"/>
    <m/>
    <m/>
    <m/>
    <m/>
    <m/>
    <m/>
    <m/>
    <m/>
    <s v="No"/>
    <n v="6"/>
    <m/>
    <m/>
    <x v="2"/>
    <d v="2018-11-15T20:08:21.000"/>
    <s v="Today’s program for the Exchange Club of Columbus MS.  Dr. James Hunt was our guest speaker. #Veteran of the Battle of the Bulge.  #exchangestrong @ExMississippi  @exchangeclub https://t.co/Ua7U5fNGqa"/>
    <m/>
    <m/>
    <x v="3"/>
    <s v="https://pbs.twimg.com/media/DsEb-XyUcAAj9TW.jpg"/>
    <s v="https://pbs.twimg.com/media/DsEb-XyUcAAj9TW.jpg"/>
    <x v="3"/>
    <s v="https://twitter.com/#!/lburdine/status/1063161805701287936"/>
    <m/>
    <m/>
    <s v="1063161805701287936"/>
    <m/>
    <b v="0"/>
    <n v="0"/>
    <s v=""/>
    <b v="0"/>
    <s v="en"/>
    <m/>
    <s v=""/>
    <b v="0"/>
    <n v="0"/>
    <s v=""/>
    <s v="Twitter for iPhone"/>
    <b v="0"/>
    <s v="1063161805701287936"/>
    <s v="Tweet"/>
    <n v="0"/>
    <n v="0"/>
    <m/>
    <m/>
    <m/>
    <m/>
    <m/>
    <m/>
    <m/>
    <m/>
    <n v="1"/>
    <s v="2"/>
    <s v="2"/>
    <m/>
    <m/>
    <m/>
    <m/>
    <m/>
    <m/>
    <m/>
    <m/>
    <m/>
  </r>
  <r>
    <s v="melanieluckey"/>
    <s v="jacksonexchange"/>
    <m/>
    <m/>
    <m/>
    <m/>
    <m/>
    <m/>
    <m/>
    <m/>
    <s v="No"/>
    <n v="8"/>
    <m/>
    <m/>
    <x v="2"/>
    <d v="2018-11-20T18:27:42.000"/>
    <s v="Congrats to Alli for being the @JacksonExchange Student of the Month! #jacksontn #exchangestrong #TCA #trinity https://t.co/JJegwpGvLl"/>
    <m/>
    <m/>
    <x v="4"/>
    <s v="https://pbs.twimg.com/media/Dsd07tEWwAAXbTy.jpg"/>
    <s v="https://pbs.twimg.com/media/Dsd07tEWwAAXbTy.jpg"/>
    <x v="4"/>
    <s v="https://twitter.com/#!/melanieluckey/status/1064948415321251840"/>
    <m/>
    <m/>
    <s v="1064948415321251840"/>
    <m/>
    <b v="0"/>
    <n v="1"/>
    <s v=""/>
    <b v="0"/>
    <s v="en"/>
    <m/>
    <s v=""/>
    <b v="0"/>
    <n v="0"/>
    <s v=""/>
    <s v="Twitter for iPhone"/>
    <b v="0"/>
    <s v="1064948415321251840"/>
    <s v="Tweet"/>
    <n v="0"/>
    <n v="0"/>
    <m/>
    <m/>
    <m/>
    <m/>
    <m/>
    <m/>
    <m/>
    <m/>
    <n v="1"/>
    <s v="8"/>
    <s v="8"/>
    <n v="0"/>
    <n v="0"/>
    <n v="0"/>
    <n v="0"/>
    <n v="0"/>
    <n v="0"/>
    <n v="15"/>
    <n v="100"/>
    <n v="15"/>
  </r>
  <r>
    <s v="dudekj"/>
    <s v="westportfirect"/>
    <m/>
    <m/>
    <m/>
    <m/>
    <m/>
    <m/>
    <m/>
    <m/>
    <s v="No"/>
    <n v="9"/>
    <m/>
    <m/>
    <x v="2"/>
    <d v="2018-11-02T19:05:50.000"/>
    <s v="I hope everyone had a Happy Halloween! Fun from the Westport Exchange Club’s 1st annual Woofoween event  _x000a_Thank you to the Westport Fire Department for attending and helping promote Fire Prevention Month! #westportexchangeclub #exchangestrong @westportpatch @westportfirect https://t.co/nqAlCY4fOT"/>
    <m/>
    <m/>
    <x v="5"/>
    <s v="https://pbs.twimg.com/media/DrBRC5BVAAEpajC.jpg"/>
    <s v="https://pbs.twimg.com/media/DrBRC5BVAAEpajC.jpg"/>
    <x v="5"/>
    <s v="https://twitter.com/#!/dudekj/status/1058435029557264385"/>
    <m/>
    <m/>
    <s v="1058435029557264385"/>
    <m/>
    <b v="0"/>
    <n v="0"/>
    <s v=""/>
    <b v="0"/>
    <s v="en"/>
    <m/>
    <s v=""/>
    <b v="0"/>
    <n v="0"/>
    <s v=""/>
    <s v="Twitter for iPhone"/>
    <b v="0"/>
    <s v="1058435029557264385"/>
    <s v="Tweet"/>
    <n v="0"/>
    <n v="0"/>
    <s v="-73.388984,41.094742 _x000a_-73.296065,41.094742 _x000a_-73.296065,41.194542 _x000a_-73.388984,41.194542"/>
    <s v="United States"/>
    <s v="US"/>
    <s v="Westport, CT"/>
    <s v="223bb92875fd221a"/>
    <s v="Westport"/>
    <s v="city"/>
    <s v="https://api.twitter.com/1.1/geo/id/223bb92875fd221a.json"/>
    <n v="1"/>
    <s v="6"/>
    <s v="6"/>
    <m/>
    <m/>
    <m/>
    <m/>
    <m/>
    <m/>
    <m/>
    <m/>
    <m/>
  </r>
  <r>
    <s v="dudekj"/>
    <s v="thehour"/>
    <m/>
    <m/>
    <m/>
    <m/>
    <m/>
    <m/>
    <m/>
    <m/>
    <s v="No"/>
    <n v="11"/>
    <m/>
    <m/>
    <x v="2"/>
    <d v="2018-11-21T14:05:29.000"/>
    <s v="The Norwalk Exchange Club’s One Nation Under God breakfast. Thank you to guest speaker Norwalk native retired Chief Master Sergeant Jeffrey DeWitt USAF. #exchangestrong @NorwalkExchange @norwalkpatch @thehour https://t.co/DtQJI7Dk33"/>
    <m/>
    <m/>
    <x v="6"/>
    <s v="https://pbs.twimg.com/media/DsiCgKIWwAA5c0f.jpg"/>
    <s v="https://pbs.twimg.com/media/DsiCgKIWwAA5c0f.jpg"/>
    <x v="6"/>
    <s v="https://twitter.com/#!/dudekj/status/1065244813929398272"/>
    <m/>
    <m/>
    <s v="1065244813929398272"/>
    <m/>
    <b v="0"/>
    <n v="1"/>
    <s v=""/>
    <b v="0"/>
    <s v="en"/>
    <m/>
    <s v=""/>
    <b v="0"/>
    <n v="0"/>
    <s v=""/>
    <s v="Twitter for iPhone"/>
    <b v="0"/>
    <s v="1065244813929398272"/>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1"/>
    <s v="6"/>
    <s v="6"/>
    <m/>
    <m/>
    <m/>
    <m/>
    <m/>
    <m/>
    <m/>
    <m/>
    <m/>
  </r>
  <r>
    <s v="okgunner2002"/>
    <s v="exchangeclub"/>
    <m/>
    <m/>
    <m/>
    <m/>
    <m/>
    <m/>
    <m/>
    <m/>
    <s v="No"/>
    <n v="13"/>
    <m/>
    <m/>
    <x v="2"/>
    <d v="2018-12-06T21:13:41.000"/>
    <s v="RT @exchangeclub: XC Penns Grove, NJ, partnered with the ACME Market grocery store in Pennsville, NJ, to raise funds for Thanksgiving meals…"/>
    <m/>
    <m/>
    <x v="7"/>
    <m/>
    <s v="http://pbs.twimg.com/profile_images/1032037052743856129/qPTN-w6U_normal.jpg"/>
    <x v="7"/>
    <s v="https://twitter.com/#!/okgunner2002/status/1070788390348562433"/>
    <m/>
    <m/>
    <s v="1070788390348562433"/>
    <m/>
    <b v="0"/>
    <n v="0"/>
    <s v=""/>
    <b v="0"/>
    <s v="en"/>
    <m/>
    <s v=""/>
    <b v="0"/>
    <n v="3"/>
    <s v="1070783376406253569"/>
    <s v="TweetDeck"/>
    <b v="0"/>
    <s v="1070783376406253569"/>
    <s v="Tweet"/>
    <n v="0"/>
    <n v="0"/>
    <m/>
    <m/>
    <m/>
    <m/>
    <m/>
    <m/>
    <m/>
    <m/>
    <n v="1"/>
    <s v="2"/>
    <s v="2"/>
    <n v="0"/>
    <n v="0"/>
    <n v="0"/>
    <n v="0"/>
    <n v="0"/>
    <n v="0"/>
    <n v="22"/>
    <n v="100"/>
    <n v="22"/>
  </r>
  <r>
    <s v="xcshelbycoal"/>
    <s v="xcshelbycoal"/>
    <m/>
    <m/>
    <m/>
    <m/>
    <m/>
    <m/>
    <m/>
    <m/>
    <s v="No"/>
    <n v="14"/>
    <m/>
    <m/>
    <x v="0"/>
    <d v="2018-12-14T03:47:05.000"/>
    <s v="Happy Holidays from Exchange Club of Shelby County! _x000a_#ExchangeStrong #XCShelbyCoAL #MerryChristmas🎅 https://t.co/aRhHo0TDZp"/>
    <m/>
    <m/>
    <x v="8"/>
    <s v="https://pbs.twimg.com/media/DuWRhrQU8AAAsdX.jpg"/>
    <s v="https://pbs.twimg.com/media/DuWRhrQU8AAAsdX.jpg"/>
    <x v="8"/>
    <s v="https://twitter.com/#!/xcshelbycoal/status/1073424110091493376"/>
    <m/>
    <m/>
    <s v="1073424110091493376"/>
    <m/>
    <b v="0"/>
    <n v="0"/>
    <s v=""/>
    <b v="0"/>
    <s v="en"/>
    <m/>
    <s v=""/>
    <b v="0"/>
    <n v="0"/>
    <s v=""/>
    <s v="Twitter for Android"/>
    <b v="0"/>
    <s v="1073424110091493376"/>
    <s v="Tweet"/>
    <n v="0"/>
    <n v="0"/>
    <m/>
    <m/>
    <m/>
    <m/>
    <m/>
    <m/>
    <m/>
    <m/>
    <n v="1"/>
    <s v="10"/>
    <s v="10"/>
    <n v="1"/>
    <n v="9.090909090909092"/>
    <n v="0"/>
    <n v="0"/>
    <n v="0"/>
    <n v="0"/>
    <n v="10"/>
    <n v="90.9090909090909"/>
    <n v="11"/>
  </r>
  <r>
    <s v="rebeccaayarspr"/>
    <s v="exchangeclub"/>
    <m/>
    <m/>
    <m/>
    <m/>
    <m/>
    <m/>
    <m/>
    <m/>
    <s v="No"/>
    <n v="15"/>
    <m/>
    <m/>
    <x v="2"/>
    <d v="2018-12-28T14:45:54.000"/>
    <s v="RT @exchangeclub: How's the winter break going so far? Are the little ones bored, are their cups of quality time overflowing yet? Here are…"/>
    <m/>
    <m/>
    <x v="7"/>
    <m/>
    <s v="http://pbs.twimg.com/profile_images/557639104515416064/9If5AQEZ_normal.jpeg"/>
    <x v="9"/>
    <s v="https://twitter.com/#!/rebeccaayarspr/status/1078663337838292999"/>
    <m/>
    <m/>
    <s v="1078663337838292999"/>
    <m/>
    <b v="0"/>
    <n v="0"/>
    <s v=""/>
    <b v="0"/>
    <s v="en"/>
    <m/>
    <s v=""/>
    <b v="0"/>
    <n v="1"/>
    <s v="1078652049288581125"/>
    <s v="Twitter Web Client"/>
    <b v="0"/>
    <s v="1078652049288581125"/>
    <s v="Tweet"/>
    <n v="0"/>
    <n v="0"/>
    <m/>
    <m/>
    <m/>
    <m/>
    <m/>
    <m/>
    <m/>
    <m/>
    <n v="1"/>
    <s v="2"/>
    <s v="2"/>
    <n v="0"/>
    <n v="0"/>
    <n v="2"/>
    <n v="8.333333333333334"/>
    <n v="0"/>
    <n v="0"/>
    <n v="22"/>
    <n v="91.66666666666667"/>
    <n v="24"/>
  </r>
  <r>
    <s v="jenharmom"/>
    <s v="exchangeclub"/>
    <m/>
    <m/>
    <m/>
    <m/>
    <m/>
    <m/>
    <m/>
    <m/>
    <s v="No"/>
    <n v="16"/>
    <m/>
    <m/>
    <x v="2"/>
    <d v="2019-01-04T21:57:42.000"/>
    <s v="RT @exchangeclub: Still need a resolution?_x000a_1. SPONSOR A NEW MEMBER INTO YOUR CLUB, SO YOU CAN GROW #ExchangeStrong!_x000a_2. Attend your Exchange…"/>
    <m/>
    <m/>
    <x v="6"/>
    <m/>
    <s v="http://pbs.twimg.com/profile_images/603728158035087361/t8S_qL0s_normal.jpg"/>
    <x v="10"/>
    <s v="https://twitter.com/#!/jenharmom/status/1081308716627083271"/>
    <m/>
    <m/>
    <s v="1081308716627083271"/>
    <m/>
    <b v="0"/>
    <n v="0"/>
    <s v=""/>
    <b v="0"/>
    <s v="en"/>
    <m/>
    <s v=""/>
    <b v="0"/>
    <n v="4"/>
    <s v="1080880215621025793"/>
    <s v="Twitter for Android"/>
    <b v="0"/>
    <s v="1080880215621025793"/>
    <s v="Tweet"/>
    <n v="0"/>
    <n v="0"/>
    <m/>
    <m/>
    <m/>
    <m/>
    <m/>
    <m/>
    <m/>
    <m/>
    <n v="1"/>
    <s v="2"/>
    <s v="2"/>
    <n v="0"/>
    <n v="0"/>
    <n v="0"/>
    <n v="0"/>
    <n v="0"/>
    <n v="0"/>
    <n v="23"/>
    <n v="100"/>
    <n v="23"/>
  </r>
  <r>
    <s v="wbruce44"/>
    <s v="jeffbakerfl"/>
    <m/>
    <m/>
    <m/>
    <m/>
    <m/>
    <m/>
    <m/>
    <m/>
    <s v="No"/>
    <n v="17"/>
    <m/>
    <m/>
    <x v="2"/>
    <d v="2019-01-05T00:36:36.000"/>
    <s v="RT @docassar: exchangeclub via NodeXL https://t.co/jzXXPCbvtW_x000a_@exchangeclub_x000a_@docassar_x000a_@getvetshoused_x000a_@chieflieb_x000a_@lopezgovlaw_x000a_@jeffbakerfl_x000a_@…"/>
    <s v="https://nodexlgraphgallery.org/Pages/Graph.aspx?graphID=180439"/>
    <s v="nodexlgraphgallery.org"/>
    <x v="7"/>
    <m/>
    <s v="http://pbs.twimg.com/profile_images/1049721595344826369/hFoogS2F_normal.jpg"/>
    <x v="11"/>
    <s v="https://twitter.com/#!/wbruce44/status/1081348705536565248"/>
    <m/>
    <m/>
    <s v="1081348705536565248"/>
    <m/>
    <b v="0"/>
    <n v="0"/>
    <s v=""/>
    <b v="0"/>
    <s v="en"/>
    <m/>
    <s v=""/>
    <b v="0"/>
    <n v="1"/>
    <s v="1080868254191681538"/>
    <s v="Twitter for Android"/>
    <b v="0"/>
    <s v="1080868254191681538"/>
    <s v="Tweet"/>
    <n v="0"/>
    <n v="0"/>
    <m/>
    <m/>
    <m/>
    <m/>
    <m/>
    <m/>
    <m/>
    <m/>
    <n v="1"/>
    <s v="4"/>
    <s v="4"/>
    <m/>
    <m/>
    <m/>
    <m/>
    <m/>
    <m/>
    <m/>
    <m/>
    <m/>
  </r>
  <r>
    <s v="exchangeclubns"/>
    <s v="mattpavia80"/>
    <m/>
    <m/>
    <m/>
    <m/>
    <m/>
    <m/>
    <m/>
    <m/>
    <s v="No"/>
    <n v="23"/>
    <m/>
    <m/>
    <x v="2"/>
    <d v="2019-01-10T21:19:56.000"/>
    <s v="A big thank you to #authors Tony Pavia and @MattPavia80 for coming to our #ExchangeClub meeting last week to talk about their book &quot;An American Town and the Vietnam War.&quot; #StamfordCT #ExchangeStrong https://t.co/xAhfHg31Ix"/>
    <m/>
    <m/>
    <x v="9"/>
    <s v="https://pbs.twimg.com/media/DwlFMWDWoAEw_xu.jpg"/>
    <s v="https://pbs.twimg.com/media/DwlFMWDWoAEw_xu.jpg"/>
    <x v="12"/>
    <s v="https://twitter.com/#!/exchangeclubns/status/1083473537896202240"/>
    <m/>
    <m/>
    <s v="1083473537896202240"/>
    <m/>
    <b v="0"/>
    <n v="0"/>
    <s v=""/>
    <b v="0"/>
    <s v="en"/>
    <m/>
    <s v=""/>
    <b v="0"/>
    <n v="0"/>
    <s v=""/>
    <s v="Twitter Web Client"/>
    <b v="0"/>
    <s v="1083473537896202240"/>
    <s v="Tweet"/>
    <n v="0"/>
    <n v="0"/>
    <m/>
    <m/>
    <m/>
    <m/>
    <m/>
    <m/>
    <m/>
    <m/>
    <n v="1"/>
    <s v="7"/>
    <s v="7"/>
    <n v="1"/>
    <n v="3.125"/>
    <n v="0"/>
    <n v="0"/>
    <n v="0"/>
    <n v="0"/>
    <n v="31"/>
    <n v="96.875"/>
    <n v="32"/>
  </r>
  <r>
    <s v="tracey_edwards"/>
    <s v="hensville"/>
    <m/>
    <m/>
    <m/>
    <m/>
    <m/>
    <m/>
    <m/>
    <m/>
    <s v="No"/>
    <n v="24"/>
    <m/>
    <m/>
    <x v="2"/>
    <d v="2018-11-08T15:01:11.000"/>
    <s v="Thanks @DennyRadio for having us on @Q1055Toledo this morning to talk about our event! @Q1055Toledo @GetVetsHoused  #chili cook off 11.11@7 @Hensville #Toledo #ExchangeStrong #ExchangeFit #VeteransDay @exchangeclub https://t.co/9zhoyQ6Wpd"/>
    <m/>
    <m/>
    <x v="10"/>
    <s v="https://pbs.twimg.com/media/DrfSlznVYAE90m1.jpg"/>
    <s v="https://pbs.twimg.com/media/DrfSlznVYAE90m1.jpg"/>
    <x v="13"/>
    <s v="https://twitter.com/#!/tracey_edwards/status/1060547788847616001"/>
    <m/>
    <m/>
    <s v="1060547788847616001"/>
    <m/>
    <b v="0"/>
    <n v="5"/>
    <s v=""/>
    <b v="0"/>
    <s v="en"/>
    <m/>
    <s v=""/>
    <b v="0"/>
    <n v="1"/>
    <s v=""/>
    <s v="Twitter for iPhone"/>
    <b v="0"/>
    <s v="1060547788847616001"/>
    <s v="Tweet"/>
    <n v="0"/>
    <n v="0"/>
    <m/>
    <m/>
    <m/>
    <m/>
    <m/>
    <m/>
    <m/>
    <m/>
    <n v="1"/>
    <s v="5"/>
    <s v="5"/>
    <m/>
    <m/>
    <m/>
    <m/>
    <m/>
    <m/>
    <m/>
    <m/>
    <m/>
  </r>
  <r>
    <s v="getvetshoused"/>
    <s v="q1055toledo"/>
    <m/>
    <m/>
    <m/>
    <m/>
    <m/>
    <m/>
    <m/>
    <m/>
    <s v="No"/>
    <n v="25"/>
    <m/>
    <m/>
    <x v="2"/>
    <d v="2018-11-11T11:10:40.000"/>
    <s v="RT @Tracey_Edwards: Thanks @DennyRadio for having us on @Q1055Toledo this morning to talk about our event! @Q1055Toledo @GetVetsHoused  #ch…"/>
    <m/>
    <m/>
    <x v="7"/>
    <m/>
    <s v="http://pbs.twimg.com/profile_images/960599274861015040/OQLWGaPo_normal.jpg"/>
    <x v="14"/>
    <s v="https://twitter.com/#!/getvetshoused/status/1061576939020914688"/>
    <m/>
    <m/>
    <s v="1061576939020914688"/>
    <m/>
    <b v="0"/>
    <n v="0"/>
    <s v=""/>
    <b v="0"/>
    <s v="en"/>
    <m/>
    <s v=""/>
    <b v="0"/>
    <n v="2"/>
    <s v="1060547788847616001"/>
    <s v="Twitter for Android"/>
    <b v="0"/>
    <s v="1060547788847616001"/>
    <s v="Tweet"/>
    <n v="0"/>
    <n v="0"/>
    <m/>
    <m/>
    <m/>
    <m/>
    <m/>
    <m/>
    <m/>
    <m/>
    <n v="1"/>
    <s v="5"/>
    <s v="5"/>
    <m/>
    <m/>
    <m/>
    <m/>
    <m/>
    <m/>
    <m/>
    <m/>
    <m/>
  </r>
  <r>
    <s v="higginsmba"/>
    <s v="tracey_edwards"/>
    <m/>
    <m/>
    <m/>
    <m/>
    <m/>
    <m/>
    <m/>
    <m/>
    <s v="Yes"/>
    <n v="29"/>
    <m/>
    <m/>
    <x v="2"/>
    <d v="2018-12-14T16:39:55.000"/>
    <s v="RT @Tracey_Edwards: I ❤️ these faces! What a fun and festive group! Thanks for being #ExchangeStrong 🤗🥂🎄#MerryChristmas #festive #cheers ht…"/>
    <m/>
    <m/>
    <x v="11"/>
    <m/>
    <s v="http://pbs.twimg.com/profile_images/1072237812743880706/Fv6wpXTA_normal.jpg"/>
    <x v="15"/>
    <s v="https://twitter.com/#!/higginsmba/status/1073618600794181632"/>
    <m/>
    <m/>
    <s v="1073618600794181632"/>
    <m/>
    <b v="0"/>
    <n v="0"/>
    <s v=""/>
    <b v="1"/>
    <s v="en"/>
    <m/>
    <s v="1073542456568897536"/>
    <b v="0"/>
    <n v="1"/>
    <s v="1073573913202954240"/>
    <s v="Twitter for iPhone"/>
    <b v="0"/>
    <s v="1073573913202954240"/>
    <s v="Tweet"/>
    <n v="0"/>
    <n v="0"/>
    <m/>
    <m/>
    <m/>
    <m/>
    <m/>
    <m/>
    <m/>
    <m/>
    <n v="1"/>
    <s v="5"/>
    <s v="5"/>
    <n v="3"/>
    <n v="15.789473684210526"/>
    <n v="0"/>
    <n v="0"/>
    <n v="0"/>
    <n v="0"/>
    <n v="16"/>
    <n v="84.21052631578948"/>
    <n v="19"/>
  </r>
  <r>
    <s v="tracey_edwards"/>
    <s v="higginsmba"/>
    <m/>
    <m/>
    <m/>
    <m/>
    <m/>
    <m/>
    <m/>
    <m/>
    <s v="Yes"/>
    <n v="30"/>
    <m/>
    <m/>
    <x v="1"/>
    <d v="2018-12-14T13:41:23.000"/>
    <s v="@HigginsMba I ❤️ these faces! What a fun and festive group! Thanks for being #ExchangeStrong 🤗🥂🎄"/>
    <m/>
    <m/>
    <x v="6"/>
    <m/>
    <s v="http://pbs.twimg.com/profile_images/891120093261942784/R5BiBf09_normal.jpg"/>
    <x v="16"/>
    <s v="https://twitter.com/#!/tracey_edwards/status/1073573671229448192"/>
    <m/>
    <m/>
    <s v="1073573671229448192"/>
    <s v="1073542456568897536"/>
    <b v="0"/>
    <n v="0"/>
    <s v="908484473620221952"/>
    <b v="0"/>
    <s v="en"/>
    <m/>
    <s v=""/>
    <b v="0"/>
    <n v="0"/>
    <s v=""/>
    <s v="Twitter for iPhone"/>
    <b v="0"/>
    <s v="1073542456568897536"/>
    <s v="Tweet"/>
    <n v="0"/>
    <n v="0"/>
    <m/>
    <m/>
    <m/>
    <m/>
    <m/>
    <m/>
    <m/>
    <m/>
    <n v="1"/>
    <s v="5"/>
    <s v="5"/>
    <n v="2"/>
    <n v="14.285714285714286"/>
    <n v="0"/>
    <n v="0"/>
    <n v="0"/>
    <n v="0"/>
    <n v="12"/>
    <n v="85.71428571428571"/>
    <n v="14"/>
  </r>
  <r>
    <s v="bsolder"/>
    <s v="bw_copeland"/>
    <m/>
    <m/>
    <m/>
    <m/>
    <m/>
    <m/>
    <m/>
    <m/>
    <s v="No"/>
    <n v="31"/>
    <m/>
    <m/>
    <x v="1"/>
    <d v="2018-11-02T16:46:39.000"/>
    <s v="@bw_copeland #exchangestrong !"/>
    <m/>
    <m/>
    <x v="6"/>
    <m/>
    <s v="http://pbs.twimg.com/profile_images/570658932726861824/MSzOYUtx_normal.jpeg"/>
    <x v="17"/>
    <s v="https://twitter.com/#!/bsolder/status/1058400000961662983"/>
    <m/>
    <m/>
    <s v="1058400000961662983"/>
    <s v="1058315683451359232"/>
    <b v="0"/>
    <n v="0"/>
    <s v="3089238746"/>
    <b v="0"/>
    <s v="und"/>
    <m/>
    <s v=""/>
    <b v="0"/>
    <n v="0"/>
    <s v=""/>
    <s v="Twitter for iPhone"/>
    <b v="0"/>
    <s v="1058315683451359232"/>
    <s v="Tweet"/>
    <n v="0"/>
    <n v="0"/>
    <m/>
    <m/>
    <m/>
    <m/>
    <m/>
    <m/>
    <m/>
    <m/>
    <n v="1"/>
    <s v="3"/>
    <s v="3"/>
    <n v="0"/>
    <n v="0"/>
    <n v="0"/>
    <n v="0"/>
    <n v="0"/>
    <n v="0"/>
    <n v="2"/>
    <n v="100"/>
    <n v="2"/>
  </r>
  <r>
    <s v="bsolder"/>
    <s v="carpavel"/>
    <m/>
    <m/>
    <m/>
    <m/>
    <m/>
    <m/>
    <m/>
    <m/>
    <s v="No"/>
    <n v="32"/>
    <m/>
    <m/>
    <x v="2"/>
    <d v="2018-11-04T20:42:58.000"/>
    <s v="#ExchangeStrong #exchangefit @Carpavel @bsolder @NorwalkExchange moving to the backyard horse shoe pits https://t.co/MVivHImvIR"/>
    <m/>
    <m/>
    <x v="0"/>
    <s v="https://pbs.twimg.com/media/DrL6dUvX0AEhHTq.jpg"/>
    <s v="https://pbs.twimg.com/media/DrL6dUvX0AEhHTq.jpg"/>
    <x v="18"/>
    <s v="https://twitter.com/#!/bsolder/status/1059184251650883585"/>
    <m/>
    <m/>
    <s v="1059184251650883585"/>
    <m/>
    <b v="0"/>
    <n v="0"/>
    <s v=""/>
    <b v="0"/>
    <s v="en"/>
    <m/>
    <s v=""/>
    <b v="0"/>
    <n v="0"/>
    <s v=""/>
    <s v="Twitter for iPhone"/>
    <b v="0"/>
    <s v="1059184251650883585"/>
    <s v="Tweet"/>
    <n v="0"/>
    <n v="0"/>
    <m/>
    <m/>
    <m/>
    <m/>
    <m/>
    <m/>
    <m/>
    <m/>
    <n v="1"/>
    <s v="3"/>
    <s v="3"/>
    <m/>
    <m/>
    <m/>
    <m/>
    <m/>
    <m/>
    <m/>
    <m/>
    <m/>
  </r>
  <r>
    <s v="cinlong"/>
    <s v="cinlong"/>
    <m/>
    <m/>
    <m/>
    <m/>
    <m/>
    <m/>
    <m/>
    <m/>
    <s v="No"/>
    <n v="33"/>
    <m/>
    <m/>
    <x v="0"/>
    <d v="2018-11-10T19:02:26.000"/>
    <s v="Chaffee Crossing  Veteran’s Day Parade. #exchangestrong https://t.co/uGkOuyFLPR"/>
    <m/>
    <m/>
    <x v="6"/>
    <s v="https://pbs.twimg.com/media/Drqc-i9UwAA33Bn.jpg"/>
    <s v="https://pbs.twimg.com/media/Drqc-i9UwAA33Bn.jpg"/>
    <x v="19"/>
    <s v="https://twitter.com/#!/cinlong/status/1061333275896147970"/>
    <m/>
    <m/>
    <s v="1061333275896147970"/>
    <m/>
    <b v="0"/>
    <n v="0"/>
    <s v=""/>
    <b v="0"/>
    <s v="en"/>
    <m/>
    <s v=""/>
    <b v="0"/>
    <n v="0"/>
    <s v=""/>
    <s v="Twitter for iPhone"/>
    <b v="0"/>
    <s v="1061333275896147970"/>
    <s v="Tweet"/>
    <n v="0"/>
    <n v="0"/>
    <m/>
    <m/>
    <m/>
    <m/>
    <m/>
    <m/>
    <m/>
    <m/>
    <n v="1"/>
    <s v="3"/>
    <s v="3"/>
    <n v="0"/>
    <n v="0"/>
    <n v="0"/>
    <n v="0"/>
    <n v="0"/>
    <n v="0"/>
    <n v="7"/>
    <n v="100"/>
    <n v="7"/>
  </r>
  <r>
    <s v="cinlong"/>
    <s v="exchangeclub"/>
    <m/>
    <m/>
    <m/>
    <m/>
    <m/>
    <m/>
    <m/>
    <m/>
    <s v="No"/>
    <n v="34"/>
    <m/>
    <m/>
    <x v="2"/>
    <d v="2018-11-19T19:30:42.000"/>
    <s v="RT @exchangeclub: Disaster Relief Fund: Many impacted by the wild fires in California, at least 10 Exchange Club members in the Paradise an…"/>
    <m/>
    <m/>
    <x v="7"/>
    <m/>
    <s v="http://pbs.twimg.com/profile_images/1059190635960459264/gzc4erXH_normal.jpg"/>
    <x v="20"/>
    <s v="https://twitter.com/#!/cinlong/status/1064601883367616518"/>
    <m/>
    <m/>
    <s v="1064601883367616518"/>
    <m/>
    <b v="0"/>
    <n v="0"/>
    <s v=""/>
    <b v="0"/>
    <s v="en"/>
    <m/>
    <s v=""/>
    <b v="0"/>
    <n v="2"/>
    <s v="1064572984533360640"/>
    <s v="Twitter for iPhone"/>
    <b v="0"/>
    <s v="1064572984533360640"/>
    <s v="Tweet"/>
    <n v="0"/>
    <n v="0"/>
    <m/>
    <m/>
    <m/>
    <m/>
    <m/>
    <m/>
    <m/>
    <m/>
    <n v="1"/>
    <s v="3"/>
    <s v="2"/>
    <n v="2"/>
    <n v="8.695652173913043"/>
    <n v="2"/>
    <n v="8.695652173913043"/>
    <n v="0"/>
    <n v="0"/>
    <n v="19"/>
    <n v="82.6086956521739"/>
    <n v="23"/>
  </r>
  <r>
    <s v="bsolder"/>
    <s v="cinlong"/>
    <m/>
    <m/>
    <m/>
    <m/>
    <m/>
    <m/>
    <m/>
    <m/>
    <s v="No"/>
    <n v="35"/>
    <m/>
    <m/>
    <x v="1"/>
    <d v="2018-11-11T16:48:08.000"/>
    <s v="@Cinlong Great Float! #exchangestrong #ExchangeFit"/>
    <m/>
    <m/>
    <x v="0"/>
    <m/>
    <s v="http://pbs.twimg.com/profile_images/570658932726861824/MSzOYUtx_normal.jpeg"/>
    <x v="21"/>
    <s v="https://twitter.com/#!/bsolder/status/1061661865430925315"/>
    <m/>
    <m/>
    <s v="1061661865430925315"/>
    <s v="1061333275896147970"/>
    <b v="0"/>
    <n v="0"/>
    <s v="67134098"/>
    <b v="0"/>
    <s v="en"/>
    <m/>
    <s v=""/>
    <b v="0"/>
    <n v="0"/>
    <s v=""/>
    <s v="Twitter for iPhone"/>
    <b v="0"/>
    <s v="1061333275896147970"/>
    <s v="Tweet"/>
    <n v="0"/>
    <n v="0"/>
    <m/>
    <m/>
    <m/>
    <m/>
    <m/>
    <m/>
    <m/>
    <m/>
    <n v="1"/>
    <s v="3"/>
    <s v="3"/>
    <n v="1"/>
    <n v="20"/>
    <n v="0"/>
    <n v="0"/>
    <n v="0"/>
    <n v="0"/>
    <n v="4"/>
    <n v="80"/>
    <n v="5"/>
  </r>
  <r>
    <s v="bsolder"/>
    <s v="brackishbowties"/>
    <m/>
    <m/>
    <m/>
    <m/>
    <m/>
    <m/>
    <m/>
    <m/>
    <s v="No"/>
    <n v="36"/>
    <m/>
    <m/>
    <x v="2"/>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12"/>
    <s v="https://pbs.twimg.com/media/DsPVmD-U8AAkA4U.jpg"/>
    <s v="https://pbs.twimg.com/media/DsPVmD-U8AAkA4U.jpg"/>
    <x v="22"/>
    <s v="https://twitter.com/#!/bsolder/status/1063928795818790915"/>
    <m/>
    <m/>
    <s v="1063928795818790915"/>
    <m/>
    <b v="0"/>
    <n v="2"/>
    <s v=""/>
    <b v="0"/>
    <s v="en"/>
    <m/>
    <s v=""/>
    <b v="0"/>
    <n v="0"/>
    <s v=""/>
    <s v="Twitter for iPhone"/>
    <b v="0"/>
    <s v="1063928795818790915"/>
    <s v="Tweet"/>
    <n v="0"/>
    <n v="0"/>
    <m/>
    <m/>
    <m/>
    <m/>
    <m/>
    <m/>
    <m/>
    <m/>
    <n v="1"/>
    <s v="3"/>
    <s v="3"/>
    <m/>
    <m/>
    <m/>
    <m/>
    <m/>
    <m/>
    <m/>
    <m/>
    <m/>
  </r>
  <r>
    <s v="bsolder"/>
    <s v="ct_exchange"/>
    <m/>
    <m/>
    <m/>
    <m/>
    <m/>
    <m/>
    <m/>
    <m/>
    <s v="No"/>
    <n v="38"/>
    <m/>
    <m/>
    <x v="2"/>
    <d v="2018-11-18T00:27:27.000"/>
    <s v="@georgemgray1 @NorwalkExchange       President Joe Tamburo and the President Elect of the @Westport Exchange Club Donna Solder #umaskingchildabuse @ct_exchange #ExchangeStrong https://t.co/4fPgwnDQmd"/>
    <m/>
    <m/>
    <x v="13"/>
    <s v="https://pbs.twimg.com/media/DsPqgT7XQAArGP1.jpg"/>
    <s v="https://pbs.twimg.com/media/DsPqgT7XQAArGP1.jpg"/>
    <x v="23"/>
    <s v="https://twitter.com/#!/bsolder/status/1063951784497086464"/>
    <m/>
    <m/>
    <s v="1063951784497086464"/>
    <m/>
    <b v="0"/>
    <n v="1"/>
    <s v="600408797"/>
    <b v="0"/>
    <s v="en"/>
    <m/>
    <s v=""/>
    <b v="0"/>
    <n v="0"/>
    <s v=""/>
    <s v="Twitter for iPhone"/>
    <b v="0"/>
    <s v="1063951784497086464"/>
    <s v="Tweet"/>
    <n v="0"/>
    <n v="0"/>
    <m/>
    <m/>
    <m/>
    <m/>
    <m/>
    <m/>
    <m/>
    <m/>
    <n v="2"/>
    <s v="3"/>
    <s v="3"/>
    <m/>
    <m/>
    <m/>
    <m/>
    <m/>
    <m/>
    <m/>
    <m/>
    <m/>
  </r>
  <r>
    <s v="georgemgray1"/>
    <s v="georgemgray1"/>
    <m/>
    <m/>
    <m/>
    <m/>
    <m/>
    <m/>
    <m/>
    <m/>
    <s v="No"/>
    <n v="43"/>
    <m/>
    <m/>
    <x v="0"/>
    <d v="2019-01-12T16:23:45.000"/>
    <s v="National Exchange Club Leadership Meeting. Great information, learning from each other and from mentors. #ExchangeStrong"/>
    <m/>
    <m/>
    <x v="6"/>
    <m/>
    <s v="http://pbs.twimg.com/profile_images/887467061831774208/mzi0qqTb_normal.jpg"/>
    <x v="24"/>
    <s v="https://twitter.com/#!/georgemgray1/status/1084123778362327040"/>
    <m/>
    <m/>
    <s v="1084123778362327040"/>
    <m/>
    <b v="0"/>
    <n v="0"/>
    <s v=""/>
    <b v="0"/>
    <s v="en"/>
    <m/>
    <s v=""/>
    <b v="0"/>
    <n v="0"/>
    <s v=""/>
    <s v="Twitter for iPhone"/>
    <b v="0"/>
    <s v="1084123778362327040"/>
    <s v="Tweet"/>
    <n v="0"/>
    <n v="0"/>
    <m/>
    <m/>
    <m/>
    <m/>
    <m/>
    <m/>
    <m/>
    <m/>
    <n v="1"/>
    <s v="3"/>
    <s v="3"/>
    <n v="1"/>
    <n v="6.666666666666667"/>
    <n v="0"/>
    <n v="0"/>
    <n v="0"/>
    <n v="0"/>
    <n v="14"/>
    <n v="93.33333333333333"/>
    <n v="15"/>
  </r>
  <r>
    <s v="bsolder"/>
    <s v="exchangeclublh"/>
    <m/>
    <m/>
    <m/>
    <m/>
    <m/>
    <m/>
    <m/>
    <m/>
    <s v="No"/>
    <n v="45"/>
    <m/>
    <m/>
    <x v="1"/>
    <d v="2018-11-08T02:13:25.000"/>
    <s v="@ExchangeClubLH That’s a good get! We still have the guest speaker spot open. #ExchangeStrong"/>
    <m/>
    <m/>
    <x v="6"/>
    <m/>
    <s v="http://pbs.twimg.com/profile_images/570658932726861824/MSzOYUtx_normal.jpeg"/>
    <x v="25"/>
    <s v="https://twitter.com/#!/bsolder/status/1060354575817981954"/>
    <m/>
    <m/>
    <s v="1060354575817981954"/>
    <s v="1060222413940670465"/>
    <b v="0"/>
    <n v="0"/>
    <s v="2560348958"/>
    <b v="0"/>
    <s v="en"/>
    <m/>
    <s v=""/>
    <b v="0"/>
    <n v="0"/>
    <s v=""/>
    <s v="Twitter for iPhone"/>
    <b v="0"/>
    <s v="1060222413940670465"/>
    <s v="Tweet"/>
    <n v="0"/>
    <n v="0"/>
    <m/>
    <m/>
    <m/>
    <m/>
    <m/>
    <m/>
    <m/>
    <m/>
    <n v="1"/>
    <s v="3"/>
    <s v="3"/>
    <n v="1"/>
    <n v="6.666666666666667"/>
    <n v="0"/>
    <n v="0"/>
    <n v="0"/>
    <n v="0"/>
    <n v="14"/>
    <n v="93.33333333333333"/>
    <n v="15"/>
  </r>
  <r>
    <s v="exchangeclublh"/>
    <s v="exchangeclub"/>
    <m/>
    <m/>
    <m/>
    <m/>
    <m/>
    <m/>
    <m/>
    <m/>
    <s v="No"/>
    <n v="46"/>
    <m/>
    <m/>
    <x v="2"/>
    <d v="2018-11-13T20:06:41.000"/>
    <s v="RT @exchangeclub: 3rd new club/year, XC Jr Excel Club of South Lawrence East Elementary School, Lawrence, MA! Chartered with 17 members on…"/>
    <m/>
    <m/>
    <x v="7"/>
    <m/>
    <s v="http://pbs.twimg.com/profile_images/859094363015663617/WFhz0keD_normal.jpg"/>
    <x v="26"/>
    <s v="https://twitter.com/#!/exchangeclublh/status/1062436611034697729"/>
    <m/>
    <m/>
    <s v="1062436611034697729"/>
    <m/>
    <b v="0"/>
    <n v="0"/>
    <s v=""/>
    <b v="0"/>
    <s v="en"/>
    <m/>
    <s v=""/>
    <b v="0"/>
    <n v="1"/>
    <s v="1062434596531388416"/>
    <s v="Twitter Web Client"/>
    <b v="0"/>
    <s v="1062434596531388416"/>
    <s v="Tweet"/>
    <n v="0"/>
    <n v="0"/>
    <m/>
    <m/>
    <m/>
    <m/>
    <m/>
    <m/>
    <m/>
    <m/>
    <n v="4"/>
    <s v="3"/>
    <s v="2"/>
    <n v="1"/>
    <n v="4.3478260869565215"/>
    <n v="0"/>
    <n v="0"/>
    <n v="0"/>
    <n v="0"/>
    <n v="22"/>
    <n v="95.65217391304348"/>
    <n v="23"/>
  </r>
  <r>
    <s v="exchangeclublh"/>
    <s v="exchangeclub"/>
    <m/>
    <m/>
    <m/>
    <m/>
    <m/>
    <m/>
    <m/>
    <m/>
    <s v="No"/>
    <n v="47"/>
    <m/>
    <m/>
    <x v="2"/>
    <d v="2019-01-10T16:45:00.000"/>
    <s v="RT @exchangeclub: New club ... Exchange Excel Club of Skyview High School, Billings, MT! Built by Don Hummel, Jim Strecker, and Leif Welhav…"/>
    <m/>
    <m/>
    <x v="7"/>
    <m/>
    <s v="http://pbs.twimg.com/profile_images/859094363015663617/WFhz0keD_normal.jpg"/>
    <x v="27"/>
    <s v="https://twitter.com/#!/exchangeclublh/status/1083404348686811136"/>
    <m/>
    <m/>
    <s v="1083404348686811136"/>
    <m/>
    <b v="0"/>
    <n v="0"/>
    <s v=""/>
    <b v="0"/>
    <s v="en"/>
    <m/>
    <s v=""/>
    <b v="0"/>
    <n v="1"/>
    <s v="1082724270109790210"/>
    <s v="Twitter Web Client"/>
    <b v="0"/>
    <s v="1082724270109790210"/>
    <s v="Tweet"/>
    <n v="0"/>
    <n v="0"/>
    <m/>
    <m/>
    <m/>
    <m/>
    <m/>
    <m/>
    <m/>
    <m/>
    <n v="4"/>
    <s v="3"/>
    <s v="2"/>
    <n v="1"/>
    <n v="4.545454545454546"/>
    <n v="0"/>
    <n v="0"/>
    <n v="0"/>
    <n v="0"/>
    <n v="21"/>
    <n v="95.45454545454545"/>
    <n v="22"/>
  </r>
  <r>
    <s v="exchangeclublh"/>
    <s v="exchangeclub"/>
    <m/>
    <m/>
    <m/>
    <m/>
    <m/>
    <m/>
    <m/>
    <m/>
    <s v="No"/>
    <n v="48"/>
    <m/>
    <m/>
    <x v="2"/>
    <d v="2019-01-10T16:45:26.000"/>
    <s v="RT @exchangeclub: Still need a resolution?_x000a_1. SPONSOR A NEW MEMBER INTO YOUR CLUB, SO YOU CAN GROW #ExchangeStrong!_x000a_2. Attend your Exchange…"/>
    <m/>
    <m/>
    <x v="6"/>
    <m/>
    <s v="http://pbs.twimg.com/profile_images/859094363015663617/WFhz0keD_normal.jpg"/>
    <x v="28"/>
    <s v="https://twitter.com/#!/exchangeclublh/status/1083404458837581824"/>
    <m/>
    <m/>
    <s v="1083404458837581824"/>
    <m/>
    <b v="0"/>
    <n v="0"/>
    <s v=""/>
    <b v="0"/>
    <s v="en"/>
    <m/>
    <s v=""/>
    <b v="0"/>
    <n v="5"/>
    <s v="1080880215621025793"/>
    <s v="Twitter Web Client"/>
    <b v="0"/>
    <s v="1080880215621025793"/>
    <s v="Tweet"/>
    <n v="0"/>
    <n v="0"/>
    <m/>
    <m/>
    <m/>
    <m/>
    <m/>
    <m/>
    <m/>
    <m/>
    <n v="4"/>
    <s v="3"/>
    <s v="2"/>
    <n v="0"/>
    <n v="0"/>
    <n v="0"/>
    <n v="0"/>
    <n v="0"/>
    <n v="0"/>
    <n v="23"/>
    <n v="100"/>
    <n v="23"/>
  </r>
  <r>
    <s v="exchangeclublh"/>
    <s v="exchangeclub"/>
    <m/>
    <m/>
    <m/>
    <m/>
    <m/>
    <m/>
    <m/>
    <m/>
    <s v="No"/>
    <n v="49"/>
    <m/>
    <m/>
    <x v="2"/>
    <d v="2019-01-14T18:39:39.000"/>
    <s v="RT @exchangeclub: Big news! And, thank you! #ExchangeStrong https://t.co/zNaQMV6N8b"/>
    <m/>
    <m/>
    <x v="6"/>
    <s v="https://pbs.twimg.com/media/Dw4U3qzXcAIvs1O.jpg"/>
    <s v="https://pbs.twimg.com/media/Dw4U3qzXcAIvs1O.jpg"/>
    <x v="29"/>
    <s v="https://twitter.com/#!/exchangeclublh/status/1084882756365107200"/>
    <m/>
    <m/>
    <s v="1084882756365107200"/>
    <m/>
    <b v="0"/>
    <n v="0"/>
    <s v=""/>
    <b v="0"/>
    <s v="en"/>
    <m/>
    <s v=""/>
    <b v="0"/>
    <n v="1"/>
    <s v="1084827508443414534"/>
    <s v="Twitter Web Client"/>
    <b v="0"/>
    <s v="1084827508443414534"/>
    <s v="Tweet"/>
    <n v="0"/>
    <n v="0"/>
    <m/>
    <m/>
    <m/>
    <m/>
    <m/>
    <m/>
    <m/>
    <m/>
    <n v="4"/>
    <s v="3"/>
    <s v="2"/>
    <n v="1"/>
    <n v="12.5"/>
    <n v="0"/>
    <n v="0"/>
    <n v="0"/>
    <n v="0"/>
    <n v="7"/>
    <n v="87.5"/>
    <n v="8"/>
  </r>
  <r>
    <s v="docassar"/>
    <s v="mcdowell590"/>
    <m/>
    <m/>
    <m/>
    <m/>
    <m/>
    <m/>
    <m/>
    <m/>
    <s v="No"/>
    <n v="50"/>
    <m/>
    <m/>
    <x v="2"/>
    <d v="2018-11-06T15:14:57.000"/>
    <s v="@PIHQInfo via NodeXL https://t.co/4KwIhqpCqU_x000a_@docassar_x000a_@pihqinfo_x000a_@patriciaarthu13_x000a_@mes_bulldogs_x000a_@ncsupers_x000a_@amccartha_x000a_@mcdowell590_x000a_@zontaintl_x000a_@jcinews_x000a_@rotary_x000a__x000a_Top hashtags:_x000a_#blessed_x000a_#goodies_x000a_#optimist_x000a_#toastmasters_x000a_#exchangestrong_x000a_#rotary_x000a_#lcicon_x000a_#kidsneedkiwanis"/>
    <s v="https://nodexlgraphgallery.org/Pages/Graph.aspx?graphID=174079"/>
    <s v="nodexlgraphgallery.org"/>
    <x v="14"/>
    <m/>
    <s v="http://pbs.twimg.com/profile_images/993645134372798469/pAZy1Q6j_normal.jpg"/>
    <x v="30"/>
    <s v="https://twitter.com/#!/docassar/status/1059826476424617985"/>
    <m/>
    <m/>
    <s v="1059826476424617985"/>
    <m/>
    <b v="0"/>
    <n v="0"/>
    <s v="1428755143"/>
    <b v="0"/>
    <s v="en"/>
    <m/>
    <s v=""/>
    <b v="0"/>
    <n v="0"/>
    <s v=""/>
    <s v="Twitter Web Client"/>
    <b v="0"/>
    <s v="1059826476424617985"/>
    <s v="Tweet"/>
    <n v="0"/>
    <n v="0"/>
    <m/>
    <m/>
    <m/>
    <m/>
    <m/>
    <m/>
    <m/>
    <m/>
    <n v="1"/>
    <s v="1"/>
    <s v="1"/>
    <m/>
    <m/>
    <m/>
    <m/>
    <m/>
    <m/>
    <m/>
    <m/>
    <m/>
  </r>
  <r>
    <s v="docassar"/>
    <s v="pihqinfo"/>
    <m/>
    <m/>
    <m/>
    <m/>
    <m/>
    <m/>
    <m/>
    <m/>
    <s v="No"/>
    <n v="55"/>
    <m/>
    <m/>
    <x v="2"/>
    <d v="2018-11-06T14:06:19.000"/>
    <s v="bob,nora,dan via NodeXL https://t.co/Z94rg9sCOM_x000a_@rotary_x000a_@lionsclubs_x000a_@zontaintl_x000a_@jcinews_x000a_@kiwanis_x000a_@optimistorg_x000a_@sertomahq_x000a_@pihqinfo_x000a_@altrusam_x000a_@soroptimist_x000a__x000a_Top hashtags:_x000a_#optimist_x000a_#toastmasters_x000a_#exchangestrong_x000a_#rotary_x000a_#lcicon_x000a_#kidsneedkiwanis_x000a_#endpolio_x000a_#publicspeaking"/>
    <s v="https://nodexlgraphgallery.org/Pages/Graph.aspx?graphID=174072"/>
    <s v="nodexlgraphgallery.org"/>
    <x v="15"/>
    <m/>
    <s v="http://pbs.twimg.com/profile_images/993645134372798469/pAZy1Q6j_normal.jpg"/>
    <x v="31"/>
    <s v="https://twitter.com/#!/docassar/status/1059809205740285957"/>
    <m/>
    <m/>
    <s v="1059809205740285957"/>
    <m/>
    <b v="0"/>
    <n v="0"/>
    <s v=""/>
    <b v="0"/>
    <s v="nl"/>
    <m/>
    <s v=""/>
    <b v="0"/>
    <n v="0"/>
    <s v=""/>
    <s v="Twitter Web Client"/>
    <b v="0"/>
    <s v="1059809205740285957"/>
    <s v="Tweet"/>
    <n v="0"/>
    <n v="0"/>
    <m/>
    <m/>
    <m/>
    <m/>
    <m/>
    <m/>
    <m/>
    <m/>
    <n v="2"/>
    <s v="1"/>
    <s v="1"/>
    <m/>
    <m/>
    <m/>
    <m/>
    <m/>
    <m/>
    <m/>
    <m/>
    <m/>
  </r>
  <r>
    <s v="docassar"/>
    <s v="pihqinfo"/>
    <m/>
    <m/>
    <m/>
    <m/>
    <m/>
    <m/>
    <m/>
    <m/>
    <s v="No"/>
    <n v="57"/>
    <m/>
    <m/>
    <x v="2"/>
    <d v="2018-11-06T15:15:19.000"/>
    <s v="@AltrusaM via NodeXL https://t.co/JIbkOPnZ3z_x000a_@docassar_x000a_@altrusam_x000a_@jcinews_x000a_@kiwanis_x000a_@zontaintl_x000a_@rotary_x000a_@lionsclubs_x000a_@soroptimist_x000a_@elementalcollab_x000a_@pihqinfo_x000a__x000a_Top hashtags:_x000a_#madd_x000a_#makeadifferenceday_x000a_#optimist_x000a_#toastmasters_x000a_#exchangestrong_x000a_#rotary_x000a_#lcicon_x000a_#kidsneedkiwanis"/>
    <s v="https://nodexlgraphgallery.org/Pages/Graph.aspx?graphID=174088"/>
    <s v="nodexlgraphgallery.org"/>
    <x v="16"/>
    <m/>
    <s v="http://pbs.twimg.com/profile_images/993645134372798469/pAZy1Q6j_normal.jpg"/>
    <x v="32"/>
    <s v="https://twitter.com/#!/docassar/status/1059826569143820290"/>
    <m/>
    <m/>
    <s v="1059826569143820290"/>
    <m/>
    <b v="0"/>
    <n v="0"/>
    <s v="978820373763579904"/>
    <b v="0"/>
    <s v="en"/>
    <m/>
    <s v=""/>
    <b v="0"/>
    <n v="0"/>
    <s v=""/>
    <s v="Twitter Web Client"/>
    <b v="0"/>
    <s v="1059826569143820290"/>
    <s v="Tweet"/>
    <n v="0"/>
    <n v="0"/>
    <m/>
    <m/>
    <m/>
    <m/>
    <m/>
    <m/>
    <m/>
    <m/>
    <n v="2"/>
    <s v="1"/>
    <s v="1"/>
    <m/>
    <m/>
    <m/>
    <m/>
    <m/>
    <m/>
    <m/>
    <m/>
    <m/>
  </r>
  <r>
    <s v="docassar"/>
    <s v="bgcspringfield"/>
    <m/>
    <m/>
    <m/>
    <m/>
    <m/>
    <m/>
    <m/>
    <m/>
    <s v="No"/>
    <n v="61"/>
    <m/>
    <m/>
    <x v="2"/>
    <d v="2018-11-06T16:38:57.000"/>
    <s v="@SertomaHQ via NodeXL https://t.co/7H6RKo6jbD_x000a_@docassar_x000a_@sertomahq_x000a_@scc_ip_x000a_@zontaintl_x000a_@lionsclubs_x000a_@rotary_x000a_@thewingapalooza_x000a_@bgcspringfield_x000a_@jcinews_x000a_@altrusam_x000a__x000a_Top hashtags:_x000a_#bestwingsinspringfield_x000a_#optimist_x000a_#toastmasters_x000a_#exchangestrong_x000a_#rotary_x000a_#lcicon_x000a_#kidsneedkiwanis"/>
    <s v="https://nodexlgraphgallery.org/Pages/Graph.aspx?graphID=174091"/>
    <s v="nodexlgraphgallery.org"/>
    <x v="17"/>
    <m/>
    <s v="http://pbs.twimg.com/profile_images/993645134372798469/pAZy1Q6j_normal.jpg"/>
    <x v="33"/>
    <s v="https://twitter.com/#!/docassar/status/1059847614957535234"/>
    <m/>
    <m/>
    <s v="1059847614957535234"/>
    <m/>
    <b v="0"/>
    <n v="0"/>
    <s v="138528555"/>
    <b v="0"/>
    <s v="en"/>
    <m/>
    <s v=""/>
    <b v="0"/>
    <n v="0"/>
    <s v=""/>
    <s v="Twitter Web Client"/>
    <b v="0"/>
    <s v="1059847614957535234"/>
    <s v="Tweet"/>
    <n v="0"/>
    <n v="0"/>
    <m/>
    <m/>
    <m/>
    <m/>
    <m/>
    <m/>
    <m/>
    <m/>
    <n v="1"/>
    <s v="1"/>
    <s v="1"/>
    <m/>
    <m/>
    <m/>
    <m/>
    <m/>
    <m/>
    <m/>
    <m/>
    <m/>
  </r>
  <r>
    <s v="docassar"/>
    <s v="kearthsea"/>
    <m/>
    <m/>
    <m/>
    <m/>
    <m/>
    <m/>
    <m/>
    <m/>
    <s v="No"/>
    <n v="77"/>
    <m/>
    <m/>
    <x v="2"/>
    <d v="2018-11-06T16:39:12.000"/>
    <s v="@OptimistOrg via NodeXL https://t.co/bCbzEaX2J1_x000a_@watershedmarsha_x000a_@optimistorg_x000a_@docassar_x000a_@mrleebooks_x000a_@soroptimist_x000a_@altrusam_x000a_@3anneloes_x000a_@storychasers_x000a_@snowded_x000a_@kearthsea_x000a__x000a_Top hashtags:_x000a_#optimist_x000a_#halloween_x000a_#toastmasters_x000a_#exchangestrong_x000a_#rotary_x000a_#lcicon_x000a_#kidsneedkiwanis"/>
    <s v="https://nodexlgraphgallery.org/Pages/Graph.aspx?graphID=174096"/>
    <s v="nodexlgraphgallery.org"/>
    <x v="18"/>
    <m/>
    <s v="http://pbs.twimg.com/profile_images/993645134372798469/pAZy1Q6j_normal.jpg"/>
    <x v="34"/>
    <s v="https://twitter.com/#!/docassar/status/1059847681709928448"/>
    <m/>
    <m/>
    <s v="1059847681709928448"/>
    <m/>
    <b v="0"/>
    <n v="0"/>
    <s v="135561226"/>
    <b v="0"/>
    <s v="en"/>
    <m/>
    <s v=""/>
    <b v="0"/>
    <n v="0"/>
    <s v=""/>
    <s v="Twitter Web Client"/>
    <b v="0"/>
    <s v="1059847681709928448"/>
    <s v="Tweet"/>
    <n v="0"/>
    <n v="0"/>
    <m/>
    <m/>
    <m/>
    <m/>
    <m/>
    <m/>
    <m/>
    <m/>
    <n v="1"/>
    <s v="1"/>
    <s v="1"/>
    <m/>
    <m/>
    <m/>
    <m/>
    <m/>
    <m/>
    <m/>
    <m/>
    <m/>
  </r>
  <r>
    <s v="docassar"/>
    <s v="jcinews"/>
    <m/>
    <m/>
    <m/>
    <m/>
    <m/>
    <m/>
    <m/>
    <m/>
    <s v="No"/>
    <n v="96"/>
    <m/>
    <m/>
    <x v="2"/>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19"/>
    <m/>
    <s v="http://pbs.twimg.com/profile_images/993645134372798469/pAZy1Q6j_normal.jpg"/>
    <x v="35"/>
    <s v="https://twitter.com/#!/docassar/status/1060510013909860353"/>
    <m/>
    <m/>
    <s v="1060510013909860353"/>
    <m/>
    <b v="0"/>
    <n v="6"/>
    <s v=""/>
    <b v="0"/>
    <s v="en"/>
    <m/>
    <s v=""/>
    <b v="0"/>
    <n v="1"/>
    <s v=""/>
    <s v="Twitter Web Client"/>
    <b v="0"/>
    <s v="1060510013909860353"/>
    <s v="Tweet"/>
    <n v="0"/>
    <n v="0"/>
    <m/>
    <m/>
    <m/>
    <m/>
    <m/>
    <m/>
    <m/>
    <m/>
    <n v="5"/>
    <s v="1"/>
    <s v="1"/>
    <m/>
    <m/>
    <m/>
    <m/>
    <m/>
    <m/>
    <m/>
    <m/>
    <m/>
  </r>
  <r>
    <s v="tulsaxc"/>
    <s v="exchangeclub"/>
    <m/>
    <m/>
    <m/>
    <m/>
    <m/>
    <m/>
    <m/>
    <m/>
    <s v="No"/>
    <n v="97"/>
    <m/>
    <m/>
    <x v="2"/>
    <d v="2018-12-10T21:14:43.000"/>
    <s v="At our last meeting we stuffed 25 stockings for The Parent Child Center of Tulsa's Project Joy. Proceeds from our cornhole tournament were used to fund this donation. #ExchangeStrong _x000a_@exchangeclub https://t.co/hkp4camLNU"/>
    <m/>
    <m/>
    <x v="6"/>
    <s v="https://pbs.twimg.com/media/DuFa9NpVAAAeFzA.jpg"/>
    <s v="https://pbs.twimg.com/media/DuFa9NpVAAAeFzA.jpg"/>
    <x v="36"/>
    <s v="https://twitter.com/#!/tulsaxc/status/1072238202709336064"/>
    <m/>
    <m/>
    <s v="1072238202709336064"/>
    <m/>
    <b v="0"/>
    <n v="5"/>
    <s v=""/>
    <b v="0"/>
    <s v="en"/>
    <m/>
    <s v=""/>
    <b v="0"/>
    <n v="1"/>
    <s v=""/>
    <s v="Twitter for Android"/>
    <b v="0"/>
    <s v="1072238202709336064"/>
    <s v="Tweet"/>
    <n v="0"/>
    <n v="0"/>
    <m/>
    <m/>
    <m/>
    <m/>
    <m/>
    <m/>
    <m/>
    <m/>
    <n v="1"/>
    <s v="2"/>
    <s v="2"/>
    <n v="1"/>
    <n v="3.3333333333333335"/>
    <n v="0"/>
    <n v="0"/>
    <n v="0"/>
    <n v="0"/>
    <n v="29"/>
    <n v="96.66666666666667"/>
    <n v="30"/>
  </r>
  <r>
    <s v="xcmuskogee"/>
    <s v="tulsaxc"/>
    <m/>
    <m/>
    <m/>
    <m/>
    <m/>
    <m/>
    <m/>
    <m/>
    <s v="No"/>
    <n v="98"/>
    <m/>
    <m/>
    <x v="2"/>
    <d v="2018-12-10T21:17:05.000"/>
    <s v="RT @TulsaXC: At our last meeting we stuffed 25 stockings for The Parent Child Center of Tulsa's Project Joy. Proceeds from our cornhole tou…"/>
    <m/>
    <m/>
    <x v="7"/>
    <m/>
    <s v="http://pbs.twimg.com/profile_images/378800000580987070/db9078700d95a65749e683e090706d47_normal.jpeg"/>
    <x v="37"/>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docassar"/>
    <s v="tulsaxc"/>
    <m/>
    <m/>
    <m/>
    <m/>
    <m/>
    <m/>
    <m/>
    <m/>
    <s v="No"/>
    <n v="100"/>
    <m/>
    <m/>
    <x v="2"/>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19"/>
    <m/>
    <s v="http://pbs.twimg.com/profile_images/993645134372798469/pAZy1Q6j_normal.jpg"/>
    <x v="38"/>
    <s v="https://twitter.com/#!/docassar/status/1062672449198792704"/>
    <m/>
    <m/>
    <s v="1062672449198792704"/>
    <m/>
    <b v="0"/>
    <n v="6"/>
    <s v=""/>
    <b v="0"/>
    <s v="en"/>
    <m/>
    <s v=""/>
    <b v="0"/>
    <n v="0"/>
    <s v=""/>
    <s v="Twitter Web Client"/>
    <b v="0"/>
    <s v="1062672449198792704"/>
    <s v="Tweet"/>
    <n v="0"/>
    <n v="0"/>
    <m/>
    <m/>
    <m/>
    <m/>
    <m/>
    <m/>
    <m/>
    <m/>
    <n v="2"/>
    <s v="1"/>
    <s v="2"/>
    <m/>
    <m/>
    <m/>
    <m/>
    <m/>
    <m/>
    <m/>
    <m/>
    <m/>
  </r>
  <r>
    <s v="xcmuskogee"/>
    <s v="xcmuskogee"/>
    <m/>
    <m/>
    <m/>
    <m/>
    <m/>
    <m/>
    <m/>
    <m/>
    <s v="No"/>
    <n v="105"/>
    <m/>
    <m/>
    <x v="0"/>
    <d v="2018-11-02T14:48:32.000"/>
    <s v="Thank you Mayor Coburn for speaking at lunch this week. Always an informative program. #ExchangeStrong #MyMuskogee https://t.co/iqHopVewGY"/>
    <m/>
    <m/>
    <x v="2"/>
    <s v="https://pbs.twimg.com/media/DrAWJfmU4AASxN8.jpg"/>
    <s v="https://pbs.twimg.com/media/DrAWJfmU4AASxN8.jpg"/>
    <x v="39"/>
    <s v="https://twitter.com/#!/xcmuskogee/status/1058370277380366336"/>
    <m/>
    <m/>
    <s v="1058370277380366336"/>
    <m/>
    <b v="0"/>
    <n v="2"/>
    <s v=""/>
    <b v="0"/>
    <s v="en"/>
    <m/>
    <s v=""/>
    <b v="0"/>
    <n v="0"/>
    <s v=""/>
    <s v="Twitter for Android"/>
    <b v="0"/>
    <s v="1058370277380366336"/>
    <s v="Tweet"/>
    <n v="0"/>
    <n v="0"/>
    <s v="-95.34061153679629,35.742610538196445 _x000a_-95.34061153679629,35.742610538196445 _x000a_-95.34061153679629,35.742610538196445 _x000a_-95.34061153679629,35.742610538196445"/>
    <s v="United States"/>
    <s v="US"/>
    <s v="Cowboys"/>
    <s v="07d9e40d95c87002"/>
    <s v="Cowboys"/>
    <s v="poi"/>
    <s v="https://api.twitter.com/1.1/geo/id/07d9e40d95c87002.json"/>
    <n v="2"/>
    <s v="2"/>
    <s v="2"/>
    <n v="1"/>
    <n v="6.25"/>
    <n v="0"/>
    <n v="0"/>
    <n v="0"/>
    <n v="0"/>
    <n v="15"/>
    <n v="93.75"/>
    <n v="16"/>
  </r>
  <r>
    <s v="xcmuskogee"/>
    <s v="exchangeclub"/>
    <m/>
    <m/>
    <m/>
    <m/>
    <m/>
    <m/>
    <m/>
    <m/>
    <s v="No"/>
    <n v="106"/>
    <m/>
    <m/>
    <x v="2"/>
    <d v="2018-12-06T21:13:30.000"/>
    <s v="RT @exchangeclub: XC Penns Grove, NJ, partnered with the ACME Market grocery store in Pennsville, NJ, to raise funds for Thanksgiving meals…"/>
    <m/>
    <m/>
    <x v="7"/>
    <m/>
    <s v="http://pbs.twimg.com/profile_images/378800000580987070/db9078700d95a65749e683e090706d47_normal.jpeg"/>
    <x v="40"/>
    <s v="https://twitter.com/#!/xcmuskogee/status/1070788346576818176"/>
    <m/>
    <m/>
    <s v="1070788346576818176"/>
    <m/>
    <b v="0"/>
    <n v="0"/>
    <s v=""/>
    <b v="0"/>
    <s v="en"/>
    <m/>
    <s v=""/>
    <b v="0"/>
    <n v="3"/>
    <s v="1070783376406253569"/>
    <s v="TweetDeck"/>
    <b v="0"/>
    <s v="1070783376406253569"/>
    <s v="Tweet"/>
    <n v="0"/>
    <n v="0"/>
    <m/>
    <m/>
    <m/>
    <m/>
    <m/>
    <m/>
    <m/>
    <m/>
    <n v="2"/>
    <s v="2"/>
    <s v="2"/>
    <n v="0"/>
    <n v="0"/>
    <n v="0"/>
    <n v="0"/>
    <n v="0"/>
    <n v="0"/>
    <n v="22"/>
    <n v="100"/>
    <n v="22"/>
  </r>
  <r>
    <s v="xcmuskogee"/>
    <s v="xcmuskogee"/>
    <m/>
    <m/>
    <m/>
    <m/>
    <m/>
    <m/>
    <m/>
    <m/>
    <s v="No"/>
    <n v="107"/>
    <m/>
    <m/>
    <x v="0"/>
    <d v="2018-12-07T02:29:30.000"/>
    <s v="Exchange Club volunteered to ring the bell for Salvation Army today. #friendshelpingfriends #ExchangeStrong @ Hobby Lobby https://t.co/FKwbtncFB6"/>
    <s v="https://www.instagram.com/p/BrEcLdqns93/?utm_source=ig_twitter_share&amp;igshid=1d92981nm3yes"/>
    <s v="instagram.com"/>
    <x v="20"/>
    <m/>
    <s v="http://pbs.twimg.com/profile_images/378800000580987070/db9078700d95a65749e683e090706d47_normal.jpeg"/>
    <x v="41"/>
    <s v="https://twitter.com/#!/xcmuskogee/status/1070867868273831938"/>
    <n v="35.77249895"/>
    <n v="-95.34587166"/>
    <s v="1070867868273831938"/>
    <m/>
    <b v="0"/>
    <n v="2"/>
    <s v=""/>
    <b v="0"/>
    <s v="en"/>
    <m/>
    <s v=""/>
    <b v="0"/>
    <n v="0"/>
    <s v=""/>
    <s v="Instagram"/>
    <b v="0"/>
    <s v="1070867868273831938"/>
    <s v="Tweet"/>
    <n v="0"/>
    <n v="0"/>
    <s v="-95.442801,35.667946 _x000a_-95.298037,35.667946 _x000a_-95.298037,35.797212 _x000a_-95.442801,35.797212"/>
    <s v="United States"/>
    <s v="US"/>
    <s v="Muskogee, OK"/>
    <s v="2daa13876c1ef767"/>
    <s v="Muskogee"/>
    <s v="city"/>
    <s v="https://api.twitter.com/1.1/geo/id/2daa13876c1ef767.json"/>
    <n v="2"/>
    <s v="2"/>
    <s v="2"/>
    <n v="0"/>
    <n v="0"/>
    <n v="0"/>
    <n v="0"/>
    <n v="0"/>
    <n v="0"/>
    <n v="15"/>
    <n v="100"/>
    <n v="15"/>
  </r>
  <r>
    <s v="xcmuskogee"/>
    <s v="exchangeclub"/>
    <m/>
    <m/>
    <m/>
    <m/>
    <m/>
    <m/>
    <m/>
    <m/>
    <s v="No"/>
    <n v="108"/>
    <m/>
    <m/>
    <x v="2"/>
    <d v="2019-01-04T02:10:57.000"/>
    <s v="RT @exchangeclub: Still need a resolution?_x000a_1. SPONSOR A NEW MEMBER INTO YOUR CLUB, SO YOU CAN GROW #ExchangeStrong!_x000a_2. Attend your Exchange…"/>
    <m/>
    <m/>
    <x v="6"/>
    <m/>
    <s v="http://pbs.twimg.com/profile_images/378800000580987070/db9078700d95a65749e683e090706d47_normal.jpeg"/>
    <x v="42"/>
    <s v="https://twitter.com/#!/xcmuskogee/status/1081010061697265669"/>
    <m/>
    <m/>
    <s v="1081010061697265669"/>
    <m/>
    <b v="0"/>
    <n v="0"/>
    <s v=""/>
    <b v="0"/>
    <s v="en"/>
    <m/>
    <s v=""/>
    <b v="0"/>
    <n v="1"/>
    <s v="1080880215621025793"/>
    <s v="Twitter for iPhone"/>
    <b v="0"/>
    <s v="1080880215621025793"/>
    <s v="Tweet"/>
    <n v="0"/>
    <n v="0"/>
    <m/>
    <m/>
    <m/>
    <m/>
    <m/>
    <m/>
    <m/>
    <m/>
    <n v="2"/>
    <s v="2"/>
    <s v="2"/>
    <n v="0"/>
    <n v="0"/>
    <n v="0"/>
    <n v="0"/>
    <n v="0"/>
    <n v="0"/>
    <n v="23"/>
    <n v="100"/>
    <n v="23"/>
  </r>
  <r>
    <s v="xchanover"/>
    <s v="tracey_edwards"/>
    <m/>
    <m/>
    <m/>
    <m/>
    <m/>
    <m/>
    <m/>
    <m/>
    <s v="No"/>
    <n v="111"/>
    <m/>
    <m/>
    <x v="2"/>
    <d v="2018-11-01T21:06:27.000"/>
    <s v="RT @Tracey_Edwards: #JoinExchange campaign starts today! #ExchangeFit #ExchangeStrong #ThursdayThoughts #ThursdayMotivation #ThankfulThursd…"/>
    <m/>
    <m/>
    <x v="21"/>
    <m/>
    <s v="http://pbs.twimg.com/profile_images/716292527419219968/Q554O46T_normal.jpg"/>
    <x v="43"/>
    <s v="https://twitter.com/#!/xchanover/status/1058102994997272576"/>
    <m/>
    <m/>
    <s v="1058102994997272576"/>
    <m/>
    <b v="0"/>
    <n v="0"/>
    <s v=""/>
    <b v="1"/>
    <s v="en"/>
    <m/>
    <s v="1058014741191372800"/>
    <b v="0"/>
    <n v="1"/>
    <s v="1058052430628315138"/>
    <s v="Twitter for iPad"/>
    <b v="0"/>
    <s v="1058052430628315138"/>
    <s v="Tweet"/>
    <n v="0"/>
    <n v="0"/>
    <m/>
    <m/>
    <m/>
    <m/>
    <m/>
    <m/>
    <m/>
    <m/>
    <n v="1"/>
    <s v="5"/>
    <s v="5"/>
    <n v="0"/>
    <n v="0"/>
    <n v="0"/>
    <n v="0"/>
    <n v="0"/>
    <n v="0"/>
    <n v="11"/>
    <n v="100"/>
    <n v="11"/>
  </r>
  <r>
    <s v="xchanover"/>
    <s v="exchangeclub"/>
    <m/>
    <m/>
    <m/>
    <m/>
    <m/>
    <m/>
    <m/>
    <m/>
    <s v="No"/>
    <n v="112"/>
    <m/>
    <m/>
    <x v="2"/>
    <d v="2019-01-04T21:57:19.000"/>
    <s v="RT @exchangeclub: Still need a resolution?_x000a_1. SPONSOR A NEW MEMBER INTO YOUR CLUB, SO YOU CAN GROW #ExchangeStrong!_x000a_2. Attend your Exchange…"/>
    <m/>
    <m/>
    <x v="6"/>
    <m/>
    <s v="http://pbs.twimg.com/profile_images/716292527419219968/Q554O46T_normal.jpg"/>
    <x v="44"/>
    <s v="https://twitter.com/#!/xchanover/status/1081308618451021824"/>
    <m/>
    <m/>
    <s v="1081308618451021824"/>
    <m/>
    <b v="0"/>
    <n v="0"/>
    <s v=""/>
    <b v="0"/>
    <s v="en"/>
    <m/>
    <s v=""/>
    <b v="0"/>
    <n v="4"/>
    <s v="1080880215621025793"/>
    <s v="Twitter for iPad"/>
    <b v="0"/>
    <s v="1080880215621025793"/>
    <s v="Tweet"/>
    <n v="0"/>
    <n v="0"/>
    <m/>
    <m/>
    <m/>
    <m/>
    <m/>
    <m/>
    <m/>
    <m/>
    <n v="1"/>
    <s v="5"/>
    <s v="2"/>
    <n v="0"/>
    <n v="0"/>
    <n v="0"/>
    <n v="0"/>
    <n v="0"/>
    <n v="0"/>
    <n v="23"/>
    <n v="100"/>
    <n v="23"/>
  </r>
  <r>
    <s v="docassar"/>
    <s v="miamigives"/>
    <m/>
    <m/>
    <m/>
    <m/>
    <m/>
    <m/>
    <m/>
    <m/>
    <s v="No"/>
    <n v="115"/>
    <m/>
    <m/>
    <x v="2"/>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22"/>
    <m/>
    <s v="http://pbs.twimg.com/profile_images/993645134372798469/pAZy1Q6j_normal.jpg"/>
    <x v="45"/>
    <s v="https://twitter.com/#!/docassar/status/1062683790919770112"/>
    <m/>
    <m/>
    <s v="1062683790919770112"/>
    <m/>
    <b v="0"/>
    <n v="7"/>
    <s v=""/>
    <b v="0"/>
    <s v="en"/>
    <m/>
    <s v=""/>
    <b v="0"/>
    <n v="0"/>
    <s v=""/>
    <s v="Twitter Web Client"/>
    <b v="0"/>
    <s v="1062683790919770112"/>
    <s v="Tweet"/>
    <n v="0"/>
    <n v="0"/>
    <m/>
    <m/>
    <m/>
    <m/>
    <m/>
    <m/>
    <m/>
    <m/>
    <n v="1"/>
    <s v="1"/>
    <s v="1"/>
    <m/>
    <m/>
    <m/>
    <m/>
    <m/>
    <m/>
    <m/>
    <m/>
    <m/>
  </r>
  <r>
    <s v="docassar"/>
    <s v="myirvinevalley"/>
    <m/>
    <m/>
    <m/>
    <m/>
    <m/>
    <m/>
    <m/>
    <m/>
    <s v="No"/>
    <n v="117"/>
    <m/>
    <m/>
    <x v="2"/>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22"/>
    <m/>
    <s v="http://pbs.twimg.com/profile_images/993645134372798469/pAZy1Q6j_normal.jpg"/>
    <x v="46"/>
    <s v="https://twitter.com/#!/docassar/status/1064920642691260417"/>
    <m/>
    <m/>
    <s v="1064920642691260417"/>
    <m/>
    <b v="0"/>
    <n v="0"/>
    <s v=""/>
    <b v="0"/>
    <s v="en"/>
    <m/>
    <s v=""/>
    <b v="0"/>
    <n v="0"/>
    <s v=""/>
    <s v="Twitter Web Client"/>
    <b v="0"/>
    <s v="1064920642691260417"/>
    <s v="Tweet"/>
    <n v="0"/>
    <n v="0"/>
    <m/>
    <m/>
    <m/>
    <m/>
    <m/>
    <m/>
    <m/>
    <m/>
    <n v="4"/>
    <s v="1"/>
    <s v="1"/>
    <m/>
    <m/>
    <m/>
    <m/>
    <m/>
    <m/>
    <m/>
    <m/>
    <m/>
  </r>
  <r>
    <s v="docassar"/>
    <s v="myirvinevalley"/>
    <m/>
    <m/>
    <m/>
    <m/>
    <m/>
    <m/>
    <m/>
    <m/>
    <s v="No"/>
    <n v="118"/>
    <m/>
    <m/>
    <x v="2"/>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23"/>
    <m/>
    <s v="http://pbs.twimg.com/profile_images/993645134372798469/pAZy1Q6j_normal.jpg"/>
    <x v="47"/>
    <s v="https://twitter.com/#!/docassar/status/1066702005522055168"/>
    <m/>
    <m/>
    <s v="1066702005522055168"/>
    <m/>
    <b v="0"/>
    <n v="2"/>
    <s v=""/>
    <b v="0"/>
    <s v="en"/>
    <m/>
    <s v=""/>
    <b v="0"/>
    <n v="0"/>
    <s v=""/>
    <s v="Twitter Web Client"/>
    <b v="0"/>
    <s v="1066702005522055168"/>
    <s v="Tweet"/>
    <n v="0"/>
    <n v="0"/>
    <m/>
    <m/>
    <m/>
    <m/>
    <m/>
    <m/>
    <m/>
    <m/>
    <n v="4"/>
    <s v="1"/>
    <s v="1"/>
    <m/>
    <m/>
    <m/>
    <m/>
    <m/>
    <m/>
    <m/>
    <m/>
    <m/>
  </r>
  <r>
    <s v="docassar"/>
    <s v="myirvinevalley"/>
    <m/>
    <m/>
    <m/>
    <m/>
    <m/>
    <m/>
    <m/>
    <m/>
    <s v="No"/>
    <n v="119"/>
    <m/>
    <m/>
    <x v="2"/>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3"/>
    <m/>
    <s v="http://pbs.twimg.com/profile_images/993645134372798469/pAZy1Q6j_normal.jpg"/>
    <x v="48"/>
    <s v="https://twitter.com/#!/docassar/status/1069464992162988033"/>
    <m/>
    <m/>
    <s v="1069464992162988033"/>
    <m/>
    <b v="0"/>
    <n v="5"/>
    <s v=""/>
    <b v="0"/>
    <s v="en"/>
    <m/>
    <s v=""/>
    <b v="0"/>
    <n v="0"/>
    <s v=""/>
    <s v="Twitter Web Client"/>
    <b v="0"/>
    <s v="1069464992162988033"/>
    <s v="Tweet"/>
    <n v="0"/>
    <n v="0"/>
    <m/>
    <m/>
    <m/>
    <m/>
    <m/>
    <m/>
    <m/>
    <m/>
    <n v="4"/>
    <s v="1"/>
    <s v="1"/>
    <m/>
    <m/>
    <m/>
    <m/>
    <m/>
    <m/>
    <m/>
    <m/>
    <m/>
  </r>
  <r>
    <s v="docassar"/>
    <s v="tridenthealthpr"/>
    <m/>
    <m/>
    <m/>
    <m/>
    <m/>
    <m/>
    <m/>
    <m/>
    <s v="No"/>
    <n v="128"/>
    <m/>
    <m/>
    <x v="2"/>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2"/>
    <m/>
    <s v="http://pbs.twimg.com/profile_images/993645134372798469/pAZy1Q6j_normal.jpg"/>
    <x v="49"/>
    <s v="https://twitter.com/#!/docassar/status/1072852752110358528"/>
    <m/>
    <m/>
    <s v="1072852752110358528"/>
    <m/>
    <b v="0"/>
    <n v="5"/>
    <s v=""/>
    <b v="0"/>
    <s v="en"/>
    <m/>
    <s v=""/>
    <b v="0"/>
    <n v="0"/>
    <s v=""/>
    <s v="Twitter Web Client"/>
    <b v="0"/>
    <s v="1072852752110358528"/>
    <s v="Tweet"/>
    <n v="0"/>
    <n v="0"/>
    <m/>
    <m/>
    <m/>
    <m/>
    <m/>
    <m/>
    <m/>
    <m/>
    <n v="3"/>
    <s v="1"/>
    <s v="1"/>
    <m/>
    <m/>
    <m/>
    <m/>
    <m/>
    <m/>
    <m/>
    <m/>
    <m/>
  </r>
  <r>
    <s v="docassar"/>
    <s v="tridenthealthpr"/>
    <m/>
    <m/>
    <m/>
    <m/>
    <m/>
    <m/>
    <m/>
    <m/>
    <s v="No"/>
    <n v="129"/>
    <m/>
    <m/>
    <x v="2"/>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24"/>
    <m/>
    <s v="http://pbs.twimg.com/profile_images/993645134372798469/pAZy1Q6j_normal.jpg"/>
    <x v="50"/>
    <s v="https://twitter.com/#!/docassar/status/1074290749829722112"/>
    <m/>
    <m/>
    <s v="1074290749829722112"/>
    <m/>
    <b v="0"/>
    <n v="7"/>
    <s v=""/>
    <b v="0"/>
    <s v="en"/>
    <m/>
    <s v=""/>
    <b v="0"/>
    <n v="0"/>
    <s v=""/>
    <s v="Twitter Web Client"/>
    <b v="0"/>
    <s v="1074290749829722112"/>
    <s v="Tweet"/>
    <n v="0"/>
    <n v="0"/>
    <m/>
    <m/>
    <m/>
    <m/>
    <m/>
    <m/>
    <m/>
    <m/>
    <n v="3"/>
    <s v="1"/>
    <s v="1"/>
    <m/>
    <m/>
    <m/>
    <m/>
    <m/>
    <m/>
    <m/>
    <m/>
    <m/>
  </r>
  <r>
    <s v="docassar"/>
    <s v="tridenthealthpr"/>
    <m/>
    <m/>
    <m/>
    <m/>
    <m/>
    <m/>
    <m/>
    <m/>
    <s v="No"/>
    <n v="130"/>
    <m/>
    <m/>
    <x v="2"/>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24"/>
    <m/>
    <s v="http://pbs.twimg.com/profile_images/993645134372798469/pAZy1Q6j_normal.jpg"/>
    <x v="51"/>
    <s v="https://twitter.com/#!/docassar/status/1081566816286265344"/>
    <m/>
    <m/>
    <s v="1081566816286265344"/>
    <m/>
    <b v="0"/>
    <n v="6"/>
    <s v=""/>
    <b v="0"/>
    <s v="en"/>
    <m/>
    <s v=""/>
    <b v="0"/>
    <n v="0"/>
    <s v=""/>
    <s v="Twitter Web Client"/>
    <b v="0"/>
    <s v="1081566816286265344"/>
    <s v="Tweet"/>
    <n v="0"/>
    <n v="0"/>
    <m/>
    <m/>
    <m/>
    <m/>
    <m/>
    <m/>
    <m/>
    <m/>
    <n v="3"/>
    <s v="1"/>
    <s v="1"/>
    <m/>
    <m/>
    <m/>
    <m/>
    <m/>
    <m/>
    <m/>
    <m/>
    <m/>
  </r>
  <r>
    <s v="docassar"/>
    <s v="twilightseven"/>
    <m/>
    <m/>
    <m/>
    <m/>
    <m/>
    <m/>
    <m/>
    <m/>
    <s v="No"/>
    <n v="131"/>
    <m/>
    <m/>
    <x v="2"/>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2"/>
    <m/>
    <s v="http://pbs.twimg.com/profile_images/993645134372798469/pAZy1Q6j_normal.jpg"/>
    <x v="52"/>
    <s v="https://twitter.com/#!/docassar/status/1084090281090260993"/>
    <m/>
    <m/>
    <s v="1084090281090260993"/>
    <m/>
    <b v="0"/>
    <n v="5"/>
    <s v=""/>
    <b v="0"/>
    <s v="en"/>
    <m/>
    <s v=""/>
    <b v="0"/>
    <n v="0"/>
    <s v=""/>
    <s v="Twitter Web Client"/>
    <b v="0"/>
    <s v="1084090281090260993"/>
    <s v="Tweet"/>
    <n v="0"/>
    <n v="0"/>
    <m/>
    <m/>
    <m/>
    <m/>
    <m/>
    <m/>
    <m/>
    <m/>
    <n v="1"/>
    <s v="1"/>
    <s v="1"/>
    <m/>
    <m/>
    <m/>
    <m/>
    <m/>
    <m/>
    <m/>
    <m/>
    <m/>
  </r>
  <r>
    <s v="docassar"/>
    <s v="neighbornoreen"/>
    <m/>
    <m/>
    <m/>
    <m/>
    <m/>
    <m/>
    <m/>
    <m/>
    <s v="No"/>
    <n v="133"/>
    <m/>
    <m/>
    <x v="2"/>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24"/>
    <m/>
    <s v="http://pbs.twimg.com/profile_images/993645134372798469/pAZy1Q6j_normal.jpg"/>
    <x v="53"/>
    <s v="https://twitter.com/#!/docassar/status/1077986708891856897"/>
    <m/>
    <m/>
    <s v="1077986708891856897"/>
    <m/>
    <b v="0"/>
    <n v="6"/>
    <s v=""/>
    <b v="0"/>
    <s v="en"/>
    <m/>
    <s v=""/>
    <b v="0"/>
    <n v="0"/>
    <s v=""/>
    <s v="Twitter Web Client"/>
    <b v="0"/>
    <s v="1077986708891856897"/>
    <s v="Tweet"/>
    <n v="0"/>
    <n v="0"/>
    <m/>
    <m/>
    <m/>
    <m/>
    <m/>
    <m/>
    <m/>
    <m/>
    <n v="8"/>
    <s v="1"/>
    <s v="1"/>
    <m/>
    <m/>
    <m/>
    <m/>
    <m/>
    <m/>
    <m/>
    <m/>
    <m/>
  </r>
  <r>
    <s v="docassar"/>
    <s v="neighbornoreen"/>
    <m/>
    <m/>
    <m/>
    <m/>
    <m/>
    <m/>
    <m/>
    <m/>
    <s v="No"/>
    <n v="134"/>
    <m/>
    <m/>
    <x v="2"/>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24"/>
    <m/>
    <s v="http://pbs.twimg.com/profile_images/993645134372798469/pAZy1Q6j_normal.jpg"/>
    <x v="54"/>
    <s v="https://twitter.com/#!/docassar/status/1080868254191681538"/>
    <m/>
    <m/>
    <s v="1080868254191681538"/>
    <m/>
    <b v="0"/>
    <n v="4"/>
    <s v=""/>
    <b v="0"/>
    <s v="en"/>
    <m/>
    <s v=""/>
    <b v="0"/>
    <n v="0"/>
    <s v=""/>
    <s v="Twitter Web Client"/>
    <b v="0"/>
    <s v="1080868254191681538"/>
    <s v="Tweet"/>
    <n v="0"/>
    <n v="0"/>
    <m/>
    <m/>
    <m/>
    <m/>
    <m/>
    <m/>
    <m/>
    <m/>
    <n v="8"/>
    <s v="1"/>
    <s v="1"/>
    <m/>
    <m/>
    <m/>
    <m/>
    <m/>
    <m/>
    <m/>
    <m/>
    <m/>
  </r>
  <r>
    <s v="docassar"/>
    <s v="neighbornoreen"/>
    <m/>
    <m/>
    <m/>
    <m/>
    <m/>
    <m/>
    <m/>
    <m/>
    <s v="No"/>
    <n v="135"/>
    <m/>
    <m/>
    <x v="2"/>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24"/>
    <m/>
    <s v="http://pbs.twimg.com/profile_images/993645134372798469/pAZy1Q6j_normal.jpg"/>
    <x v="55"/>
    <s v="https://twitter.com/#!/docassar/status/1082754040042270720"/>
    <m/>
    <m/>
    <s v="1082754040042270720"/>
    <m/>
    <b v="0"/>
    <n v="1"/>
    <s v=""/>
    <b v="0"/>
    <s v="en"/>
    <m/>
    <s v=""/>
    <b v="0"/>
    <n v="1"/>
    <s v=""/>
    <s v="Twitter Web Client"/>
    <b v="0"/>
    <s v="1082754040042270720"/>
    <s v="Tweet"/>
    <n v="0"/>
    <n v="0"/>
    <m/>
    <m/>
    <m/>
    <m/>
    <m/>
    <m/>
    <m/>
    <m/>
    <n v="8"/>
    <s v="1"/>
    <s v="1"/>
    <m/>
    <m/>
    <m/>
    <m/>
    <m/>
    <m/>
    <m/>
    <m/>
    <m/>
  </r>
  <r>
    <s v="docassar"/>
    <s v="neighbornoreen"/>
    <m/>
    <m/>
    <m/>
    <m/>
    <m/>
    <m/>
    <m/>
    <m/>
    <s v="No"/>
    <n v="136"/>
    <m/>
    <m/>
    <x v="2"/>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24"/>
    <m/>
    <s v="http://pbs.twimg.com/profile_images/993645134372798469/pAZy1Q6j_normal.jpg"/>
    <x v="56"/>
    <s v="https://twitter.com/#!/docassar/status/1083339457590378496"/>
    <m/>
    <m/>
    <s v="1083339457590378496"/>
    <m/>
    <b v="0"/>
    <n v="5"/>
    <s v=""/>
    <b v="0"/>
    <s v="en"/>
    <m/>
    <s v=""/>
    <b v="0"/>
    <n v="1"/>
    <s v=""/>
    <s v="Twitter Web Client"/>
    <b v="0"/>
    <s v="1083339457590378496"/>
    <s v="Tweet"/>
    <n v="0"/>
    <n v="0"/>
    <m/>
    <m/>
    <m/>
    <m/>
    <m/>
    <m/>
    <m/>
    <m/>
    <n v="8"/>
    <s v="1"/>
    <s v="1"/>
    <m/>
    <m/>
    <m/>
    <m/>
    <m/>
    <m/>
    <m/>
    <m/>
    <m/>
  </r>
  <r>
    <s v="docassar"/>
    <s v="neighbornoreen"/>
    <m/>
    <m/>
    <m/>
    <m/>
    <m/>
    <m/>
    <m/>
    <m/>
    <s v="No"/>
    <n v="138"/>
    <m/>
    <m/>
    <x v="2"/>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2"/>
    <m/>
    <s v="http://pbs.twimg.com/profile_images/993645134372798469/pAZy1Q6j_normal.jpg"/>
    <x v="57"/>
    <s v="https://twitter.com/#!/docassar/status/1084462689953435648"/>
    <m/>
    <m/>
    <s v="1084462689953435648"/>
    <m/>
    <b v="0"/>
    <n v="5"/>
    <s v=""/>
    <b v="0"/>
    <s v="en"/>
    <m/>
    <s v=""/>
    <b v="0"/>
    <n v="0"/>
    <s v=""/>
    <s v="Twitter Web Client"/>
    <b v="0"/>
    <s v="1084462689953435648"/>
    <s v="Tweet"/>
    <n v="0"/>
    <n v="0"/>
    <m/>
    <m/>
    <m/>
    <m/>
    <m/>
    <m/>
    <m/>
    <m/>
    <n v="8"/>
    <s v="1"/>
    <s v="1"/>
    <m/>
    <m/>
    <m/>
    <m/>
    <m/>
    <m/>
    <m/>
    <m/>
    <m/>
  </r>
  <r>
    <s v="docassar"/>
    <s v="neighbornoreen"/>
    <m/>
    <m/>
    <m/>
    <m/>
    <m/>
    <m/>
    <m/>
    <m/>
    <s v="No"/>
    <n v="139"/>
    <m/>
    <m/>
    <x v="2"/>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2"/>
    <m/>
    <s v="http://pbs.twimg.com/profile_images/993645134372798469/pAZy1Q6j_normal.jpg"/>
    <x v="58"/>
    <s v="https://twitter.com/#!/docassar/status/1084922754611204096"/>
    <m/>
    <m/>
    <s v="1084922754611204096"/>
    <m/>
    <b v="0"/>
    <n v="6"/>
    <s v=""/>
    <b v="0"/>
    <s v="en"/>
    <m/>
    <s v=""/>
    <b v="0"/>
    <n v="1"/>
    <s v=""/>
    <s v="Twitter Web Client"/>
    <b v="0"/>
    <s v="1084922754611204096"/>
    <s v="Tweet"/>
    <n v="0"/>
    <n v="0"/>
    <m/>
    <m/>
    <m/>
    <m/>
    <m/>
    <m/>
    <m/>
    <m/>
    <n v="8"/>
    <s v="1"/>
    <s v="1"/>
    <m/>
    <m/>
    <m/>
    <m/>
    <m/>
    <m/>
    <m/>
    <m/>
    <m/>
  </r>
  <r>
    <s v="mjoehlerich"/>
    <s v="lopezgovlaw"/>
    <m/>
    <m/>
    <m/>
    <m/>
    <m/>
    <m/>
    <m/>
    <m/>
    <s v="No"/>
    <n v="151"/>
    <m/>
    <m/>
    <x v="2"/>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7"/>
    <m/>
    <s v="http://pbs.twimg.com/profile_images/430046644684341248/-WZKVmST_normal.jpeg"/>
    <x v="59"/>
    <s v="https://twitter.com/#!/mjoehlerich/status/1082799687030038528"/>
    <m/>
    <m/>
    <s v="1082799687030038528"/>
    <m/>
    <b v="0"/>
    <n v="0"/>
    <s v=""/>
    <b v="0"/>
    <s v="en"/>
    <m/>
    <s v=""/>
    <b v="0"/>
    <n v="1"/>
    <s v="1082754040042270720"/>
    <s v="Twitter Lite"/>
    <b v="0"/>
    <s v="1082754040042270720"/>
    <s v="Tweet"/>
    <n v="0"/>
    <n v="0"/>
    <m/>
    <m/>
    <m/>
    <m/>
    <m/>
    <m/>
    <m/>
    <m/>
    <n v="2"/>
    <s v="4"/>
    <s v="4"/>
    <m/>
    <m/>
    <m/>
    <m/>
    <m/>
    <m/>
    <m/>
    <m/>
    <m/>
  </r>
  <r>
    <s v="mjoehlerich"/>
    <s v="lopezgovlaw"/>
    <m/>
    <m/>
    <m/>
    <m/>
    <m/>
    <m/>
    <m/>
    <m/>
    <s v="No"/>
    <n v="152"/>
    <m/>
    <m/>
    <x v="2"/>
    <d v="2019-01-10T19:07:33.000"/>
    <s v="RT @docassar: exchangeclub via NodeXL https://t.co/CddbiL6Ycc_x000a_@exchangeclub_x000a_@docassar_x000a_@getvetshoused_x000a_@chieflieb_x000a_@jeffbakerfl_x000a_@lopezgovlaw_x000a_@…"/>
    <s v="https://nodexlgraphgallery.org/Pages/Graph.aspx?graphID=181403"/>
    <s v="nodexlgraphgallery.org"/>
    <x v="7"/>
    <m/>
    <s v="http://pbs.twimg.com/profile_images/430046644684341248/-WZKVmST_normal.jpeg"/>
    <x v="60"/>
    <s v="https://twitter.com/#!/mjoehlerich/status/1083440222346502144"/>
    <m/>
    <m/>
    <s v="1083440222346502144"/>
    <m/>
    <b v="0"/>
    <n v="0"/>
    <s v=""/>
    <b v="0"/>
    <s v="en"/>
    <m/>
    <s v=""/>
    <b v="0"/>
    <n v="1"/>
    <s v="1083339457590378496"/>
    <s v="Twitter Lite"/>
    <b v="0"/>
    <s v="1083339457590378496"/>
    <s v="Tweet"/>
    <n v="0"/>
    <n v="0"/>
    <m/>
    <m/>
    <m/>
    <m/>
    <m/>
    <m/>
    <m/>
    <m/>
    <n v="2"/>
    <s v="4"/>
    <s v="4"/>
    <m/>
    <m/>
    <m/>
    <m/>
    <m/>
    <m/>
    <m/>
    <m/>
    <m/>
  </r>
  <r>
    <s v="mjoehlerich"/>
    <s v="b"/>
    <m/>
    <m/>
    <m/>
    <m/>
    <m/>
    <m/>
    <m/>
    <m/>
    <s v="No"/>
    <n v="166"/>
    <m/>
    <m/>
    <x v="2"/>
    <d v="2019-01-12T17:37:59.000"/>
    <s v="RT @docassar: exchangeclub via NodeXL https://t.co/bHhg1jVBGc_x000a_@exchangeclub_x000a_@docassar_x000a_@getvetshoused_x000a_@jeffbakerfl_x000a_@dist158_x000a_@donn_mendoza_x000a_@b…"/>
    <s v="https://nodexlgraphgallery.org/Pages/Graph.aspx?graphID=181646"/>
    <s v="nodexlgraphgallery.org"/>
    <x v="7"/>
    <m/>
    <s v="http://pbs.twimg.com/profile_images/430046644684341248/-WZKVmST_normal.jpeg"/>
    <x v="61"/>
    <s v="https://twitter.com/#!/mjoehlerich/status/1084142460379385856"/>
    <m/>
    <m/>
    <s v="1084142460379385856"/>
    <m/>
    <b v="0"/>
    <n v="0"/>
    <s v=""/>
    <b v="0"/>
    <s v="en"/>
    <m/>
    <s v=""/>
    <b v="0"/>
    <n v="0"/>
    <s v="1084090281090260993"/>
    <s v="Twitter Lite"/>
    <b v="0"/>
    <s v="1084090281090260993"/>
    <s v="Tweet"/>
    <n v="0"/>
    <n v="0"/>
    <m/>
    <m/>
    <m/>
    <m/>
    <m/>
    <m/>
    <m/>
    <m/>
    <n v="3"/>
    <s v="4"/>
    <s v="4"/>
    <m/>
    <m/>
    <m/>
    <m/>
    <m/>
    <m/>
    <m/>
    <m/>
    <m/>
  </r>
  <r>
    <s v="mjoehlerich"/>
    <s v="b"/>
    <m/>
    <m/>
    <m/>
    <m/>
    <m/>
    <m/>
    <m/>
    <m/>
    <s v="No"/>
    <n v="167"/>
    <m/>
    <m/>
    <x v="2"/>
    <d v="2019-01-13T17:48:47.000"/>
    <s v="RT @docassar: exchangeclub via NodeXL https://t.co/YeQSauUJck_x000a_@exchangeclub_x000a_@docassar_x000a_@getvetshoused_x000a_@jeffbakerfl_x000a_@dist158_x000a_@donn_mendoza_x000a_@b…"/>
    <s v="https://nodexlgraphgallery.org/Pages/Graph.aspx?graphID=181758"/>
    <s v="nodexlgraphgallery.org"/>
    <x v="7"/>
    <m/>
    <s v="http://pbs.twimg.com/profile_images/430046644684341248/-WZKVmST_normal.jpeg"/>
    <x v="62"/>
    <s v="https://twitter.com/#!/mjoehlerich/status/1084507563746459648"/>
    <m/>
    <m/>
    <s v="1084507563746459648"/>
    <m/>
    <b v="0"/>
    <n v="0"/>
    <s v=""/>
    <b v="0"/>
    <s v="en"/>
    <m/>
    <s v=""/>
    <b v="0"/>
    <n v="0"/>
    <s v="1084462689953435648"/>
    <s v="Twitter Lite"/>
    <b v="0"/>
    <s v="1084462689953435648"/>
    <s v="Tweet"/>
    <n v="0"/>
    <n v="0"/>
    <m/>
    <m/>
    <m/>
    <m/>
    <m/>
    <m/>
    <m/>
    <m/>
    <n v="3"/>
    <s v="4"/>
    <s v="4"/>
    <m/>
    <m/>
    <m/>
    <m/>
    <m/>
    <m/>
    <m/>
    <m/>
    <m/>
  </r>
  <r>
    <s v="mjoehlerich"/>
    <s v="b"/>
    <m/>
    <m/>
    <m/>
    <m/>
    <m/>
    <m/>
    <m/>
    <m/>
    <s v="No"/>
    <n v="168"/>
    <m/>
    <m/>
    <x v="2"/>
    <d v="2019-01-14T22:11:26.000"/>
    <s v="RT @docassar: exchangeclub via NodeXL https://t.co/5HzYwEG9fP_x000a_@exchangeclub_x000a_@docassar_x000a_@getvetshoused_x000a_@jeffbakerfl_x000a_@dist158_x000a_@donn_mendoza_x000a_@b…"/>
    <s v="https://nodexlgraphgallery.org/Pages/Graph.aspx?graphID=181862"/>
    <s v="nodexlgraphgallery.org"/>
    <x v="7"/>
    <m/>
    <s v="http://pbs.twimg.com/profile_images/430046644684341248/-WZKVmST_normal.jpeg"/>
    <x v="63"/>
    <s v="https://twitter.com/#!/mjoehlerich/status/1084936051934736384"/>
    <m/>
    <m/>
    <s v="1084936051934736384"/>
    <m/>
    <b v="0"/>
    <n v="0"/>
    <s v=""/>
    <b v="0"/>
    <s v="en"/>
    <m/>
    <s v=""/>
    <b v="0"/>
    <n v="1"/>
    <s v="1084922754611204096"/>
    <s v="Twitter Lite"/>
    <b v="0"/>
    <s v="1084922754611204096"/>
    <s v="Tweet"/>
    <n v="0"/>
    <n v="0"/>
    <m/>
    <m/>
    <m/>
    <m/>
    <m/>
    <m/>
    <m/>
    <m/>
    <n v="3"/>
    <s v="4"/>
    <s v="4"/>
    <m/>
    <m/>
    <m/>
    <m/>
    <m/>
    <m/>
    <m/>
    <m/>
    <m/>
  </r>
  <r>
    <s v="tracey_edwards"/>
    <s v="docassar"/>
    <m/>
    <m/>
    <m/>
    <m/>
    <m/>
    <m/>
    <m/>
    <m/>
    <s v="Yes"/>
    <n v="212"/>
    <m/>
    <m/>
    <x v="2"/>
    <d v="2018-11-16T22:16:20.000"/>
    <s v="Excited to hear @docassar talk about  #socialmedia for #serviceclubs @exchangeclub #ExchangeStrong #exchangefit #community https://t.co/5HUuGAwabQ"/>
    <m/>
    <m/>
    <x v="25"/>
    <s v="https://pbs.twimg.com/media/DsKC6BLVsAApTen.jpg"/>
    <s v="https://pbs.twimg.com/media/DsKC6BLVsAApTen.jpg"/>
    <x v="64"/>
    <s v="https://twitter.com/#!/tracey_edwards/status/1063556400788328448"/>
    <m/>
    <m/>
    <s v="1063556400788328448"/>
    <m/>
    <b v="0"/>
    <n v="3"/>
    <s v=""/>
    <b v="0"/>
    <s v="en"/>
    <m/>
    <s v=""/>
    <b v="0"/>
    <n v="0"/>
    <s v=""/>
    <s v="Twitter for iPhone"/>
    <b v="0"/>
    <s v="1063556400788328448"/>
    <s v="Tweet"/>
    <n v="0"/>
    <n v="0"/>
    <m/>
    <m/>
    <m/>
    <m/>
    <m/>
    <m/>
    <m/>
    <m/>
    <n v="1"/>
    <s v="5"/>
    <s v="1"/>
    <m/>
    <m/>
    <m/>
    <m/>
    <m/>
    <m/>
    <m/>
    <m/>
    <m/>
  </r>
  <r>
    <s v="docassar"/>
    <s v="docassar"/>
    <m/>
    <m/>
    <m/>
    <m/>
    <m/>
    <m/>
    <m/>
    <m/>
    <s v="No"/>
    <n v="225"/>
    <m/>
    <m/>
    <x v="0"/>
    <d v="2018-11-25T03:32:39.000"/>
    <s v="@docassar #exchangestrong #serviceclubleaders2018conference exchangeclub latingrammys #NodeXL"/>
    <m/>
    <m/>
    <x v="26"/>
    <m/>
    <s v="http://pbs.twimg.com/profile_images/993645134372798469/pAZy1Q6j_normal.jpg"/>
    <x v="65"/>
    <s v="https://twitter.com/#!/docassar/status/1066535108264419336"/>
    <m/>
    <m/>
    <s v="1066535108264419336"/>
    <m/>
    <b v="0"/>
    <n v="2"/>
    <s v="47893228"/>
    <b v="0"/>
    <s v="en"/>
    <m/>
    <s v=""/>
    <b v="0"/>
    <n v="0"/>
    <s v=""/>
    <s v="Twitter Web Client"/>
    <b v="0"/>
    <s v="1066535108264419336"/>
    <s v="Tweet"/>
    <n v="0"/>
    <n v="0"/>
    <m/>
    <m/>
    <m/>
    <m/>
    <m/>
    <m/>
    <m/>
    <m/>
    <n v="1"/>
    <s v="1"/>
    <s v="1"/>
    <n v="0"/>
    <n v="0"/>
    <n v="0"/>
    <n v="0"/>
    <n v="0"/>
    <n v="0"/>
    <n v="6"/>
    <n v="100"/>
    <n v="6"/>
  </r>
  <r>
    <s v="docassar"/>
    <s v="exchangeclub"/>
    <m/>
    <m/>
    <m/>
    <m/>
    <m/>
    <m/>
    <m/>
    <m/>
    <s v="No"/>
    <n v="245"/>
    <m/>
    <m/>
    <x v="2"/>
    <d v="2019-01-04T14:02:00.000"/>
    <s v="RT @exchangeclub: Still need a resolution?_x000a_1. SPONSOR A NEW MEMBER INTO YOUR CLUB, SO YOU CAN GROW #ExchangeStrong!_x000a_2. Attend your Exchange…"/>
    <m/>
    <m/>
    <x v="6"/>
    <m/>
    <s v="http://pbs.twimg.com/profile_images/993645134372798469/pAZy1Q6j_normal.jpg"/>
    <x v="66"/>
    <s v="https://twitter.com/#!/docassar/status/1081189001405583360"/>
    <m/>
    <m/>
    <s v="1081189001405583360"/>
    <m/>
    <b v="0"/>
    <n v="0"/>
    <s v=""/>
    <b v="0"/>
    <s v="en"/>
    <m/>
    <s v=""/>
    <b v="0"/>
    <n v="4"/>
    <s v="1080880215621025793"/>
    <s v="Twitter Web Client"/>
    <b v="0"/>
    <s v="1080880215621025793"/>
    <s v="Tweet"/>
    <n v="0"/>
    <n v="0"/>
    <m/>
    <m/>
    <m/>
    <m/>
    <m/>
    <m/>
    <m/>
    <m/>
    <n v="17"/>
    <s v="1"/>
    <s v="2"/>
    <n v="0"/>
    <n v="0"/>
    <n v="0"/>
    <n v="0"/>
    <n v="0"/>
    <n v="0"/>
    <n v="23"/>
    <n v="100"/>
    <n v="23"/>
  </r>
  <r>
    <s v="exmississippi"/>
    <s v="exmississippi"/>
    <m/>
    <m/>
    <m/>
    <m/>
    <m/>
    <m/>
    <m/>
    <m/>
    <s v="No"/>
    <n v="284"/>
    <m/>
    <m/>
    <x v="0"/>
    <d v="2019-01-15T18:42:01.000"/>
    <s v="Congratulations to our future president Danny Jones of Batesville. Leadership training was intense and he did great #ExchangeStrong #ExchangeFit https://t.co/XErSLM1QR4"/>
    <s v="https://www.facebook.com/permalink.php?story_fbid=10161590945440311&amp;id=152200685310"/>
    <s v="facebook.com"/>
    <x v="0"/>
    <m/>
    <s v="http://pbs.twimg.com/profile_images/481166094787280896/awvoeCzS_normal.jpeg"/>
    <x v="67"/>
    <s v="https://twitter.com/#!/exmississippi/status/1085245739020832768"/>
    <m/>
    <m/>
    <s v="1085245739020832768"/>
    <m/>
    <b v="0"/>
    <n v="0"/>
    <s v=""/>
    <b v="0"/>
    <s v="en"/>
    <m/>
    <s v=""/>
    <b v="0"/>
    <n v="0"/>
    <s v=""/>
    <s v="Facebook"/>
    <b v="0"/>
    <s v="1085245739020832768"/>
    <s v="Tweet"/>
    <n v="0"/>
    <n v="0"/>
    <m/>
    <m/>
    <m/>
    <m/>
    <m/>
    <m/>
    <m/>
    <m/>
    <n v="1"/>
    <s v="2"/>
    <s v="2"/>
    <n v="2"/>
    <n v="10.526315789473685"/>
    <n v="1"/>
    <n v="5.2631578947368425"/>
    <n v="0"/>
    <n v="0"/>
    <n v="16"/>
    <n v="84.21052631578948"/>
    <n v="19"/>
  </r>
  <r>
    <s v="tracey_edwards"/>
    <s v="getvetshoused"/>
    <m/>
    <m/>
    <m/>
    <m/>
    <m/>
    <m/>
    <m/>
    <m/>
    <s v="Yes"/>
    <n v="287"/>
    <m/>
    <m/>
    <x v="2"/>
    <d v="2018-11-08T15:39:10.000"/>
    <s v="RT @exchangeclub: Toledo's local Exchange Clubs, 5 in fact, are revving up for their 11/11@7 event in partnership with @GetVetsHoused! Nati…"/>
    <m/>
    <m/>
    <x v="7"/>
    <m/>
    <s v="http://pbs.twimg.com/profile_images/891120093261942784/R5BiBf09_normal.jpg"/>
    <x v="68"/>
    <s v="https://twitter.com/#!/tracey_edwards/status/1060557345430953989"/>
    <m/>
    <m/>
    <s v="1060557345430953989"/>
    <m/>
    <b v="0"/>
    <n v="0"/>
    <s v=""/>
    <b v="1"/>
    <s v="en"/>
    <m/>
    <s v="1060547788847616001"/>
    <b v="0"/>
    <n v="1"/>
    <s v="1060556967897370624"/>
    <s v="Twitter for iPhone"/>
    <b v="0"/>
    <s v="1060556967897370624"/>
    <s v="Tweet"/>
    <n v="0"/>
    <n v="0"/>
    <m/>
    <m/>
    <m/>
    <m/>
    <m/>
    <m/>
    <m/>
    <m/>
    <n v="2"/>
    <s v="5"/>
    <s v="5"/>
    <m/>
    <m/>
    <m/>
    <m/>
    <m/>
    <m/>
    <m/>
    <m/>
    <m/>
  </r>
  <r>
    <s v="exchangeclub"/>
    <s v="getvetshoused"/>
    <m/>
    <m/>
    <m/>
    <m/>
    <m/>
    <m/>
    <m/>
    <m/>
    <s v="No"/>
    <n v="288"/>
    <m/>
    <m/>
    <x v="2"/>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27"/>
    <m/>
    <s v="http://pbs.twimg.com/profile_images/1067787108717404161/hzPo4Xv4_normal.jpg"/>
    <x v="69"/>
    <s v="https://twitter.com/#!/exchangeclub/status/1060556967897370624"/>
    <m/>
    <m/>
    <s v="1060556967897370624"/>
    <m/>
    <b v="0"/>
    <n v="1"/>
    <s v=""/>
    <b v="1"/>
    <s v="en"/>
    <m/>
    <s v="1060547788847616001"/>
    <b v="0"/>
    <n v="1"/>
    <s v=""/>
    <s v="Twitter Web Client"/>
    <b v="0"/>
    <s v="1060556967897370624"/>
    <s v="Tweet"/>
    <n v="0"/>
    <n v="0"/>
    <m/>
    <m/>
    <m/>
    <m/>
    <m/>
    <m/>
    <m/>
    <m/>
    <n v="2"/>
    <s v="2"/>
    <s v="5"/>
    <m/>
    <m/>
    <m/>
    <m/>
    <m/>
    <m/>
    <m/>
    <m/>
    <m/>
  </r>
  <r>
    <s v="exchangeclub"/>
    <s v="getvetshoused"/>
    <m/>
    <m/>
    <m/>
    <m/>
    <m/>
    <m/>
    <m/>
    <m/>
    <s v="No"/>
    <n v="289"/>
    <m/>
    <m/>
    <x v="2"/>
    <d v="2018-11-13T16:43:16.000"/>
    <s v="Did your club hold an 11/11@7 event ? Share your pics!_x000a_#ExchangeStrong #HousingOurHeroes #NoMoreHomelessVets @GetVetsHoused https://t.co/EiIgYmPywP"/>
    <s v="https://www.youtube.com/watch?v=Nni14Q9GbzM&amp;feature=youtu.be"/>
    <s v="youtube.com"/>
    <x v="28"/>
    <m/>
    <s v="http://pbs.twimg.com/profile_images/1067787108717404161/hzPo4Xv4_normal.jpg"/>
    <x v="70"/>
    <s v="https://twitter.com/#!/exchangeclub/status/1062385417385848832"/>
    <m/>
    <m/>
    <s v="1062385417385848832"/>
    <m/>
    <b v="0"/>
    <n v="0"/>
    <s v=""/>
    <b v="0"/>
    <s v="en"/>
    <m/>
    <s v=""/>
    <b v="0"/>
    <n v="0"/>
    <s v=""/>
    <s v="Twitter Web Client"/>
    <b v="0"/>
    <s v="1062385417385848832"/>
    <s v="Tweet"/>
    <n v="0"/>
    <n v="0"/>
    <m/>
    <m/>
    <m/>
    <m/>
    <m/>
    <m/>
    <m/>
    <m/>
    <n v="2"/>
    <s v="2"/>
    <s v="5"/>
    <n v="0"/>
    <n v="0"/>
    <n v="0"/>
    <n v="0"/>
    <n v="0"/>
    <n v="0"/>
    <n v="16"/>
    <n v="100"/>
    <n v="16"/>
  </r>
  <r>
    <s v="tracey_edwards"/>
    <s v="tracey_edwards"/>
    <m/>
    <m/>
    <m/>
    <m/>
    <m/>
    <m/>
    <m/>
    <m/>
    <s v="No"/>
    <n v="290"/>
    <m/>
    <m/>
    <x v="0"/>
    <d v="2018-11-01T17:45:31.000"/>
    <s v="#JoinExchange campaign starts today! #ExchangeFit #ExchangeStrong #ThursdayThoughts #ThursdayMotivation #ThankfulThursday #November1st https://t.co/l90Ou6qAQ0"/>
    <s v="https://twitter.com/exchangeclub/status/1058014741191372800"/>
    <s v="twitter.com"/>
    <x v="29"/>
    <m/>
    <s v="http://pbs.twimg.com/profile_images/891120093261942784/R5BiBf09_normal.jpg"/>
    <x v="71"/>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3"/>
    <s v="5"/>
    <s v="5"/>
    <n v="0"/>
    <n v="0"/>
    <n v="0"/>
    <n v="0"/>
    <n v="0"/>
    <n v="0"/>
    <n v="10"/>
    <n v="100"/>
    <n v="10"/>
  </r>
  <r>
    <s v="tracey_edwards"/>
    <s v="exchangeclub"/>
    <m/>
    <m/>
    <m/>
    <m/>
    <m/>
    <m/>
    <m/>
    <m/>
    <s v="Yes"/>
    <n v="294"/>
    <m/>
    <m/>
    <x v="2"/>
    <d v="2018-11-16T22:50:17.000"/>
    <s v="RT @exchangeclub: Exchange is pleased to host Service Club Leaders Conference, Nov 15-17, in the exciting city of #Reno. CEO @Tracey_Edward…"/>
    <m/>
    <m/>
    <x v="30"/>
    <m/>
    <s v="http://pbs.twimg.com/profile_images/891120093261942784/R5BiBf09_normal.jpg"/>
    <x v="72"/>
    <s v="https://twitter.com/#!/tracey_edwards/status/1063564944002625536"/>
    <m/>
    <m/>
    <s v="1063564944002625536"/>
    <m/>
    <b v="0"/>
    <n v="0"/>
    <s v=""/>
    <b v="0"/>
    <s v="en"/>
    <m/>
    <s v=""/>
    <b v="0"/>
    <n v="1"/>
    <s v="1063530405331124225"/>
    <s v="Twitter for iPhone"/>
    <b v="0"/>
    <s v="1063530405331124225"/>
    <s v="Tweet"/>
    <n v="0"/>
    <n v="0"/>
    <m/>
    <m/>
    <m/>
    <m/>
    <m/>
    <m/>
    <m/>
    <m/>
    <n v="6"/>
    <s v="5"/>
    <s v="2"/>
    <n v="2"/>
    <n v="9.090909090909092"/>
    <n v="0"/>
    <n v="0"/>
    <n v="0"/>
    <n v="0"/>
    <n v="20"/>
    <n v="90.9090909090909"/>
    <n v="22"/>
  </r>
  <r>
    <s v="tracey_edwards"/>
    <s v="exchangeclub"/>
    <m/>
    <m/>
    <m/>
    <m/>
    <m/>
    <m/>
    <m/>
    <m/>
    <s v="Yes"/>
    <n v="295"/>
    <m/>
    <m/>
    <x v="2"/>
    <d v="2018-11-19T23:07:52.000"/>
    <s v="RT @exchangeclub: Disaster Relief Fund: Many impacted by the wild fires in California, at least 10 Exchange Club members in the Paradise an…"/>
    <m/>
    <m/>
    <x v="7"/>
    <m/>
    <s v="http://pbs.twimg.com/profile_images/891120093261942784/R5BiBf09_normal.jpg"/>
    <x v="73"/>
    <s v="https://twitter.com/#!/tracey_edwards/status/1064656532724465664"/>
    <m/>
    <m/>
    <s v="1064656532724465664"/>
    <m/>
    <b v="0"/>
    <n v="0"/>
    <s v=""/>
    <b v="0"/>
    <s v="en"/>
    <m/>
    <s v=""/>
    <b v="0"/>
    <n v="2"/>
    <s v="1064572984533360640"/>
    <s v="Twitter for iPhone"/>
    <b v="0"/>
    <s v="1064572984533360640"/>
    <s v="Tweet"/>
    <n v="0"/>
    <n v="0"/>
    <m/>
    <m/>
    <m/>
    <m/>
    <m/>
    <m/>
    <m/>
    <m/>
    <n v="6"/>
    <s v="5"/>
    <s v="2"/>
    <n v="2"/>
    <n v="8.695652173913043"/>
    <n v="2"/>
    <n v="8.695652173913043"/>
    <n v="0"/>
    <n v="0"/>
    <n v="19"/>
    <n v="82.6086956521739"/>
    <n v="23"/>
  </r>
  <r>
    <s v="tracey_edwards"/>
    <s v="exchangeclub"/>
    <m/>
    <m/>
    <m/>
    <m/>
    <m/>
    <m/>
    <m/>
    <m/>
    <s v="Yes"/>
    <n v="296"/>
    <m/>
    <m/>
    <x v="2"/>
    <d v="2018-11-28T15:47:43.000"/>
    <s v="RT @exchangeclub: We simply want to say #ThankYou ! #ThankYouWednesday #ExchangeStrong https://t.co/hCZAfpYi9l"/>
    <m/>
    <m/>
    <x v="31"/>
    <s v="https://pbs.twimg.com/media/DtGEduJXcAAS7Te.jpg"/>
    <s v="https://pbs.twimg.com/media/DtGEduJXcAAS7Te.jpg"/>
    <x v="74"/>
    <s v="https://twitter.com/#!/tracey_edwards/status/1067807257004580870"/>
    <m/>
    <m/>
    <s v="1067807257004580870"/>
    <m/>
    <b v="0"/>
    <n v="0"/>
    <s v=""/>
    <b v="0"/>
    <s v="en"/>
    <m/>
    <s v=""/>
    <b v="0"/>
    <n v="1"/>
    <s v="1067780235163287552"/>
    <s v="Twitter for iPhone"/>
    <b v="0"/>
    <s v="1067780235163287552"/>
    <s v="Tweet"/>
    <n v="0"/>
    <n v="0"/>
    <m/>
    <m/>
    <m/>
    <m/>
    <m/>
    <m/>
    <m/>
    <m/>
    <n v="6"/>
    <s v="5"/>
    <s v="2"/>
    <n v="0"/>
    <n v="0"/>
    <n v="0"/>
    <n v="0"/>
    <n v="0"/>
    <n v="0"/>
    <n v="10"/>
    <n v="100"/>
    <n v="10"/>
  </r>
  <r>
    <s v="tracey_edwards"/>
    <s v="tracey_edwards"/>
    <m/>
    <m/>
    <m/>
    <m/>
    <m/>
    <m/>
    <m/>
    <m/>
    <s v="No"/>
    <n v="297"/>
    <m/>
    <m/>
    <x v="0"/>
    <d v="2018-12-14T13:42:21.000"/>
    <s v="I ❤️ these faces! What a fun and festive group! Thanks for being #ExchangeStrong 🤗🥂🎄#MerryChristmas #festive #cheers https://t.co/wp7p2rfEdd"/>
    <s v="https://twitter.com/higginsmba/status/1073542456568897536"/>
    <s v="twitter.com"/>
    <x v="11"/>
    <m/>
    <s v="http://pbs.twimg.com/profile_images/891120093261942784/R5BiBf09_normal.jpg"/>
    <x v="75"/>
    <s v="https://twitter.com/#!/tracey_edwards/status/1073573913202954240"/>
    <m/>
    <m/>
    <s v="1073573913202954240"/>
    <m/>
    <b v="0"/>
    <n v="3"/>
    <s v=""/>
    <b v="1"/>
    <s v="en"/>
    <m/>
    <s v="1073542456568897536"/>
    <b v="0"/>
    <n v="1"/>
    <s v=""/>
    <s v="Twitter for iPhone"/>
    <b v="0"/>
    <s v="1073573913202954240"/>
    <s v="Tweet"/>
    <n v="0"/>
    <n v="0"/>
    <s v="-84.8203089,38.403186 _x000a_-80.518626,38.403186 _x000a_-80.518626,42.327133 _x000a_-84.8203089,42.327133"/>
    <s v="United States"/>
    <s v="US"/>
    <s v="Ohio, USA"/>
    <s v="de599025180e2ee7"/>
    <s v="Ohio"/>
    <s v="admin"/>
    <s v="https://api.twitter.com/1.1/geo/id/de599025180e2ee7.json"/>
    <n v="3"/>
    <s v="5"/>
    <s v="5"/>
    <n v="3"/>
    <n v="18.75"/>
    <n v="0"/>
    <n v="0"/>
    <n v="0"/>
    <n v="0"/>
    <n v="13"/>
    <n v="81.25"/>
    <n v="16"/>
  </r>
  <r>
    <s v="tracey_edwards"/>
    <s v="tracey_edwards"/>
    <m/>
    <m/>
    <m/>
    <m/>
    <m/>
    <m/>
    <m/>
    <m/>
    <s v="No"/>
    <n v="298"/>
    <m/>
    <m/>
    <x v="0"/>
    <d v="2019-01-10T22:08:29.000"/>
    <s v="Join us for this amazing experience! #vacation #bucketlist #cruise #ExchangeStrong https://t.co/4CaLgv1LjV"/>
    <s v="https://twitter.com/exchangeclub/status/1083378025608237056"/>
    <s v="twitter.com"/>
    <x v="32"/>
    <m/>
    <s v="http://pbs.twimg.com/profile_images/891120093261942784/R5BiBf09_normal.jpg"/>
    <x v="76"/>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3"/>
    <s v="5"/>
    <s v="5"/>
    <n v="1"/>
    <n v="10"/>
    <n v="0"/>
    <n v="0"/>
    <n v="0"/>
    <n v="0"/>
    <n v="9"/>
    <n v="90"/>
    <n v="10"/>
  </r>
  <r>
    <s v="exchangeclub"/>
    <s v="tracey_edwards"/>
    <m/>
    <m/>
    <m/>
    <m/>
    <m/>
    <m/>
    <m/>
    <m/>
    <s v="Yes"/>
    <n v="300"/>
    <m/>
    <m/>
    <x v="2"/>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33"/>
    <m/>
    <s v="http://pbs.twimg.com/profile_images/1067787108717404161/hzPo4Xv4_normal.jpg"/>
    <x v="77"/>
    <s v="https://twitter.com/#!/exchangeclub/status/1063530405331124225"/>
    <m/>
    <m/>
    <s v="1063530405331124225"/>
    <m/>
    <b v="0"/>
    <n v="2"/>
    <s v=""/>
    <b v="0"/>
    <s v="en"/>
    <m/>
    <s v=""/>
    <b v="0"/>
    <n v="1"/>
    <s v=""/>
    <s v="Twitter Web Client"/>
    <b v="0"/>
    <s v="1063530405331124225"/>
    <s v="Tweet"/>
    <n v="0"/>
    <n v="0"/>
    <m/>
    <m/>
    <m/>
    <m/>
    <m/>
    <m/>
    <m/>
    <m/>
    <n v="2"/>
    <s v="2"/>
    <s v="5"/>
    <n v="2"/>
    <n v="5.2631578947368425"/>
    <n v="0"/>
    <n v="0"/>
    <n v="0"/>
    <n v="0"/>
    <n v="36"/>
    <n v="94.73684210526316"/>
    <n v="38"/>
  </r>
  <r>
    <s v="exchangeclub"/>
    <s v="dstrub"/>
    <m/>
    <m/>
    <m/>
    <m/>
    <m/>
    <m/>
    <m/>
    <m/>
    <s v="No"/>
    <n v="301"/>
    <m/>
    <m/>
    <x v="2"/>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0"/>
    <s v="https://pbs.twimg.com/media/DtLuHUIXcAAI09b.jpg"/>
    <s v="https://pbs.twimg.com/media/DtLuHUIXcAAI09b.jpg"/>
    <x v="78"/>
    <s v="https://twitter.com/#!/exchangeclub/status/1068177889856753665"/>
    <m/>
    <m/>
    <s v="1068177889856753665"/>
    <m/>
    <b v="0"/>
    <n v="2"/>
    <s v=""/>
    <b v="0"/>
    <s v="en"/>
    <m/>
    <s v=""/>
    <b v="0"/>
    <n v="0"/>
    <s v=""/>
    <s v="Twitter Web Client"/>
    <b v="0"/>
    <s v="1068177889856753665"/>
    <s v="Tweet"/>
    <n v="0"/>
    <n v="0"/>
    <m/>
    <m/>
    <m/>
    <m/>
    <m/>
    <m/>
    <m/>
    <m/>
    <n v="1"/>
    <s v="2"/>
    <s v="2"/>
    <m/>
    <m/>
    <m/>
    <m/>
    <m/>
    <m/>
    <m/>
    <m/>
    <m/>
  </r>
  <r>
    <s v="bsolder"/>
    <s v="bsolder"/>
    <m/>
    <m/>
    <m/>
    <m/>
    <m/>
    <m/>
    <m/>
    <m/>
    <s v="No"/>
    <n v="303"/>
    <m/>
    <m/>
    <x v="0"/>
    <d v="2018-11-02T16:40:42.000"/>
    <s v="I’m getting ready for the winter volleyball 🏐 league. It’s the first organized league I’ve participated in since the 1,900s #exchangestrong #exchangefit #growexchange let’s get moving https://t.co/9q08nrOU98"/>
    <m/>
    <m/>
    <x v="34"/>
    <s v="https://pbs.twimg.com/media/DrAv03AWoAE-b2b.jpg"/>
    <s v="https://pbs.twimg.com/media/DrAv03AWoAE-b2b.jpg"/>
    <x v="79"/>
    <s v="https://twitter.com/#!/bsolder/status/1058398504882704384"/>
    <m/>
    <m/>
    <s v="1058398504882704384"/>
    <m/>
    <b v="0"/>
    <n v="1"/>
    <s v=""/>
    <b v="0"/>
    <s v="en"/>
    <m/>
    <s v=""/>
    <b v="0"/>
    <n v="0"/>
    <s v=""/>
    <s v="Twitter for iPhone"/>
    <b v="0"/>
    <s v="1058398504882704384"/>
    <s v="Tweet"/>
    <n v="0"/>
    <n v="0"/>
    <m/>
    <m/>
    <m/>
    <m/>
    <m/>
    <m/>
    <m/>
    <m/>
    <n v="1"/>
    <s v="3"/>
    <s v="3"/>
    <n v="1"/>
    <n v="3.3333333333333335"/>
    <n v="0"/>
    <n v="0"/>
    <n v="0"/>
    <n v="0"/>
    <n v="29"/>
    <n v="96.66666666666667"/>
    <n v="30"/>
  </r>
  <r>
    <s v="bsolder"/>
    <s v="exchangeclub"/>
    <m/>
    <m/>
    <m/>
    <m/>
    <m/>
    <m/>
    <m/>
    <m/>
    <s v="Yes"/>
    <n v="305"/>
    <m/>
    <m/>
    <x v="2"/>
    <d v="2018-12-07T00:20:52.000"/>
    <s v="RT @exchangeclub: XC Penns Grove, NJ, partnered with the ACME Market grocery store in Pennsville, NJ, to raise funds for Thanksgiving meals…"/>
    <m/>
    <m/>
    <x v="7"/>
    <m/>
    <s v="http://pbs.twimg.com/profile_images/570658932726861824/MSzOYUtx_normal.jpeg"/>
    <x v="80"/>
    <s v="https://twitter.com/#!/bsolder/status/1070835496815902720"/>
    <m/>
    <m/>
    <s v="1070835496815902720"/>
    <m/>
    <b v="0"/>
    <n v="0"/>
    <s v=""/>
    <b v="0"/>
    <s v="en"/>
    <m/>
    <s v=""/>
    <b v="0"/>
    <n v="3"/>
    <s v="1070783376406253569"/>
    <s v="Twitter for iPhone"/>
    <b v="0"/>
    <s v="1070783376406253569"/>
    <s v="Tweet"/>
    <n v="0"/>
    <n v="0"/>
    <m/>
    <m/>
    <m/>
    <m/>
    <m/>
    <m/>
    <m/>
    <m/>
    <n v="3"/>
    <s v="3"/>
    <s v="2"/>
    <n v="0"/>
    <n v="0"/>
    <n v="0"/>
    <n v="0"/>
    <n v="0"/>
    <n v="0"/>
    <n v="22"/>
    <n v="100"/>
    <n v="22"/>
  </r>
  <r>
    <s v="bsolder"/>
    <s v="exchangeclub"/>
    <m/>
    <m/>
    <m/>
    <m/>
    <m/>
    <m/>
    <m/>
    <m/>
    <s v="Yes"/>
    <n v="306"/>
    <m/>
    <m/>
    <x v="2"/>
    <d v="2018-12-14T01:38:35.000"/>
    <s v="RT @exchangeclub: SIX Exchange Clubs, including the Exchange Club of Corona Del Mar, CA, have supported the Exchange Club Family Support Ce…"/>
    <m/>
    <m/>
    <x v="7"/>
    <m/>
    <s v="http://pbs.twimg.com/profile_images/570658932726861824/MSzOYUtx_normal.jpeg"/>
    <x v="81"/>
    <s v="https://twitter.com/#!/bsolder/status/1073391769826545664"/>
    <m/>
    <m/>
    <s v="1073391769826545664"/>
    <m/>
    <b v="0"/>
    <n v="0"/>
    <s v=""/>
    <b v="0"/>
    <s v="en"/>
    <m/>
    <s v=""/>
    <b v="0"/>
    <n v="1"/>
    <s v="1073304371897745408"/>
    <s v="Twitter for iPhone"/>
    <b v="0"/>
    <s v="1073304371897745408"/>
    <s v="Tweet"/>
    <n v="0"/>
    <n v="0"/>
    <m/>
    <m/>
    <m/>
    <m/>
    <m/>
    <m/>
    <m/>
    <m/>
    <n v="3"/>
    <s v="3"/>
    <s v="2"/>
    <n v="2"/>
    <n v="9.090909090909092"/>
    <n v="1"/>
    <n v="4.545454545454546"/>
    <n v="0"/>
    <n v="0"/>
    <n v="19"/>
    <n v="86.36363636363636"/>
    <n v="22"/>
  </r>
  <r>
    <s v="bsolder"/>
    <s v="exchangeclub"/>
    <m/>
    <m/>
    <m/>
    <m/>
    <m/>
    <m/>
    <m/>
    <m/>
    <s v="Yes"/>
    <n v="307"/>
    <m/>
    <m/>
    <x v="1"/>
    <d v="2019-01-14T17:44:06.000"/>
    <s v="@exchangeclub We do it #forthechildren #exchangegreat #ExchangeStrong"/>
    <m/>
    <m/>
    <x v="35"/>
    <m/>
    <s v="http://pbs.twimg.com/profile_images/570658932726861824/MSzOYUtx_normal.jpeg"/>
    <x v="82"/>
    <s v="https://twitter.com/#!/bsolder/status/1084868774451384321"/>
    <m/>
    <m/>
    <s v="1084868774451384321"/>
    <s v="1084827508443414534"/>
    <b v="0"/>
    <n v="2"/>
    <s v="22968469"/>
    <b v="0"/>
    <s v="en"/>
    <m/>
    <s v=""/>
    <b v="0"/>
    <n v="0"/>
    <s v=""/>
    <s v="Twitter for iPhone"/>
    <b v="0"/>
    <s v="1084827508443414534"/>
    <s v="Tweet"/>
    <n v="0"/>
    <n v="0"/>
    <m/>
    <m/>
    <m/>
    <m/>
    <m/>
    <m/>
    <m/>
    <m/>
    <n v="1"/>
    <s v="3"/>
    <s v="2"/>
    <n v="0"/>
    <n v="0"/>
    <n v="0"/>
    <n v="0"/>
    <n v="0"/>
    <n v="0"/>
    <n v="7"/>
    <n v="100"/>
    <n v="7"/>
  </r>
  <r>
    <s v="exchangeclub"/>
    <s v="waltchurchills"/>
    <m/>
    <m/>
    <m/>
    <m/>
    <m/>
    <m/>
    <m/>
    <m/>
    <s v="No"/>
    <n v="309"/>
    <m/>
    <m/>
    <x v="2"/>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0"/>
    <s v="https://pbs.twimg.com/media/DuOp-U4XcAc4RU7.jpg"/>
    <s v="https://pbs.twimg.com/media/DuOp-U4XcAc4RU7.jpg"/>
    <x v="83"/>
    <s v="https://twitter.com/#!/exchangeclub/status/1072888033052188677"/>
    <m/>
    <m/>
    <s v="1072888033052188677"/>
    <m/>
    <b v="0"/>
    <n v="1"/>
    <s v=""/>
    <b v="0"/>
    <s v="en"/>
    <m/>
    <s v=""/>
    <b v="0"/>
    <n v="0"/>
    <s v=""/>
    <s v="Twitter Web Client"/>
    <b v="0"/>
    <s v="1072888033052188677"/>
    <s v="Tweet"/>
    <n v="0"/>
    <n v="0"/>
    <m/>
    <m/>
    <m/>
    <m/>
    <m/>
    <m/>
    <m/>
    <m/>
    <n v="1"/>
    <s v="2"/>
    <s v="2"/>
    <n v="0"/>
    <n v="0"/>
    <n v="0"/>
    <n v="0"/>
    <n v="0"/>
    <n v="0"/>
    <n v="41"/>
    <n v="100"/>
    <n v="41"/>
  </r>
  <r>
    <s v="exchangeclub"/>
    <s v="billingsbreakf1"/>
    <m/>
    <m/>
    <m/>
    <m/>
    <m/>
    <m/>
    <m/>
    <m/>
    <s v="No"/>
    <n v="310"/>
    <m/>
    <m/>
    <x v="2"/>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36"/>
    <s v="https://pbs.twimg.com/media/Du4n5c_XcAEIfql.jpg"/>
    <s v="https://pbs.twimg.com/media/Du4n5c_XcAEIfql.jpg"/>
    <x v="84"/>
    <s v="https://twitter.com/#!/exchangeclub/status/1075841286446465024"/>
    <m/>
    <m/>
    <s v="1075841286446465024"/>
    <m/>
    <b v="0"/>
    <n v="1"/>
    <s v=""/>
    <b v="0"/>
    <s v="en"/>
    <m/>
    <s v=""/>
    <b v="0"/>
    <n v="0"/>
    <s v=""/>
    <s v="Twitter Web Client"/>
    <b v="0"/>
    <s v="1075841286446465024"/>
    <s v="Tweet"/>
    <n v="0"/>
    <n v="0"/>
    <m/>
    <m/>
    <m/>
    <m/>
    <m/>
    <m/>
    <m/>
    <m/>
    <n v="1"/>
    <s v="2"/>
    <s v="2"/>
    <m/>
    <m/>
    <m/>
    <m/>
    <m/>
    <m/>
    <m/>
    <m/>
    <m/>
  </r>
  <r>
    <s v="exchangeclub"/>
    <s v="exchangeclub"/>
    <m/>
    <m/>
    <m/>
    <m/>
    <m/>
    <m/>
    <m/>
    <m/>
    <s v="No"/>
    <n v="312"/>
    <m/>
    <m/>
    <x v="0"/>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6"/>
    <s v="https://pbs.twimg.com/media/DrVOZ91WwAAAejv.jpg"/>
    <s v="https://pbs.twimg.com/media/DrVOZ91WwAAAejv.jpg"/>
    <x v="85"/>
    <s v="https://twitter.com/#!/exchangeclub/status/1059839610258423812"/>
    <m/>
    <m/>
    <s v="1059839610258423812"/>
    <m/>
    <b v="0"/>
    <n v="2"/>
    <s v=""/>
    <b v="0"/>
    <s v="en"/>
    <m/>
    <s v=""/>
    <b v="0"/>
    <n v="0"/>
    <s v=""/>
    <s v="Twitter Web Client"/>
    <b v="0"/>
    <s v="1059839610258423812"/>
    <s v="Tweet"/>
    <n v="0"/>
    <n v="0"/>
    <m/>
    <m/>
    <m/>
    <m/>
    <m/>
    <m/>
    <m/>
    <m/>
    <n v="40"/>
    <s v="2"/>
    <s v="2"/>
    <n v="1"/>
    <n v="2.0408163265306123"/>
    <n v="1"/>
    <n v="2.0408163265306123"/>
    <n v="0"/>
    <n v="0"/>
    <n v="47"/>
    <n v="95.91836734693878"/>
    <n v="49"/>
  </r>
  <r>
    <s v="exchangeclub"/>
    <s v="exchangeclub"/>
    <m/>
    <m/>
    <m/>
    <m/>
    <m/>
    <m/>
    <m/>
    <m/>
    <s v="No"/>
    <n v="313"/>
    <m/>
    <m/>
    <x v="0"/>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0"/>
    <m/>
    <s v="http://pbs.twimg.com/profile_images/1067787108717404161/hzPo4Xv4_normal.jpg"/>
    <x v="86"/>
    <s v="https://twitter.com/#!/exchangeclub/status/1060271779292348425"/>
    <m/>
    <m/>
    <s v="1060271779292348425"/>
    <m/>
    <b v="0"/>
    <n v="1"/>
    <s v=""/>
    <b v="0"/>
    <s v="en"/>
    <m/>
    <s v=""/>
    <b v="0"/>
    <n v="0"/>
    <s v=""/>
    <s v="Twitter Web Client"/>
    <b v="0"/>
    <s v="1060271779292348425"/>
    <s v="Tweet"/>
    <n v="0"/>
    <n v="0"/>
    <m/>
    <m/>
    <m/>
    <m/>
    <m/>
    <m/>
    <m/>
    <m/>
    <n v="40"/>
    <s v="2"/>
    <s v="2"/>
    <n v="0"/>
    <n v="0"/>
    <n v="1"/>
    <n v="2.3255813953488373"/>
    <n v="0"/>
    <n v="0"/>
    <n v="42"/>
    <n v="97.67441860465117"/>
    <n v="43"/>
  </r>
  <r>
    <s v="exchangeclub"/>
    <s v="exchangeclub"/>
    <m/>
    <m/>
    <m/>
    <m/>
    <m/>
    <m/>
    <m/>
    <m/>
    <s v="No"/>
    <n v="314"/>
    <m/>
    <m/>
    <x v="0"/>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0"/>
    <m/>
    <s v="http://pbs.twimg.com/profile_images/1067787108717404161/hzPo4Xv4_normal.jpg"/>
    <x v="87"/>
    <s v="https://twitter.com/#!/exchangeclub/status/1060996337087451136"/>
    <m/>
    <m/>
    <s v="1060996337087451136"/>
    <m/>
    <b v="0"/>
    <n v="0"/>
    <s v=""/>
    <b v="0"/>
    <s v="en"/>
    <m/>
    <s v=""/>
    <b v="0"/>
    <n v="0"/>
    <s v=""/>
    <s v="Twitter Web Client"/>
    <b v="0"/>
    <s v="1060996337087451136"/>
    <s v="Tweet"/>
    <n v="0"/>
    <n v="0"/>
    <m/>
    <m/>
    <m/>
    <m/>
    <m/>
    <m/>
    <m/>
    <m/>
    <n v="40"/>
    <s v="2"/>
    <s v="2"/>
    <n v="1"/>
    <n v="2.7777777777777777"/>
    <n v="0"/>
    <n v="0"/>
    <n v="0"/>
    <n v="0"/>
    <n v="35"/>
    <n v="97.22222222222223"/>
    <n v="36"/>
  </r>
  <r>
    <s v="exchangeclub"/>
    <s v="exchangeclub"/>
    <m/>
    <m/>
    <m/>
    <m/>
    <m/>
    <m/>
    <m/>
    <m/>
    <s v="No"/>
    <n v="315"/>
    <m/>
    <m/>
    <x v="0"/>
    <d v="2018-11-13T19:58:41.000"/>
    <s v="3rd new club/year, XC Jr Excel Club of South Lawrence East Elementary School, Lawrence, MA! Chartered with 17 members on October 8. We proudly welcome these members to Exchange! #ExchangeStrong #GrowExchange https://t.co/BELvST6LUh"/>
    <m/>
    <m/>
    <x v="36"/>
    <s v="https://pbs.twimg.com/media/Dr6GoLfWkAEGgo_.jpg"/>
    <s v="https://pbs.twimg.com/media/Dr6GoLfWkAEGgo_.jpg"/>
    <x v="88"/>
    <s v="https://twitter.com/#!/exchangeclub/status/1062434596531388416"/>
    <m/>
    <m/>
    <s v="1062434596531388416"/>
    <m/>
    <b v="0"/>
    <n v="1"/>
    <s v=""/>
    <b v="0"/>
    <s v="en"/>
    <m/>
    <s v=""/>
    <b v="0"/>
    <n v="1"/>
    <s v=""/>
    <s v="Twitter Web Client"/>
    <b v="0"/>
    <s v="1062434596531388416"/>
    <s v="Tweet"/>
    <n v="0"/>
    <n v="0"/>
    <m/>
    <m/>
    <m/>
    <m/>
    <m/>
    <m/>
    <m/>
    <m/>
    <n v="40"/>
    <s v="2"/>
    <s v="2"/>
    <n v="2"/>
    <n v="6.25"/>
    <n v="0"/>
    <n v="0"/>
    <n v="0"/>
    <n v="0"/>
    <n v="30"/>
    <n v="93.75"/>
    <n v="32"/>
  </r>
  <r>
    <s v="exchangeclub"/>
    <s v="exchangeclub"/>
    <m/>
    <m/>
    <m/>
    <m/>
    <m/>
    <m/>
    <m/>
    <m/>
    <s v="No"/>
    <n v="316"/>
    <m/>
    <m/>
    <x v="0"/>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0"/>
    <m/>
    <s v="http://pbs.twimg.com/profile_images/1067787108717404161/hzPo4Xv4_normal.jpg"/>
    <x v="89"/>
    <s v="https://twitter.com/#!/exchangeclub/status/1062795092333916160"/>
    <m/>
    <m/>
    <s v="1062795092333916160"/>
    <m/>
    <b v="0"/>
    <n v="0"/>
    <s v=""/>
    <b v="0"/>
    <s v="en"/>
    <m/>
    <s v=""/>
    <b v="0"/>
    <n v="0"/>
    <s v=""/>
    <s v="Twitter Web Client"/>
    <b v="0"/>
    <s v="1062795092333916160"/>
    <s v="Tweet"/>
    <n v="0"/>
    <n v="0"/>
    <m/>
    <m/>
    <m/>
    <m/>
    <m/>
    <m/>
    <m/>
    <m/>
    <n v="40"/>
    <s v="2"/>
    <s v="2"/>
    <n v="7"/>
    <n v="17.94871794871795"/>
    <n v="0"/>
    <n v="0"/>
    <n v="0"/>
    <n v="0"/>
    <n v="32"/>
    <n v="82.05128205128206"/>
    <n v="39"/>
  </r>
  <r>
    <s v="exchangeclub"/>
    <s v="exchangeclub"/>
    <m/>
    <m/>
    <m/>
    <m/>
    <m/>
    <m/>
    <m/>
    <m/>
    <s v="No"/>
    <n v="317"/>
    <m/>
    <m/>
    <x v="0"/>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37"/>
    <m/>
    <s v="http://pbs.twimg.com/profile_images/1067787108717404161/hzPo4Xv4_normal.jpg"/>
    <x v="90"/>
    <s v="https://twitter.com/#!/exchangeclub/status/1062807084503314433"/>
    <m/>
    <m/>
    <s v="1062807084503314433"/>
    <m/>
    <b v="0"/>
    <n v="2"/>
    <s v=""/>
    <b v="1"/>
    <s v="en"/>
    <m/>
    <s v="1062739706906112001"/>
    <b v="0"/>
    <n v="0"/>
    <s v=""/>
    <s v="Twitter Web Client"/>
    <b v="0"/>
    <s v="1062807084503314433"/>
    <s v="Tweet"/>
    <n v="0"/>
    <n v="0"/>
    <m/>
    <m/>
    <m/>
    <m/>
    <m/>
    <m/>
    <m/>
    <m/>
    <n v="40"/>
    <s v="2"/>
    <s v="2"/>
    <n v="5"/>
    <n v="12.5"/>
    <n v="0"/>
    <n v="0"/>
    <n v="0"/>
    <n v="0"/>
    <n v="35"/>
    <n v="87.5"/>
    <n v="40"/>
  </r>
  <r>
    <s v="exchangeclub"/>
    <s v="exchangeclub"/>
    <m/>
    <m/>
    <m/>
    <m/>
    <m/>
    <m/>
    <m/>
    <m/>
    <s v="No"/>
    <n v="318"/>
    <m/>
    <m/>
    <x v="0"/>
    <d v="2018-11-15T21:47:48.000"/>
    <s v="#ExchangeStrong https://t.co/Oth9uOnjK1"/>
    <s v="https://twitter.com/xcmuskogee/status/1062924048055914496"/>
    <s v="twitter.com"/>
    <x v="6"/>
    <m/>
    <s v="http://pbs.twimg.com/profile_images/1067787108717404161/hzPo4Xv4_normal.jpg"/>
    <x v="91"/>
    <s v="https://twitter.com/#!/exchangeclub/status/1063186830726782977"/>
    <m/>
    <m/>
    <s v="1063186830726782977"/>
    <m/>
    <b v="0"/>
    <n v="0"/>
    <s v=""/>
    <b v="1"/>
    <s v="und"/>
    <m/>
    <s v="1062924048055914496"/>
    <b v="0"/>
    <n v="0"/>
    <s v=""/>
    <s v="Twitter Web Client"/>
    <b v="0"/>
    <s v="1063186830726782977"/>
    <s v="Tweet"/>
    <n v="0"/>
    <n v="0"/>
    <m/>
    <m/>
    <m/>
    <m/>
    <m/>
    <m/>
    <m/>
    <m/>
    <n v="40"/>
    <s v="2"/>
    <s v="2"/>
    <n v="0"/>
    <n v="0"/>
    <n v="0"/>
    <n v="0"/>
    <n v="0"/>
    <n v="0"/>
    <n v="1"/>
    <n v="100"/>
    <n v="1"/>
  </r>
  <r>
    <s v="exchangeclub"/>
    <s v="exchangeclub"/>
    <m/>
    <m/>
    <m/>
    <m/>
    <m/>
    <m/>
    <m/>
    <m/>
    <s v="No"/>
    <n v="319"/>
    <m/>
    <m/>
    <x v="0"/>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6"/>
    <s v="https://pbs.twimg.com/media/DsYfd97WsAIgvK8.jpg"/>
    <s v="https://pbs.twimg.com/media/DsYfd97WsAIgvK8.jpg"/>
    <x v="92"/>
    <s v="https://twitter.com/#!/exchangeclub/status/1064572984533360640"/>
    <m/>
    <m/>
    <s v="1064572984533360640"/>
    <m/>
    <b v="0"/>
    <n v="1"/>
    <s v=""/>
    <b v="0"/>
    <s v="en"/>
    <m/>
    <s v=""/>
    <b v="0"/>
    <n v="2"/>
    <s v=""/>
    <s v="Twitter Web Client"/>
    <b v="0"/>
    <s v="1064572984533360640"/>
    <s v="Tweet"/>
    <n v="0"/>
    <n v="0"/>
    <m/>
    <m/>
    <m/>
    <m/>
    <m/>
    <m/>
    <m/>
    <m/>
    <n v="40"/>
    <s v="2"/>
    <s v="2"/>
    <n v="2"/>
    <n v="5.128205128205129"/>
    <n v="3"/>
    <n v="7.6923076923076925"/>
    <n v="0"/>
    <n v="0"/>
    <n v="34"/>
    <n v="87.17948717948718"/>
    <n v="39"/>
  </r>
  <r>
    <s v="exchangeclub"/>
    <s v="exchangeclub"/>
    <m/>
    <m/>
    <m/>
    <m/>
    <m/>
    <m/>
    <m/>
    <m/>
    <s v="No"/>
    <n v="320"/>
    <m/>
    <m/>
    <x v="0"/>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6"/>
    <s v="https://pbs.twimg.com/media/DsxeLH8XQAYZXXL.jpg"/>
    <s v="https://pbs.twimg.com/media/DsxeLH8XQAYZXXL.jpg"/>
    <x v="93"/>
    <s v="https://twitter.com/#!/exchangeclub/status/1066330759202566144"/>
    <m/>
    <m/>
    <s v="1066330759202566144"/>
    <m/>
    <b v="0"/>
    <n v="1"/>
    <s v=""/>
    <b v="0"/>
    <s v="en"/>
    <m/>
    <s v=""/>
    <b v="0"/>
    <n v="0"/>
    <s v=""/>
    <s v="Buffer"/>
    <b v="0"/>
    <s v="1066330759202566144"/>
    <s v="Tweet"/>
    <n v="0"/>
    <n v="0"/>
    <m/>
    <m/>
    <m/>
    <m/>
    <m/>
    <m/>
    <m/>
    <m/>
    <n v="40"/>
    <s v="2"/>
    <s v="2"/>
    <n v="2"/>
    <n v="4.444444444444445"/>
    <n v="0"/>
    <n v="0"/>
    <n v="0"/>
    <n v="0"/>
    <n v="43"/>
    <n v="95.55555555555556"/>
    <n v="45"/>
  </r>
  <r>
    <s v="exchangeclub"/>
    <s v="exchangeclub"/>
    <m/>
    <m/>
    <m/>
    <m/>
    <m/>
    <m/>
    <m/>
    <m/>
    <s v="No"/>
    <n v="321"/>
    <m/>
    <m/>
    <x v="0"/>
    <d v="2018-11-26T14:30:18.000"/>
    <s v="Tis the season! 🎄 Tell us about your Exchange Club's #HolidayGiving activities during this busy, exciting season! #ExchangeStrong https://t.co/UuHk8Nssob"/>
    <m/>
    <m/>
    <x v="38"/>
    <s v="https://pbs.twimg.com/media/Ds74I-KWsAAFCs5.jpg"/>
    <s v="https://pbs.twimg.com/media/Ds74I-KWsAAFCs5.jpg"/>
    <x v="94"/>
    <s v="https://twitter.com/#!/exchangeclub/status/1067062996332105728"/>
    <m/>
    <m/>
    <s v="1067062996332105728"/>
    <m/>
    <b v="0"/>
    <n v="0"/>
    <s v=""/>
    <b v="0"/>
    <s v="en"/>
    <m/>
    <s v=""/>
    <b v="0"/>
    <n v="0"/>
    <s v=""/>
    <s v="Buffer"/>
    <b v="0"/>
    <s v="1067062996332105728"/>
    <s v="Tweet"/>
    <n v="0"/>
    <n v="0"/>
    <m/>
    <m/>
    <m/>
    <m/>
    <m/>
    <m/>
    <m/>
    <m/>
    <n v="40"/>
    <s v="2"/>
    <s v="2"/>
    <n v="1"/>
    <n v="5.882352941176471"/>
    <n v="0"/>
    <n v="0"/>
    <n v="0"/>
    <n v="0"/>
    <n v="16"/>
    <n v="94.11764705882354"/>
    <n v="17"/>
  </r>
  <r>
    <s v="exchangeclub"/>
    <s v="exchangeclub"/>
    <m/>
    <m/>
    <m/>
    <m/>
    <m/>
    <m/>
    <m/>
    <m/>
    <s v="No"/>
    <n v="322"/>
    <m/>
    <m/>
    <x v="0"/>
    <d v="2018-11-28T14:00:21.000"/>
    <s v="We simply want to say #ThankYou ! #ThankYouWednesday #ExchangeStrong https://t.co/hCZAfpYi9l"/>
    <m/>
    <m/>
    <x v="31"/>
    <s v="https://pbs.twimg.com/media/DtGEduJXcAAS7Te.jpg"/>
    <s v="https://pbs.twimg.com/media/DtGEduJXcAAS7Te.jpg"/>
    <x v="95"/>
    <s v="https://twitter.com/#!/exchangeclub/status/1067780235163287552"/>
    <m/>
    <m/>
    <s v="1067780235163287552"/>
    <m/>
    <b v="0"/>
    <n v="2"/>
    <s v=""/>
    <b v="0"/>
    <s v="en"/>
    <m/>
    <s v=""/>
    <b v="0"/>
    <n v="1"/>
    <s v=""/>
    <s v="Buffer"/>
    <b v="0"/>
    <s v="1067780235163287552"/>
    <s v="Tweet"/>
    <n v="0"/>
    <n v="0"/>
    <m/>
    <m/>
    <m/>
    <m/>
    <m/>
    <m/>
    <m/>
    <m/>
    <n v="40"/>
    <s v="2"/>
    <s v="2"/>
    <n v="0"/>
    <n v="0"/>
    <n v="0"/>
    <n v="0"/>
    <n v="0"/>
    <n v="0"/>
    <n v="8"/>
    <n v="100"/>
    <n v="8"/>
  </r>
  <r>
    <s v="exchangeclub"/>
    <s v="exchangeclub"/>
    <m/>
    <m/>
    <m/>
    <m/>
    <m/>
    <m/>
    <m/>
    <m/>
    <s v="No"/>
    <n v="323"/>
    <m/>
    <m/>
    <x v="0"/>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6"/>
    <s v="https://pbs.twimg.com/media/DtGf8hWXcAMs9oY.jpg"/>
    <s v="https://pbs.twimg.com/media/DtGf8hWXcAMs9oY.jpg"/>
    <x v="96"/>
    <s v="https://twitter.com/#!/exchangeclub/status/1067810450270797829"/>
    <m/>
    <m/>
    <s v="1067810450270797829"/>
    <m/>
    <b v="0"/>
    <n v="2"/>
    <s v=""/>
    <b v="0"/>
    <s v="en"/>
    <m/>
    <s v=""/>
    <b v="0"/>
    <n v="0"/>
    <s v=""/>
    <s v="Buffer"/>
    <b v="0"/>
    <s v="1067810450270797829"/>
    <s v="Tweet"/>
    <n v="0"/>
    <n v="0"/>
    <m/>
    <m/>
    <m/>
    <m/>
    <m/>
    <m/>
    <m/>
    <m/>
    <n v="40"/>
    <s v="2"/>
    <s v="2"/>
    <n v="0"/>
    <n v="0"/>
    <n v="2"/>
    <n v="4.878048780487805"/>
    <n v="0"/>
    <n v="0"/>
    <n v="39"/>
    <n v="95.1219512195122"/>
    <n v="41"/>
  </r>
  <r>
    <s v="exchangeclub"/>
    <s v="exchangeclub"/>
    <m/>
    <m/>
    <m/>
    <m/>
    <m/>
    <m/>
    <m/>
    <m/>
    <s v="No"/>
    <n v="324"/>
    <m/>
    <m/>
    <x v="0"/>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6"/>
    <s v="https://pbs.twimg.com/media/DtGu7OhXcAEn_J7.jpg"/>
    <s v="https://pbs.twimg.com/media/DtGu7OhXcAEn_J7.jpg"/>
    <x v="97"/>
    <s v="https://twitter.com/#!/exchangeclub/status/1067826928961253376"/>
    <m/>
    <m/>
    <s v="1067826928961253376"/>
    <m/>
    <b v="0"/>
    <n v="2"/>
    <s v=""/>
    <b v="0"/>
    <s v="en"/>
    <m/>
    <s v=""/>
    <b v="0"/>
    <n v="0"/>
    <s v=""/>
    <s v="Twitter Web Client"/>
    <b v="0"/>
    <s v="1067826928961253376"/>
    <s v="Tweet"/>
    <n v="0"/>
    <n v="0"/>
    <m/>
    <m/>
    <m/>
    <m/>
    <m/>
    <m/>
    <m/>
    <m/>
    <n v="40"/>
    <s v="2"/>
    <s v="2"/>
    <n v="1"/>
    <n v="2.5"/>
    <n v="0"/>
    <n v="0"/>
    <n v="0"/>
    <n v="0"/>
    <n v="39"/>
    <n v="97.5"/>
    <n v="40"/>
  </r>
  <r>
    <s v="exchangeclub"/>
    <s v="exchangeclub"/>
    <m/>
    <m/>
    <m/>
    <m/>
    <m/>
    <m/>
    <m/>
    <m/>
    <s v="No"/>
    <n v="325"/>
    <m/>
    <m/>
    <x v="0"/>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6"/>
    <s v="https://pbs.twimg.com/media/DtQlecEU0AAk7F6.jpg"/>
    <s v="https://pbs.twimg.com/media/DtQlecEU0AAk7F6.jpg"/>
    <x v="98"/>
    <s v="https://twitter.com/#!/exchangeclub/status/1068520218605961218"/>
    <m/>
    <m/>
    <s v="1068520218605961218"/>
    <m/>
    <b v="0"/>
    <n v="2"/>
    <s v=""/>
    <b v="0"/>
    <s v="en"/>
    <m/>
    <s v=""/>
    <b v="0"/>
    <n v="0"/>
    <s v=""/>
    <s v="Buffer"/>
    <b v="0"/>
    <s v="1068520218605961218"/>
    <s v="Tweet"/>
    <n v="0"/>
    <n v="0"/>
    <m/>
    <m/>
    <m/>
    <m/>
    <m/>
    <m/>
    <m/>
    <m/>
    <n v="40"/>
    <s v="2"/>
    <s v="2"/>
    <n v="1"/>
    <n v="2.3255813953488373"/>
    <n v="0"/>
    <n v="0"/>
    <n v="0"/>
    <n v="0"/>
    <n v="42"/>
    <n v="97.67441860465117"/>
    <n v="43"/>
  </r>
  <r>
    <s v="exchangeclub"/>
    <s v="exchangeclub"/>
    <m/>
    <m/>
    <m/>
    <m/>
    <m/>
    <m/>
    <m/>
    <m/>
    <s v="No"/>
    <n v="326"/>
    <m/>
    <m/>
    <x v="0"/>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0"/>
    <s v="https://pbs.twimg.com/media/DtVvB-xWkAEcaF_.jpg"/>
    <s v="https://pbs.twimg.com/media/DtVvB-xWkAEcaF_.jpg"/>
    <x v="99"/>
    <s v="https://twitter.com/#!/exchangeclub/status/1068882568228024320"/>
    <m/>
    <m/>
    <s v="1068882568228024320"/>
    <m/>
    <b v="0"/>
    <n v="0"/>
    <s v=""/>
    <b v="0"/>
    <s v="en"/>
    <m/>
    <s v=""/>
    <b v="0"/>
    <n v="0"/>
    <s v=""/>
    <s v="Buffer"/>
    <b v="0"/>
    <s v="1068882568228024320"/>
    <s v="Tweet"/>
    <n v="0"/>
    <n v="0"/>
    <m/>
    <m/>
    <m/>
    <m/>
    <m/>
    <m/>
    <m/>
    <m/>
    <n v="40"/>
    <s v="2"/>
    <s v="2"/>
    <n v="3"/>
    <n v="6.521739130434782"/>
    <n v="0"/>
    <n v="0"/>
    <n v="0"/>
    <n v="0"/>
    <n v="43"/>
    <n v="93.47826086956522"/>
    <n v="46"/>
  </r>
  <r>
    <s v="exchangeclub"/>
    <s v="exchangeclub"/>
    <m/>
    <m/>
    <m/>
    <m/>
    <m/>
    <m/>
    <m/>
    <m/>
    <s v="No"/>
    <n v="327"/>
    <m/>
    <m/>
    <x v="0"/>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0"/>
    <s v="https://pbs.twimg.com/media/DtwvxPJW4AELy0f.jpg"/>
    <s v="https://pbs.twimg.com/media/DtwvxPJW4AELy0f.jpg"/>
    <x v="100"/>
    <s v="https://twitter.com/#!/exchangeclub/status/1070783376406253569"/>
    <m/>
    <m/>
    <s v="1070783376406253569"/>
    <m/>
    <b v="0"/>
    <n v="5"/>
    <s v=""/>
    <b v="0"/>
    <s v="en"/>
    <m/>
    <s v=""/>
    <b v="0"/>
    <n v="3"/>
    <s v=""/>
    <s v="Twitter Web Client"/>
    <b v="0"/>
    <s v="1070783376406253569"/>
    <s v="Tweet"/>
    <n v="0"/>
    <n v="0"/>
    <m/>
    <m/>
    <m/>
    <m/>
    <m/>
    <m/>
    <m/>
    <m/>
    <n v="40"/>
    <s v="2"/>
    <s v="2"/>
    <n v="0"/>
    <n v="0"/>
    <n v="0"/>
    <n v="0"/>
    <n v="0"/>
    <n v="0"/>
    <n v="37"/>
    <n v="100"/>
    <n v="37"/>
  </r>
  <r>
    <s v="exchangeclub"/>
    <s v="exchangeclub"/>
    <m/>
    <m/>
    <m/>
    <m/>
    <m/>
    <m/>
    <m/>
    <m/>
    <s v="No"/>
    <n v="328"/>
    <m/>
    <m/>
    <x v="0"/>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6"/>
    <s v="https://pbs.twimg.com/media/DuEiJfGWwAI2SEw.jpg"/>
    <s v="https://pbs.twimg.com/media/DuEiJfGWwAI2SEw.jpg"/>
    <x v="101"/>
    <s v="https://twitter.com/#!/exchangeclub/status/1072175745953357825"/>
    <m/>
    <m/>
    <s v="1072175745953357825"/>
    <m/>
    <b v="0"/>
    <n v="0"/>
    <s v=""/>
    <b v="0"/>
    <s v="en"/>
    <m/>
    <s v=""/>
    <b v="0"/>
    <n v="0"/>
    <s v=""/>
    <s v="Twitter Web Client"/>
    <b v="0"/>
    <s v="1072175745953357825"/>
    <s v="Tweet"/>
    <n v="0"/>
    <n v="0"/>
    <m/>
    <m/>
    <m/>
    <m/>
    <m/>
    <m/>
    <m/>
    <m/>
    <n v="40"/>
    <s v="2"/>
    <s v="2"/>
    <n v="2"/>
    <n v="4.761904761904762"/>
    <n v="0"/>
    <n v="0"/>
    <n v="0"/>
    <n v="0"/>
    <n v="40"/>
    <n v="95.23809523809524"/>
    <n v="42"/>
  </r>
  <r>
    <s v="exchangeclub"/>
    <s v="exchangeclub"/>
    <m/>
    <m/>
    <m/>
    <m/>
    <m/>
    <m/>
    <m/>
    <m/>
    <s v="No"/>
    <n v="329"/>
    <m/>
    <m/>
    <x v="0"/>
    <d v="2018-12-11T21:31:32.000"/>
    <s v="Shared from the Facebook page of the Exchange Club of Tustin, CA. We are #ExchangeProud of you! #ExchangeStrong https://t.co/rGz0L2qxwg"/>
    <m/>
    <m/>
    <x v="39"/>
    <s v="https://pbs.twimg.com/media/DuKoXnHXcAACyhw.jpg"/>
    <s v="https://pbs.twimg.com/media/DuKoXnHXcAACyhw.jpg"/>
    <x v="102"/>
    <s v="https://twitter.com/#!/exchangeclub/status/1072604821637746688"/>
    <m/>
    <m/>
    <s v="1072604821637746688"/>
    <m/>
    <b v="0"/>
    <n v="0"/>
    <s v=""/>
    <b v="0"/>
    <s v="en"/>
    <m/>
    <s v=""/>
    <b v="0"/>
    <n v="0"/>
    <s v=""/>
    <s v="Twitter Web Client"/>
    <b v="0"/>
    <s v="1072604821637746688"/>
    <s v="Tweet"/>
    <n v="0"/>
    <n v="0"/>
    <m/>
    <m/>
    <m/>
    <m/>
    <m/>
    <m/>
    <m/>
    <m/>
    <n v="40"/>
    <s v="2"/>
    <s v="2"/>
    <n v="0"/>
    <n v="0"/>
    <n v="0"/>
    <n v="0"/>
    <n v="0"/>
    <n v="0"/>
    <n v="18"/>
    <n v="100"/>
    <n v="18"/>
  </r>
  <r>
    <s v="exchangeclub"/>
    <s v="exchangeclub"/>
    <m/>
    <m/>
    <m/>
    <m/>
    <m/>
    <m/>
    <m/>
    <m/>
    <s v="No"/>
    <n v="330"/>
    <m/>
    <m/>
    <x v="0"/>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6"/>
    <s v="https://pbs.twimg.com/media/DuUkmR7WwAAOJ_Y.jpg"/>
    <s v="https://pbs.twimg.com/media/DuUkmR7WwAAOJ_Y.jpg"/>
    <x v="103"/>
    <s v="https://twitter.com/#!/exchangeclub/status/1073304371897745408"/>
    <m/>
    <m/>
    <s v="1073304371897745408"/>
    <m/>
    <b v="0"/>
    <n v="1"/>
    <s v=""/>
    <b v="0"/>
    <s v="en"/>
    <m/>
    <s v=""/>
    <b v="0"/>
    <n v="1"/>
    <s v=""/>
    <s v="Twitter Web Client"/>
    <b v="0"/>
    <s v="1073304371897745408"/>
    <s v="Tweet"/>
    <n v="0"/>
    <n v="0"/>
    <m/>
    <m/>
    <m/>
    <m/>
    <m/>
    <m/>
    <m/>
    <m/>
    <n v="40"/>
    <s v="2"/>
    <s v="2"/>
    <n v="3"/>
    <n v="7.317073170731708"/>
    <n v="1"/>
    <n v="2.4390243902439024"/>
    <n v="0"/>
    <n v="0"/>
    <n v="37"/>
    <n v="90.2439024390244"/>
    <n v="41"/>
  </r>
  <r>
    <s v="exchangeclub"/>
    <s v="exchangeclub"/>
    <m/>
    <m/>
    <m/>
    <m/>
    <m/>
    <m/>
    <m/>
    <m/>
    <s v="No"/>
    <n v="331"/>
    <m/>
    <m/>
    <x v="0"/>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6"/>
    <s v="https://pbs.twimg.com/media/DudnhdnWoAUcpoh.png"/>
    <s v="https://pbs.twimg.com/media/DudnhdnWoAUcpoh.png"/>
    <x v="104"/>
    <s v="https://twitter.com/#!/exchangeclub/status/1073940862420353025"/>
    <m/>
    <m/>
    <s v="1073940862420353025"/>
    <m/>
    <b v="0"/>
    <n v="0"/>
    <s v=""/>
    <b v="0"/>
    <s v="en"/>
    <m/>
    <s v=""/>
    <b v="0"/>
    <n v="0"/>
    <s v=""/>
    <s v="Buffer"/>
    <b v="0"/>
    <s v="1073940862420353025"/>
    <s v="Tweet"/>
    <n v="0"/>
    <n v="0"/>
    <m/>
    <m/>
    <m/>
    <m/>
    <m/>
    <m/>
    <m/>
    <m/>
    <n v="40"/>
    <s v="2"/>
    <s v="2"/>
    <n v="4"/>
    <n v="9.523809523809524"/>
    <n v="0"/>
    <n v="0"/>
    <n v="0"/>
    <n v="0"/>
    <n v="38"/>
    <n v="90.47619047619048"/>
    <n v="42"/>
  </r>
  <r>
    <s v="exchangeclub"/>
    <s v="exchangeclub"/>
    <m/>
    <m/>
    <m/>
    <m/>
    <m/>
    <m/>
    <m/>
    <m/>
    <s v="No"/>
    <n v="332"/>
    <m/>
    <m/>
    <x v="0"/>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0"/>
    <s v="https://pbs.twimg.com/media/DuuR929WkAIh0Tt.jpg"/>
    <s v="https://pbs.twimg.com/media/DuuR929WkAIh0Tt.jpg"/>
    <x v="105"/>
    <s v="https://twitter.com/#!/exchangeclub/status/1075113447371755521"/>
    <m/>
    <m/>
    <s v="1075113447371755521"/>
    <m/>
    <b v="0"/>
    <n v="1"/>
    <s v=""/>
    <b v="0"/>
    <s v="en"/>
    <m/>
    <s v=""/>
    <b v="0"/>
    <n v="0"/>
    <s v=""/>
    <s v="Twitter Web Client"/>
    <b v="0"/>
    <s v="1075113447371755521"/>
    <s v="Tweet"/>
    <n v="0"/>
    <n v="0"/>
    <m/>
    <m/>
    <m/>
    <m/>
    <m/>
    <m/>
    <m/>
    <m/>
    <n v="40"/>
    <s v="2"/>
    <s v="2"/>
    <n v="4"/>
    <n v="8.88888888888889"/>
    <n v="0"/>
    <n v="0"/>
    <n v="0"/>
    <n v="0"/>
    <n v="41"/>
    <n v="91.11111111111111"/>
    <n v="45"/>
  </r>
  <r>
    <s v="exchangeclub"/>
    <s v="exchangeclub"/>
    <m/>
    <m/>
    <m/>
    <m/>
    <m/>
    <m/>
    <m/>
    <m/>
    <s v="No"/>
    <n v="333"/>
    <m/>
    <m/>
    <x v="0"/>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6"/>
    <s v="https://pbs.twimg.com/media/DuyId9wWoAEdcp3.jpg"/>
    <s v="https://pbs.twimg.com/media/DuyId9wWoAEdcp3.jpg"/>
    <x v="106"/>
    <s v="https://twitter.com/#!/exchangeclub/status/1075384502422331394"/>
    <m/>
    <m/>
    <s v="1075384502422331394"/>
    <m/>
    <b v="0"/>
    <n v="3"/>
    <s v=""/>
    <b v="0"/>
    <s v="en"/>
    <m/>
    <s v=""/>
    <b v="0"/>
    <n v="0"/>
    <s v=""/>
    <s v="Twitter Web Client"/>
    <b v="0"/>
    <s v="1075384502422331394"/>
    <s v="Tweet"/>
    <n v="0"/>
    <n v="0"/>
    <m/>
    <m/>
    <m/>
    <m/>
    <m/>
    <m/>
    <m/>
    <m/>
    <n v="40"/>
    <s v="2"/>
    <s v="2"/>
    <n v="3"/>
    <n v="7.5"/>
    <n v="1"/>
    <n v="2.5"/>
    <n v="0"/>
    <n v="0"/>
    <n v="36"/>
    <n v="90"/>
    <n v="40"/>
  </r>
  <r>
    <s v="exchangeclub"/>
    <s v="exchangeclub"/>
    <m/>
    <m/>
    <m/>
    <m/>
    <m/>
    <m/>
    <m/>
    <m/>
    <s v="No"/>
    <n v="334"/>
    <m/>
    <m/>
    <x v="0"/>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40"/>
    <m/>
    <s v="http://pbs.twimg.com/profile_images/1067787108717404161/hzPo4Xv4_normal.jpg"/>
    <x v="107"/>
    <s v="https://twitter.com/#!/exchangeclub/status/1076221748784320513"/>
    <m/>
    <m/>
    <s v="1076221748784320513"/>
    <m/>
    <b v="0"/>
    <n v="2"/>
    <s v=""/>
    <b v="0"/>
    <s v="en"/>
    <m/>
    <s v=""/>
    <b v="0"/>
    <n v="0"/>
    <s v=""/>
    <s v="Twitter Web Client"/>
    <b v="0"/>
    <s v="1076221748784320513"/>
    <s v="Tweet"/>
    <n v="0"/>
    <n v="0"/>
    <m/>
    <m/>
    <m/>
    <m/>
    <m/>
    <m/>
    <m/>
    <m/>
    <n v="40"/>
    <s v="2"/>
    <s v="2"/>
    <n v="2"/>
    <n v="5.714285714285714"/>
    <n v="0"/>
    <n v="0"/>
    <n v="0"/>
    <n v="0"/>
    <n v="33"/>
    <n v="94.28571428571429"/>
    <n v="35"/>
  </r>
  <r>
    <s v="exchangeclub"/>
    <s v="exchangeclub"/>
    <m/>
    <m/>
    <m/>
    <m/>
    <m/>
    <m/>
    <m/>
    <m/>
    <s v="No"/>
    <n v="335"/>
    <m/>
    <m/>
    <x v="0"/>
    <d v="2018-12-26T14:00:39.000"/>
    <s v="We still want to see your #ExchangeStrong #ExchangeFit images! Learn more: https://t.co/OYucED2AJf"/>
    <m/>
    <m/>
    <x v="0"/>
    <s v="https://pbs.twimg.com/media/DvWRDTAX4AAFpOv.jpg"/>
    <s v="https://pbs.twimg.com/media/DvWRDTAX4AAFpOv.jpg"/>
    <x v="108"/>
    <s v="https://twitter.com/#!/exchangeclub/status/1077927173560983555"/>
    <m/>
    <m/>
    <s v="1077927173560983555"/>
    <m/>
    <b v="0"/>
    <n v="0"/>
    <s v=""/>
    <b v="0"/>
    <s v="en"/>
    <m/>
    <s v=""/>
    <b v="0"/>
    <n v="0"/>
    <s v=""/>
    <s v="Buffer"/>
    <b v="0"/>
    <s v="1077927173560983555"/>
    <s v="Tweet"/>
    <n v="0"/>
    <n v="0"/>
    <m/>
    <m/>
    <m/>
    <m/>
    <m/>
    <m/>
    <m/>
    <m/>
    <n v="40"/>
    <s v="2"/>
    <s v="2"/>
    <n v="0"/>
    <n v="0"/>
    <n v="0"/>
    <n v="0"/>
    <n v="0"/>
    <n v="0"/>
    <n v="11"/>
    <n v="100"/>
    <n v="11"/>
  </r>
  <r>
    <s v="exchangeclub"/>
    <s v="exchangeclub"/>
    <m/>
    <m/>
    <m/>
    <m/>
    <m/>
    <m/>
    <m/>
    <m/>
    <s v="No"/>
    <n v="336"/>
    <m/>
    <m/>
    <x v="0"/>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6"/>
    <s v="https://pbs.twimg.com/media/DvgkUnAWkAA5HK4.jpg"/>
    <s v="https://pbs.twimg.com/media/DvgkUnAWkAA5HK4.jpg"/>
    <x v="109"/>
    <s v="https://twitter.com/#!/exchangeclub/status/1078652049288581125"/>
    <m/>
    <m/>
    <s v="1078652049288581125"/>
    <m/>
    <b v="0"/>
    <n v="0"/>
    <s v=""/>
    <b v="0"/>
    <s v="en"/>
    <m/>
    <s v=""/>
    <b v="0"/>
    <n v="1"/>
    <s v=""/>
    <s v="Buffer"/>
    <b v="0"/>
    <s v="1078652049288581125"/>
    <s v="Tweet"/>
    <n v="0"/>
    <n v="0"/>
    <m/>
    <m/>
    <m/>
    <m/>
    <m/>
    <m/>
    <m/>
    <m/>
    <n v="40"/>
    <s v="2"/>
    <s v="2"/>
    <n v="1"/>
    <n v="2.3255813953488373"/>
    <n v="2"/>
    <n v="4.651162790697675"/>
    <n v="0"/>
    <n v="0"/>
    <n v="40"/>
    <n v="93.02325581395348"/>
    <n v="43"/>
  </r>
  <r>
    <s v="exchangeclub"/>
    <s v="exchangeclub"/>
    <m/>
    <m/>
    <m/>
    <m/>
    <m/>
    <m/>
    <m/>
    <m/>
    <s v="No"/>
    <n v="337"/>
    <m/>
    <m/>
    <x v="0"/>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0"/>
    <s v="https://pbs.twimg.com/media/Dv6UGz-XcAEdjgQ.jpg"/>
    <s v="https://pbs.twimg.com/media/Dv6UGz-XcAEdjgQ.jpg"/>
    <x v="110"/>
    <s v="https://twitter.com/#!/exchangeclub/status/1080463807187771392"/>
    <m/>
    <m/>
    <s v="1080463807187771392"/>
    <m/>
    <b v="0"/>
    <n v="0"/>
    <s v=""/>
    <b v="0"/>
    <s v="en"/>
    <m/>
    <s v=""/>
    <b v="0"/>
    <n v="0"/>
    <s v=""/>
    <s v="Buffer"/>
    <b v="0"/>
    <s v="1080463807187771392"/>
    <s v="Tweet"/>
    <n v="0"/>
    <n v="0"/>
    <m/>
    <m/>
    <m/>
    <m/>
    <m/>
    <m/>
    <m/>
    <m/>
    <n v="40"/>
    <s v="2"/>
    <s v="2"/>
    <n v="1"/>
    <n v="2.6315789473684212"/>
    <n v="0"/>
    <n v="0"/>
    <n v="0"/>
    <n v="0"/>
    <n v="37"/>
    <n v="97.36842105263158"/>
    <n v="38"/>
  </r>
  <r>
    <s v="exchangeclub"/>
    <s v="exchangeclub"/>
    <m/>
    <m/>
    <m/>
    <m/>
    <m/>
    <m/>
    <m/>
    <m/>
    <s v="No"/>
    <n v="338"/>
    <m/>
    <m/>
    <x v="0"/>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6"/>
    <s v="https://pbs.twimg.com/media/DwAOu8DX0AUXLBt.jpg"/>
    <s v="https://pbs.twimg.com/media/DwAOu8DX0AUXLBt.jpg"/>
    <x v="111"/>
    <s v="https://twitter.com/#!/exchangeclub/status/1080880215621025793"/>
    <m/>
    <m/>
    <s v="1080880215621025793"/>
    <m/>
    <b v="0"/>
    <n v="2"/>
    <s v=""/>
    <b v="0"/>
    <s v="en"/>
    <m/>
    <s v=""/>
    <b v="0"/>
    <n v="1"/>
    <s v=""/>
    <s v="Twitter Web Client"/>
    <b v="0"/>
    <s v="1080880215621025793"/>
    <s v="Tweet"/>
    <n v="0"/>
    <n v="0"/>
    <m/>
    <m/>
    <m/>
    <m/>
    <m/>
    <m/>
    <m/>
    <m/>
    <n v="40"/>
    <s v="2"/>
    <s v="2"/>
    <n v="0"/>
    <n v="0"/>
    <n v="0"/>
    <n v="0"/>
    <n v="0"/>
    <n v="0"/>
    <n v="44"/>
    <n v="100"/>
    <n v="44"/>
  </r>
  <r>
    <s v="exchangeclub"/>
    <s v="exchangeclub"/>
    <m/>
    <m/>
    <m/>
    <m/>
    <m/>
    <m/>
    <m/>
    <m/>
    <s v="No"/>
    <n v="339"/>
    <m/>
    <m/>
    <x v="0"/>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6"/>
    <m/>
    <s v="http://pbs.twimg.com/profile_images/1067787108717404161/hzPo4Xv4_normal.jpg"/>
    <x v="112"/>
    <s v="https://twitter.com/#!/exchangeclub/status/1081282135187746817"/>
    <m/>
    <m/>
    <s v="1081282135187746817"/>
    <m/>
    <b v="0"/>
    <n v="1"/>
    <s v=""/>
    <b v="0"/>
    <s v="en"/>
    <m/>
    <s v=""/>
    <b v="0"/>
    <n v="0"/>
    <s v=""/>
    <s v="Twitter Web Client"/>
    <b v="0"/>
    <s v="1081282135187746817"/>
    <s v="Tweet"/>
    <n v="0"/>
    <n v="0"/>
    <m/>
    <m/>
    <m/>
    <m/>
    <m/>
    <m/>
    <m/>
    <m/>
    <n v="40"/>
    <s v="2"/>
    <s v="2"/>
    <n v="4"/>
    <n v="12.121212121212121"/>
    <n v="0"/>
    <n v="0"/>
    <n v="0"/>
    <n v="0"/>
    <n v="29"/>
    <n v="87.87878787878788"/>
    <n v="33"/>
  </r>
  <r>
    <s v="exchangeclub"/>
    <s v="exchangeclub"/>
    <m/>
    <m/>
    <m/>
    <m/>
    <m/>
    <m/>
    <m/>
    <m/>
    <s v="No"/>
    <n v="340"/>
    <m/>
    <m/>
    <x v="0"/>
    <d v="2019-01-05T16:00:36.000"/>
    <s v="Congratulations! Keep up the great work! #GrowExchange #ExchangeStrong https://t.co/vQl7Z3y5MT"/>
    <m/>
    <m/>
    <x v="41"/>
    <s v="https://pbs.twimg.com/media/DwKMZ7LWsAAOpbK.jpg"/>
    <s v="https://pbs.twimg.com/media/DwKMZ7LWsAAOpbK.jpg"/>
    <x v="113"/>
    <s v="https://twitter.com/#!/exchangeclub/status/1081581239046418433"/>
    <m/>
    <m/>
    <s v="1081581239046418433"/>
    <m/>
    <b v="0"/>
    <n v="0"/>
    <s v=""/>
    <b v="0"/>
    <s v="en"/>
    <m/>
    <s v=""/>
    <b v="0"/>
    <n v="0"/>
    <s v=""/>
    <s v="Buffer"/>
    <b v="0"/>
    <s v="1081581239046418433"/>
    <s v="Tweet"/>
    <n v="0"/>
    <n v="0"/>
    <m/>
    <m/>
    <m/>
    <m/>
    <m/>
    <m/>
    <m/>
    <m/>
    <n v="40"/>
    <s v="2"/>
    <s v="2"/>
    <n v="3"/>
    <n v="37.5"/>
    <n v="0"/>
    <n v="0"/>
    <n v="0"/>
    <n v="0"/>
    <n v="5"/>
    <n v="62.5"/>
    <n v="8"/>
  </r>
  <r>
    <s v="exchangeclub"/>
    <s v="exchangeclub"/>
    <m/>
    <m/>
    <m/>
    <m/>
    <m/>
    <m/>
    <m/>
    <m/>
    <s v="No"/>
    <n v="341"/>
    <m/>
    <m/>
    <x v="0"/>
    <d v="2019-01-07T15:24:29.000"/>
    <s v="Congratulations to Rene Critelli, the winner of our December #ExchangeStrong, #ExchangeFit challenge! Rene is living Exchange! https://t.co/nRl2nGJiwP"/>
    <m/>
    <m/>
    <x v="0"/>
    <s v="https://pbs.twimg.com/media/DwUXQOXX4AIKVJK.jpg"/>
    <s v="https://pbs.twimg.com/media/DwUXQOXX4AIKVJK.jpg"/>
    <x v="114"/>
    <s v="https://twitter.com/#!/exchangeclub/status/1082296923342753792"/>
    <m/>
    <m/>
    <s v="1082296923342753792"/>
    <m/>
    <b v="0"/>
    <n v="1"/>
    <s v=""/>
    <b v="0"/>
    <s v="en"/>
    <m/>
    <s v=""/>
    <b v="0"/>
    <n v="0"/>
    <s v=""/>
    <s v="Twitter Web Client"/>
    <b v="0"/>
    <s v="1082296923342753792"/>
    <s v="Tweet"/>
    <n v="0"/>
    <n v="0"/>
    <m/>
    <m/>
    <m/>
    <m/>
    <m/>
    <m/>
    <m/>
    <m/>
    <n v="40"/>
    <s v="2"/>
    <s v="2"/>
    <n v="2"/>
    <n v="12.5"/>
    <n v="0"/>
    <n v="0"/>
    <n v="0"/>
    <n v="0"/>
    <n v="14"/>
    <n v="87.5"/>
    <n v="16"/>
  </r>
  <r>
    <s v="exchangeclub"/>
    <s v="exchangeclub"/>
    <m/>
    <m/>
    <m/>
    <m/>
    <m/>
    <m/>
    <m/>
    <m/>
    <s v="No"/>
    <n v="342"/>
    <m/>
    <m/>
    <x v="0"/>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36"/>
    <s v="https://pbs.twimg.com/media/Dwab-JHX0AI6YEG.jpg"/>
    <s v="https://pbs.twimg.com/media/Dwab-JHX0AI6YEG.jpg"/>
    <x v="115"/>
    <s v="https://twitter.com/#!/exchangeclub/status/1082724270109790210"/>
    <m/>
    <m/>
    <s v="1082724270109790210"/>
    <m/>
    <b v="0"/>
    <n v="5"/>
    <s v=""/>
    <b v="0"/>
    <s v="en"/>
    <m/>
    <s v=""/>
    <b v="0"/>
    <n v="0"/>
    <s v=""/>
    <s v="Twitter Web Client"/>
    <b v="0"/>
    <s v="1082724270109790210"/>
    <s v="Tweet"/>
    <n v="0"/>
    <n v="0"/>
    <m/>
    <m/>
    <m/>
    <m/>
    <m/>
    <m/>
    <m/>
    <m/>
    <n v="40"/>
    <s v="2"/>
    <s v="2"/>
    <n v="2"/>
    <n v="5"/>
    <n v="0"/>
    <n v="0"/>
    <n v="0"/>
    <n v="0"/>
    <n v="38"/>
    <n v="95"/>
    <n v="40"/>
  </r>
  <r>
    <s v="exchangeclub"/>
    <s v="exchangeclub"/>
    <m/>
    <m/>
    <m/>
    <m/>
    <m/>
    <m/>
    <m/>
    <m/>
    <s v="No"/>
    <n v="343"/>
    <m/>
    <m/>
    <x v="0"/>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6"/>
    <s v="https://pbs.twimg.com/media/DwjukoLWoAEndCN.jpg"/>
    <s v="https://pbs.twimg.com/media/DwjukoLWoAEndCN.jpg"/>
    <x v="116"/>
    <s v="https://twitter.com/#!/exchangeclub/status/1083378025608237056"/>
    <m/>
    <m/>
    <s v="1083378025608237056"/>
    <m/>
    <b v="0"/>
    <n v="1"/>
    <s v=""/>
    <b v="0"/>
    <s v="en"/>
    <m/>
    <s v=""/>
    <b v="0"/>
    <n v="0"/>
    <s v=""/>
    <s v="Buffer"/>
    <b v="0"/>
    <s v="1083378025608237056"/>
    <s v="Tweet"/>
    <n v="0"/>
    <n v="0"/>
    <m/>
    <m/>
    <m/>
    <m/>
    <m/>
    <m/>
    <m/>
    <m/>
    <n v="40"/>
    <s v="2"/>
    <s v="2"/>
    <n v="1"/>
    <n v="5.882352941176471"/>
    <n v="1"/>
    <n v="5.882352941176471"/>
    <n v="0"/>
    <n v="0"/>
    <n v="15"/>
    <n v="88.23529411764706"/>
    <n v="17"/>
  </r>
  <r>
    <s v="exchangeclub"/>
    <s v="exchangeclub"/>
    <m/>
    <m/>
    <m/>
    <m/>
    <m/>
    <m/>
    <m/>
    <m/>
    <s v="No"/>
    <n v="344"/>
    <m/>
    <m/>
    <x v="0"/>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42"/>
    <s v="https://pbs.twimg.com/media/DwkzPV9X0AANtuE.jpg"/>
    <s v="https://pbs.twimg.com/media/DwkzPV9X0AANtuE.jpg"/>
    <x v="117"/>
    <s v="https://twitter.com/#!/exchangeclub/status/1083453526284660737"/>
    <m/>
    <m/>
    <s v="1083453526284660737"/>
    <m/>
    <b v="0"/>
    <n v="3"/>
    <s v=""/>
    <b v="0"/>
    <s v="en"/>
    <m/>
    <s v=""/>
    <b v="0"/>
    <n v="0"/>
    <s v=""/>
    <s v="Buffer"/>
    <b v="0"/>
    <s v="1083453526284660737"/>
    <s v="Tweet"/>
    <n v="0"/>
    <n v="0"/>
    <m/>
    <m/>
    <m/>
    <m/>
    <m/>
    <m/>
    <m/>
    <m/>
    <n v="40"/>
    <s v="2"/>
    <s v="2"/>
    <n v="1"/>
    <n v="2.272727272727273"/>
    <n v="0"/>
    <n v="0"/>
    <n v="0"/>
    <n v="0"/>
    <n v="43"/>
    <n v="97.72727272727273"/>
    <n v="44"/>
  </r>
  <r>
    <s v="exchangeclub"/>
    <s v="exchangeclub"/>
    <m/>
    <m/>
    <m/>
    <m/>
    <m/>
    <m/>
    <m/>
    <m/>
    <s v="No"/>
    <n v="345"/>
    <m/>
    <m/>
    <x v="0"/>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0"/>
    <s v="https://pbs.twimg.com/media/Dwo4NHwWkAAQl3y.jpg"/>
    <s v="https://pbs.twimg.com/media/Dwo4NHwWkAAQl3y.jpg"/>
    <x v="118"/>
    <s v="https://twitter.com/#!/exchangeclub/status/1083740460064145415"/>
    <m/>
    <m/>
    <s v="1083740460064145415"/>
    <m/>
    <b v="0"/>
    <n v="0"/>
    <s v=""/>
    <b v="0"/>
    <s v="en"/>
    <m/>
    <s v=""/>
    <b v="0"/>
    <n v="0"/>
    <s v=""/>
    <s v="Buffer"/>
    <b v="0"/>
    <s v="1083740460064145415"/>
    <s v="Tweet"/>
    <n v="0"/>
    <n v="0"/>
    <m/>
    <m/>
    <m/>
    <m/>
    <m/>
    <m/>
    <m/>
    <m/>
    <n v="40"/>
    <s v="2"/>
    <s v="2"/>
    <n v="1"/>
    <n v="2.857142857142857"/>
    <n v="0"/>
    <n v="0"/>
    <n v="0"/>
    <n v="0"/>
    <n v="34"/>
    <n v="97.14285714285714"/>
    <n v="35"/>
  </r>
  <r>
    <s v="exchangeclub"/>
    <s v="exchangeclub"/>
    <m/>
    <m/>
    <m/>
    <m/>
    <m/>
    <m/>
    <m/>
    <m/>
    <s v="No"/>
    <n v="346"/>
    <m/>
    <m/>
    <x v="0"/>
    <d v="2019-01-11T15:02:31.000"/>
    <s v="The 2019 Mid-Year Leadership Summit has gotten off to a wonderful start! Following a great opening reception last evening, your District and Regional leaders got right to work this morning with some team building. #ExchangeStrong https://t.co/mP6RJT6r99"/>
    <m/>
    <m/>
    <x v="6"/>
    <s v="https://pbs.twimg.com/media/Dwo4pQzXgAAlPvD.jpg"/>
    <s v="https://pbs.twimg.com/media/Dwo4pQzXgAAlPvD.jpg"/>
    <x v="119"/>
    <s v="https://twitter.com/#!/exchangeclub/status/1083740949589774336"/>
    <m/>
    <m/>
    <s v="1083740949589774336"/>
    <m/>
    <b v="0"/>
    <n v="0"/>
    <s v=""/>
    <b v="0"/>
    <s v="en"/>
    <m/>
    <s v=""/>
    <b v="0"/>
    <n v="0"/>
    <s v=""/>
    <s v="Twitter for Android"/>
    <b v="0"/>
    <s v="1083740949589774336"/>
    <s v="Tweet"/>
    <n v="0"/>
    <n v="0"/>
    <m/>
    <m/>
    <m/>
    <m/>
    <m/>
    <m/>
    <m/>
    <m/>
    <n v="40"/>
    <s v="2"/>
    <s v="2"/>
    <n v="4"/>
    <n v="11.11111111111111"/>
    <n v="0"/>
    <n v="0"/>
    <n v="0"/>
    <n v="0"/>
    <n v="32"/>
    <n v="88.88888888888889"/>
    <n v="36"/>
  </r>
  <r>
    <s v="exchangeclub"/>
    <s v="exchangeclub"/>
    <m/>
    <m/>
    <m/>
    <m/>
    <m/>
    <m/>
    <m/>
    <m/>
    <s v="No"/>
    <n v="347"/>
    <m/>
    <m/>
    <x v="0"/>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36"/>
    <s v="https://pbs.twimg.com/media/DwpEsouWkAU8Cft.jpg"/>
    <s v="https://pbs.twimg.com/media/DwpEsouWkAU8Cft.jpg"/>
    <x v="120"/>
    <s v="https://twitter.com/#!/exchangeclub/status/1083754216752119808"/>
    <m/>
    <m/>
    <s v="1083754216752119808"/>
    <m/>
    <b v="0"/>
    <n v="2"/>
    <s v=""/>
    <b v="0"/>
    <s v="en"/>
    <m/>
    <s v=""/>
    <b v="0"/>
    <n v="0"/>
    <s v=""/>
    <s v="Twitter Web Client"/>
    <b v="0"/>
    <s v="1083754216752119808"/>
    <s v="Tweet"/>
    <n v="0"/>
    <n v="0"/>
    <m/>
    <m/>
    <m/>
    <m/>
    <m/>
    <m/>
    <m/>
    <m/>
    <n v="40"/>
    <s v="2"/>
    <s v="2"/>
    <n v="2"/>
    <n v="4.651162790697675"/>
    <n v="0"/>
    <n v="0"/>
    <n v="0"/>
    <n v="0"/>
    <n v="41"/>
    <n v="95.34883720930233"/>
    <n v="43"/>
  </r>
  <r>
    <s v="exchangeclub"/>
    <s v="exchangeclub"/>
    <m/>
    <m/>
    <m/>
    <m/>
    <m/>
    <m/>
    <m/>
    <m/>
    <s v="No"/>
    <n v="348"/>
    <m/>
    <m/>
    <x v="0"/>
    <d v="2019-01-12T14:45:25.000"/>
    <s v="Good morning from Norfolk, VA! Your team of District Presidents-Elect and Regional Vice Presidents are talking about Exchange Club growth today! #thefutureisbright #ExchangeStrong #GrowExchange https://t.co/11dhQ67gFj"/>
    <m/>
    <m/>
    <x v="43"/>
    <s v="https://pbs.twimg.com/media/Dwt-UuhWwAAVhjQ.jpg"/>
    <s v="https://pbs.twimg.com/media/Dwt-UuhWwAAVhjQ.jpg"/>
    <x v="121"/>
    <s v="https://twitter.com/#!/exchangeclub/status/1084099032383930368"/>
    <m/>
    <m/>
    <s v="1084099032383930368"/>
    <m/>
    <b v="0"/>
    <n v="4"/>
    <s v=""/>
    <b v="0"/>
    <s v="en"/>
    <m/>
    <s v=""/>
    <b v="0"/>
    <n v="0"/>
    <s v=""/>
    <s v="Twitter for Android"/>
    <b v="0"/>
    <s v="1084099032383930368"/>
    <s v="Tweet"/>
    <n v="0"/>
    <n v="0"/>
    <m/>
    <m/>
    <m/>
    <m/>
    <m/>
    <m/>
    <m/>
    <m/>
    <n v="40"/>
    <s v="2"/>
    <s v="2"/>
    <n v="1"/>
    <n v="4"/>
    <n v="1"/>
    <n v="4"/>
    <n v="0"/>
    <n v="0"/>
    <n v="23"/>
    <n v="92"/>
    <n v="25"/>
  </r>
  <r>
    <s v="exchangeclub"/>
    <s v="exchangeclub"/>
    <m/>
    <m/>
    <m/>
    <m/>
    <m/>
    <m/>
    <m/>
    <m/>
    <s v="No"/>
    <n v="349"/>
    <m/>
    <m/>
    <x v="0"/>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6"/>
    <s v="https://pbs.twimg.com/media/DwuBydoWsAAlq1E.jpg"/>
    <s v="https://pbs.twimg.com/media/DwuBydoWsAAlq1E.jpg"/>
    <x v="122"/>
    <s v="https://twitter.com/#!/exchangeclub/status/1084102841340440576"/>
    <m/>
    <m/>
    <s v="1084102841340440576"/>
    <m/>
    <b v="0"/>
    <n v="0"/>
    <s v=""/>
    <b v="0"/>
    <s v="en"/>
    <m/>
    <s v=""/>
    <b v="0"/>
    <n v="0"/>
    <s v=""/>
    <s v="Buffer"/>
    <b v="0"/>
    <s v="1084102841340440576"/>
    <s v="Tweet"/>
    <n v="0"/>
    <n v="0"/>
    <m/>
    <m/>
    <m/>
    <m/>
    <m/>
    <m/>
    <m/>
    <m/>
    <n v="40"/>
    <s v="2"/>
    <s v="2"/>
    <n v="4"/>
    <n v="14.814814814814815"/>
    <n v="0"/>
    <n v="0"/>
    <n v="0"/>
    <n v="0"/>
    <n v="23"/>
    <n v="85.18518518518519"/>
    <n v="27"/>
  </r>
  <r>
    <s v="exchangeclub"/>
    <s v="exchangeclub"/>
    <m/>
    <m/>
    <m/>
    <m/>
    <m/>
    <m/>
    <m/>
    <m/>
    <s v="No"/>
    <n v="350"/>
    <m/>
    <m/>
    <x v="0"/>
    <d v="2019-01-14T15:00:07.000"/>
    <s v="Big news! And, thank you! #ExchangeStrong https://t.co/zNaQMV6N8b"/>
    <m/>
    <m/>
    <x v="6"/>
    <s v="https://pbs.twimg.com/media/Dw4U3qzXcAIvs1O.jpg"/>
    <s v="https://pbs.twimg.com/media/Dw4U3qzXcAIvs1O.jpg"/>
    <x v="123"/>
    <s v="https://twitter.com/#!/exchangeclub/status/1084827508443414534"/>
    <m/>
    <m/>
    <s v="1084827508443414534"/>
    <m/>
    <b v="0"/>
    <n v="7"/>
    <s v=""/>
    <b v="0"/>
    <s v="en"/>
    <m/>
    <s v=""/>
    <b v="0"/>
    <n v="1"/>
    <s v=""/>
    <s v="Buffer"/>
    <b v="0"/>
    <s v="1084827508443414534"/>
    <s v="Tweet"/>
    <n v="0"/>
    <n v="0"/>
    <m/>
    <m/>
    <m/>
    <m/>
    <m/>
    <m/>
    <m/>
    <m/>
    <n v="40"/>
    <s v="2"/>
    <s v="2"/>
    <n v="1"/>
    <n v="16.666666666666668"/>
    <n v="0"/>
    <n v="0"/>
    <n v="0"/>
    <n v="0"/>
    <n v="5"/>
    <n v="83.33333333333333"/>
    <n v="6"/>
  </r>
  <r>
    <s v="exchangeclub"/>
    <s v="exchangeclub"/>
    <m/>
    <m/>
    <m/>
    <m/>
    <m/>
    <m/>
    <m/>
    <m/>
    <s v="No"/>
    <n v="351"/>
    <m/>
    <m/>
    <x v="0"/>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0"/>
    <m/>
    <s v="http://pbs.twimg.com/profile_images/1067787108717404161/hzPo4Xv4_normal.jpg"/>
    <x v="124"/>
    <s v="https://twitter.com/#!/exchangeclub/status/1085278433133948930"/>
    <m/>
    <m/>
    <s v="1085278433133948930"/>
    <m/>
    <b v="0"/>
    <n v="0"/>
    <s v=""/>
    <b v="0"/>
    <s v="en"/>
    <m/>
    <s v=""/>
    <b v="0"/>
    <n v="0"/>
    <s v=""/>
    <s v="Twitter Web Client"/>
    <b v="0"/>
    <s v="1085278433133948930"/>
    <s v="Tweet"/>
    <n v="0"/>
    <n v="0"/>
    <m/>
    <m/>
    <m/>
    <m/>
    <m/>
    <m/>
    <m/>
    <m/>
    <n v="40"/>
    <s v="2"/>
    <s v="2"/>
    <n v="3"/>
    <n v="8.571428571428571"/>
    <n v="0"/>
    <n v="0"/>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0">
    <i>
      <x v="1"/>
    </i>
    <i r="1">
      <x v="11"/>
    </i>
    <i r="2">
      <x v="306"/>
    </i>
    <i r="3">
      <x v="18"/>
    </i>
    <i r="3">
      <x v="22"/>
    </i>
    <i r="2">
      <x v="307"/>
    </i>
    <i r="3">
      <x v="15"/>
    </i>
    <i r="3">
      <x v="17"/>
    </i>
    <i r="3">
      <x v="20"/>
    </i>
    <i r="2">
      <x v="308"/>
    </i>
    <i r="3">
      <x v="15"/>
    </i>
    <i r="2">
      <x v="309"/>
    </i>
    <i r="3">
      <x v="2"/>
    </i>
    <i r="3">
      <x v="13"/>
    </i>
    <i r="3">
      <x v="21"/>
    </i>
    <i r="2">
      <x v="311"/>
    </i>
    <i r="3">
      <x v="15"/>
    </i>
    <i r="3">
      <x v="16"/>
    </i>
    <i r="3">
      <x v="17"/>
    </i>
    <i r="2">
      <x v="312"/>
    </i>
    <i r="3">
      <x v="21"/>
    </i>
    <i r="2">
      <x v="313"/>
    </i>
    <i r="3">
      <x v="3"/>
    </i>
    <i r="3">
      <x v="13"/>
    </i>
    <i r="3">
      <x v="16"/>
    </i>
    <i r="2">
      <x v="314"/>
    </i>
    <i r="3">
      <x v="21"/>
    </i>
    <i r="2">
      <x v="315"/>
    </i>
    <i r="3">
      <x v="20"/>
    </i>
    <i r="2">
      <x v="316"/>
    </i>
    <i r="3">
      <x v="12"/>
    </i>
    <i r="3">
      <x v="17"/>
    </i>
    <i r="2">
      <x v="318"/>
    </i>
    <i r="3">
      <x v="17"/>
    </i>
    <i r="3">
      <x v="20"/>
    </i>
    <i r="3">
      <x v="21"/>
    </i>
    <i r="2">
      <x v="319"/>
    </i>
    <i r="3">
      <x v="12"/>
    </i>
    <i r="3">
      <x v="13"/>
    </i>
    <i r="3">
      <x v="20"/>
    </i>
    <i r="3">
      <x v="21"/>
    </i>
    <i r="2">
      <x v="320"/>
    </i>
    <i r="3">
      <x v="21"/>
    </i>
    <i r="3">
      <x v="22"/>
    </i>
    <i r="2">
      <x v="321"/>
    </i>
    <i r="3">
      <x v="21"/>
    </i>
    <i r="3">
      <x v="23"/>
    </i>
    <i r="2">
      <x v="322"/>
    </i>
    <i r="3">
      <x v="23"/>
    </i>
    <i r="2">
      <x v="323"/>
    </i>
    <i r="3">
      <x v="1"/>
    </i>
    <i r="2">
      <x v="324"/>
    </i>
    <i r="3">
      <x v="18"/>
    </i>
    <i r="3">
      <x v="20"/>
    </i>
    <i r="3">
      <x v="24"/>
    </i>
    <i r="2">
      <x v="325"/>
    </i>
    <i r="3">
      <x v="17"/>
    </i>
    <i r="3">
      <x v="19"/>
    </i>
    <i r="2">
      <x v="326"/>
    </i>
    <i r="3">
      <x v="15"/>
    </i>
    <i r="2">
      <x v="329"/>
    </i>
    <i r="3">
      <x v="15"/>
    </i>
    <i r="2">
      <x v="330"/>
    </i>
    <i r="3">
      <x v="4"/>
    </i>
    <i r="3">
      <x v="15"/>
    </i>
    <i r="2">
      <x v="331"/>
    </i>
    <i r="3">
      <x v="15"/>
    </i>
    <i r="2">
      <x v="333"/>
    </i>
    <i r="3">
      <x v="15"/>
    </i>
    <i r="3">
      <x v="16"/>
    </i>
    <i r="3">
      <x v="17"/>
    </i>
    <i r="3">
      <x v="18"/>
    </i>
    <i r="2">
      <x v="334"/>
    </i>
    <i r="3">
      <x v="17"/>
    </i>
    <i r="2">
      <x v="335"/>
    </i>
    <i r="3">
      <x v="16"/>
    </i>
    <i r="1">
      <x v="12"/>
    </i>
    <i r="2">
      <x v="336"/>
    </i>
    <i r="3">
      <x v="16"/>
    </i>
    <i r="2">
      <x v="338"/>
    </i>
    <i r="3">
      <x v="6"/>
    </i>
    <i r="2">
      <x v="341"/>
    </i>
    <i r="3">
      <x v="21"/>
    </i>
    <i r="3">
      <x v="22"/>
    </i>
    <i r="2">
      <x v="342"/>
    </i>
    <i r="3">
      <x v="1"/>
    </i>
    <i r="3">
      <x v="3"/>
    </i>
    <i r="2">
      <x v="345"/>
    </i>
    <i r="3">
      <x v="18"/>
    </i>
    <i r="3">
      <x v="22"/>
    </i>
    <i r="2">
      <x v="346"/>
    </i>
    <i r="3">
      <x v="22"/>
    </i>
    <i r="2">
      <x v="347"/>
    </i>
    <i r="3">
      <x v="14"/>
    </i>
    <i r="3">
      <x v="17"/>
    </i>
    <i r="2">
      <x v="348"/>
    </i>
    <i r="3">
      <x v="20"/>
    </i>
    <i r="2">
      <x v="349"/>
    </i>
    <i r="3">
      <x v="2"/>
    </i>
    <i r="3">
      <x v="4"/>
    </i>
    <i r="3">
      <x v="14"/>
    </i>
    <i r="3">
      <x v="17"/>
    </i>
    <i r="2">
      <x v="350"/>
    </i>
    <i r="3">
      <x v="15"/>
    </i>
    <i r="2">
      <x v="351"/>
    </i>
    <i r="3">
      <x v="14"/>
    </i>
    <i r="2">
      <x v="353"/>
    </i>
    <i r="3">
      <x v="20"/>
    </i>
    <i r="2">
      <x v="354"/>
    </i>
    <i r="3">
      <x v="14"/>
    </i>
    <i r="2">
      <x v="355"/>
    </i>
    <i r="3">
      <x v="20"/>
    </i>
    <i r="2">
      <x v="356"/>
    </i>
    <i r="3">
      <x v="22"/>
    </i>
    <i r="2">
      <x v="361"/>
    </i>
    <i r="3">
      <x v="15"/>
    </i>
    <i r="3">
      <x v="18"/>
    </i>
    <i r="2">
      <x v="363"/>
    </i>
    <i r="3">
      <x v="15"/>
    </i>
    <i>
      <x v="2"/>
    </i>
    <i r="1">
      <x v="1"/>
    </i>
    <i r="2">
      <x v="2"/>
    </i>
    <i r="3">
      <x v="15"/>
    </i>
    <i r="2">
      <x v="3"/>
    </i>
    <i r="3">
      <x v="17"/>
    </i>
    <i r="3">
      <x v="18"/>
    </i>
    <i r="2">
      <x v="4"/>
    </i>
    <i r="3">
      <x v="3"/>
    </i>
    <i r="3">
      <x v="15"/>
    </i>
    <i r="3">
      <x v="21"/>
    </i>
    <i r="3">
      <x v="22"/>
    </i>
    <i r="2">
      <x v="5"/>
    </i>
    <i r="3">
      <x v="1"/>
    </i>
    <i r="3">
      <x v="16"/>
    </i>
    <i r="3">
      <x v="17"/>
    </i>
    <i r="2">
      <x v="7"/>
    </i>
    <i r="3">
      <x v="16"/>
    </i>
    <i r="2">
      <x v="8"/>
    </i>
    <i r="3">
      <x v="20"/>
    </i>
    <i r="3">
      <x v="22"/>
    </i>
    <i r="2">
      <x v="9"/>
    </i>
    <i r="3">
      <x v="1"/>
    </i>
    <i r="2">
      <x v="10"/>
    </i>
    <i r="3">
      <x v="13"/>
    </i>
    <i r="3">
      <x v="16"/>
    </i>
    <i r="3">
      <x v="17"/>
    </i>
    <i r="3">
      <x v="20"/>
    </i>
    <i r="3">
      <x v="21"/>
    </i>
    <i r="3">
      <x v="22"/>
    </i>
    <i r="3">
      <x v="23"/>
    </i>
    <i r="2">
      <x v="11"/>
    </i>
    <i r="3">
      <x v="16"/>
    </i>
    <i r="2">
      <x v="12"/>
    </i>
    <i r="3">
      <x v="15"/>
    </i>
    <i r="3">
      <x v="16"/>
    </i>
    <i r="3">
      <x v="17"/>
    </i>
    <i r="3">
      <x v="18"/>
    </i>
    <i r="2">
      <x v="13"/>
    </i>
    <i r="3">
      <x v="15"/>
    </i>
    <i r="3">
      <x v="18"/>
    </i>
    <i r="2">
      <x v="14"/>
    </i>
    <i r="3">
      <x v="16"/>
    </i>
    <i r="3">
      <x v="18"/>
    </i>
    <i r="3">
      <x v="19"/>
    </i>
    <i r="3">
      <x v="22"/>
    </i>
    <i r="3">
      <x v="23"/>
    </i>
    <i r="2">
      <x v="15"/>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4">
        <i x="9" s="1"/>
        <i x="17" s="1"/>
        <i x="14" s="1"/>
        <i x="10" s="1"/>
        <i x="1" s="1"/>
        <i x="39" s="1"/>
        <i x="6" s="1"/>
        <i x="22" s="1"/>
        <i x="24" s="1"/>
        <i x="23" s="1"/>
        <i x="0" s="1"/>
        <i x="34" s="1"/>
        <i x="19" s="1"/>
        <i x="36" s="1"/>
        <i x="28" s="1"/>
        <i x="11" s="1"/>
        <i x="2" s="1"/>
        <i x="26" s="1"/>
        <i x="40" s="1"/>
        <i x="8" s="1"/>
        <i x="35" s="1"/>
        <i x="20" s="1"/>
        <i x="41" s="1"/>
        <i x="38" s="1"/>
        <i x="27" s="1"/>
        <i x="4" s="1"/>
        <i x="21" s="1"/>
        <i x="29" s="1"/>
        <i x="16" s="1"/>
        <i x="12" s="1"/>
        <i x="37" s="1"/>
        <i x="18" s="1"/>
        <i x="15" s="1"/>
        <i x="30" s="1"/>
        <i x="33" s="1"/>
        <i x="25" s="1"/>
        <i x="31" s="1"/>
        <i x="43" s="1"/>
        <i x="13" s="1"/>
        <i x="32" s="1"/>
        <i x="3" s="1"/>
        <i x="5" s="1"/>
        <i x="4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1" totalsRowShown="0" headerRowDxfId="492" dataDxfId="491">
  <autoFilter ref="A2:BL35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362" dataDxfId="361">
  <autoFilter ref="A2:C2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8" totalsRowShown="0" headerRowDxfId="439" dataDxfId="438">
  <autoFilter ref="A2:BS8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85" totalsRowShown="0" headerRowDxfId="147" dataDxfId="146">
  <autoFilter ref="A1:G68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24" totalsRowShown="0" headerRowDxfId="138" dataDxfId="137">
  <autoFilter ref="A1:L52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7" totalsRowShown="0" headerRowDxfId="64" dataDxfId="63">
  <autoFilter ref="A2:BL1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393" dataDxfId="392">
  <autoFilter ref="A1:C8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nodexlgraphgallery.org/Pages/Graph.aspx?graphID=180439" TargetMode="External" /><Relationship Id="rId3" Type="http://schemas.openxmlformats.org/officeDocument/2006/relationships/hyperlink" Target="https://nodexlgraphgallery.org/Pages/Graph.aspx?graphID=180439" TargetMode="External" /><Relationship Id="rId4" Type="http://schemas.openxmlformats.org/officeDocument/2006/relationships/hyperlink" Target="https://nodexlgraphgallery.org/Pages/Graph.aspx?graphID=180439" TargetMode="External" /><Relationship Id="rId5" Type="http://schemas.openxmlformats.org/officeDocument/2006/relationships/hyperlink" Target="https://nodexlgraphgallery.org/Pages/Graph.aspx?graphID=180439"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nodexlgraphgallery.org/Pages/Graph.aspx?graphID=174079" TargetMode="External" /><Relationship Id="rId8" Type="http://schemas.openxmlformats.org/officeDocument/2006/relationships/hyperlink" Target="https://nodexlgraphgallery.org/Pages/Graph.aspx?graphID=174079" TargetMode="External" /><Relationship Id="rId9" Type="http://schemas.openxmlformats.org/officeDocument/2006/relationships/hyperlink" Target="https://nodexlgraphgallery.org/Pages/Graph.aspx?graphID=174079" TargetMode="External" /><Relationship Id="rId10" Type="http://schemas.openxmlformats.org/officeDocument/2006/relationships/hyperlink" Target="https://nodexlgraphgallery.org/Pages/Graph.aspx?graphID=174079" TargetMode="External" /><Relationship Id="rId11" Type="http://schemas.openxmlformats.org/officeDocument/2006/relationships/hyperlink" Target="https://nodexlgraphgallery.org/Pages/Graph.aspx?graphID=174079" TargetMode="External" /><Relationship Id="rId12" Type="http://schemas.openxmlformats.org/officeDocument/2006/relationships/hyperlink" Target="https://nodexlgraphgallery.org/Pages/Graph.aspx?graphID=174072" TargetMode="External" /><Relationship Id="rId13" Type="http://schemas.openxmlformats.org/officeDocument/2006/relationships/hyperlink" Target="https://nodexlgraphgallery.org/Pages/Graph.aspx?graphID=174079" TargetMode="External" /><Relationship Id="rId14" Type="http://schemas.openxmlformats.org/officeDocument/2006/relationships/hyperlink" Target="https://nodexlgraphgallery.org/Pages/Graph.aspx?graphID=174088" TargetMode="External" /><Relationship Id="rId15" Type="http://schemas.openxmlformats.org/officeDocument/2006/relationships/hyperlink" Target="https://nodexlgraphgallery.org/Pages/Graph.aspx?graphID=174088" TargetMode="External" /><Relationship Id="rId16" Type="http://schemas.openxmlformats.org/officeDocument/2006/relationships/hyperlink" Target="https://nodexlgraphgallery.org/Pages/Graph.aspx?graphID=174072" TargetMode="External" /><Relationship Id="rId17" Type="http://schemas.openxmlformats.org/officeDocument/2006/relationships/hyperlink" Target="https://nodexlgraphgallery.org/Pages/Graph.aspx?graphID=174088" TargetMode="External" /><Relationship Id="rId18" Type="http://schemas.openxmlformats.org/officeDocument/2006/relationships/hyperlink" Target="https://nodexlgraphgallery.org/Pages/Graph.aspx?graphID=174091" TargetMode="External" /><Relationship Id="rId19" Type="http://schemas.openxmlformats.org/officeDocument/2006/relationships/hyperlink" Target="https://nodexlgraphgallery.org/Pages/Graph.aspx?graphID=174091" TargetMode="External" /><Relationship Id="rId20" Type="http://schemas.openxmlformats.org/officeDocument/2006/relationships/hyperlink" Target="https://nodexlgraphgallery.org/Pages/Graph.aspx?graphID=174072" TargetMode="External" /><Relationship Id="rId21" Type="http://schemas.openxmlformats.org/officeDocument/2006/relationships/hyperlink" Target="https://nodexlgraphgallery.org/Pages/Graph.aspx?graphID=174079" TargetMode="External" /><Relationship Id="rId22" Type="http://schemas.openxmlformats.org/officeDocument/2006/relationships/hyperlink" Target="https://nodexlgraphgallery.org/Pages/Graph.aspx?graphID=174088" TargetMode="External" /><Relationship Id="rId23" Type="http://schemas.openxmlformats.org/officeDocument/2006/relationships/hyperlink" Target="https://nodexlgraphgallery.org/Pages/Graph.aspx?graphID=174091" TargetMode="External" /><Relationship Id="rId24" Type="http://schemas.openxmlformats.org/officeDocument/2006/relationships/hyperlink" Target="https://nodexlgraphgallery.org/Pages/Graph.aspx?graphID=174072" TargetMode="External" /><Relationship Id="rId25" Type="http://schemas.openxmlformats.org/officeDocument/2006/relationships/hyperlink" Target="https://nodexlgraphgallery.org/Pages/Graph.aspx?graphID=174088" TargetMode="External" /><Relationship Id="rId26" Type="http://schemas.openxmlformats.org/officeDocument/2006/relationships/hyperlink" Target="https://nodexlgraphgallery.org/Pages/Graph.aspx?graphID=174091" TargetMode="External" /><Relationship Id="rId27" Type="http://schemas.openxmlformats.org/officeDocument/2006/relationships/hyperlink" Target="https://nodexlgraphgallery.org/Pages/Graph.aspx?graphID=174072" TargetMode="External" /><Relationship Id="rId28" Type="http://schemas.openxmlformats.org/officeDocument/2006/relationships/hyperlink" Target="https://nodexlgraphgallery.org/Pages/Graph.aspx?graphID=174079" TargetMode="External" /><Relationship Id="rId29" Type="http://schemas.openxmlformats.org/officeDocument/2006/relationships/hyperlink" Target="https://nodexlgraphgallery.org/Pages/Graph.aspx?graphID=174088" TargetMode="External" /><Relationship Id="rId30" Type="http://schemas.openxmlformats.org/officeDocument/2006/relationships/hyperlink" Target="https://nodexlgraphgallery.org/Pages/Graph.aspx?graphID=174091" TargetMode="External" /><Relationship Id="rId31" Type="http://schemas.openxmlformats.org/officeDocument/2006/relationships/hyperlink" Target="https://nodexlgraphgallery.org/Pages/Graph.aspx?graphID=174091" TargetMode="External" /><Relationship Id="rId32" Type="http://schemas.openxmlformats.org/officeDocument/2006/relationships/hyperlink" Target="https://nodexlgraphgallery.org/Pages/Graph.aspx?graphID=174072" TargetMode="External" /><Relationship Id="rId33" Type="http://schemas.openxmlformats.org/officeDocument/2006/relationships/hyperlink" Target="https://nodexlgraphgallery.org/Pages/Graph.aspx?graphID=174091" TargetMode="External" /><Relationship Id="rId34" Type="http://schemas.openxmlformats.org/officeDocument/2006/relationships/hyperlink" Target="https://nodexlgraphgallery.org/Pages/Graph.aspx?graphID=174096" TargetMode="External" /><Relationship Id="rId35" Type="http://schemas.openxmlformats.org/officeDocument/2006/relationships/hyperlink" Target="https://nodexlgraphgallery.org/Pages/Graph.aspx?graphID=174096" TargetMode="External" /><Relationship Id="rId36" Type="http://schemas.openxmlformats.org/officeDocument/2006/relationships/hyperlink" Target="https://nodexlgraphgallery.org/Pages/Graph.aspx?graphID=174096" TargetMode="External" /><Relationship Id="rId37" Type="http://schemas.openxmlformats.org/officeDocument/2006/relationships/hyperlink" Target="https://nodexlgraphgallery.org/Pages/Graph.aspx?graphID=174096" TargetMode="External" /><Relationship Id="rId38" Type="http://schemas.openxmlformats.org/officeDocument/2006/relationships/hyperlink" Target="https://nodexlgraphgallery.org/Pages/Graph.aspx?graphID=174072" TargetMode="External" /><Relationship Id="rId39" Type="http://schemas.openxmlformats.org/officeDocument/2006/relationships/hyperlink" Target="https://nodexlgraphgallery.org/Pages/Graph.aspx?graphID=174088" TargetMode="External" /><Relationship Id="rId40" Type="http://schemas.openxmlformats.org/officeDocument/2006/relationships/hyperlink" Target="https://nodexlgraphgallery.org/Pages/Graph.aspx?graphID=174091" TargetMode="External" /><Relationship Id="rId41" Type="http://schemas.openxmlformats.org/officeDocument/2006/relationships/hyperlink" Target="https://nodexlgraphgallery.org/Pages/Graph.aspx?graphID=174096" TargetMode="External" /><Relationship Id="rId42" Type="http://schemas.openxmlformats.org/officeDocument/2006/relationships/hyperlink" Target="https://nodexlgraphgallery.org/Pages/Graph.aspx?graphID=174072" TargetMode="External" /><Relationship Id="rId43" Type="http://schemas.openxmlformats.org/officeDocument/2006/relationships/hyperlink" Target="https://nodexlgraphgallery.org/Pages/Graph.aspx?graphID=174088" TargetMode="External" /><Relationship Id="rId44" Type="http://schemas.openxmlformats.org/officeDocument/2006/relationships/hyperlink" Target="https://nodexlgraphgallery.org/Pages/Graph.aspx?graphID=174096" TargetMode="External" /><Relationship Id="rId45" Type="http://schemas.openxmlformats.org/officeDocument/2006/relationships/hyperlink" Target="https://nodexlgraphgallery.org/Pages/Graph.aspx?graphID=174096" TargetMode="External" /><Relationship Id="rId46" Type="http://schemas.openxmlformats.org/officeDocument/2006/relationships/hyperlink" Target="https://nodexlgraphgallery.org/Pages/Graph.aspx?graphID=174096" TargetMode="External" /><Relationship Id="rId47" Type="http://schemas.openxmlformats.org/officeDocument/2006/relationships/hyperlink" Target="https://nodexlgraphgallery.org/Pages/Graph.aspx?graphID=174072" TargetMode="External" /><Relationship Id="rId48" Type="http://schemas.openxmlformats.org/officeDocument/2006/relationships/hyperlink" Target="https://nodexlgraphgallery.org/Pages/Graph.aspx?graphID=174096" TargetMode="External" /><Relationship Id="rId49" Type="http://schemas.openxmlformats.org/officeDocument/2006/relationships/hyperlink" Target="https://nodexlgraphgallery.org/Pages/Graph.aspx?graphID=174072" TargetMode="External" /><Relationship Id="rId50" Type="http://schemas.openxmlformats.org/officeDocument/2006/relationships/hyperlink" Target="https://nodexlgraphgallery.org/Pages/Graph.aspx?graphID=174079" TargetMode="External" /><Relationship Id="rId51" Type="http://schemas.openxmlformats.org/officeDocument/2006/relationships/hyperlink" Target="https://nodexlgraphgallery.org/Pages/Graph.aspx?graphID=174088" TargetMode="External" /><Relationship Id="rId52" Type="http://schemas.openxmlformats.org/officeDocument/2006/relationships/hyperlink" Target="https://nodexlgraphgallery.org/Pages/Graph.aspx?graphID=174091" TargetMode="External" /><Relationship Id="rId53" Type="http://schemas.openxmlformats.org/officeDocument/2006/relationships/hyperlink" Target="https://nodexlgraphgallery.org/Pages/Graph.aspx?graphID=174329" TargetMode="External" /><Relationship Id="rId54" Type="http://schemas.openxmlformats.org/officeDocument/2006/relationships/hyperlink" Target="https://nodexlgraphgallery.org/Pages/Graph.aspx?graphID=174329" TargetMode="External" /><Relationship Id="rId55" Type="http://schemas.openxmlformats.org/officeDocument/2006/relationships/hyperlink" Target="https://nodexlgraphgallery.org/Pages/Graph.aspx?graphID=175034" TargetMode="External" /><Relationship Id="rId56" Type="http://schemas.openxmlformats.org/officeDocument/2006/relationships/hyperlink" Target="https://nodexlgraphgallery.org/Pages/Graph.aspx?graphID=174329" TargetMode="External" /><Relationship Id="rId57" Type="http://schemas.openxmlformats.org/officeDocument/2006/relationships/hyperlink" Target="https://nodexlgraphgallery.org/Pages/Graph.aspx?graphID=175034" TargetMode="External" /><Relationship Id="rId58" Type="http://schemas.openxmlformats.org/officeDocument/2006/relationships/hyperlink" Target="https://nodexlgraphgallery.org/Pages/Graph.aspx?graphID=174329" TargetMode="External" /><Relationship Id="rId59" Type="http://schemas.openxmlformats.org/officeDocument/2006/relationships/hyperlink" Target="https://nodexlgraphgallery.org/Pages/Graph.aspx?graphID=175034" TargetMode="External" /><Relationship Id="rId60" Type="http://schemas.openxmlformats.org/officeDocument/2006/relationships/hyperlink" Target="https://www.instagram.com/p/BrEcLdqns93/?utm_source=ig_twitter_share&amp;igshid=1d92981nm3yes" TargetMode="External" /><Relationship Id="rId61" Type="http://schemas.openxmlformats.org/officeDocument/2006/relationships/hyperlink" Target="https://nodexlgraphgallery.org/Pages/Graph.aspx?graphID=174329" TargetMode="External" /><Relationship Id="rId62" Type="http://schemas.openxmlformats.org/officeDocument/2006/relationships/hyperlink" Target="https://nodexlgraphgallery.org/Pages/Graph.aspx?graphID=175034" TargetMode="External" /><Relationship Id="rId63" Type="http://schemas.openxmlformats.org/officeDocument/2006/relationships/hyperlink" Target="https://nodexlgraphgallery.org/Pages/Graph.aspx?graphID=174329" TargetMode="External" /><Relationship Id="rId64" Type="http://schemas.openxmlformats.org/officeDocument/2006/relationships/hyperlink" Target="https://nodexlgraphgallery.org/Pages/Graph.aspx?graphID=175034" TargetMode="External" /><Relationship Id="rId65" Type="http://schemas.openxmlformats.org/officeDocument/2006/relationships/hyperlink" Target="https://nodexlgraphgallery.org/Pages/Graph.aspx?graphID=174876" TargetMode="External" /><Relationship Id="rId66" Type="http://schemas.openxmlformats.org/officeDocument/2006/relationships/hyperlink" Target="https://nodexlgraphgallery.org/Pages/Graph.aspx?graphID=174876" TargetMode="External" /><Relationship Id="rId67" Type="http://schemas.openxmlformats.org/officeDocument/2006/relationships/hyperlink" Target="https://nodexlgraphgallery.org/Pages/Graph.aspx?graphID=175706" TargetMode="External" /><Relationship Id="rId68" Type="http://schemas.openxmlformats.org/officeDocument/2006/relationships/hyperlink" Target="https://nodexlgraphgallery.org/Pages/Graph.aspx?graphID=176274" TargetMode="External" /><Relationship Id="rId69" Type="http://schemas.openxmlformats.org/officeDocument/2006/relationships/hyperlink" Target="https://nodexlgraphgallery.org/Pages/Graph.aspx?graphID=177079" TargetMode="External" /><Relationship Id="rId70" Type="http://schemas.openxmlformats.org/officeDocument/2006/relationships/hyperlink" Target="https://nodexlgraphgallery.org/Pages/Graph.aspx?graphID=174876" TargetMode="External" /><Relationship Id="rId71" Type="http://schemas.openxmlformats.org/officeDocument/2006/relationships/hyperlink" Target="https://nodexlgraphgallery.org/Pages/Graph.aspx?graphID=175706" TargetMode="External" /><Relationship Id="rId72" Type="http://schemas.openxmlformats.org/officeDocument/2006/relationships/hyperlink" Target="https://nodexlgraphgallery.org/Pages/Graph.aspx?graphID=176274" TargetMode="External" /><Relationship Id="rId73" Type="http://schemas.openxmlformats.org/officeDocument/2006/relationships/hyperlink" Target="https://nodexlgraphgallery.org/Pages/Graph.aspx?graphID=177079" TargetMode="External" /><Relationship Id="rId74" Type="http://schemas.openxmlformats.org/officeDocument/2006/relationships/hyperlink" Target="https://nodexlgraphgallery.org/Pages/Graph.aspx?graphID=174876" TargetMode="External" /><Relationship Id="rId75" Type="http://schemas.openxmlformats.org/officeDocument/2006/relationships/hyperlink" Target="https://nodexlgraphgallery.org/Pages/Graph.aspx?graphID=175706" TargetMode="External" /><Relationship Id="rId76" Type="http://schemas.openxmlformats.org/officeDocument/2006/relationships/hyperlink" Target="https://nodexlgraphgallery.org/Pages/Graph.aspx?graphID=176274" TargetMode="External" /><Relationship Id="rId77" Type="http://schemas.openxmlformats.org/officeDocument/2006/relationships/hyperlink" Target="https://nodexlgraphgallery.org/Pages/Graph.aspx?graphID=177079" TargetMode="External" /><Relationship Id="rId78" Type="http://schemas.openxmlformats.org/officeDocument/2006/relationships/hyperlink" Target="https://nodexlgraphgallery.org/Pages/Graph.aspx?graphID=178360" TargetMode="External" /><Relationship Id="rId79" Type="http://schemas.openxmlformats.org/officeDocument/2006/relationships/hyperlink" Target="https://nodexlgraphgallery.org/Pages/Graph.aspx?graphID=178672" TargetMode="External" /><Relationship Id="rId80" Type="http://schemas.openxmlformats.org/officeDocument/2006/relationships/hyperlink" Target="https://nodexlgraphgallery.org/Pages/Graph.aspx?graphID=180721" TargetMode="External" /><Relationship Id="rId81" Type="http://schemas.openxmlformats.org/officeDocument/2006/relationships/hyperlink" Target="https://nodexlgraphgallery.org/Pages/Graph.aspx?graphID=181646" TargetMode="External" /><Relationship Id="rId82" Type="http://schemas.openxmlformats.org/officeDocument/2006/relationships/hyperlink" Target="https://nodexlgraphgallery.org/Pages/Graph.aspx?graphID=178360" TargetMode="External" /><Relationship Id="rId83" Type="http://schemas.openxmlformats.org/officeDocument/2006/relationships/hyperlink" Target="https://nodexlgraphgallery.org/Pages/Graph.aspx?graphID=179744" TargetMode="External" /><Relationship Id="rId84" Type="http://schemas.openxmlformats.org/officeDocument/2006/relationships/hyperlink" Target="https://nodexlgraphgallery.org/Pages/Graph.aspx?graphID=180439" TargetMode="External" /><Relationship Id="rId85" Type="http://schemas.openxmlformats.org/officeDocument/2006/relationships/hyperlink" Target="https://nodexlgraphgallery.org/Pages/Graph.aspx?graphID=181138" TargetMode="External" /><Relationship Id="rId86" Type="http://schemas.openxmlformats.org/officeDocument/2006/relationships/hyperlink" Target="https://nodexlgraphgallery.org/Pages/Graph.aspx?graphID=181403" TargetMode="External" /><Relationship Id="rId87" Type="http://schemas.openxmlformats.org/officeDocument/2006/relationships/hyperlink" Target="https://nodexlgraphgallery.org/Pages/Graph.aspx?graphID=181646" TargetMode="External" /><Relationship Id="rId88" Type="http://schemas.openxmlformats.org/officeDocument/2006/relationships/hyperlink" Target="https://nodexlgraphgallery.org/Pages/Graph.aspx?graphID=181758" TargetMode="External" /><Relationship Id="rId89" Type="http://schemas.openxmlformats.org/officeDocument/2006/relationships/hyperlink" Target="https://nodexlgraphgallery.org/Pages/Graph.aspx?graphID=181862" TargetMode="External" /><Relationship Id="rId90" Type="http://schemas.openxmlformats.org/officeDocument/2006/relationships/hyperlink" Target="https://nodexlgraphgallery.org/Pages/Graph.aspx?graphID=174876" TargetMode="External" /><Relationship Id="rId91" Type="http://schemas.openxmlformats.org/officeDocument/2006/relationships/hyperlink" Target="https://nodexlgraphgallery.org/Pages/Graph.aspx?graphID=175706" TargetMode="External" /><Relationship Id="rId92" Type="http://schemas.openxmlformats.org/officeDocument/2006/relationships/hyperlink" Target="https://nodexlgraphgallery.org/Pages/Graph.aspx?graphID=176274" TargetMode="External" /><Relationship Id="rId93" Type="http://schemas.openxmlformats.org/officeDocument/2006/relationships/hyperlink" Target="https://nodexlgraphgallery.org/Pages/Graph.aspx?graphID=177079" TargetMode="External" /><Relationship Id="rId94" Type="http://schemas.openxmlformats.org/officeDocument/2006/relationships/hyperlink" Target="https://nodexlgraphgallery.org/Pages/Graph.aspx?graphID=178360" TargetMode="External" /><Relationship Id="rId95" Type="http://schemas.openxmlformats.org/officeDocument/2006/relationships/hyperlink" Target="https://nodexlgraphgallery.org/Pages/Graph.aspx?graphID=178672" TargetMode="External" /><Relationship Id="rId96" Type="http://schemas.openxmlformats.org/officeDocument/2006/relationships/hyperlink" Target="https://nodexlgraphgallery.org/Pages/Graph.aspx?graphID=179744" TargetMode="External" /><Relationship Id="rId97" Type="http://schemas.openxmlformats.org/officeDocument/2006/relationships/hyperlink" Target="https://nodexlgraphgallery.org/Pages/Graph.aspx?graphID=180439" TargetMode="External" /><Relationship Id="rId98" Type="http://schemas.openxmlformats.org/officeDocument/2006/relationships/hyperlink" Target="https://nodexlgraphgallery.org/Pages/Graph.aspx?graphID=180721" TargetMode="External" /><Relationship Id="rId99" Type="http://schemas.openxmlformats.org/officeDocument/2006/relationships/hyperlink" Target="https://nodexlgraphgallery.org/Pages/Graph.aspx?graphID=181138" TargetMode="External" /><Relationship Id="rId100" Type="http://schemas.openxmlformats.org/officeDocument/2006/relationships/hyperlink" Target="https://nodexlgraphgallery.org/Pages/Graph.aspx?graphID=181403" TargetMode="External" /><Relationship Id="rId101" Type="http://schemas.openxmlformats.org/officeDocument/2006/relationships/hyperlink" Target="https://nodexlgraphgallery.org/Pages/Graph.aspx?graphID=181138" TargetMode="External" /><Relationship Id="rId102" Type="http://schemas.openxmlformats.org/officeDocument/2006/relationships/hyperlink" Target="https://nodexlgraphgallery.org/Pages/Graph.aspx?graphID=181403" TargetMode="External" /><Relationship Id="rId103" Type="http://schemas.openxmlformats.org/officeDocument/2006/relationships/hyperlink" Target="https://nodexlgraphgallery.org/Pages/Graph.aspx?graphID=174876" TargetMode="External" /><Relationship Id="rId104" Type="http://schemas.openxmlformats.org/officeDocument/2006/relationships/hyperlink" Target="https://nodexlgraphgallery.org/Pages/Graph.aspx?graphID=175706" TargetMode="External" /><Relationship Id="rId105" Type="http://schemas.openxmlformats.org/officeDocument/2006/relationships/hyperlink" Target="https://nodexlgraphgallery.org/Pages/Graph.aspx?graphID=176274" TargetMode="External" /><Relationship Id="rId106" Type="http://schemas.openxmlformats.org/officeDocument/2006/relationships/hyperlink" Target="https://nodexlgraphgallery.org/Pages/Graph.aspx?graphID=177079" TargetMode="External" /><Relationship Id="rId107" Type="http://schemas.openxmlformats.org/officeDocument/2006/relationships/hyperlink" Target="https://nodexlgraphgallery.org/Pages/Graph.aspx?graphID=178360" TargetMode="External" /><Relationship Id="rId108" Type="http://schemas.openxmlformats.org/officeDocument/2006/relationships/hyperlink" Target="https://nodexlgraphgallery.org/Pages/Graph.aspx?graphID=178672" TargetMode="External" /><Relationship Id="rId109" Type="http://schemas.openxmlformats.org/officeDocument/2006/relationships/hyperlink" Target="https://nodexlgraphgallery.org/Pages/Graph.aspx?graphID=179744" TargetMode="External" /><Relationship Id="rId110" Type="http://schemas.openxmlformats.org/officeDocument/2006/relationships/hyperlink" Target="https://nodexlgraphgallery.org/Pages/Graph.aspx?graphID=180439" TargetMode="External" /><Relationship Id="rId111" Type="http://schemas.openxmlformats.org/officeDocument/2006/relationships/hyperlink" Target="https://nodexlgraphgallery.org/Pages/Graph.aspx?graphID=180721" TargetMode="External" /><Relationship Id="rId112" Type="http://schemas.openxmlformats.org/officeDocument/2006/relationships/hyperlink" Target="https://nodexlgraphgallery.org/Pages/Graph.aspx?graphID=181138" TargetMode="External" /><Relationship Id="rId113" Type="http://schemas.openxmlformats.org/officeDocument/2006/relationships/hyperlink" Target="https://nodexlgraphgallery.org/Pages/Graph.aspx?graphID=181403" TargetMode="External" /><Relationship Id="rId114" Type="http://schemas.openxmlformats.org/officeDocument/2006/relationships/hyperlink" Target="https://nodexlgraphgallery.org/Pages/Graph.aspx?graphID=181138" TargetMode="External" /><Relationship Id="rId115" Type="http://schemas.openxmlformats.org/officeDocument/2006/relationships/hyperlink" Target="https://nodexlgraphgallery.org/Pages/Graph.aspx?graphID=181403" TargetMode="External" /><Relationship Id="rId116" Type="http://schemas.openxmlformats.org/officeDocument/2006/relationships/hyperlink" Target="https://nodexlgraphgallery.org/Pages/Graph.aspx?graphID=181646" TargetMode="External" /><Relationship Id="rId117" Type="http://schemas.openxmlformats.org/officeDocument/2006/relationships/hyperlink" Target="https://nodexlgraphgallery.org/Pages/Graph.aspx?graphID=181758" TargetMode="External" /><Relationship Id="rId118" Type="http://schemas.openxmlformats.org/officeDocument/2006/relationships/hyperlink" Target="https://nodexlgraphgallery.org/Pages/Graph.aspx?graphID=181862" TargetMode="External" /><Relationship Id="rId119" Type="http://schemas.openxmlformats.org/officeDocument/2006/relationships/hyperlink" Target="https://nodexlgraphgallery.org/Pages/Graph.aspx?graphID=178672" TargetMode="External" /><Relationship Id="rId120" Type="http://schemas.openxmlformats.org/officeDocument/2006/relationships/hyperlink" Target="https://nodexlgraphgallery.org/Pages/Graph.aspx?graphID=179744" TargetMode="External" /><Relationship Id="rId121" Type="http://schemas.openxmlformats.org/officeDocument/2006/relationships/hyperlink" Target="https://nodexlgraphgallery.org/Pages/Graph.aspx?graphID=180439" TargetMode="External" /><Relationship Id="rId122" Type="http://schemas.openxmlformats.org/officeDocument/2006/relationships/hyperlink" Target="https://nodexlgraphgallery.org/Pages/Graph.aspx?graphID=180721" TargetMode="External" /><Relationship Id="rId123" Type="http://schemas.openxmlformats.org/officeDocument/2006/relationships/hyperlink" Target="https://nodexlgraphgallery.org/Pages/Graph.aspx?graphID=181138" TargetMode="External" /><Relationship Id="rId124" Type="http://schemas.openxmlformats.org/officeDocument/2006/relationships/hyperlink" Target="https://nodexlgraphgallery.org/Pages/Graph.aspx?graphID=181403" TargetMode="External" /><Relationship Id="rId125" Type="http://schemas.openxmlformats.org/officeDocument/2006/relationships/hyperlink" Target="https://nodexlgraphgallery.org/Pages/Graph.aspx?graphID=181646" TargetMode="External" /><Relationship Id="rId126" Type="http://schemas.openxmlformats.org/officeDocument/2006/relationships/hyperlink" Target="https://nodexlgraphgallery.org/Pages/Graph.aspx?graphID=181758" TargetMode="External" /><Relationship Id="rId127" Type="http://schemas.openxmlformats.org/officeDocument/2006/relationships/hyperlink" Target="https://nodexlgraphgallery.org/Pages/Graph.aspx?graphID=181862" TargetMode="External" /><Relationship Id="rId128" Type="http://schemas.openxmlformats.org/officeDocument/2006/relationships/hyperlink" Target="https://nodexlgraphgallery.org/Pages/Graph.aspx?graphID=181646" TargetMode="External" /><Relationship Id="rId129" Type="http://schemas.openxmlformats.org/officeDocument/2006/relationships/hyperlink" Target="https://nodexlgraphgallery.org/Pages/Graph.aspx?graphID=181758" TargetMode="External" /><Relationship Id="rId130" Type="http://schemas.openxmlformats.org/officeDocument/2006/relationships/hyperlink" Target="https://nodexlgraphgallery.org/Pages/Graph.aspx?graphID=181862" TargetMode="External" /><Relationship Id="rId131" Type="http://schemas.openxmlformats.org/officeDocument/2006/relationships/hyperlink" Target="https://nodexlgraphgallery.org/Pages/Graph.aspx?graphID=178672" TargetMode="External" /><Relationship Id="rId132" Type="http://schemas.openxmlformats.org/officeDocument/2006/relationships/hyperlink" Target="https://nodexlgraphgallery.org/Pages/Graph.aspx?graphID=179744" TargetMode="External" /><Relationship Id="rId133" Type="http://schemas.openxmlformats.org/officeDocument/2006/relationships/hyperlink" Target="https://nodexlgraphgallery.org/Pages/Graph.aspx?graphID=180439" TargetMode="External" /><Relationship Id="rId134" Type="http://schemas.openxmlformats.org/officeDocument/2006/relationships/hyperlink" Target="https://nodexlgraphgallery.org/Pages/Graph.aspx?graphID=180721" TargetMode="External" /><Relationship Id="rId135" Type="http://schemas.openxmlformats.org/officeDocument/2006/relationships/hyperlink" Target="https://nodexlgraphgallery.org/Pages/Graph.aspx?graphID=181138" TargetMode="External" /><Relationship Id="rId136" Type="http://schemas.openxmlformats.org/officeDocument/2006/relationships/hyperlink" Target="https://nodexlgraphgallery.org/Pages/Graph.aspx?graphID=181403" TargetMode="External" /><Relationship Id="rId137" Type="http://schemas.openxmlformats.org/officeDocument/2006/relationships/hyperlink" Target="https://nodexlgraphgallery.org/Pages/Graph.aspx?graphID=181646" TargetMode="External" /><Relationship Id="rId138" Type="http://schemas.openxmlformats.org/officeDocument/2006/relationships/hyperlink" Target="https://nodexlgraphgallery.org/Pages/Graph.aspx?graphID=181758" TargetMode="External" /><Relationship Id="rId139" Type="http://schemas.openxmlformats.org/officeDocument/2006/relationships/hyperlink" Target="https://nodexlgraphgallery.org/Pages/Graph.aspx?graphID=181862" TargetMode="External" /><Relationship Id="rId140" Type="http://schemas.openxmlformats.org/officeDocument/2006/relationships/hyperlink" Target="https://nodexlgraphgallery.org/Pages/Graph.aspx?graphID=181646" TargetMode="External" /><Relationship Id="rId141" Type="http://schemas.openxmlformats.org/officeDocument/2006/relationships/hyperlink" Target="https://nodexlgraphgallery.org/Pages/Graph.aspx?graphID=181758" TargetMode="External" /><Relationship Id="rId142" Type="http://schemas.openxmlformats.org/officeDocument/2006/relationships/hyperlink" Target="https://nodexlgraphgallery.org/Pages/Graph.aspx?graphID=181862" TargetMode="External" /><Relationship Id="rId143" Type="http://schemas.openxmlformats.org/officeDocument/2006/relationships/hyperlink" Target="https://nodexlgraphgallery.org/Pages/Graph.aspx?graphID=174876" TargetMode="External" /><Relationship Id="rId144" Type="http://schemas.openxmlformats.org/officeDocument/2006/relationships/hyperlink" Target="https://nodexlgraphgallery.org/Pages/Graph.aspx?graphID=175706" TargetMode="External" /><Relationship Id="rId145" Type="http://schemas.openxmlformats.org/officeDocument/2006/relationships/hyperlink" Target="https://nodexlgraphgallery.org/Pages/Graph.aspx?graphID=176274" TargetMode="External" /><Relationship Id="rId146" Type="http://schemas.openxmlformats.org/officeDocument/2006/relationships/hyperlink" Target="https://nodexlgraphgallery.org/Pages/Graph.aspx?graphID=177079" TargetMode="External" /><Relationship Id="rId147" Type="http://schemas.openxmlformats.org/officeDocument/2006/relationships/hyperlink" Target="https://nodexlgraphgallery.org/Pages/Graph.aspx?graphID=178360" TargetMode="External" /><Relationship Id="rId148" Type="http://schemas.openxmlformats.org/officeDocument/2006/relationships/hyperlink" Target="https://nodexlgraphgallery.org/Pages/Graph.aspx?graphID=178672" TargetMode="External" /><Relationship Id="rId149" Type="http://schemas.openxmlformats.org/officeDocument/2006/relationships/hyperlink" Target="https://nodexlgraphgallery.org/Pages/Graph.aspx?graphID=179744" TargetMode="External" /><Relationship Id="rId150" Type="http://schemas.openxmlformats.org/officeDocument/2006/relationships/hyperlink" Target="https://nodexlgraphgallery.org/Pages/Graph.aspx?graphID=180439" TargetMode="External" /><Relationship Id="rId151" Type="http://schemas.openxmlformats.org/officeDocument/2006/relationships/hyperlink" Target="https://nodexlgraphgallery.org/Pages/Graph.aspx?graphID=180721" TargetMode="External" /><Relationship Id="rId152" Type="http://schemas.openxmlformats.org/officeDocument/2006/relationships/hyperlink" Target="https://nodexlgraphgallery.org/Pages/Graph.aspx?graphID=181138" TargetMode="External" /><Relationship Id="rId153" Type="http://schemas.openxmlformats.org/officeDocument/2006/relationships/hyperlink" Target="https://nodexlgraphgallery.org/Pages/Graph.aspx?graphID=181403" TargetMode="External" /><Relationship Id="rId154" Type="http://schemas.openxmlformats.org/officeDocument/2006/relationships/hyperlink" Target="https://nodexlgraphgallery.org/Pages/Graph.aspx?graphID=181646" TargetMode="External" /><Relationship Id="rId155" Type="http://schemas.openxmlformats.org/officeDocument/2006/relationships/hyperlink" Target="https://nodexlgraphgallery.org/Pages/Graph.aspx?graphID=181758" TargetMode="External" /><Relationship Id="rId156" Type="http://schemas.openxmlformats.org/officeDocument/2006/relationships/hyperlink" Target="https://nodexlgraphgallery.org/Pages/Graph.aspx?graphID=181862" TargetMode="External" /><Relationship Id="rId157" Type="http://schemas.openxmlformats.org/officeDocument/2006/relationships/hyperlink" Target="https://nodexlgraphgallery.org/Pages/Graph.aspx?graphID=181138" TargetMode="External" /><Relationship Id="rId158" Type="http://schemas.openxmlformats.org/officeDocument/2006/relationships/hyperlink" Target="https://nodexlgraphgallery.org/Pages/Graph.aspx?graphID=181403" TargetMode="External" /><Relationship Id="rId159" Type="http://schemas.openxmlformats.org/officeDocument/2006/relationships/hyperlink" Target="https://nodexlgraphgallery.org/Pages/Graph.aspx?graphID=181646" TargetMode="External" /><Relationship Id="rId160" Type="http://schemas.openxmlformats.org/officeDocument/2006/relationships/hyperlink" Target="https://nodexlgraphgallery.org/Pages/Graph.aspx?graphID=181758" TargetMode="External" /><Relationship Id="rId161" Type="http://schemas.openxmlformats.org/officeDocument/2006/relationships/hyperlink" Target="https://nodexlgraphgallery.org/Pages/Graph.aspx?graphID=181862" TargetMode="External" /><Relationship Id="rId162" Type="http://schemas.openxmlformats.org/officeDocument/2006/relationships/hyperlink" Target="https://nodexlgraphgallery.org/Pages/Graph.aspx?graphID=174329" TargetMode="External" /><Relationship Id="rId163" Type="http://schemas.openxmlformats.org/officeDocument/2006/relationships/hyperlink" Target="https://nodexlgraphgallery.org/Pages/Graph.aspx?graphID=174329" TargetMode="External" /><Relationship Id="rId164" Type="http://schemas.openxmlformats.org/officeDocument/2006/relationships/hyperlink" Target="https://nodexlgraphgallery.org/Pages/Graph.aspx?graphID=174329" TargetMode="External" /><Relationship Id="rId165" Type="http://schemas.openxmlformats.org/officeDocument/2006/relationships/hyperlink" Target="https://nodexlgraphgallery.org/Pages/Graph.aspx?graphID=175034" TargetMode="External" /><Relationship Id="rId166" Type="http://schemas.openxmlformats.org/officeDocument/2006/relationships/hyperlink" Target="https://nodexlgraphgallery.org/Pages/Graph.aspx?graphID=175034" TargetMode="External" /><Relationship Id="rId167" Type="http://schemas.openxmlformats.org/officeDocument/2006/relationships/hyperlink" Target="https://nodexlgraphgallery.org/Pages/Graph.aspx?graphID=175034" TargetMode="External" /><Relationship Id="rId168" Type="http://schemas.openxmlformats.org/officeDocument/2006/relationships/hyperlink" Target="https://nodexlgraphgallery.org/Pages/Graph.aspx?graphID=175034" TargetMode="External" /><Relationship Id="rId169" Type="http://schemas.openxmlformats.org/officeDocument/2006/relationships/hyperlink" Target="https://nodexlgraphgallery.org/Pages/Graph.aspx?graphID=174876" TargetMode="External" /><Relationship Id="rId170" Type="http://schemas.openxmlformats.org/officeDocument/2006/relationships/hyperlink" Target="https://nodexlgraphgallery.org/Pages/Graph.aspx?graphID=174876" TargetMode="External" /><Relationship Id="rId171" Type="http://schemas.openxmlformats.org/officeDocument/2006/relationships/hyperlink" Target="https://nodexlgraphgallery.org/Pages/Graph.aspx?graphID=175706" TargetMode="External" /><Relationship Id="rId172" Type="http://schemas.openxmlformats.org/officeDocument/2006/relationships/hyperlink" Target="https://nodexlgraphgallery.org/Pages/Graph.aspx?graphID=175706" TargetMode="External" /><Relationship Id="rId173" Type="http://schemas.openxmlformats.org/officeDocument/2006/relationships/hyperlink" Target="https://nodexlgraphgallery.org/Pages/Graph.aspx?graphID=175706" TargetMode="External" /><Relationship Id="rId174" Type="http://schemas.openxmlformats.org/officeDocument/2006/relationships/hyperlink" Target="https://nodexlgraphgallery.org/Pages/Graph.aspx?graphID=176274" TargetMode="External" /><Relationship Id="rId175" Type="http://schemas.openxmlformats.org/officeDocument/2006/relationships/hyperlink" Target="https://nodexlgraphgallery.org/Pages/Graph.aspx?graphID=176274" TargetMode="External" /><Relationship Id="rId176" Type="http://schemas.openxmlformats.org/officeDocument/2006/relationships/hyperlink" Target="https://nodexlgraphgallery.org/Pages/Graph.aspx?graphID=176274" TargetMode="External" /><Relationship Id="rId177" Type="http://schemas.openxmlformats.org/officeDocument/2006/relationships/hyperlink" Target="https://nodexlgraphgallery.org/Pages/Graph.aspx?graphID=177079" TargetMode="External" /><Relationship Id="rId178" Type="http://schemas.openxmlformats.org/officeDocument/2006/relationships/hyperlink" Target="https://nodexlgraphgallery.org/Pages/Graph.aspx?graphID=177079" TargetMode="External" /><Relationship Id="rId179" Type="http://schemas.openxmlformats.org/officeDocument/2006/relationships/hyperlink" Target="https://nodexlgraphgallery.org/Pages/Graph.aspx?graphID=177079" TargetMode="External" /><Relationship Id="rId180" Type="http://schemas.openxmlformats.org/officeDocument/2006/relationships/hyperlink" Target="https://nodexlgraphgallery.org/Pages/Graph.aspx?graphID=178360" TargetMode="External" /><Relationship Id="rId181" Type="http://schemas.openxmlformats.org/officeDocument/2006/relationships/hyperlink" Target="https://nodexlgraphgallery.org/Pages/Graph.aspx?graphID=178360" TargetMode="External" /><Relationship Id="rId182" Type="http://schemas.openxmlformats.org/officeDocument/2006/relationships/hyperlink" Target="https://nodexlgraphgallery.org/Pages/Graph.aspx?graphID=178360" TargetMode="External" /><Relationship Id="rId183" Type="http://schemas.openxmlformats.org/officeDocument/2006/relationships/hyperlink" Target="https://nodexlgraphgallery.org/Pages/Graph.aspx?graphID=178360" TargetMode="External" /><Relationship Id="rId184" Type="http://schemas.openxmlformats.org/officeDocument/2006/relationships/hyperlink" Target="https://nodexlgraphgallery.org/Pages/Graph.aspx?graphID=178672" TargetMode="External" /><Relationship Id="rId185" Type="http://schemas.openxmlformats.org/officeDocument/2006/relationships/hyperlink" Target="https://nodexlgraphgallery.org/Pages/Graph.aspx?graphID=178672" TargetMode="External" /><Relationship Id="rId186" Type="http://schemas.openxmlformats.org/officeDocument/2006/relationships/hyperlink" Target="https://nodexlgraphgallery.org/Pages/Graph.aspx?graphID=178672" TargetMode="External" /><Relationship Id="rId187" Type="http://schemas.openxmlformats.org/officeDocument/2006/relationships/hyperlink" Target="https://nodexlgraphgallery.org/Pages/Graph.aspx?graphID=179744" TargetMode="External" /><Relationship Id="rId188" Type="http://schemas.openxmlformats.org/officeDocument/2006/relationships/hyperlink" Target="https://nodexlgraphgallery.org/Pages/Graph.aspx?graphID=179744" TargetMode="External" /><Relationship Id="rId189" Type="http://schemas.openxmlformats.org/officeDocument/2006/relationships/hyperlink" Target="https://nodexlgraphgallery.org/Pages/Graph.aspx?graphID=179744" TargetMode="External" /><Relationship Id="rId190" Type="http://schemas.openxmlformats.org/officeDocument/2006/relationships/hyperlink" Target="https://nodexlgraphgallery.org/Pages/Graph.aspx?graphID=180439" TargetMode="External" /><Relationship Id="rId191" Type="http://schemas.openxmlformats.org/officeDocument/2006/relationships/hyperlink" Target="https://nodexlgraphgallery.org/Pages/Graph.aspx?graphID=180439" TargetMode="External" /><Relationship Id="rId192" Type="http://schemas.openxmlformats.org/officeDocument/2006/relationships/hyperlink" Target="https://nodexlgraphgallery.org/Pages/Graph.aspx?graphID=180439" TargetMode="External" /><Relationship Id="rId193" Type="http://schemas.openxmlformats.org/officeDocument/2006/relationships/hyperlink" Target="https://nodexlgraphgallery.org/Pages/Graph.aspx?graphID=180721" TargetMode="External" /><Relationship Id="rId194" Type="http://schemas.openxmlformats.org/officeDocument/2006/relationships/hyperlink" Target="https://nodexlgraphgallery.org/Pages/Graph.aspx?graphID=180721" TargetMode="External" /><Relationship Id="rId195" Type="http://schemas.openxmlformats.org/officeDocument/2006/relationships/hyperlink" Target="https://nodexlgraphgallery.org/Pages/Graph.aspx?graphID=180721" TargetMode="External" /><Relationship Id="rId196" Type="http://schemas.openxmlformats.org/officeDocument/2006/relationships/hyperlink" Target="https://nodexlgraphgallery.org/Pages/Graph.aspx?graphID=181138" TargetMode="External" /><Relationship Id="rId197" Type="http://schemas.openxmlformats.org/officeDocument/2006/relationships/hyperlink" Target="https://nodexlgraphgallery.org/Pages/Graph.aspx?graphID=181138" TargetMode="External" /><Relationship Id="rId198" Type="http://schemas.openxmlformats.org/officeDocument/2006/relationships/hyperlink" Target="https://nodexlgraphgallery.org/Pages/Graph.aspx?graphID=181138" TargetMode="External" /><Relationship Id="rId199" Type="http://schemas.openxmlformats.org/officeDocument/2006/relationships/hyperlink" Target="https://nodexlgraphgallery.org/Pages/Graph.aspx?graphID=181403" TargetMode="External" /><Relationship Id="rId200" Type="http://schemas.openxmlformats.org/officeDocument/2006/relationships/hyperlink" Target="https://nodexlgraphgallery.org/Pages/Graph.aspx?graphID=181403" TargetMode="External" /><Relationship Id="rId201" Type="http://schemas.openxmlformats.org/officeDocument/2006/relationships/hyperlink" Target="https://nodexlgraphgallery.org/Pages/Graph.aspx?graphID=181403" TargetMode="External" /><Relationship Id="rId202" Type="http://schemas.openxmlformats.org/officeDocument/2006/relationships/hyperlink" Target="https://nodexlgraphgallery.org/Pages/Graph.aspx?graphID=181646" TargetMode="External" /><Relationship Id="rId203" Type="http://schemas.openxmlformats.org/officeDocument/2006/relationships/hyperlink" Target="https://nodexlgraphgallery.org/Pages/Graph.aspx?graphID=181646" TargetMode="External" /><Relationship Id="rId204" Type="http://schemas.openxmlformats.org/officeDocument/2006/relationships/hyperlink" Target="https://nodexlgraphgallery.org/Pages/Graph.aspx?graphID=181646" TargetMode="External" /><Relationship Id="rId205" Type="http://schemas.openxmlformats.org/officeDocument/2006/relationships/hyperlink" Target="https://nodexlgraphgallery.org/Pages/Graph.aspx?graphID=181646" TargetMode="External" /><Relationship Id="rId206" Type="http://schemas.openxmlformats.org/officeDocument/2006/relationships/hyperlink" Target="https://nodexlgraphgallery.org/Pages/Graph.aspx?graphID=181758" TargetMode="External" /><Relationship Id="rId207" Type="http://schemas.openxmlformats.org/officeDocument/2006/relationships/hyperlink" Target="https://nodexlgraphgallery.org/Pages/Graph.aspx?graphID=181758" TargetMode="External" /><Relationship Id="rId208" Type="http://schemas.openxmlformats.org/officeDocument/2006/relationships/hyperlink" Target="https://nodexlgraphgallery.org/Pages/Graph.aspx?graphID=181758" TargetMode="External" /><Relationship Id="rId209" Type="http://schemas.openxmlformats.org/officeDocument/2006/relationships/hyperlink" Target="https://nodexlgraphgallery.org/Pages/Graph.aspx?graphID=181758" TargetMode="External" /><Relationship Id="rId210" Type="http://schemas.openxmlformats.org/officeDocument/2006/relationships/hyperlink" Target="https://nodexlgraphgallery.org/Pages/Graph.aspx?graphID=181758" TargetMode="External" /><Relationship Id="rId211" Type="http://schemas.openxmlformats.org/officeDocument/2006/relationships/hyperlink" Target="https://nodexlgraphgallery.org/Pages/Graph.aspx?graphID=181862" TargetMode="External" /><Relationship Id="rId212" Type="http://schemas.openxmlformats.org/officeDocument/2006/relationships/hyperlink" Target="https://nodexlgraphgallery.org/Pages/Graph.aspx?graphID=181862" TargetMode="External" /><Relationship Id="rId213" Type="http://schemas.openxmlformats.org/officeDocument/2006/relationships/hyperlink" Target="https://nodexlgraphgallery.org/Pages/Graph.aspx?graphID=181862" TargetMode="External" /><Relationship Id="rId214" Type="http://schemas.openxmlformats.org/officeDocument/2006/relationships/hyperlink" Target="https://nodexlgraphgallery.org/Pages/Graph.aspx?graphID=181862" TargetMode="External" /><Relationship Id="rId215" Type="http://schemas.openxmlformats.org/officeDocument/2006/relationships/hyperlink" Target="https://nodexlgraphgallery.org/Pages/Graph.aspx?graphID=181862" TargetMode="External" /><Relationship Id="rId216" Type="http://schemas.openxmlformats.org/officeDocument/2006/relationships/hyperlink" Target="https://nodexlgraphgallery.org/Pages/Graph.aspx?graphID=181138" TargetMode="External" /><Relationship Id="rId217" Type="http://schemas.openxmlformats.org/officeDocument/2006/relationships/hyperlink" Target="https://nodexlgraphgallery.org/Pages/Graph.aspx?graphID=181403" TargetMode="External" /><Relationship Id="rId218" Type="http://schemas.openxmlformats.org/officeDocument/2006/relationships/hyperlink" Target="https://nodexlgraphgallery.org/Pages/Graph.aspx?graphID=181646" TargetMode="External" /><Relationship Id="rId219" Type="http://schemas.openxmlformats.org/officeDocument/2006/relationships/hyperlink" Target="https://nodexlgraphgallery.org/Pages/Graph.aspx?graphID=181758" TargetMode="External" /><Relationship Id="rId220" Type="http://schemas.openxmlformats.org/officeDocument/2006/relationships/hyperlink" Target="https://nodexlgraphgallery.org/Pages/Graph.aspx?graphID=181862" TargetMode="External" /><Relationship Id="rId221" Type="http://schemas.openxmlformats.org/officeDocument/2006/relationships/hyperlink" Target="https://nodexlgraphgallery.org/Pages/Graph.aspx?graphID=181138" TargetMode="External" /><Relationship Id="rId222" Type="http://schemas.openxmlformats.org/officeDocument/2006/relationships/hyperlink" Target="https://nodexlgraphgallery.org/Pages/Graph.aspx?graphID=181138" TargetMode="External" /><Relationship Id="rId223" Type="http://schemas.openxmlformats.org/officeDocument/2006/relationships/hyperlink" Target="https://nodexlgraphgallery.org/Pages/Graph.aspx?graphID=181403" TargetMode="External" /><Relationship Id="rId224" Type="http://schemas.openxmlformats.org/officeDocument/2006/relationships/hyperlink" Target="https://nodexlgraphgallery.org/Pages/Graph.aspx?graphID=181403" TargetMode="External" /><Relationship Id="rId225" Type="http://schemas.openxmlformats.org/officeDocument/2006/relationships/hyperlink" Target="https://nodexlgraphgallery.org/Pages/Graph.aspx?graphID=181646" TargetMode="External" /><Relationship Id="rId226" Type="http://schemas.openxmlformats.org/officeDocument/2006/relationships/hyperlink" Target="https://nodexlgraphgallery.org/Pages/Graph.aspx?graphID=181646" TargetMode="External" /><Relationship Id="rId227" Type="http://schemas.openxmlformats.org/officeDocument/2006/relationships/hyperlink" Target="https://nodexlgraphgallery.org/Pages/Graph.aspx?graphID=181758" TargetMode="External" /><Relationship Id="rId228" Type="http://schemas.openxmlformats.org/officeDocument/2006/relationships/hyperlink" Target="https://nodexlgraphgallery.org/Pages/Graph.aspx?graphID=181758" TargetMode="External" /><Relationship Id="rId229" Type="http://schemas.openxmlformats.org/officeDocument/2006/relationships/hyperlink" Target="https://nodexlgraphgallery.org/Pages/Graph.aspx?graphID=181862" TargetMode="External" /><Relationship Id="rId230" Type="http://schemas.openxmlformats.org/officeDocument/2006/relationships/hyperlink" Target="https://nodexlgraphgallery.org/Pages/Graph.aspx?graphID=181862" TargetMode="External" /><Relationship Id="rId231" Type="http://schemas.openxmlformats.org/officeDocument/2006/relationships/hyperlink" Target="https://www.facebook.com/permalink.php?story_fbid=10161590945440311&amp;id=152200685310" TargetMode="External" /><Relationship Id="rId232" Type="http://schemas.openxmlformats.org/officeDocument/2006/relationships/hyperlink" Target="https://twitter.com/Tracey_Edwards/status/1060547788847616001" TargetMode="External" /><Relationship Id="rId233" Type="http://schemas.openxmlformats.org/officeDocument/2006/relationships/hyperlink" Target="https://www.youtube.com/watch?v=Nni14Q9GbzM&amp;feature=youtu.be" TargetMode="External" /><Relationship Id="rId234" Type="http://schemas.openxmlformats.org/officeDocument/2006/relationships/hyperlink" Target="https://twitter.com/exchangeclub/status/1058014741191372800" TargetMode="External" /><Relationship Id="rId235" Type="http://schemas.openxmlformats.org/officeDocument/2006/relationships/hyperlink" Target="https://twitter.com/higginsmba/status/1073542456568897536" TargetMode="External" /><Relationship Id="rId236" Type="http://schemas.openxmlformats.org/officeDocument/2006/relationships/hyperlink" Target="https://twitter.com/exchangeclub/status/1083378025608237056" TargetMode="External" /><Relationship Id="rId237" Type="http://schemas.openxmlformats.org/officeDocument/2006/relationships/hyperlink" Target="https://twitter.com/Tracey_Edwards/status/1060547788847616001" TargetMode="External" /><Relationship Id="rId238" Type="http://schemas.openxmlformats.org/officeDocument/2006/relationships/hyperlink" Target="http://www.sclconference.org/index.php" TargetMode="External" /><Relationship Id="rId239" Type="http://schemas.openxmlformats.org/officeDocument/2006/relationships/hyperlink" Target="https://www.youtube.com/watch?v=4Ypcn5uPb3c&amp;feature=youtu.be" TargetMode="External" /><Relationship Id="rId240"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41" Type="http://schemas.openxmlformats.org/officeDocument/2006/relationships/hyperlink" Target="https://twitter.com/GivingTues/status/1062739706906112001" TargetMode="External" /><Relationship Id="rId242" Type="http://schemas.openxmlformats.org/officeDocument/2006/relationships/hyperlink" Target="https://twitter.com/xcmuskogee/status/1062924048055914496" TargetMode="External" /><Relationship Id="rId243" Type="http://schemas.openxmlformats.org/officeDocument/2006/relationships/hyperlink" Target="https://www.nationalexchangeclub.org/convention/" TargetMode="External" /><Relationship Id="rId244" Type="http://schemas.openxmlformats.org/officeDocument/2006/relationships/hyperlink" Target="https://www.mydigitalpublication.com/publication/index.php?i=187460&amp;m=&amp;l=&amp;p=1&amp;pre=&amp;ver=html5#{&quot;page&quot;:0,&quot;issue_id&quot;:187460}" TargetMode="External" /><Relationship Id="rId245" Type="http://schemas.openxmlformats.org/officeDocument/2006/relationships/hyperlink" Target="https://www.hillsdale.net/news/20181220/gathering-unites-clubs-to-share-in-christmas-cheer" TargetMode="External" /><Relationship Id="rId246" Type="http://schemas.openxmlformats.org/officeDocument/2006/relationships/hyperlink" Target="http://newcanaanite.com/letter-thank-you-from-the-exchange-club-3-512388" TargetMode="External" /><Relationship Id="rId247" Type="http://schemas.openxmlformats.org/officeDocument/2006/relationships/hyperlink" Target="https://mtsunews.com/john-hood-chamber-award/" TargetMode="External" /><Relationship Id="rId248" Type="http://schemas.openxmlformats.org/officeDocument/2006/relationships/hyperlink" Target="https://ktvq.com/news/local-news/2019/01/13/exchange-club-hosts-kids-basketball-tournament/" TargetMode="External" /><Relationship Id="rId249" Type="http://schemas.openxmlformats.org/officeDocument/2006/relationships/hyperlink" Target="https://pbs.twimg.com/media/DrFcM5vW4Ac8wrn.jpg" TargetMode="External" /><Relationship Id="rId250" Type="http://schemas.openxmlformats.org/officeDocument/2006/relationships/hyperlink" Target="https://pbs.twimg.com/media/DsEb-XyUcAAj9TW.jpg" TargetMode="External" /><Relationship Id="rId251" Type="http://schemas.openxmlformats.org/officeDocument/2006/relationships/hyperlink" Target="https://pbs.twimg.com/media/DsEb-XyUcAAj9TW.jpg" TargetMode="External" /><Relationship Id="rId252" Type="http://schemas.openxmlformats.org/officeDocument/2006/relationships/hyperlink" Target="https://pbs.twimg.com/media/Dsd07tEWwAAXbTy.jpg" TargetMode="External" /><Relationship Id="rId253" Type="http://schemas.openxmlformats.org/officeDocument/2006/relationships/hyperlink" Target="https://pbs.twimg.com/media/DrBRC5BVAAEpajC.jpg" TargetMode="External" /><Relationship Id="rId254" Type="http://schemas.openxmlformats.org/officeDocument/2006/relationships/hyperlink" Target="https://pbs.twimg.com/media/DrBRC5BVAAEpajC.jpg" TargetMode="External" /><Relationship Id="rId255" Type="http://schemas.openxmlformats.org/officeDocument/2006/relationships/hyperlink" Target="https://pbs.twimg.com/media/DsiCgKIWwAA5c0f.jpg" TargetMode="External" /><Relationship Id="rId256" Type="http://schemas.openxmlformats.org/officeDocument/2006/relationships/hyperlink" Target="https://pbs.twimg.com/media/DsiCgKIWwAA5c0f.jpg" TargetMode="External" /><Relationship Id="rId257" Type="http://schemas.openxmlformats.org/officeDocument/2006/relationships/hyperlink" Target="https://pbs.twimg.com/media/DuWRhrQU8AAAsdX.jpg" TargetMode="External" /><Relationship Id="rId258" Type="http://schemas.openxmlformats.org/officeDocument/2006/relationships/hyperlink" Target="https://pbs.twimg.com/media/DwlFMWDWoAEw_xu.jpg" TargetMode="External" /><Relationship Id="rId259" Type="http://schemas.openxmlformats.org/officeDocument/2006/relationships/hyperlink" Target="https://pbs.twimg.com/media/DrfSlznVYAE90m1.jpg" TargetMode="External" /><Relationship Id="rId260" Type="http://schemas.openxmlformats.org/officeDocument/2006/relationships/hyperlink" Target="https://pbs.twimg.com/media/DrfSlznVYAE90m1.jpg" TargetMode="External" /><Relationship Id="rId261" Type="http://schemas.openxmlformats.org/officeDocument/2006/relationships/hyperlink" Target="https://pbs.twimg.com/media/DrfSlznVYAE90m1.jpg" TargetMode="External" /><Relationship Id="rId262" Type="http://schemas.openxmlformats.org/officeDocument/2006/relationships/hyperlink" Target="https://pbs.twimg.com/media/DrL6dUvX0AEhHTq.jpg" TargetMode="External" /><Relationship Id="rId263" Type="http://schemas.openxmlformats.org/officeDocument/2006/relationships/hyperlink" Target="https://pbs.twimg.com/media/Drqc-i9UwAA33Bn.jpg" TargetMode="External" /><Relationship Id="rId264" Type="http://schemas.openxmlformats.org/officeDocument/2006/relationships/hyperlink" Target="https://pbs.twimg.com/media/DsPVmD-U8AAkA4U.jpg" TargetMode="External" /><Relationship Id="rId265" Type="http://schemas.openxmlformats.org/officeDocument/2006/relationships/hyperlink" Target="https://pbs.twimg.com/media/DsPVmD-U8AAkA4U.jpg" TargetMode="External" /><Relationship Id="rId266" Type="http://schemas.openxmlformats.org/officeDocument/2006/relationships/hyperlink" Target="https://pbs.twimg.com/media/DsPqgT7XQAArGP1.jpg" TargetMode="External" /><Relationship Id="rId267" Type="http://schemas.openxmlformats.org/officeDocument/2006/relationships/hyperlink" Target="https://pbs.twimg.com/media/DsPqgT7XQAArGP1.jpg" TargetMode="External" /><Relationship Id="rId268" Type="http://schemas.openxmlformats.org/officeDocument/2006/relationships/hyperlink" Target="https://pbs.twimg.com/media/DsiCgKIWwAA5c0f.jpg" TargetMode="External" /><Relationship Id="rId269" Type="http://schemas.openxmlformats.org/officeDocument/2006/relationships/hyperlink" Target="https://pbs.twimg.com/media/DrL6dUvX0AEhHTq.jpg" TargetMode="External" /><Relationship Id="rId270" Type="http://schemas.openxmlformats.org/officeDocument/2006/relationships/hyperlink" Target="https://pbs.twimg.com/media/DsPqgT7XQAArGP1.jpg" TargetMode="External" /><Relationship Id="rId271" Type="http://schemas.openxmlformats.org/officeDocument/2006/relationships/hyperlink" Target="https://pbs.twimg.com/media/DsPqgT7XQAArGP1.jpg" TargetMode="External" /><Relationship Id="rId272" Type="http://schemas.openxmlformats.org/officeDocument/2006/relationships/hyperlink" Target="https://pbs.twimg.com/media/Dw4U3qzXcAIvs1O.jpg" TargetMode="External" /><Relationship Id="rId273" Type="http://schemas.openxmlformats.org/officeDocument/2006/relationships/hyperlink" Target="https://pbs.twimg.com/media/DuFa9NpVAAAeFzA.jpg" TargetMode="External" /><Relationship Id="rId274" Type="http://schemas.openxmlformats.org/officeDocument/2006/relationships/hyperlink" Target="https://pbs.twimg.com/media/DrAWJfmU4AASxN8.jpg" TargetMode="External" /><Relationship Id="rId275" Type="http://schemas.openxmlformats.org/officeDocument/2006/relationships/hyperlink" Target="https://pbs.twimg.com/media/DsKC6BLVsAApTen.jpg" TargetMode="External" /><Relationship Id="rId276" Type="http://schemas.openxmlformats.org/officeDocument/2006/relationships/hyperlink" Target="https://pbs.twimg.com/media/DrfSlznVYAE90m1.jpg" TargetMode="External" /><Relationship Id="rId277" Type="http://schemas.openxmlformats.org/officeDocument/2006/relationships/hyperlink" Target="https://pbs.twimg.com/media/DrfSlznVYAE90m1.jpg" TargetMode="External" /><Relationship Id="rId278" Type="http://schemas.openxmlformats.org/officeDocument/2006/relationships/hyperlink" Target="https://pbs.twimg.com/media/DsKC6BLVsAApTen.jpg" TargetMode="External" /><Relationship Id="rId279" Type="http://schemas.openxmlformats.org/officeDocument/2006/relationships/hyperlink" Target="https://pbs.twimg.com/media/DtGEduJXcAAS7Te.jpg" TargetMode="External" /><Relationship Id="rId280" Type="http://schemas.openxmlformats.org/officeDocument/2006/relationships/hyperlink" Target="https://pbs.twimg.com/media/DtLuHUIXcAAI09b.jpg" TargetMode="External" /><Relationship Id="rId281" Type="http://schemas.openxmlformats.org/officeDocument/2006/relationships/hyperlink" Target="https://pbs.twimg.com/media/DtLuHUIXcAAI09b.jpg" TargetMode="External" /><Relationship Id="rId282" Type="http://schemas.openxmlformats.org/officeDocument/2006/relationships/hyperlink" Target="https://pbs.twimg.com/media/DrAv03AWoAE-b2b.jpg" TargetMode="External" /><Relationship Id="rId283" Type="http://schemas.openxmlformats.org/officeDocument/2006/relationships/hyperlink" Target="https://pbs.twimg.com/media/DsPVmD-U8AAkA4U.jpg" TargetMode="External" /><Relationship Id="rId284" Type="http://schemas.openxmlformats.org/officeDocument/2006/relationships/hyperlink" Target="https://pbs.twimg.com/media/DtLuHUIXcAAI09b.jpg" TargetMode="External" /><Relationship Id="rId285" Type="http://schemas.openxmlformats.org/officeDocument/2006/relationships/hyperlink" Target="https://pbs.twimg.com/media/DuOp-U4XcAc4RU7.jpg" TargetMode="External" /><Relationship Id="rId286" Type="http://schemas.openxmlformats.org/officeDocument/2006/relationships/hyperlink" Target="https://pbs.twimg.com/media/Du4n5c_XcAEIfql.jpg" TargetMode="External" /><Relationship Id="rId287" Type="http://schemas.openxmlformats.org/officeDocument/2006/relationships/hyperlink" Target="https://pbs.twimg.com/media/Du4n5c_XcAEIfql.jpg" TargetMode="External" /><Relationship Id="rId288" Type="http://schemas.openxmlformats.org/officeDocument/2006/relationships/hyperlink" Target="https://pbs.twimg.com/media/DrVOZ91WwAAAejv.jpg" TargetMode="External" /><Relationship Id="rId289" Type="http://schemas.openxmlformats.org/officeDocument/2006/relationships/hyperlink" Target="https://pbs.twimg.com/media/Dr6GoLfWkAEGgo_.jpg" TargetMode="External" /><Relationship Id="rId290" Type="http://schemas.openxmlformats.org/officeDocument/2006/relationships/hyperlink" Target="https://pbs.twimg.com/media/DsYfd97WsAIgvK8.jpg" TargetMode="External" /><Relationship Id="rId291" Type="http://schemas.openxmlformats.org/officeDocument/2006/relationships/hyperlink" Target="https://pbs.twimg.com/media/DsxeLH8XQAYZXXL.jpg" TargetMode="External" /><Relationship Id="rId292" Type="http://schemas.openxmlformats.org/officeDocument/2006/relationships/hyperlink" Target="https://pbs.twimg.com/media/Ds74I-KWsAAFCs5.jpg" TargetMode="External" /><Relationship Id="rId293" Type="http://schemas.openxmlformats.org/officeDocument/2006/relationships/hyperlink" Target="https://pbs.twimg.com/media/DtGEduJXcAAS7Te.jpg" TargetMode="External" /><Relationship Id="rId294" Type="http://schemas.openxmlformats.org/officeDocument/2006/relationships/hyperlink" Target="https://pbs.twimg.com/media/DtGf8hWXcAMs9oY.jpg" TargetMode="External" /><Relationship Id="rId295" Type="http://schemas.openxmlformats.org/officeDocument/2006/relationships/hyperlink" Target="https://pbs.twimg.com/media/DtGu7OhXcAEn_J7.jpg" TargetMode="External" /><Relationship Id="rId296" Type="http://schemas.openxmlformats.org/officeDocument/2006/relationships/hyperlink" Target="https://pbs.twimg.com/media/DtQlecEU0AAk7F6.jpg" TargetMode="External" /><Relationship Id="rId297" Type="http://schemas.openxmlformats.org/officeDocument/2006/relationships/hyperlink" Target="https://pbs.twimg.com/media/DtVvB-xWkAEcaF_.jpg" TargetMode="External" /><Relationship Id="rId298" Type="http://schemas.openxmlformats.org/officeDocument/2006/relationships/hyperlink" Target="https://pbs.twimg.com/media/DtwvxPJW4AELy0f.jpg" TargetMode="External" /><Relationship Id="rId299" Type="http://schemas.openxmlformats.org/officeDocument/2006/relationships/hyperlink" Target="https://pbs.twimg.com/media/DuEiJfGWwAI2SEw.jpg" TargetMode="External" /><Relationship Id="rId300" Type="http://schemas.openxmlformats.org/officeDocument/2006/relationships/hyperlink" Target="https://pbs.twimg.com/media/DuKoXnHXcAACyhw.jpg" TargetMode="External" /><Relationship Id="rId301" Type="http://schemas.openxmlformats.org/officeDocument/2006/relationships/hyperlink" Target="https://pbs.twimg.com/media/DuUkmR7WwAAOJ_Y.jpg" TargetMode="External" /><Relationship Id="rId302" Type="http://schemas.openxmlformats.org/officeDocument/2006/relationships/hyperlink" Target="https://pbs.twimg.com/media/DudnhdnWoAUcpoh.png" TargetMode="External" /><Relationship Id="rId303" Type="http://schemas.openxmlformats.org/officeDocument/2006/relationships/hyperlink" Target="https://pbs.twimg.com/media/DuuR929WkAIh0Tt.jpg" TargetMode="External" /><Relationship Id="rId304" Type="http://schemas.openxmlformats.org/officeDocument/2006/relationships/hyperlink" Target="https://pbs.twimg.com/media/DuyId9wWoAEdcp3.jpg" TargetMode="External" /><Relationship Id="rId305" Type="http://schemas.openxmlformats.org/officeDocument/2006/relationships/hyperlink" Target="https://pbs.twimg.com/media/DvWRDTAX4AAFpOv.jpg" TargetMode="External" /><Relationship Id="rId306" Type="http://schemas.openxmlformats.org/officeDocument/2006/relationships/hyperlink" Target="https://pbs.twimg.com/media/DvgkUnAWkAA5HK4.jpg" TargetMode="External" /><Relationship Id="rId307" Type="http://schemas.openxmlformats.org/officeDocument/2006/relationships/hyperlink" Target="https://pbs.twimg.com/media/Dv6UGz-XcAEdjgQ.jpg" TargetMode="External" /><Relationship Id="rId308" Type="http://schemas.openxmlformats.org/officeDocument/2006/relationships/hyperlink" Target="https://pbs.twimg.com/media/DwAOu8DX0AUXLBt.jpg" TargetMode="External" /><Relationship Id="rId309" Type="http://schemas.openxmlformats.org/officeDocument/2006/relationships/hyperlink" Target="https://pbs.twimg.com/media/DwKMZ7LWsAAOpbK.jpg" TargetMode="External" /><Relationship Id="rId310" Type="http://schemas.openxmlformats.org/officeDocument/2006/relationships/hyperlink" Target="https://pbs.twimg.com/media/DwUXQOXX4AIKVJK.jpg" TargetMode="External" /><Relationship Id="rId311" Type="http://schemas.openxmlformats.org/officeDocument/2006/relationships/hyperlink" Target="https://pbs.twimg.com/media/Dwab-JHX0AI6YEG.jpg" TargetMode="External" /><Relationship Id="rId312" Type="http://schemas.openxmlformats.org/officeDocument/2006/relationships/hyperlink" Target="https://pbs.twimg.com/media/DwjukoLWoAEndCN.jpg" TargetMode="External" /><Relationship Id="rId313" Type="http://schemas.openxmlformats.org/officeDocument/2006/relationships/hyperlink" Target="https://pbs.twimg.com/media/DwkzPV9X0AANtuE.jpg" TargetMode="External" /><Relationship Id="rId314" Type="http://schemas.openxmlformats.org/officeDocument/2006/relationships/hyperlink" Target="https://pbs.twimg.com/media/Dwo4NHwWkAAQl3y.jpg" TargetMode="External" /><Relationship Id="rId315" Type="http://schemas.openxmlformats.org/officeDocument/2006/relationships/hyperlink" Target="https://pbs.twimg.com/media/Dwo4pQzXgAAlPvD.jpg" TargetMode="External" /><Relationship Id="rId316" Type="http://schemas.openxmlformats.org/officeDocument/2006/relationships/hyperlink" Target="https://pbs.twimg.com/media/DwpEsouWkAU8Cft.jpg" TargetMode="External" /><Relationship Id="rId317" Type="http://schemas.openxmlformats.org/officeDocument/2006/relationships/hyperlink" Target="https://pbs.twimg.com/media/Dwt-UuhWwAAVhjQ.jpg" TargetMode="External" /><Relationship Id="rId318" Type="http://schemas.openxmlformats.org/officeDocument/2006/relationships/hyperlink" Target="https://pbs.twimg.com/media/DwuBydoWsAAlq1E.jpg" TargetMode="External" /><Relationship Id="rId319" Type="http://schemas.openxmlformats.org/officeDocument/2006/relationships/hyperlink" Target="https://pbs.twimg.com/media/Dw4U3qzXcAIvs1O.jpg" TargetMode="External" /><Relationship Id="rId320" Type="http://schemas.openxmlformats.org/officeDocument/2006/relationships/hyperlink" Target="https://pbs.twimg.com/media/DrFcM5vW4Ac8wrn.jpg" TargetMode="External" /><Relationship Id="rId321" Type="http://schemas.openxmlformats.org/officeDocument/2006/relationships/hyperlink" Target="http://abs.twimg.com/sticky/default_profile_images/default_profile_normal.png" TargetMode="External" /><Relationship Id="rId322" Type="http://schemas.openxmlformats.org/officeDocument/2006/relationships/hyperlink" Target="http://pbs.twimg.com/profile_images/916846190100189184/kKM_nvrq_normal.jpg" TargetMode="External" /><Relationship Id="rId323" Type="http://schemas.openxmlformats.org/officeDocument/2006/relationships/hyperlink" Target="https://pbs.twimg.com/media/DsEb-XyUcAAj9TW.jpg" TargetMode="External" /><Relationship Id="rId324" Type="http://schemas.openxmlformats.org/officeDocument/2006/relationships/hyperlink" Target="https://pbs.twimg.com/media/DsEb-XyUcAAj9TW.jpg" TargetMode="External" /><Relationship Id="rId325" Type="http://schemas.openxmlformats.org/officeDocument/2006/relationships/hyperlink" Target="https://pbs.twimg.com/media/Dsd07tEWwAAXbTy.jpg" TargetMode="External" /><Relationship Id="rId326" Type="http://schemas.openxmlformats.org/officeDocument/2006/relationships/hyperlink" Target="https://pbs.twimg.com/media/DrBRC5BVAAEpajC.jpg" TargetMode="External" /><Relationship Id="rId327" Type="http://schemas.openxmlformats.org/officeDocument/2006/relationships/hyperlink" Target="https://pbs.twimg.com/media/DrBRC5BVAAEpajC.jpg" TargetMode="External" /><Relationship Id="rId328" Type="http://schemas.openxmlformats.org/officeDocument/2006/relationships/hyperlink" Target="https://pbs.twimg.com/media/DsiCgKIWwAA5c0f.jpg" TargetMode="External" /><Relationship Id="rId329" Type="http://schemas.openxmlformats.org/officeDocument/2006/relationships/hyperlink" Target="https://pbs.twimg.com/media/DsiCgKIWwAA5c0f.jpg" TargetMode="External" /><Relationship Id="rId330" Type="http://schemas.openxmlformats.org/officeDocument/2006/relationships/hyperlink" Target="http://pbs.twimg.com/profile_images/1032037052743856129/qPTN-w6U_normal.jpg" TargetMode="External" /><Relationship Id="rId331" Type="http://schemas.openxmlformats.org/officeDocument/2006/relationships/hyperlink" Target="https://pbs.twimg.com/media/DuWRhrQU8AAAsdX.jpg" TargetMode="External" /><Relationship Id="rId332" Type="http://schemas.openxmlformats.org/officeDocument/2006/relationships/hyperlink" Target="http://pbs.twimg.com/profile_images/557639104515416064/9If5AQEZ_normal.jpeg" TargetMode="External" /><Relationship Id="rId333" Type="http://schemas.openxmlformats.org/officeDocument/2006/relationships/hyperlink" Target="http://pbs.twimg.com/profile_images/603728158035087361/t8S_qL0s_normal.jpg" TargetMode="External" /><Relationship Id="rId334" Type="http://schemas.openxmlformats.org/officeDocument/2006/relationships/hyperlink" Target="http://pbs.twimg.com/profile_images/1049721595344826369/hFoogS2F_normal.jpg" TargetMode="External" /><Relationship Id="rId335" Type="http://schemas.openxmlformats.org/officeDocument/2006/relationships/hyperlink" Target="http://pbs.twimg.com/profile_images/1049721595344826369/hFoogS2F_normal.jpg" TargetMode="External" /><Relationship Id="rId336" Type="http://schemas.openxmlformats.org/officeDocument/2006/relationships/hyperlink" Target="http://pbs.twimg.com/profile_images/1049721595344826369/hFoogS2F_normal.jpg" TargetMode="External" /><Relationship Id="rId337" Type="http://schemas.openxmlformats.org/officeDocument/2006/relationships/hyperlink" Target="http://pbs.twimg.com/profile_images/1049721595344826369/hFoogS2F_normal.jpg" TargetMode="External" /><Relationship Id="rId338" Type="http://schemas.openxmlformats.org/officeDocument/2006/relationships/hyperlink" Target="http://pbs.twimg.com/profile_images/1049721595344826369/hFoogS2F_normal.jpg" TargetMode="External" /><Relationship Id="rId339" Type="http://schemas.openxmlformats.org/officeDocument/2006/relationships/hyperlink" Target="http://pbs.twimg.com/profile_images/1049721595344826369/hFoogS2F_normal.jpg" TargetMode="External" /><Relationship Id="rId340" Type="http://schemas.openxmlformats.org/officeDocument/2006/relationships/hyperlink" Target="https://pbs.twimg.com/media/DwlFMWDWoAEw_xu.jpg" TargetMode="External" /><Relationship Id="rId341" Type="http://schemas.openxmlformats.org/officeDocument/2006/relationships/hyperlink" Target="https://pbs.twimg.com/media/DrfSlznVYAE90m1.jpg" TargetMode="External" /><Relationship Id="rId342" Type="http://schemas.openxmlformats.org/officeDocument/2006/relationships/hyperlink" Target="http://pbs.twimg.com/profile_images/960599274861015040/OQLWGaPo_normal.jpg" TargetMode="External" /><Relationship Id="rId343" Type="http://schemas.openxmlformats.org/officeDocument/2006/relationships/hyperlink" Target="https://pbs.twimg.com/media/DrfSlznVYAE90m1.jpg" TargetMode="External" /><Relationship Id="rId344" Type="http://schemas.openxmlformats.org/officeDocument/2006/relationships/hyperlink" Target="http://pbs.twimg.com/profile_images/960599274861015040/OQLWGaPo_normal.jpg" TargetMode="External" /><Relationship Id="rId345" Type="http://schemas.openxmlformats.org/officeDocument/2006/relationships/hyperlink" Target="https://pbs.twimg.com/media/DrfSlznVYAE90m1.jpg" TargetMode="External" /><Relationship Id="rId346" Type="http://schemas.openxmlformats.org/officeDocument/2006/relationships/hyperlink" Target="http://pbs.twimg.com/profile_images/1072237812743880706/Fv6wpXTA_normal.jpg" TargetMode="External" /><Relationship Id="rId347" Type="http://schemas.openxmlformats.org/officeDocument/2006/relationships/hyperlink" Target="http://pbs.twimg.com/profile_images/891120093261942784/R5BiBf09_normal.jpg" TargetMode="External" /><Relationship Id="rId348" Type="http://schemas.openxmlformats.org/officeDocument/2006/relationships/hyperlink" Target="http://pbs.twimg.com/profile_images/570658932726861824/MSzOYUtx_normal.jpeg" TargetMode="External" /><Relationship Id="rId349" Type="http://schemas.openxmlformats.org/officeDocument/2006/relationships/hyperlink" Target="https://pbs.twimg.com/media/DrL6dUvX0AEhHTq.jpg" TargetMode="External" /><Relationship Id="rId350" Type="http://schemas.openxmlformats.org/officeDocument/2006/relationships/hyperlink" Target="https://pbs.twimg.com/media/Drqc-i9UwAA33Bn.jpg" TargetMode="External" /><Relationship Id="rId351" Type="http://schemas.openxmlformats.org/officeDocument/2006/relationships/hyperlink" Target="http://pbs.twimg.com/profile_images/1059190635960459264/gzc4erXH_normal.jpg" TargetMode="External" /><Relationship Id="rId352" Type="http://schemas.openxmlformats.org/officeDocument/2006/relationships/hyperlink" Target="http://pbs.twimg.com/profile_images/570658932726861824/MSzOYUtx_normal.jpeg" TargetMode="External" /><Relationship Id="rId353" Type="http://schemas.openxmlformats.org/officeDocument/2006/relationships/hyperlink" Target="https://pbs.twimg.com/media/DsPVmD-U8AAkA4U.jpg" TargetMode="External" /><Relationship Id="rId354" Type="http://schemas.openxmlformats.org/officeDocument/2006/relationships/hyperlink" Target="https://pbs.twimg.com/media/DsPVmD-U8AAkA4U.jpg" TargetMode="External" /><Relationship Id="rId355" Type="http://schemas.openxmlformats.org/officeDocument/2006/relationships/hyperlink" Target="https://pbs.twimg.com/media/DsPqgT7XQAArGP1.jpg" TargetMode="External" /><Relationship Id="rId356" Type="http://schemas.openxmlformats.org/officeDocument/2006/relationships/hyperlink" Target="https://pbs.twimg.com/media/DsPqgT7XQAArGP1.jpg" TargetMode="External" /><Relationship Id="rId357" Type="http://schemas.openxmlformats.org/officeDocument/2006/relationships/hyperlink" Target="https://pbs.twimg.com/media/DsiCgKIWwAA5c0f.jpg" TargetMode="External" /><Relationship Id="rId358" Type="http://schemas.openxmlformats.org/officeDocument/2006/relationships/hyperlink" Target="https://pbs.twimg.com/media/DrL6dUvX0AEhHTq.jpg" TargetMode="External" /><Relationship Id="rId359" Type="http://schemas.openxmlformats.org/officeDocument/2006/relationships/hyperlink" Target="https://pbs.twimg.com/media/DsPqgT7XQAArGP1.jpg" TargetMode="External" /><Relationship Id="rId360" Type="http://schemas.openxmlformats.org/officeDocument/2006/relationships/hyperlink" Target="http://pbs.twimg.com/profile_images/887467061831774208/mzi0qqTb_normal.jpg" TargetMode="External" /><Relationship Id="rId361" Type="http://schemas.openxmlformats.org/officeDocument/2006/relationships/hyperlink" Target="https://pbs.twimg.com/media/DsPqgT7XQAArGP1.jpg" TargetMode="External" /><Relationship Id="rId362" Type="http://schemas.openxmlformats.org/officeDocument/2006/relationships/hyperlink" Target="http://pbs.twimg.com/profile_images/570658932726861824/MSzOYUtx_normal.jpeg" TargetMode="External" /><Relationship Id="rId363" Type="http://schemas.openxmlformats.org/officeDocument/2006/relationships/hyperlink" Target="http://pbs.twimg.com/profile_images/859094363015663617/WFhz0keD_normal.jpg" TargetMode="External" /><Relationship Id="rId364" Type="http://schemas.openxmlformats.org/officeDocument/2006/relationships/hyperlink" Target="http://pbs.twimg.com/profile_images/859094363015663617/WFhz0keD_normal.jpg" TargetMode="External" /><Relationship Id="rId365" Type="http://schemas.openxmlformats.org/officeDocument/2006/relationships/hyperlink" Target="http://pbs.twimg.com/profile_images/859094363015663617/WFhz0keD_normal.jpg" TargetMode="External" /><Relationship Id="rId366" Type="http://schemas.openxmlformats.org/officeDocument/2006/relationships/hyperlink" Target="https://pbs.twimg.com/media/Dw4U3qzXcAIvs1O.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993645134372798469/pAZy1Q6j_normal.jpg" TargetMode="External" /><Relationship Id="rId372" Type="http://schemas.openxmlformats.org/officeDocument/2006/relationships/hyperlink" Target="http://pbs.twimg.com/profile_images/993645134372798469/pAZy1Q6j_normal.jpg" TargetMode="External" /><Relationship Id="rId373" Type="http://schemas.openxmlformats.org/officeDocument/2006/relationships/hyperlink" Target="http://pbs.twimg.com/profile_images/993645134372798469/pAZy1Q6j_normal.jpg" TargetMode="External" /><Relationship Id="rId374" Type="http://schemas.openxmlformats.org/officeDocument/2006/relationships/hyperlink" Target="http://pbs.twimg.com/profile_images/993645134372798469/pAZy1Q6j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pbs.twimg.com/profile_images/993645134372798469/pAZy1Q6j_normal.jpg" TargetMode="External" /><Relationship Id="rId379" Type="http://schemas.openxmlformats.org/officeDocument/2006/relationships/hyperlink" Target="http://pbs.twimg.com/profile_images/993645134372798469/pAZy1Q6j_normal.jpg" TargetMode="External" /><Relationship Id="rId380" Type="http://schemas.openxmlformats.org/officeDocument/2006/relationships/hyperlink" Target="http://pbs.twimg.com/profile_images/993645134372798469/pAZy1Q6j_normal.jpg" TargetMode="External" /><Relationship Id="rId381" Type="http://schemas.openxmlformats.org/officeDocument/2006/relationships/hyperlink" Target="http://pbs.twimg.com/profile_images/993645134372798469/pAZy1Q6j_normal.jpg" TargetMode="External" /><Relationship Id="rId382" Type="http://schemas.openxmlformats.org/officeDocument/2006/relationships/hyperlink" Target="http://pbs.twimg.com/profile_images/993645134372798469/pAZy1Q6j_normal.jpg" TargetMode="External" /><Relationship Id="rId383" Type="http://schemas.openxmlformats.org/officeDocument/2006/relationships/hyperlink" Target="http://pbs.twimg.com/profile_images/993645134372798469/pAZy1Q6j_normal.jpg" TargetMode="External" /><Relationship Id="rId384" Type="http://schemas.openxmlformats.org/officeDocument/2006/relationships/hyperlink" Target="http://pbs.twimg.com/profile_images/993645134372798469/pAZy1Q6j_normal.jpg" TargetMode="External" /><Relationship Id="rId385" Type="http://schemas.openxmlformats.org/officeDocument/2006/relationships/hyperlink" Target="http://pbs.twimg.com/profile_images/993645134372798469/pAZy1Q6j_normal.jpg" TargetMode="External" /><Relationship Id="rId386" Type="http://schemas.openxmlformats.org/officeDocument/2006/relationships/hyperlink" Target="http://pbs.twimg.com/profile_images/993645134372798469/pAZy1Q6j_normal.jpg" TargetMode="External" /><Relationship Id="rId387" Type="http://schemas.openxmlformats.org/officeDocument/2006/relationships/hyperlink" Target="http://pbs.twimg.com/profile_images/993645134372798469/pAZy1Q6j_normal.jpg" TargetMode="External" /><Relationship Id="rId388" Type="http://schemas.openxmlformats.org/officeDocument/2006/relationships/hyperlink" Target="http://pbs.twimg.com/profile_images/993645134372798469/pAZy1Q6j_normal.jpg" TargetMode="External" /><Relationship Id="rId389" Type="http://schemas.openxmlformats.org/officeDocument/2006/relationships/hyperlink" Target="http://pbs.twimg.com/profile_images/993645134372798469/pAZy1Q6j_normal.jpg" TargetMode="External" /><Relationship Id="rId390" Type="http://schemas.openxmlformats.org/officeDocument/2006/relationships/hyperlink" Target="http://pbs.twimg.com/profile_images/993645134372798469/pAZy1Q6j_normal.jpg" TargetMode="External" /><Relationship Id="rId391" Type="http://schemas.openxmlformats.org/officeDocument/2006/relationships/hyperlink" Target="http://pbs.twimg.com/profile_images/993645134372798469/pAZy1Q6j_normal.jpg" TargetMode="External" /><Relationship Id="rId392" Type="http://schemas.openxmlformats.org/officeDocument/2006/relationships/hyperlink" Target="http://pbs.twimg.com/profile_images/993645134372798469/pAZy1Q6j_normal.jpg" TargetMode="External" /><Relationship Id="rId393" Type="http://schemas.openxmlformats.org/officeDocument/2006/relationships/hyperlink" Target="http://pbs.twimg.com/profile_images/993645134372798469/pAZy1Q6j_normal.jpg" TargetMode="External" /><Relationship Id="rId394" Type="http://schemas.openxmlformats.org/officeDocument/2006/relationships/hyperlink" Target="http://pbs.twimg.com/profile_images/993645134372798469/pAZy1Q6j_normal.jpg" TargetMode="External" /><Relationship Id="rId395" Type="http://schemas.openxmlformats.org/officeDocument/2006/relationships/hyperlink" Target="http://pbs.twimg.com/profile_images/993645134372798469/pAZy1Q6j_normal.jpg" TargetMode="External" /><Relationship Id="rId396" Type="http://schemas.openxmlformats.org/officeDocument/2006/relationships/hyperlink" Target="http://pbs.twimg.com/profile_images/993645134372798469/pAZy1Q6j_normal.jpg" TargetMode="External" /><Relationship Id="rId397" Type="http://schemas.openxmlformats.org/officeDocument/2006/relationships/hyperlink" Target="http://pbs.twimg.com/profile_images/993645134372798469/pAZy1Q6j_normal.jpg" TargetMode="External" /><Relationship Id="rId398" Type="http://schemas.openxmlformats.org/officeDocument/2006/relationships/hyperlink" Target="http://pbs.twimg.com/profile_images/993645134372798469/pAZy1Q6j_normal.jpg" TargetMode="External" /><Relationship Id="rId399" Type="http://schemas.openxmlformats.org/officeDocument/2006/relationships/hyperlink" Target="http://pbs.twimg.com/profile_images/993645134372798469/pAZy1Q6j_normal.jpg" TargetMode="External" /><Relationship Id="rId400" Type="http://schemas.openxmlformats.org/officeDocument/2006/relationships/hyperlink" Target="http://pbs.twimg.com/profile_images/993645134372798469/pAZy1Q6j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993645134372798469/pAZy1Q6j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993645134372798469/pAZy1Q6j_normal.jpg" TargetMode="External" /><Relationship Id="rId405" Type="http://schemas.openxmlformats.org/officeDocument/2006/relationships/hyperlink" Target="http://pbs.twimg.com/profile_images/993645134372798469/pAZy1Q6j_normal.jpg" TargetMode="External" /><Relationship Id="rId406" Type="http://schemas.openxmlformats.org/officeDocument/2006/relationships/hyperlink" Target="http://pbs.twimg.com/profile_images/993645134372798469/pAZy1Q6j_normal.jpg" TargetMode="External" /><Relationship Id="rId407" Type="http://schemas.openxmlformats.org/officeDocument/2006/relationships/hyperlink" Target="http://pbs.twimg.com/profile_images/993645134372798469/pAZy1Q6j_normal.jpg" TargetMode="External" /><Relationship Id="rId408" Type="http://schemas.openxmlformats.org/officeDocument/2006/relationships/hyperlink" Target="http://pbs.twimg.com/profile_images/993645134372798469/pAZy1Q6j_normal.jpg" TargetMode="External" /><Relationship Id="rId409" Type="http://schemas.openxmlformats.org/officeDocument/2006/relationships/hyperlink" Target="http://pbs.twimg.com/profile_images/993645134372798469/pAZy1Q6j_normal.jpg" TargetMode="External" /><Relationship Id="rId410" Type="http://schemas.openxmlformats.org/officeDocument/2006/relationships/hyperlink" Target="http://pbs.twimg.com/profile_images/993645134372798469/pAZy1Q6j_normal.jpg" TargetMode="External" /><Relationship Id="rId411" Type="http://schemas.openxmlformats.org/officeDocument/2006/relationships/hyperlink" Target="http://pbs.twimg.com/profile_images/993645134372798469/pAZy1Q6j_normal.jpg" TargetMode="External" /><Relationship Id="rId412" Type="http://schemas.openxmlformats.org/officeDocument/2006/relationships/hyperlink" Target="http://pbs.twimg.com/profile_images/993645134372798469/pAZy1Q6j_normal.jpg" TargetMode="External" /><Relationship Id="rId413" Type="http://schemas.openxmlformats.org/officeDocument/2006/relationships/hyperlink" Target="http://pbs.twimg.com/profile_images/993645134372798469/pAZy1Q6j_normal.jpg" TargetMode="External" /><Relationship Id="rId414" Type="http://schemas.openxmlformats.org/officeDocument/2006/relationships/hyperlink" Target="https://pbs.twimg.com/media/DuFa9NpVAAAeFzA.jpg" TargetMode="External" /><Relationship Id="rId415" Type="http://schemas.openxmlformats.org/officeDocument/2006/relationships/hyperlink" Target="http://pbs.twimg.com/profile_images/378800000580987070/db9078700d95a65749e683e090706d47_normal.jpeg" TargetMode="External" /><Relationship Id="rId416" Type="http://schemas.openxmlformats.org/officeDocument/2006/relationships/hyperlink" Target="http://pbs.twimg.com/profile_images/993645134372798469/pAZy1Q6j_normal.jpg" TargetMode="External" /><Relationship Id="rId417" Type="http://schemas.openxmlformats.org/officeDocument/2006/relationships/hyperlink" Target="http://pbs.twimg.com/profile_images/993645134372798469/pAZy1Q6j_normal.jpg" TargetMode="External" /><Relationship Id="rId418" Type="http://schemas.openxmlformats.org/officeDocument/2006/relationships/hyperlink" Target="http://pbs.twimg.com/profile_images/993645134372798469/pAZy1Q6j_normal.jpg" TargetMode="External" /><Relationship Id="rId419" Type="http://schemas.openxmlformats.org/officeDocument/2006/relationships/hyperlink" Target="http://pbs.twimg.com/profile_images/993645134372798469/pAZy1Q6j_normal.jpg" TargetMode="External" /><Relationship Id="rId420" Type="http://schemas.openxmlformats.org/officeDocument/2006/relationships/hyperlink" Target="http://pbs.twimg.com/profile_images/993645134372798469/pAZy1Q6j_normal.jpg" TargetMode="External" /><Relationship Id="rId421" Type="http://schemas.openxmlformats.org/officeDocument/2006/relationships/hyperlink" Target="http://pbs.twimg.com/profile_images/993645134372798469/pAZy1Q6j_normal.jpg" TargetMode="External" /><Relationship Id="rId422" Type="http://schemas.openxmlformats.org/officeDocument/2006/relationships/hyperlink" Target="https://pbs.twimg.com/media/DrAWJfmU4AASxN8.jpg" TargetMode="External" /><Relationship Id="rId423" Type="http://schemas.openxmlformats.org/officeDocument/2006/relationships/hyperlink" Target="http://pbs.twimg.com/profile_images/378800000580987070/db9078700d95a65749e683e090706d47_normal.jpeg" TargetMode="External" /><Relationship Id="rId424" Type="http://schemas.openxmlformats.org/officeDocument/2006/relationships/hyperlink" Target="http://pbs.twimg.com/profile_images/378800000580987070/db9078700d95a65749e683e090706d47_normal.jpeg" TargetMode="External" /><Relationship Id="rId425" Type="http://schemas.openxmlformats.org/officeDocument/2006/relationships/hyperlink" Target="http://pbs.twimg.com/profile_images/378800000580987070/db9078700d95a65749e683e090706d47_normal.jpeg" TargetMode="External" /><Relationship Id="rId426" Type="http://schemas.openxmlformats.org/officeDocument/2006/relationships/hyperlink" Target="http://pbs.twimg.com/profile_images/993645134372798469/pAZy1Q6j_normal.jpg" TargetMode="External" /><Relationship Id="rId427" Type="http://schemas.openxmlformats.org/officeDocument/2006/relationships/hyperlink" Target="http://pbs.twimg.com/profile_images/993645134372798469/pAZy1Q6j_normal.jpg" TargetMode="External" /><Relationship Id="rId428" Type="http://schemas.openxmlformats.org/officeDocument/2006/relationships/hyperlink" Target="http://pbs.twimg.com/profile_images/716292527419219968/Q554O46T_normal.jpg" TargetMode="External" /><Relationship Id="rId429" Type="http://schemas.openxmlformats.org/officeDocument/2006/relationships/hyperlink" Target="http://pbs.twimg.com/profile_images/716292527419219968/Q554O46T_normal.jpg" TargetMode="External" /><Relationship Id="rId430" Type="http://schemas.openxmlformats.org/officeDocument/2006/relationships/hyperlink" Target="http://pbs.twimg.com/profile_images/993645134372798469/pAZy1Q6j_normal.jpg" TargetMode="External" /><Relationship Id="rId431" Type="http://schemas.openxmlformats.org/officeDocument/2006/relationships/hyperlink" Target="http://pbs.twimg.com/profile_images/993645134372798469/pAZy1Q6j_normal.jpg" TargetMode="External" /><Relationship Id="rId432" Type="http://schemas.openxmlformats.org/officeDocument/2006/relationships/hyperlink" Target="http://pbs.twimg.com/profile_images/993645134372798469/pAZy1Q6j_normal.jpg" TargetMode="External" /><Relationship Id="rId433" Type="http://schemas.openxmlformats.org/officeDocument/2006/relationships/hyperlink" Target="http://pbs.twimg.com/profile_images/993645134372798469/pAZy1Q6j_normal.jpg" TargetMode="External" /><Relationship Id="rId434" Type="http://schemas.openxmlformats.org/officeDocument/2006/relationships/hyperlink" Target="http://pbs.twimg.com/profile_images/993645134372798469/pAZy1Q6j_normal.jpg" TargetMode="External" /><Relationship Id="rId435" Type="http://schemas.openxmlformats.org/officeDocument/2006/relationships/hyperlink" Target="http://pbs.twimg.com/profile_images/993645134372798469/pAZy1Q6j_normal.jpg" TargetMode="External" /><Relationship Id="rId436" Type="http://schemas.openxmlformats.org/officeDocument/2006/relationships/hyperlink" Target="http://pbs.twimg.com/profile_images/993645134372798469/pAZy1Q6j_normal.jpg" TargetMode="External" /><Relationship Id="rId437" Type="http://schemas.openxmlformats.org/officeDocument/2006/relationships/hyperlink" Target="http://pbs.twimg.com/profile_images/993645134372798469/pAZy1Q6j_normal.jpg" TargetMode="External" /><Relationship Id="rId438" Type="http://schemas.openxmlformats.org/officeDocument/2006/relationships/hyperlink" Target="http://pbs.twimg.com/profile_images/993645134372798469/pAZy1Q6j_normal.jpg" TargetMode="External" /><Relationship Id="rId439" Type="http://schemas.openxmlformats.org/officeDocument/2006/relationships/hyperlink" Target="http://pbs.twimg.com/profile_images/993645134372798469/pAZy1Q6j_normal.jpg" TargetMode="External" /><Relationship Id="rId440" Type="http://schemas.openxmlformats.org/officeDocument/2006/relationships/hyperlink" Target="http://pbs.twimg.com/profile_images/993645134372798469/pAZy1Q6j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993645134372798469/pAZy1Q6j_normal.jpg" TargetMode="External" /><Relationship Id="rId443" Type="http://schemas.openxmlformats.org/officeDocument/2006/relationships/hyperlink" Target="http://pbs.twimg.com/profile_images/993645134372798469/pAZy1Q6j_normal.jpg" TargetMode="External" /><Relationship Id="rId444" Type="http://schemas.openxmlformats.org/officeDocument/2006/relationships/hyperlink" Target="http://pbs.twimg.com/profile_images/993645134372798469/pAZy1Q6j_normal.jpg" TargetMode="External" /><Relationship Id="rId445" Type="http://schemas.openxmlformats.org/officeDocument/2006/relationships/hyperlink" Target="http://pbs.twimg.com/profile_images/993645134372798469/pAZy1Q6j_normal.jpg" TargetMode="External" /><Relationship Id="rId446" Type="http://schemas.openxmlformats.org/officeDocument/2006/relationships/hyperlink" Target="http://pbs.twimg.com/profile_images/993645134372798469/pAZy1Q6j_normal.jpg" TargetMode="External" /><Relationship Id="rId447" Type="http://schemas.openxmlformats.org/officeDocument/2006/relationships/hyperlink" Target="http://pbs.twimg.com/profile_images/993645134372798469/pAZy1Q6j_normal.jpg" TargetMode="External" /><Relationship Id="rId448" Type="http://schemas.openxmlformats.org/officeDocument/2006/relationships/hyperlink" Target="http://pbs.twimg.com/profile_images/993645134372798469/pAZy1Q6j_normal.jpg" TargetMode="External" /><Relationship Id="rId449" Type="http://schemas.openxmlformats.org/officeDocument/2006/relationships/hyperlink" Target="http://pbs.twimg.com/profile_images/993645134372798469/pAZy1Q6j_normal.jpg" TargetMode="External" /><Relationship Id="rId450" Type="http://schemas.openxmlformats.org/officeDocument/2006/relationships/hyperlink" Target="http://pbs.twimg.com/profile_images/993645134372798469/pAZy1Q6j_normal.jpg" TargetMode="External" /><Relationship Id="rId451" Type="http://schemas.openxmlformats.org/officeDocument/2006/relationships/hyperlink" Target="http://pbs.twimg.com/profile_images/993645134372798469/pAZy1Q6j_normal.jpg" TargetMode="External" /><Relationship Id="rId452" Type="http://schemas.openxmlformats.org/officeDocument/2006/relationships/hyperlink" Target="http://pbs.twimg.com/profile_images/993645134372798469/pAZy1Q6j_normal.jpg" TargetMode="External" /><Relationship Id="rId453" Type="http://schemas.openxmlformats.org/officeDocument/2006/relationships/hyperlink" Target="http://pbs.twimg.com/profile_images/993645134372798469/pAZy1Q6j_normal.jpg" TargetMode="External" /><Relationship Id="rId454" Type="http://schemas.openxmlformats.org/officeDocument/2006/relationships/hyperlink" Target="http://pbs.twimg.com/profile_images/993645134372798469/pAZy1Q6j_normal.jpg" TargetMode="External" /><Relationship Id="rId455" Type="http://schemas.openxmlformats.org/officeDocument/2006/relationships/hyperlink" Target="http://pbs.twimg.com/profile_images/993645134372798469/pAZy1Q6j_normal.jpg" TargetMode="External" /><Relationship Id="rId456" Type="http://schemas.openxmlformats.org/officeDocument/2006/relationships/hyperlink" Target="http://pbs.twimg.com/profile_images/993645134372798469/pAZy1Q6j_normal.jpg" TargetMode="External" /><Relationship Id="rId457" Type="http://schemas.openxmlformats.org/officeDocument/2006/relationships/hyperlink" Target="http://pbs.twimg.com/profile_images/993645134372798469/pAZy1Q6j_normal.jpg" TargetMode="External" /><Relationship Id="rId458" Type="http://schemas.openxmlformats.org/officeDocument/2006/relationships/hyperlink" Target="http://pbs.twimg.com/profile_images/993645134372798469/pAZy1Q6j_normal.jpg" TargetMode="External" /><Relationship Id="rId459" Type="http://schemas.openxmlformats.org/officeDocument/2006/relationships/hyperlink" Target="http://pbs.twimg.com/profile_images/993645134372798469/pAZy1Q6j_normal.jpg" TargetMode="External" /><Relationship Id="rId460" Type="http://schemas.openxmlformats.org/officeDocument/2006/relationships/hyperlink" Target="http://pbs.twimg.com/profile_images/993645134372798469/pAZy1Q6j_normal.jpg" TargetMode="External" /><Relationship Id="rId461" Type="http://schemas.openxmlformats.org/officeDocument/2006/relationships/hyperlink" Target="http://pbs.twimg.com/profile_images/993645134372798469/pAZy1Q6j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993645134372798469/pAZy1Q6j_normal.jpg" TargetMode="External" /><Relationship Id="rId464" Type="http://schemas.openxmlformats.org/officeDocument/2006/relationships/hyperlink" Target="http://pbs.twimg.com/profile_images/993645134372798469/pAZy1Q6j_normal.jpg" TargetMode="External" /><Relationship Id="rId465" Type="http://schemas.openxmlformats.org/officeDocument/2006/relationships/hyperlink" Target="http://pbs.twimg.com/profile_images/993645134372798469/pAZy1Q6j_normal.jpg" TargetMode="External" /><Relationship Id="rId466" Type="http://schemas.openxmlformats.org/officeDocument/2006/relationships/hyperlink" Target="http://pbs.twimg.com/profile_images/993645134372798469/pAZy1Q6j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430046644684341248/-WZKVmST_normal.jpeg" TargetMode="External" /><Relationship Id="rId469" Type="http://schemas.openxmlformats.org/officeDocument/2006/relationships/hyperlink" Target="http://pbs.twimg.com/profile_images/430046644684341248/-WZKVmST_normal.jpeg" TargetMode="External" /><Relationship Id="rId470" Type="http://schemas.openxmlformats.org/officeDocument/2006/relationships/hyperlink" Target="http://pbs.twimg.com/profile_images/993645134372798469/pAZy1Q6j_normal.jpg" TargetMode="External" /><Relationship Id="rId471" Type="http://schemas.openxmlformats.org/officeDocument/2006/relationships/hyperlink" Target="http://pbs.twimg.com/profile_images/993645134372798469/pAZy1Q6j_normal.jpg" TargetMode="External" /><Relationship Id="rId472" Type="http://schemas.openxmlformats.org/officeDocument/2006/relationships/hyperlink" Target="http://pbs.twimg.com/profile_images/993645134372798469/pAZy1Q6j_normal.jpg" TargetMode="External" /><Relationship Id="rId473" Type="http://schemas.openxmlformats.org/officeDocument/2006/relationships/hyperlink" Target="http://pbs.twimg.com/profile_images/993645134372798469/pAZy1Q6j_normal.jpg" TargetMode="External" /><Relationship Id="rId474" Type="http://schemas.openxmlformats.org/officeDocument/2006/relationships/hyperlink" Target="http://pbs.twimg.com/profile_images/993645134372798469/pAZy1Q6j_normal.jpg" TargetMode="External" /><Relationship Id="rId475" Type="http://schemas.openxmlformats.org/officeDocument/2006/relationships/hyperlink" Target="http://pbs.twimg.com/profile_images/993645134372798469/pAZy1Q6j_normal.jpg" TargetMode="External" /><Relationship Id="rId476" Type="http://schemas.openxmlformats.org/officeDocument/2006/relationships/hyperlink" Target="http://pbs.twimg.com/profile_images/993645134372798469/pAZy1Q6j_normal.jpg" TargetMode="External" /><Relationship Id="rId477" Type="http://schemas.openxmlformats.org/officeDocument/2006/relationships/hyperlink" Target="http://pbs.twimg.com/profile_images/993645134372798469/pAZy1Q6j_normal.jpg" TargetMode="External" /><Relationship Id="rId478" Type="http://schemas.openxmlformats.org/officeDocument/2006/relationships/hyperlink" Target="http://pbs.twimg.com/profile_images/993645134372798469/pAZy1Q6j_normal.jpg" TargetMode="External" /><Relationship Id="rId479" Type="http://schemas.openxmlformats.org/officeDocument/2006/relationships/hyperlink" Target="http://pbs.twimg.com/profile_images/993645134372798469/pAZy1Q6j_normal.jpg" TargetMode="External" /><Relationship Id="rId480" Type="http://schemas.openxmlformats.org/officeDocument/2006/relationships/hyperlink" Target="http://pbs.twimg.com/profile_images/993645134372798469/pAZy1Q6j_normal.jpg" TargetMode="External" /><Relationship Id="rId481" Type="http://schemas.openxmlformats.org/officeDocument/2006/relationships/hyperlink" Target="http://pbs.twimg.com/profile_images/430046644684341248/-WZKVmST_normal.jpeg" TargetMode="External" /><Relationship Id="rId482" Type="http://schemas.openxmlformats.org/officeDocument/2006/relationships/hyperlink" Target="http://pbs.twimg.com/profile_images/430046644684341248/-WZKVmST_normal.jpeg" TargetMode="External" /><Relationship Id="rId483" Type="http://schemas.openxmlformats.org/officeDocument/2006/relationships/hyperlink" Target="http://pbs.twimg.com/profile_images/430046644684341248/-WZKVmST_normal.jpeg" TargetMode="External" /><Relationship Id="rId484" Type="http://schemas.openxmlformats.org/officeDocument/2006/relationships/hyperlink" Target="http://pbs.twimg.com/profile_images/430046644684341248/-WZKVmST_normal.jpeg" TargetMode="External" /><Relationship Id="rId485" Type="http://schemas.openxmlformats.org/officeDocument/2006/relationships/hyperlink" Target="http://pbs.twimg.com/profile_images/430046644684341248/-WZKVmST_normal.jpe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993645134372798469/pAZy1Q6j_normal.jpg" TargetMode="External" /><Relationship Id="rId490" Type="http://schemas.openxmlformats.org/officeDocument/2006/relationships/hyperlink" Target="http://pbs.twimg.com/profile_images/993645134372798469/pAZy1Q6j_normal.jpg" TargetMode="External" /><Relationship Id="rId491" Type="http://schemas.openxmlformats.org/officeDocument/2006/relationships/hyperlink" Target="http://pbs.twimg.com/profile_images/993645134372798469/pAZy1Q6j_normal.jpg" TargetMode="External" /><Relationship Id="rId492" Type="http://schemas.openxmlformats.org/officeDocument/2006/relationships/hyperlink" Target="http://pbs.twimg.com/profile_images/993645134372798469/pAZy1Q6j_normal.jpg" TargetMode="External" /><Relationship Id="rId493" Type="http://schemas.openxmlformats.org/officeDocument/2006/relationships/hyperlink" Target="http://pbs.twimg.com/profile_images/993645134372798469/pAZy1Q6j_normal.jpg" TargetMode="External" /><Relationship Id="rId494" Type="http://schemas.openxmlformats.org/officeDocument/2006/relationships/hyperlink" Target="http://pbs.twimg.com/profile_images/993645134372798469/pAZy1Q6j_normal.jpg" TargetMode="External" /><Relationship Id="rId495" Type="http://schemas.openxmlformats.org/officeDocument/2006/relationships/hyperlink" Target="http://pbs.twimg.com/profile_images/430046644684341248/-WZKVmST_normal.jpeg" TargetMode="External" /><Relationship Id="rId496" Type="http://schemas.openxmlformats.org/officeDocument/2006/relationships/hyperlink" Target="http://pbs.twimg.com/profile_images/430046644684341248/-WZKVmST_normal.jpeg" TargetMode="External" /><Relationship Id="rId497" Type="http://schemas.openxmlformats.org/officeDocument/2006/relationships/hyperlink" Target="http://pbs.twimg.com/profile_images/430046644684341248/-WZKVmST_normal.jpeg" TargetMode="External" /><Relationship Id="rId498" Type="http://schemas.openxmlformats.org/officeDocument/2006/relationships/hyperlink" Target="http://pbs.twimg.com/profile_images/993645134372798469/pAZy1Q6j_normal.jpg" TargetMode="External" /><Relationship Id="rId499" Type="http://schemas.openxmlformats.org/officeDocument/2006/relationships/hyperlink" Target="http://pbs.twimg.com/profile_images/993645134372798469/pAZy1Q6j_normal.jpg" TargetMode="External" /><Relationship Id="rId500" Type="http://schemas.openxmlformats.org/officeDocument/2006/relationships/hyperlink" Target="http://pbs.twimg.com/profile_images/993645134372798469/pAZy1Q6j_normal.jpg" TargetMode="External" /><Relationship Id="rId501" Type="http://schemas.openxmlformats.org/officeDocument/2006/relationships/hyperlink" Target="http://pbs.twimg.com/profile_images/993645134372798469/pAZy1Q6j_normal.jpg" TargetMode="External" /><Relationship Id="rId502" Type="http://schemas.openxmlformats.org/officeDocument/2006/relationships/hyperlink" Target="http://pbs.twimg.com/profile_images/993645134372798469/pAZy1Q6j_normal.jpg" TargetMode="External" /><Relationship Id="rId503" Type="http://schemas.openxmlformats.org/officeDocument/2006/relationships/hyperlink" Target="http://pbs.twimg.com/profile_images/993645134372798469/pAZy1Q6j_normal.jpg" TargetMode="External" /><Relationship Id="rId504" Type="http://schemas.openxmlformats.org/officeDocument/2006/relationships/hyperlink" Target="http://pbs.twimg.com/profile_images/993645134372798469/pAZy1Q6j_normal.jpg" TargetMode="External" /><Relationship Id="rId505" Type="http://schemas.openxmlformats.org/officeDocument/2006/relationships/hyperlink" Target="http://pbs.twimg.com/profile_images/993645134372798469/pAZy1Q6j_normal.jpg" TargetMode="External" /><Relationship Id="rId506" Type="http://schemas.openxmlformats.org/officeDocument/2006/relationships/hyperlink" Target="http://pbs.twimg.com/profile_images/993645134372798469/pAZy1Q6j_normal.jpg" TargetMode="External" /><Relationship Id="rId507" Type="http://schemas.openxmlformats.org/officeDocument/2006/relationships/hyperlink" Target="http://pbs.twimg.com/profile_images/430046644684341248/-WZKVmST_normal.jpeg" TargetMode="External" /><Relationship Id="rId508" Type="http://schemas.openxmlformats.org/officeDocument/2006/relationships/hyperlink" Target="http://pbs.twimg.com/profile_images/430046644684341248/-WZKVmST_normal.jpeg" TargetMode="External" /><Relationship Id="rId509" Type="http://schemas.openxmlformats.org/officeDocument/2006/relationships/hyperlink" Target="http://pbs.twimg.com/profile_images/430046644684341248/-WZKVmST_normal.jpeg" TargetMode="External" /><Relationship Id="rId510" Type="http://schemas.openxmlformats.org/officeDocument/2006/relationships/hyperlink" Target="http://pbs.twimg.com/profile_images/993645134372798469/pAZy1Q6j_normal.jpg" TargetMode="External" /><Relationship Id="rId511" Type="http://schemas.openxmlformats.org/officeDocument/2006/relationships/hyperlink" Target="http://pbs.twimg.com/profile_images/993645134372798469/pAZy1Q6j_normal.jpg" TargetMode="External" /><Relationship Id="rId512" Type="http://schemas.openxmlformats.org/officeDocument/2006/relationships/hyperlink" Target="http://pbs.twimg.com/profile_images/993645134372798469/pAZy1Q6j_normal.jp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993645134372798469/pAZy1Q6j_normal.jpg" TargetMode="External" /><Relationship Id="rId515" Type="http://schemas.openxmlformats.org/officeDocument/2006/relationships/hyperlink" Target="http://pbs.twimg.com/profile_images/993645134372798469/pAZy1Q6j_normal.jpg" TargetMode="External" /><Relationship Id="rId516" Type="http://schemas.openxmlformats.org/officeDocument/2006/relationships/hyperlink" Target="http://pbs.twimg.com/profile_images/993645134372798469/pAZy1Q6j_normal.jpg" TargetMode="External" /><Relationship Id="rId517" Type="http://schemas.openxmlformats.org/officeDocument/2006/relationships/hyperlink" Target="http://pbs.twimg.com/profile_images/993645134372798469/pAZy1Q6j_normal.jpg" TargetMode="External" /><Relationship Id="rId518" Type="http://schemas.openxmlformats.org/officeDocument/2006/relationships/hyperlink" Target="http://pbs.twimg.com/profile_images/993645134372798469/pAZy1Q6j_normal.jpg" TargetMode="External" /><Relationship Id="rId519" Type="http://schemas.openxmlformats.org/officeDocument/2006/relationships/hyperlink" Target="http://pbs.twimg.com/profile_images/993645134372798469/pAZy1Q6j_normal.jpg" TargetMode="External" /><Relationship Id="rId520" Type="http://schemas.openxmlformats.org/officeDocument/2006/relationships/hyperlink" Target="http://pbs.twimg.com/profile_images/993645134372798469/pAZy1Q6j_normal.jpg" TargetMode="External" /><Relationship Id="rId521" Type="http://schemas.openxmlformats.org/officeDocument/2006/relationships/hyperlink" Target="http://pbs.twimg.com/profile_images/993645134372798469/pAZy1Q6j_normal.jpg" TargetMode="External" /><Relationship Id="rId522" Type="http://schemas.openxmlformats.org/officeDocument/2006/relationships/hyperlink" Target="http://pbs.twimg.com/profile_images/993645134372798469/pAZy1Q6j_normal.jpg" TargetMode="External" /><Relationship Id="rId523" Type="http://schemas.openxmlformats.org/officeDocument/2006/relationships/hyperlink" Target="http://pbs.twimg.com/profile_images/993645134372798469/pAZy1Q6j_normal.jpg" TargetMode="External" /><Relationship Id="rId524" Type="http://schemas.openxmlformats.org/officeDocument/2006/relationships/hyperlink" Target="http://pbs.twimg.com/profile_images/430046644684341248/-WZKVmST_normal.jpeg" TargetMode="External" /><Relationship Id="rId525" Type="http://schemas.openxmlformats.org/officeDocument/2006/relationships/hyperlink" Target="http://pbs.twimg.com/profile_images/430046644684341248/-WZKVmST_normal.jpeg" TargetMode="External" /><Relationship Id="rId526" Type="http://schemas.openxmlformats.org/officeDocument/2006/relationships/hyperlink" Target="http://pbs.twimg.com/profile_images/430046644684341248/-WZKVmST_normal.jpeg" TargetMode="External" /><Relationship Id="rId527" Type="http://schemas.openxmlformats.org/officeDocument/2006/relationships/hyperlink" Target="http://pbs.twimg.com/profile_images/430046644684341248/-WZKVmST_normal.jpeg" TargetMode="External" /><Relationship Id="rId528" Type="http://schemas.openxmlformats.org/officeDocument/2006/relationships/hyperlink" Target="http://pbs.twimg.com/profile_images/430046644684341248/-WZKVmST_normal.jpeg" TargetMode="External" /><Relationship Id="rId529" Type="http://schemas.openxmlformats.org/officeDocument/2006/relationships/hyperlink" Target="https://pbs.twimg.com/media/DsKC6BLVsAApTen.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993645134372798469/pAZy1Q6j_normal.jpg" TargetMode="External" /><Relationship Id="rId533" Type="http://schemas.openxmlformats.org/officeDocument/2006/relationships/hyperlink" Target="http://pbs.twimg.com/profile_images/993645134372798469/pAZy1Q6j_normal.jpg" TargetMode="External" /><Relationship Id="rId534" Type="http://schemas.openxmlformats.org/officeDocument/2006/relationships/hyperlink" Target="http://pbs.twimg.com/profile_images/993645134372798469/pAZy1Q6j_normal.jpg" TargetMode="External" /><Relationship Id="rId535" Type="http://schemas.openxmlformats.org/officeDocument/2006/relationships/hyperlink" Target="http://pbs.twimg.com/profile_images/993645134372798469/pAZy1Q6j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993645134372798469/pAZy1Q6j_normal.jpg" TargetMode="External" /><Relationship Id="rId541" Type="http://schemas.openxmlformats.org/officeDocument/2006/relationships/hyperlink" Target="http://pbs.twimg.com/profile_images/993645134372798469/pAZy1Q6j_normal.jpg" TargetMode="External" /><Relationship Id="rId542" Type="http://schemas.openxmlformats.org/officeDocument/2006/relationships/hyperlink" Target="http://pbs.twimg.com/profile_images/993645134372798469/pAZy1Q6j_normal.jpg" TargetMode="External" /><Relationship Id="rId543" Type="http://schemas.openxmlformats.org/officeDocument/2006/relationships/hyperlink" Target="http://pbs.twimg.com/profile_images/993645134372798469/pAZy1Q6j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993645134372798469/pAZy1Q6j_normal.jp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993645134372798469/pAZy1Q6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993645134372798469/pAZy1Q6j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993645134372798469/pAZy1Q6j_normal.jpg" TargetMode="External" /><Relationship Id="rId583" Type="http://schemas.openxmlformats.org/officeDocument/2006/relationships/hyperlink" Target="http://pbs.twimg.com/profile_images/993645134372798469/pAZy1Q6j_normal.jpg" TargetMode="External" /><Relationship Id="rId584" Type="http://schemas.openxmlformats.org/officeDocument/2006/relationships/hyperlink" Target="http://pbs.twimg.com/profile_images/993645134372798469/pAZy1Q6j_normal.jpg" TargetMode="External" /><Relationship Id="rId585" Type="http://schemas.openxmlformats.org/officeDocument/2006/relationships/hyperlink" Target="http://pbs.twimg.com/profile_images/993645134372798469/pAZy1Q6j_normal.jpg" TargetMode="External" /><Relationship Id="rId586" Type="http://schemas.openxmlformats.org/officeDocument/2006/relationships/hyperlink" Target="http://pbs.twimg.com/profile_images/430046644684341248/-WZKVmST_normal.jpeg" TargetMode="External" /><Relationship Id="rId587" Type="http://schemas.openxmlformats.org/officeDocument/2006/relationships/hyperlink" Target="http://pbs.twimg.com/profile_images/430046644684341248/-WZKVmST_normal.jpeg" TargetMode="External" /><Relationship Id="rId588" Type="http://schemas.openxmlformats.org/officeDocument/2006/relationships/hyperlink" Target="http://pbs.twimg.com/profile_images/430046644684341248/-WZKVmST_normal.jpeg" TargetMode="External" /><Relationship Id="rId589" Type="http://schemas.openxmlformats.org/officeDocument/2006/relationships/hyperlink" Target="http://pbs.twimg.com/profile_images/430046644684341248/-WZKVmST_normal.jpeg" TargetMode="External" /><Relationship Id="rId590" Type="http://schemas.openxmlformats.org/officeDocument/2006/relationships/hyperlink" Target="http://pbs.twimg.com/profile_images/430046644684341248/-WZKVmST_normal.jpeg" TargetMode="External" /><Relationship Id="rId591" Type="http://schemas.openxmlformats.org/officeDocument/2006/relationships/hyperlink" Target="http://pbs.twimg.com/profile_images/430046644684341248/-WZKVmST_normal.jpeg" TargetMode="External" /><Relationship Id="rId592" Type="http://schemas.openxmlformats.org/officeDocument/2006/relationships/hyperlink" Target="http://pbs.twimg.com/profile_images/430046644684341248/-WZKVmST_normal.jpeg" TargetMode="External" /><Relationship Id="rId593" Type="http://schemas.openxmlformats.org/officeDocument/2006/relationships/hyperlink" Target="http://pbs.twimg.com/profile_images/430046644684341248/-WZKVmST_normal.jpeg" TargetMode="External" /><Relationship Id="rId594" Type="http://schemas.openxmlformats.org/officeDocument/2006/relationships/hyperlink" Target="http://pbs.twimg.com/profile_images/430046644684341248/-WZKVmST_normal.jpeg" TargetMode="External" /><Relationship Id="rId595" Type="http://schemas.openxmlformats.org/officeDocument/2006/relationships/hyperlink" Target="http://pbs.twimg.com/profile_images/430046644684341248/-WZKVmST_normal.jpeg" TargetMode="External" /><Relationship Id="rId596" Type="http://schemas.openxmlformats.org/officeDocument/2006/relationships/hyperlink" Target="http://pbs.twimg.com/profile_images/430046644684341248/-WZKVmST_normal.jpeg" TargetMode="External" /><Relationship Id="rId597" Type="http://schemas.openxmlformats.org/officeDocument/2006/relationships/hyperlink" Target="http://pbs.twimg.com/profile_images/430046644684341248/-WZKVmST_normal.jpeg" TargetMode="External" /><Relationship Id="rId598" Type="http://schemas.openxmlformats.org/officeDocument/2006/relationships/hyperlink" Target="http://pbs.twimg.com/profile_images/430046644684341248/-WZKVmST_normal.jpeg" TargetMode="External" /><Relationship Id="rId599" Type="http://schemas.openxmlformats.org/officeDocument/2006/relationships/hyperlink" Target="http://pbs.twimg.com/profile_images/430046644684341248/-WZKVmST_normal.jpeg" TargetMode="External" /><Relationship Id="rId600" Type="http://schemas.openxmlformats.org/officeDocument/2006/relationships/hyperlink" Target="http://pbs.twimg.com/profile_images/430046644684341248/-WZKVmST_normal.jpeg" TargetMode="External" /><Relationship Id="rId601" Type="http://schemas.openxmlformats.org/officeDocument/2006/relationships/hyperlink" Target="http://pbs.twimg.com/profile_images/481166094787280896/awvoeCzS_normal.jpeg" TargetMode="External" /><Relationship Id="rId602" Type="http://schemas.openxmlformats.org/officeDocument/2006/relationships/hyperlink" Target="http://pbs.twimg.com/profile_images/960599274861015040/OQLWGaPo_normal.jpg" TargetMode="External" /><Relationship Id="rId603" Type="http://schemas.openxmlformats.org/officeDocument/2006/relationships/hyperlink" Target="https://pbs.twimg.com/media/DrfSlznVYAE90m1.jpg" TargetMode="External" /><Relationship Id="rId604" Type="http://schemas.openxmlformats.org/officeDocument/2006/relationships/hyperlink" Target="http://pbs.twimg.com/profile_images/891120093261942784/R5BiBf09_normal.jpg" TargetMode="External" /><Relationship Id="rId605" Type="http://schemas.openxmlformats.org/officeDocument/2006/relationships/hyperlink" Target="http://pbs.twimg.com/profile_images/1067787108717404161/hzPo4Xv4_normal.jpg" TargetMode="External" /><Relationship Id="rId606" Type="http://schemas.openxmlformats.org/officeDocument/2006/relationships/hyperlink" Target="http://pbs.twimg.com/profile_images/1067787108717404161/hzPo4Xv4_normal.jpg" TargetMode="External" /><Relationship Id="rId607" Type="http://schemas.openxmlformats.org/officeDocument/2006/relationships/hyperlink" Target="http://pbs.twimg.com/profile_images/891120093261942784/R5BiBf09_normal.jpg" TargetMode="External" /><Relationship Id="rId608" Type="http://schemas.openxmlformats.org/officeDocument/2006/relationships/hyperlink" Target="https://pbs.twimg.com/media/DrfSlznVYAE90m1.jpg" TargetMode="External" /><Relationship Id="rId609" Type="http://schemas.openxmlformats.org/officeDocument/2006/relationships/hyperlink" Target="http://pbs.twimg.com/profile_images/891120093261942784/R5BiBf09_normal.jpg" TargetMode="External" /><Relationship Id="rId610" Type="http://schemas.openxmlformats.org/officeDocument/2006/relationships/hyperlink" Target="https://pbs.twimg.com/media/DsKC6BLVsAApTen.jpg" TargetMode="External" /><Relationship Id="rId611" Type="http://schemas.openxmlformats.org/officeDocument/2006/relationships/hyperlink" Target="http://pbs.twimg.com/profile_images/891120093261942784/R5BiBf09_normal.jpg" TargetMode="External" /><Relationship Id="rId612" Type="http://schemas.openxmlformats.org/officeDocument/2006/relationships/hyperlink" Target="http://pbs.twimg.com/profile_images/891120093261942784/R5BiBf09_normal.jpg" TargetMode="External" /><Relationship Id="rId613" Type="http://schemas.openxmlformats.org/officeDocument/2006/relationships/hyperlink" Target="https://pbs.twimg.com/media/DtGEduJXcAAS7Te.jpg" TargetMode="External" /><Relationship Id="rId614" Type="http://schemas.openxmlformats.org/officeDocument/2006/relationships/hyperlink" Target="http://pbs.twimg.com/profile_images/891120093261942784/R5BiBf09_normal.jpg" TargetMode="External" /><Relationship Id="rId615" Type="http://schemas.openxmlformats.org/officeDocument/2006/relationships/hyperlink" Target="http://pbs.twimg.com/profile_images/891120093261942784/R5BiBf09_normal.jpg" TargetMode="External" /><Relationship Id="rId616" Type="http://schemas.openxmlformats.org/officeDocument/2006/relationships/hyperlink" Target="http://pbs.twimg.com/profile_images/1067787108717404161/hzPo4Xv4_normal.jpg" TargetMode="External" /><Relationship Id="rId617" Type="http://schemas.openxmlformats.org/officeDocument/2006/relationships/hyperlink" Target="http://pbs.twimg.com/profile_images/1067787108717404161/hzPo4Xv4_normal.jpg" TargetMode="External" /><Relationship Id="rId618" Type="http://schemas.openxmlformats.org/officeDocument/2006/relationships/hyperlink" Target="https://pbs.twimg.com/media/DtLuHUIXcAAI09b.jpg" TargetMode="External" /><Relationship Id="rId619" Type="http://schemas.openxmlformats.org/officeDocument/2006/relationships/hyperlink" Target="https://pbs.twimg.com/media/DtLuHUIXcAAI09b.jpg" TargetMode="External" /><Relationship Id="rId620" Type="http://schemas.openxmlformats.org/officeDocument/2006/relationships/hyperlink" Target="https://pbs.twimg.com/media/DrAv03AWoAE-b2b.jpg" TargetMode="External" /><Relationship Id="rId621" Type="http://schemas.openxmlformats.org/officeDocument/2006/relationships/hyperlink" Target="https://pbs.twimg.com/media/DsPVmD-U8AAkA4U.jpg" TargetMode="External" /><Relationship Id="rId622" Type="http://schemas.openxmlformats.org/officeDocument/2006/relationships/hyperlink" Target="http://pbs.twimg.com/profile_images/570658932726861824/MSzOYUtx_normal.jpeg" TargetMode="External" /><Relationship Id="rId623" Type="http://schemas.openxmlformats.org/officeDocument/2006/relationships/hyperlink" Target="http://pbs.twimg.com/profile_images/570658932726861824/MSzOYUtx_normal.jpeg" TargetMode="External" /><Relationship Id="rId624" Type="http://schemas.openxmlformats.org/officeDocument/2006/relationships/hyperlink" Target="http://pbs.twimg.com/profile_images/570658932726861824/MSzOYUtx_normal.jpeg" TargetMode="External" /><Relationship Id="rId625" Type="http://schemas.openxmlformats.org/officeDocument/2006/relationships/hyperlink" Target="https://pbs.twimg.com/media/DtLuHUIXcAAI09b.jpg" TargetMode="External" /><Relationship Id="rId626" Type="http://schemas.openxmlformats.org/officeDocument/2006/relationships/hyperlink" Target="https://pbs.twimg.com/media/DuOp-U4XcAc4RU7.jpg" TargetMode="External" /><Relationship Id="rId627" Type="http://schemas.openxmlformats.org/officeDocument/2006/relationships/hyperlink" Target="https://pbs.twimg.com/media/Du4n5c_XcAEIfql.jpg" TargetMode="External" /><Relationship Id="rId628" Type="http://schemas.openxmlformats.org/officeDocument/2006/relationships/hyperlink" Target="https://pbs.twimg.com/media/Du4n5c_XcAEIfql.jpg" TargetMode="External" /><Relationship Id="rId629" Type="http://schemas.openxmlformats.org/officeDocument/2006/relationships/hyperlink" Target="https://pbs.twimg.com/media/DrVOZ91WwAAAejv.jpg" TargetMode="External" /><Relationship Id="rId630" Type="http://schemas.openxmlformats.org/officeDocument/2006/relationships/hyperlink" Target="http://pbs.twimg.com/profile_images/1067787108717404161/hzPo4Xv4_normal.jpg" TargetMode="External" /><Relationship Id="rId631" Type="http://schemas.openxmlformats.org/officeDocument/2006/relationships/hyperlink" Target="http://pbs.twimg.com/profile_images/1067787108717404161/hzPo4Xv4_normal.jpg" TargetMode="External" /><Relationship Id="rId632" Type="http://schemas.openxmlformats.org/officeDocument/2006/relationships/hyperlink" Target="https://pbs.twimg.com/media/Dr6GoLfWkAEGgo_.jpg" TargetMode="External" /><Relationship Id="rId633" Type="http://schemas.openxmlformats.org/officeDocument/2006/relationships/hyperlink" Target="http://pbs.twimg.com/profile_images/1067787108717404161/hzPo4Xv4_normal.jpg" TargetMode="External" /><Relationship Id="rId634" Type="http://schemas.openxmlformats.org/officeDocument/2006/relationships/hyperlink" Target="http://pbs.twimg.com/profile_images/1067787108717404161/hzPo4Xv4_normal.jpg" TargetMode="External" /><Relationship Id="rId635" Type="http://schemas.openxmlformats.org/officeDocument/2006/relationships/hyperlink" Target="http://pbs.twimg.com/profile_images/1067787108717404161/hzPo4Xv4_normal.jpg" TargetMode="External" /><Relationship Id="rId636" Type="http://schemas.openxmlformats.org/officeDocument/2006/relationships/hyperlink" Target="https://pbs.twimg.com/media/DsYfd97WsAIgvK8.jpg" TargetMode="External" /><Relationship Id="rId637" Type="http://schemas.openxmlformats.org/officeDocument/2006/relationships/hyperlink" Target="https://pbs.twimg.com/media/DsxeLH8XQAYZXXL.jpg" TargetMode="External" /><Relationship Id="rId638" Type="http://schemas.openxmlformats.org/officeDocument/2006/relationships/hyperlink" Target="https://pbs.twimg.com/media/Ds74I-KWsAAFCs5.jpg" TargetMode="External" /><Relationship Id="rId639" Type="http://schemas.openxmlformats.org/officeDocument/2006/relationships/hyperlink" Target="https://pbs.twimg.com/media/DtGEduJXcAAS7Te.jpg" TargetMode="External" /><Relationship Id="rId640" Type="http://schemas.openxmlformats.org/officeDocument/2006/relationships/hyperlink" Target="https://pbs.twimg.com/media/DtGf8hWXcAMs9oY.jpg" TargetMode="External" /><Relationship Id="rId641" Type="http://schemas.openxmlformats.org/officeDocument/2006/relationships/hyperlink" Target="https://pbs.twimg.com/media/DtGu7OhXcAEn_J7.jpg" TargetMode="External" /><Relationship Id="rId642" Type="http://schemas.openxmlformats.org/officeDocument/2006/relationships/hyperlink" Target="https://pbs.twimg.com/media/DtQlecEU0AAk7F6.jpg" TargetMode="External" /><Relationship Id="rId643" Type="http://schemas.openxmlformats.org/officeDocument/2006/relationships/hyperlink" Target="https://pbs.twimg.com/media/DtVvB-xWkAEcaF_.jpg" TargetMode="External" /><Relationship Id="rId644" Type="http://schemas.openxmlformats.org/officeDocument/2006/relationships/hyperlink" Target="https://pbs.twimg.com/media/DtwvxPJW4AELy0f.jpg" TargetMode="External" /><Relationship Id="rId645" Type="http://schemas.openxmlformats.org/officeDocument/2006/relationships/hyperlink" Target="https://pbs.twimg.com/media/DuEiJfGWwAI2SEw.jpg" TargetMode="External" /><Relationship Id="rId646" Type="http://schemas.openxmlformats.org/officeDocument/2006/relationships/hyperlink" Target="https://pbs.twimg.com/media/DuKoXnHXcAACyhw.jpg" TargetMode="External" /><Relationship Id="rId647" Type="http://schemas.openxmlformats.org/officeDocument/2006/relationships/hyperlink" Target="https://pbs.twimg.com/media/DuUkmR7WwAAOJ_Y.jpg" TargetMode="External" /><Relationship Id="rId648" Type="http://schemas.openxmlformats.org/officeDocument/2006/relationships/hyperlink" Target="https://pbs.twimg.com/media/DudnhdnWoAUcpoh.png" TargetMode="External" /><Relationship Id="rId649" Type="http://schemas.openxmlformats.org/officeDocument/2006/relationships/hyperlink" Target="https://pbs.twimg.com/media/DuuR929WkAIh0Tt.jpg" TargetMode="External" /><Relationship Id="rId650" Type="http://schemas.openxmlformats.org/officeDocument/2006/relationships/hyperlink" Target="https://pbs.twimg.com/media/DuyId9wWoAEdcp3.jpg" TargetMode="External" /><Relationship Id="rId651" Type="http://schemas.openxmlformats.org/officeDocument/2006/relationships/hyperlink" Target="http://pbs.twimg.com/profile_images/1067787108717404161/hzPo4Xv4_normal.jpg" TargetMode="External" /><Relationship Id="rId652" Type="http://schemas.openxmlformats.org/officeDocument/2006/relationships/hyperlink" Target="https://pbs.twimg.com/media/DvWRDTAX4AAFpOv.jpg" TargetMode="External" /><Relationship Id="rId653" Type="http://schemas.openxmlformats.org/officeDocument/2006/relationships/hyperlink" Target="https://pbs.twimg.com/media/DvgkUnAWkAA5HK4.jpg" TargetMode="External" /><Relationship Id="rId654" Type="http://schemas.openxmlformats.org/officeDocument/2006/relationships/hyperlink" Target="https://pbs.twimg.com/media/Dv6UGz-XcAEdjgQ.jpg" TargetMode="External" /><Relationship Id="rId655" Type="http://schemas.openxmlformats.org/officeDocument/2006/relationships/hyperlink" Target="https://pbs.twimg.com/media/DwAOu8DX0AUXLBt.jpg" TargetMode="External" /><Relationship Id="rId656" Type="http://schemas.openxmlformats.org/officeDocument/2006/relationships/hyperlink" Target="http://pbs.twimg.com/profile_images/1067787108717404161/hzPo4Xv4_normal.jpg" TargetMode="External" /><Relationship Id="rId657" Type="http://schemas.openxmlformats.org/officeDocument/2006/relationships/hyperlink" Target="https://pbs.twimg.com/media/DwKMZ7LWsAAOpbK.jpg" TargetMode="External" /><Relationship Id="rId658" Type="http://schemas.openxmlformats.org/officeDocument/2006/relationships/hyperlink" Target="https://pbs.twimg.com/media/DwUXQOXX4AIKVJK.jpg" TargetMode="External" /><Relationship Id="rId659" Type="http://schemas.openxmlformats.org/officeDocument/2006/relationships/hyperlink" Target="https://pbs.twimg.com/media/Dwab-JHX0AI6YEG.jpg" TargetMode="External" /><Relationship Id="rId660" Type="http://schemas.openxmlformats.org/officeDocument/2006/relationships/hyperlink" Target="https://pbs.twimg.com/media/DwjukoLWoAEndCN.jpg" TargetMode="External" /><Relationship Id="rId661" Type="http://schemas.openxmlformats.org/officeDocument/2006/relationships/hyperlink" Target="https://pbs.twimg.com/media/DwkzPV9X0AANtuE.jpg" TargetMode="External" /><Relationship Id="rId662" Type="http://schemas.openxmlformats.org/officeDocument/2006/relationships/hyperlink" Target="https://pbs.twimg.com/media/Dwo4NHwWkAAQl3y.jpg" TargetMode="External" /><Relationship Id="rId663" Type="http://schemas.openxmlformats.org/officeDocument/2006/relationships/hyperlink" Target="https://pbs.twimg.com/media/Dwo4pQzXgAAlPvD.jpg" TargetMode="External" /><Relationship Id="rId664" Type="http://schemas.openxmlformats.org/officeDocument/2006/relationships/hyperlink" Target="https://pbs.twimg.com/media/DwpEsouWkAU8Cft.jpg" TargetMode="External" /><Relationship Id="rId665" Type="http://schemas.openxmlformats.org/officeDocument/2006/relationships/hyperlink" Target="https://pbs.twimg.com/media/Dwt-UuhWwAAVhjQ.jpg" TargetMode="External" /><Relationship Id="rId666" Type="http://schemas.openxmlformats.org/officeDocument/2006/relationships/hyperlink" Target="https://pbs.twimg.com/media/DwuBydoWsAAlq1E.jpg" TargetMode="External" /><Relationship Id="rId667" Type="http://schemas.openxmlformats.org/officeDocument/2006/relationships/hyperlink" Target="https://pbs.twimg.com/media/Dw4U3qzXcAIvs1O.jpg" TargetMode="External" /><Relationship Id="rId668" Type="http://schemas.openxmlformats.org/officeDocument/2006/relationships/hyperlink" Target="http://pbs.twimg.com/profile_images/1067787108717404161/hzPo4Xv4_normal.jpg" TargetMode="External" /><Relationship Id="rId669" Type="http://schemas.openxmlformats.org/officeDocument/2006/relationships/hyperlink" Target="https://twitter.com/#!/jdwilliamson5/status/1058728790946398208" TargetMode="External" /><Relationship Id="rId670" Type="http://schemas.openxmlformats.org/officeDocument/2006/relationships/hyperlink" Target="https://twitter.com/#!/bradleyclappxc/status/1058889193441632257" TargetMode="External" /><Relationship Id="rId671" Type="http://schemas.openxmlformats.org/officeDocument/2006/relationships/hyperlink" Target="https://twitter.com/#!/mltmuskogee/status/1059064635972837382" TargetMode="External" /><Relationship Id="rId672" Type="http://schemas.openxmlformats.org/officeDocument/2006/relationships/hyperlink" Target="https://twitter.com/#!/lburdine/status/1063161805701287936" TargetMode="External" /><Relationship Id="rId673" Type="http://schemas.openxmlformats.org/officeDocument/2006/relationships/hyperlink" Target="https://twitter.com/#!/lburdine/status/1063161805701287936" TargetMode="External" /><Relationship Id="rId674" Type="http://schemas.openxmlformats.org/officeDocument/2006/relationships/hyperlink" Target="https://twitter.com/#!/melanieluckey/status/1064948415321251840" TargetMode="External" /><Relationship Id="rId675" Type="http://schemas.openxmlformats.org/officeDocument/2006/relationships/hyperlink" Target="https://twitter.com/#!/dudekj/status/1058435029557264385" TargetMode="External" /><Relationship Id="rId676" Type="http://schemas.openxmlformats.org/officeDocument/2006/relationships/hyperlink" Target="https://twitter.com/#!/dudekj/status/1058435029557264385" TargetMode="External" /><Relationship Id="rId677" Type="http://schemas.openxmlformats.org/officeDocument/2006/relationships/hyperlink" Target="https://twitter.com/#!/dudekj/status/1065244813929398272" TargetMode="External" /><Relationship Id="rId678" Type="http://schemas.openxmlformats.org/officeDocument/2006/relationships/hyperlink" Target="https://twitter.com/#!/dudekj/status/1065244813929398272" TargetMode="External" /><Relationship Id="rId679" Type="http://schemas.openxmlformats.org/officeDocument/2006/relationships/hyperlink" Target="https://twitter.com/#!/okgunner2002/status/1070788390348562433" TargetMode="External" /><Relationship Id="rId680" Type="http://schemas.openxmlformats.org/officeDocument/2006/relationships/hyperlink" Target="https://twitter.com/#!/xcshelbycoal/status/1073424110091493376" TargetMode="External" /><Relationship Id="rId681" Type="http://schemas.openxmlformats.org/officeDocument/2006/relationships/hyperlink" Target="https://twitter.com/#!/rebeccaayarspr/status/1078663337838292999" TargetMode="External" /><Relationship Id="rId682" Type="http://schemas.openxmlformats.org/officeDocument/2006/relationships/hyperlink" Target="https://twitter.com/#!/jenharmom/status/1081308716627083271" TargetMode="External" /><Relationship Id="rId683" Type="http://schemas.openxmlformats.org/officeDocument/2006/relationships/hyperlink" Target="https://twitter.com/#!/wbruce44/status/1081348705536565248" TargetMode="External" /><Relationship Id="rId684" Type="http://schemas.openxmlformats.org/officeDocument/2006/relationships/hyperlink" Target="https://twitter.com/#!/wbruce44/status/1081348705536565248" TargetMode="External" /><Relationship Id="rId685" Type="http://schemas.openxmlformats.org/officeDocument/2006/relationships/hyperlink" Target="https://twitter.com/#!/wbruce44/status/1081348705536565248" TargetMode="External" /><Relationship Id="rId686" Type="http://schemas.openxmlformats.org/officeDocument/2006/relationships/hyperlink" Target="https://twitter.com/#!/wbruce44/status/1081348705536565248" TargetMode="External" /><Relationship Id="rId687" Type="http://schemas.openxmlformats.org/officeDocument/2006/relationships/hyperlink" Target="https://twitter.com/#!/wbruce44/status/1081348705536565248" TargetMode="External" /><Relationship Id="rId688" Type="http://schemas.openxmlformats.org/officeDocument/2006/relationships/hyperlink" Target="https://twitter.com/#!/wbruce44/status/1081348705536565248" TargetMode="External" /><Relationship Id="rId689" Type="http://schemas.openxmlformats.org/officeDocument/2006/relationships/hyperlink" Target="https://twitter.com/#!/exchangeclubns/status/1083473537896202240" TargetMode="External" /><Relationship Id="rId690" Type="http://schemas.openxmlformats.org/officeDocument/2006/relationships/hyperlink" Target="https://twitter.com/#!/tracey_edwards/status/1060547788847616001" TargetMode="External" /><Relationship Id="rId691" Type="http://schemas.openxmlformats.org/officeDocument/2006/relationships/hyperlink" Target="https://twitter.com/#!/getvetshoused/status/1061576939020914688" TargetMode="External" /><Relationship Id="rId692" Type="http://schemas.openxmlformats.org/officeDocument/2006/relationships/hyperlink" Target="https://twitter.com/#!/tracey_edwards/status/1060547788847616001" TargetMode="External" /><Relationship Id="rId693" Type="http://schemas.openxmlformats.org/officeDocument/2006/relationships/hyperlink" Target="https://twitter.com/#!/getvetshoused/status/1061576939020914688" TargetMode="External" /><Relationship Id="rId694" Type="http://schemas.openxmlformats.org/officeDocument/2006/relationships/hyperlink" Target="https://twitter.com/#!/tracey_edwards/status/1060547788847616001" TargetMode="External" /><Relationship Id="rId695" Type="http://schemas.openxmlformats.org/officeDocument/2006/relationships/hyperlink" Target="https://twitter.com/#!/higginsmba/status/1073618600794181632" TargetMode="External" /><Relationship Id="rId696" Type="http://schemas.openxmlformats.org/officeDocument/2006/relationships/hyperlink" Target="https://twitter.com/#!/tracey_edwards/status/1073573671229448192" TargetMode="External" /><Relationship Id="rId697" Type="http://schemas.openxmlformats.org/officeDocument/2006/relationships/hyperlink" Target="https://twitter.com/#!/bsolder/status/1058400000961662983" TargetMode="External" /><Relationship Id="rId698" Type="http://schemas.openxmlformats.org/officeDocument/2006/relationships/hyperlink" Target="https://twitter.com/#!/bsolder/status/1059184251650883585" TargetMode="External" /><Relationship Id="rId699" Type="http://schemas.openxmlformats.org/officeDocument/2006/relationships/hyperlink" Target="https://twitter.com/#!/cinlong/status/1061333275896147970" TargetMode="External" /><Relationship Id="rId700" Type="http://schemas.openxmlformats.org/officeDocument/2006/relationships/hyperlink" Target="https://twitter.com/#!/cinlong/status/1064601883367616518" TargetMode="External" /><Relationship Id="rId701" Type="http://schemas.openxmlformats.org/officeDocument/2006/relationships/hyperlink" Target="https://twitter.com/#!/bsolder/status/1061661865430925315" TargetMode="External" /><Relationship Id="rId702" Type="http://schemas.openxmlformats.org/officeDocument/2006/relationships/hyperlink" Target="https://twitter.com/#!/bsolder/status/1063928795818790915" TargetMode="External" /><Relationship Id="rId703" Type="http://schemas.openxmlformats.org/officeDocument/2006/relationships/hyperlink" Target="https://twitter.com/#!/bsolder/status/1063928795818790915" TargetMode="External" /><Relationship Id="rId704" Type="http://schemas.openxmlformats.org/officeDocument/2006/relationships/hyperlink" Target="https://twitter.com/#!/bsolder/status/1063951784497086464" TargetMode="External" /><Relationship Id="rId705" Type="http://schemas.openxmlformats.org/officeDocument/2006/relationships/hyperlink" Target="https://twitter.com/#!/bsolder/status/1063951784497086464" TargetMode="External" /><Relationship Id="rId706" Type="http://schemas.openxmlformats.org/officeDocument/2006/relationships/hyperlink" Target="https://twitter.com/#!/dudekj/status/1065244813929398272" TargetMode="External" /><Relationship Id="rId707" Type="http://schemas.openxmlformats.org/officeDocument/2006/relationships/hyperlink" Target="https://twitter.com/#!/bsolder/status/1059184251650883585" TargetMode="External" /><Relationship Id="rId708" Type="http://schemas.openxmlformats.org/officeDocument/2006/relationships/hyperlink" Target="https://twitter.com/#!/bsolder/status/1063951784497086464" TargetMode="External" /><Relationship Id="rId709" Type="http://schemas.openxmlformats.org/officeDocument/2006/relationships/hyperlink" Target="https://twitter.com/#!/georgemgray1/status/1084123778362327040" TargetMode="External" /><Relationship Id="rId710" Type="http://schemas.openxmlformats.org/officeDocument/2006/relationships/hyperlink" Target="https://twitter.com/#!/bsolder/status/1063951784497086464" TargetMode="External" /><Relationship Id="rId711" Type="http://schemas.openxmlformats.org/officeDocument/2006/relationships/hyperlink" Target="https://twitter.com/#!/bsolder/status/1060354575817981954" TargetMode="External" /><Relationship Id="rId712" Type="http://schemas.openxmlformats.org/officeDocument/2006/relationships/hyperlink" Target="https://twitter.com/#!/exchangeclublh/status/1062436611034697729" TargetMode="External" /><Relationship Id="rId713" Type="http://schemas.openxmlformats.org/officeDocument/2006/relationships/hyperlink" Target="https://twitter.com/#!/exchangeclublh/status/1083404348686811136" TargetMode="External" /><Relationship Id="rId714" Type="http://schemas.openxmlformats.org/officeDocument/2006/relationships/hyperlink" Target="https://twitter.com/#!/exchangeclublh/status/1083404458837581824" TargetMode="External" /><Relationship Id="rId715" Type="http://schemas.openxmlformats.org/officeDocument/2006/relationships/hyperlink" Target="https://twitter.com/#!/exchangeclublh/status/1084882756365107200" TargetMode="External" /><Relationship Id="rId716" Type="http://schemas.openxmlformats.org/officeDocument/2006/relationships/hyperlink" Target="https://twitter.com/#!/docassar/status/1059826476424617985" TargetMode="External" /><Relationship Id="rId717" Type="http://schemas.openxmlformats.org/officeDocument/2006/relationships/hyperlink" Target="https://twitter.com/#!/docassar/status/1059826476424617985" TargetMode="External" /><Relationship Id="rId718" Type="http://schemas.openxmlformats.org/officeDocument/2006/relationships/hyperlink" Target="https://twitter.com/#!/docassar/status/1059826476424617985" TargetMode="External" /><Relationship Id="rId719" Type="http://schemas.openxmlformats.org/officeDocument/2006/relationships/hyperlink" Target="https://twitter.com/#!/docassar/status/1059826476424617985" TargetMode="External" /><Relationship Id="rId720" Type="http://schemas.openxmlformats.org/officeDocument/2006/relationships/hyperlink" Target="https://twitter.com/#!/docassar/status/1059826476424617985" TargetMode="External" /><Relationship Id="rId721" Type="http://schemas.openxmlformats.org/officeDocument/2006/relationships/hyperlink" Target="https://twitter.com/#!/docassar/status/1059809205740285957" TargetMode="External" /><Relationship Id="rId722" Type="http://schemas.openxmlformats.org/officeDocument/2006/relationships/hyperlink" Target="https://twitter.com/#!/docassar/status/1059826476424617985" TargetMode="External" /><Relationship Id="rId723" Type="http://schemas.openxmlformats.org/officeDocument/2006/relationships/hyperlink" Target="https://twitter.com/#!/docassar/status/1059826569143820290" TargetMode="External" /><Relationship Id="rId724" Type="http://schemas.openxmlformats.org/officeDocument/2006/relationships/hyperlink" Target="https://twitter.com/#!/docassar/status/1059826569143820290" TargetMode="External" /><Relationship Id="rId725" Type="http://schemas.openxmlformats.org/officeDocument/2006/relationships/hyperlink" Target="https://twitter.com/#!/docassar/status/1059809205740285957" TargetMode="External" /><Relationship Id="rId726" Type="http://schemas.openxmlformats.org/officeDocument/2006/relationships/hyperlink" Target="https://twitter.com/#!/docassar/status/1059826569143820290" TargetMode="External" /><Relationship Id="rId727" Type="http://schemas.openxmlformats.org/officeDocument/2006/relationships/hyperlink" Target="https://twitter.com/#!/docassar/status/1059847614957535234" TargetMode="External" /><Relationship Id="rId728" Type="http://schemas.openxmlformats.org/officeDocument/2006/relationships/hyperlink" Target="https://twitter.com/#!/docassar/status/1059847614957535234" TargetMode="External" /><Relationship Id="rId729" Type="http://schemas.openxmlformats.org/officeDocument/2006/relationships/hyperlink" Target="https://twitter.com/#!/docassar/status/1059809205740285957" TargetMode="External" /><Relationship Id="rId730" Type="http://schemas.openxmlformats.org/officeDocument/2006/relationships/hyperlink" Target="https://twitter.com/#!/docassar/status/1059826476424617985" TargetMode="External" /><Relationship Id="rId731" Type="http://schemas.openxmlformats.org/officeDocument/2006/relationships/hyperlink" Target="https://twitter.com/#!/docassar/status/1059826569143820290" TargetMode="External" /><Relationship Id="rId732" Type="http://schemas.openxmlformats.org/officeDocument/2006/relationships/hyperlink" Target="https://twitter.com/#!/docassar/status/1059847614957535234" TargetMode="External" /><Relationship Id="rId733" Type="http://schemas.openxmlformats.org/officeDocument/2006/relationships/hyperlink" Target="https://twitter.com/#!/docassar/status/1059809205740285957" TargetMode="External" /><Relationship Id="rId734" Type="http://schemas.openxmlformats.org/officeDocument/2006/relationships/hyperlink" Target="https://twitter.com/#!/docassar/status/1059826569143820290" TargetMode="External" /><Relationship Id="rId735" Type="http://schemas.openxmlformats.org/officeDocument/2006/relationships/hyperlink" Target="https://twitter.com/#!/docassar/status/1059847614957535234" TargetMode="External" /><Relationship Id="rId736" Type="http://schemas.openxmlformats.org/officeDocument/2006/relationships/hyperlink" Target="https://twitter.com/#!/docassar/status/1059809205740285957" TargetMode="External" /><Relationship Id="rId737" Type="http://schemas.openxmlformats.org/officeDocument/2006/relationships/hyperlink" Target="https://twitter.com/#!/docassar/status/1059826476424617985" TargetMode="External" /><Relationship Id="rId738" Type="http://schemas.openxmlformats.org/officeDocument/2006/relationships/hyperlink" Target="https://twitter.com/#!/docassar/status/1059826569143820290" TargetMode="External" /><Relationship Id="rId739" Type="http://schemas.openxmlformats.org/officeDocument/2006/relationships/hyperlink" Target="https://twitter.com/#!/docassar/status/1059847614957535234" TargetMode="External" /><Relationship Id="rId740" Type="http://schemas.openxmlformats.org/officeDocument/2006/relationships/hyperlink" Target="https://twitter.com/#!/docassar/status/1059847614957535234" TargetMode="External" /><Relationship Id="rId741" Type="http://schemas.openxmlformats.org/officeDocument/2006/relationships/hyperlink" Target="https://twitter.com/#!/docassar/status/1059809205740285957" TargetMode="External" /><Relationship Id="rId742" Type="http://schemas.openxmlformats.org/officeDocument/2006/relationships/hyperlink" Target="https://twitter.com/#!/docassar/status/1059847614957535234" TargetMode="External" /><Relationship Id="rId743" Type="http://schemas.openxmlformats.org/officeDocument/2006/relationships/hyperlink" Target="https://twitter.com/#!/docassar/status/1059847681709928448" TargetMode="External" /><Relationship Id="rId744" Type="http://schemas.openxmlformats.org/officeDocument/2006/relationships/hyperlink" Target="https://twitter.com/#!/docassar/status/1059847681709928448" TargetMode="External" /><Relationship Id="rId745" Type="http://schemas.openxmlformats.org/officeDocument/2006/relationships/hyperlink" Target="https://twitter.com/#!/docassar/status/1059847681709928448" TargetMode="External" /><Relationship Id="rId746" Type="http://schemas.openxmlformats.org/officeDocument/2006/relationships/hyperlink" Target="https://twitter.com/#!/docassar/status/1059847681709928448" TargetMode="External" /><Relationship Id="rId747" Type="http://schemas.openxmlformats.org/officeDocument/2006/relationships/hyperlink" Target="https://twitter.com/#!/docassar/status/1059809205740285957" TargetMode="External" /><Relationship Id="rId748" Type="http://schemas.openxmlformats.org/officeDocument/2006/relationships/hyperlink" Target="https://twitter.com/#!/docassar/status/1059826569143820290" TargetMode="External" /><Relationship Id="rId749" Type="http://schemas.openxmlformats.org/officeDocument/2006/relationships/hyperlink" Target="https://twitter.com/#!/docassar/status/1059847614957535234" TargetMode="External" /><Relationship Id="rId750" Type="http://schemas.openxmlformats.org/officeDocument/2006/relationships/hyperlink" Target="https://twitter.com/#!/docassar/status/1059847681709928448" TargetMode="External" /><Relationship Id="rId751" Type="http://schemas.openxmlformats.org/officeDocument/2006/relationships/hyperlink" Target="https://twitter.com/#!/docassar/status/1059809205740285957" TargetMode="External" /><Relationship Id="rId752" Type="http://schemas.openxmlformats.org/officeDocument/2006/relationships/hyperlink" Target="https://twitter.com/#!/docassar/status/1059826569143820290" TargetMode="External" /><Relationship Id="rId753" Type="http://schemas.openxmlformats.org/officeDocument/2006/relationships/hyperlink" Target="https://twitter.com/#!/docassar/status/1059847681709928448" TargetMode="External" /><Relationship Id="rId754" Type="http://schemas.openxmlformats.org/officeDocument/2006/relationships/hyperlink" Target="https://twitter.com/#!/docassar/status/1059847681709928448" TargetMode="External" /><Relationship Id="rId755" Type="http://schemas.openxmlformats.org/officeDocument/2006/relationships/hyperlink" Target="https://twitter.com/#!/docassar/status/1059847681709928448" TargetMode="External" /><Relationship Id="rId756" Type="http://schemas.openxmlformats.org/officeDocument/2006/relationships/hyperlink" Target="https://twitter.com/#!/docassar/status/1059809205740285957" TargetMode="External" /><Relationship Id="rId757" Type="http://schemas.openxmlformats.org/officeDocument/2006/relationships/hyperlink" Target="https://twitter.com/#!/docassar/status/1059847681709928448" TargetMode="External" /><Relationship Id="rId758" Type="http://schemas.openxmlformats.org/officeDocument/2006/relationships/hyperlink" Target="https://twitter.com/#!/docassar/status/1059809205740285957" TargetMode="External" /><Relationship Id="rId759" Type="http://schemas.openxmlformats.org/officeDocument/2006/relationships/hyperlink" Target="https://twitter.com/#!/docassar/status/1059826476424617985" TargetMode="External" /><Relationship Id="rId760" Type="http://schemas.openxmlformats.org/officeDocument/2006/relationships/hyperlink" Target="https://twitter.com/#!/docassar/status/1059826569143820290" TargetMode="External" /><Relationship Id="rId761" Type="http://schemas.openxmlformats.org/officeDocument/2006/relationships/hyperlink" Target="https://twitter.com/#!/docassar/status/1059847614957535234" TargetMode="External" /><Relationship Id="rId762" Type="http://schemas.openxmlformats.org/officeDocument/2006/relationships/hyperlink" Target="https://twitter.com/#!/docassar/status/1060510013909860353" TargetMode="External" /><Relationship Id="rId763" Type="http://schemas.openxmlformats.org/officeDocument/2006/relationships/hyperlink" Target="https://twitter.com/#!/tulsaxc/status/1072238202709336064" TargetMode="External" /><Relationship Id="rId764" Type="http://schemas.openxmlformats.org/officeDocument/2006/relationships/hyperlink" Target="https://twitter.com/#!/xcmuskogee/status/1072238796954050560" TargetMode="External" /><Relationship Id="rId765" Type="http://schemas.openxmlformats.org/officeDocument/2006/relationships/hyperlink" Target="https://twitter.com/#!/docassar/status/1060510013909860353" TargetMode="External" /><Relationship Id="rId766" Type="http://schemas.openxmlformats.org/officeDocument/2006/relationships/hyperlink" Target="https://twitter.com/#!/docassar/status/1062672449198792704" TargetMode="External" /><Relationship Id="rId767" Type="http://schemas.openxmlformats.org/officeDocument/2006/relationships/hyperlink" Target="https://twitter.com/#!/docassar/status/1060510013909860353" TargetMode="External" /><Relationship Id="rId768" Type="http://schemas.openxmlformats.org/officeDocument/2006/relationships/hyperlink" Target="https://twitter.com/#!/docassar/status/1062672449198792704" TargetMode="External" /><Relationship Id="rId769" Type="http://schemas.openxmlformats.org/officeDocument/2006/relationships/hyperlink" Target="https://twitter.com/#!/docassar/status/1060510013909860353" TargetMode="External" /><Relationship Id="rId770" Type="http://schemas.openxmlformats.org/officeDocument/2006/relationships/hyperlink" Target="https://twitter.com/#!/docassar/status/1062672449198792704" TargetMode="External" /><Relationship Id="rId771" Type="http://schemas.openxmlformats.org/officeDocument/2006/relationships/hyperlink" Target="https://twitter.com/#!/xcmuskogee/status/1058370277380366336" TargetMode="External" /><Relationship Id="rId772" Type="http://schemas.openxmlformats.org/officeDocument/2006/relationships/hyperlink" Target="https://twitter.com/#!/xcmuskogee/status/1070788346576818176" TargetMode="External" /><Relationship Id="rId773" Type="http://schemas.openxmlformats.org/officeDocument/2006/relationships/hyperlink" Target="https://twitter.com/#!/xcmuskogee/status/1070867868273831938" TargetMode="External" /><Relationship Id="rId774" Type="http://schemas.openxmlformats.org/officeDocument/2006/relationships/hyperlink" Target="https://twitter.com/#!/xcmuskogee/status/1081010061697265669" TargetMode="External" /><Relationship Id="rId775" Type="http://schemas.openxmlformats.org/officeDocument/2006/relationships/hyperlink" Target="https://twitter.com/#!/docassar/status/1060510013909860353" TargetMode="External" /><Relationship Id="rId776" Type="http://schemas.openxmlformats.org/officeDocument/2006/relationships/hyperlink" Target="https://twitter.com/#!/docassar/status/1062672449198792704" TargetMode="External" /><Relationship Id="rId777" Type="http://schemas.openxmlformats.org/officeDocument/2006/relationships/hyperlink" Target="https://twitter.com/#!/xchanover/status/1058102994997272576" TargetMode="External" /><Relationship Id="rId778" Type="http://schemas.openxmlformats.org/officeDocument/2006/relationships/hyperlink" Target="https://twitter.com/#!/xchanover/status/1081308618451021824" TargetMode="External" /><Relationship Id="rId779" Type="http://schemas.openxmlformats.org/officeDocument/2006/relationships/hyperlink" Target="https://twitter.com/#!/docassar/status/1060510013909860353" TargetMode="External" /><Relationship Id="rId780" Type="http://schemas.openxmlformats.org/officeDocument/2006/relationships/hyperlink" Target="https://twitter.com/#!/docassar/status/1062672449198792704" TargetMode="External" /><Relationship Id="rId781" Type="http://schemas.openxmlformats.org/officeDocument/2006/relationships/hyperlink" Target="https://twitter.com/#!/docassar/status/1062683790919770112" TargetMode="External" /><Relationship Id="rId782" Type="http://schemas.openxmlformats.org/officeDocument/2006/relationships/hyperlink" Target="https://twitter.com/#!/docassar/status/1062683790919770112" TargetMode="External" /><Relationship Id="rId783" Type="http://schemas.openxmlformats.org/officeDocument/2006/relationships/hyperlink" Target="https://twitter.com/#!/docassar/status/1064920642691260417" TargetMode="External" /><Relationship Id="rId784" Type="http://schemas.openxmlformats.org/officeDocument/2006/relationships/hyperlink" Target="https://twitter.com/#!/docassar/status/1066702005522055168" TargetMode="External" /><Relationship Id="rId785" Type="http://schemas.openxmlformats.org/officeDocument/2006/relationships/hyperlink" Target="https://twitter.com/#!/docassar/status/1069464992162988033" TargetMode="External" /><Relationship Id="rId786" Type="http://schemas.openxmlformats.org/officeDocument/2006/relationships/hyperlink" Target="https://twitter.com/#!/docassar/status/1062683790919770112" TargetMode="External" /><Relationship Id="rId787" Type="http://schemas.openxmlformats.org/officeDocument/2006/relationships/hyperlink" Target="https://twitter.com/#!/docassar/status/1064920642691260417" TargetMode="External" /><Relationship Id="rId788" Type="http://schemas.openxmlformats.org/officeDocument/2006/relationships/hyperlink" Target="https://twitter.com/#!/docassar/status/1066702005522055168" TargetMode="External" /><Relationship Id="rId789" Type="http://schemas.openxmlformats.org/officeDocument/2006/relationships/hyperlink" Target="https://twitter.com/#!/docassar/status/1069464992162988033" TargetMode="External" /><Relationship Id="rId790" Type="http://schemas.openxmlformats.org/officeDocument/2006/relationships/hyperlink" Target="https://twitter.com/#!/docassar/status/1062683790919770112" TargetMode="External" /><Relationship Id="rId791" Type="http://schemas.openxmlformats.org/officeDocument/2006/relationships/hyperlink" Target="https://twitter.com/#!/docassar/status/1064920642691260417" TargetMode="External" /><Relationship Id="rId792" Type="http://schemas.openxmlformats.org/officeDocument/2006/relationships/hyperlink" Target="https://twitter.com/#!/docassar/status/1066702005522055168" TargetMode="External" /><Relationship Id="rId793" Type="http://schemas.openxmlformats.org/officeDocument/2006/relationships/hyperlink" Target="https://twitter.com/#!/docassar/status/1069464992162988033" TargetMode="External" /><Relationship Id="rId794" Type="http://schemas.openxmlformats.org/officeDocument/2006/relationships/hyperlink" Target="https://twitter.com/#!/docassar/status/1072852752110358528" TargetMode="External" /><Relationship Id="rId795" Type="http://schemas.openxmlformats.org/officeDocument/2006/relationships/hyperlink" Target="https://twitter.com/#!/docassar/status/1074290749829722112" TargetMode="External" /><Relationship Id="rId796" Type="http://schemas.openxmlformats.org/officeDocument/2006/relationships/hyperlink" Target="https://twitter.com/#!/docassar/status/1081566816286265344" TargetMode="External" /><Relationship Id="rId797" Type="http://schemas.openxmlformats.org/officeDocument/2006/relationships/hyperlink" Target="https://twitter.com/#!/docassar/status/1084090281090260993" TargetMode="External" /><Relationship Id="rId798" Type="http://schemas.openxmlformats.org/officeDocument/2006/relationships/hyperlink" Target="https://twitter.com/#!/docassar/status/1072852752110358528" TargetMode="External" /><Relationship Id="rId799" Type="http://schemas.openxmlformats.org/officeDocument/2006/relationships/hyperlink" Target="https://twitter.com/#!/docassar/status/1077986708891856897" TargetMode="External" /><Relationship Id="rId800" Type="http://schemas.openxmlformats.org/officeDocument/2006/relationships/hyperlink" Target="https://twitter.com/#!/docassar/status/1080868254191681538" TargetMode="External" /><Relationship Id="rId801" Type="http://schemas.openxmlformats.org/officeDocument/2006/relationships/hyperlink" Target="https://twitter.com/#!/docassar/status/1082754040042270720" TargetMode="External" /><Relationship Id="rId802" Type="http://schemas.openxmlformats.org/officeDocument/2006/relationships/hyperlink" Target="https://twitter.com/#!/docassar/status/1083339457590378496" TargetMode="External" /><Relationship Id="rId803" Type="http://schemas.openxmlformats.org/officeDocument/2006/relationships/hyperlink" Target="https://twitter.com/#!/docassar/status/1084090281090260993" TargetMode="External" /><Relationship Id="rId804" Type="http://schemas.openxmlformats.org/officeDocument/2006/relationships/hyperlink" Target="https://twitter.com/#!/docassar/status/1084462689953435648" TargetMode="External" /><Relationship Id="rId805" Type="http://schemas.openxmlformats.org/officeDocument/2006/relationships/hyperlink" Target="https://twitter.com/#!/docassar/status/1084922754611204096" TargetMode="External" /><Relationship Id="rId806" Type="http://schemas.openxmlformats.org/officeDocument/2006/relationships/hyperlink" Target="https://twitter.com/#!/docassar/status/1062683790919770112" TargetMode="External" /><Relationship Id="rId807" Type="http://schemas.openxmlformats.org/officeDocument/2006/relationships/hyperlink" Target="https://twitter.com/#!/docassar/status/1064920642691260417" TargetMode="External" /><Relationship Id="rId808" Type="http://schemas.openxmlformats.org/officeDocument/2006/relationships/hyperlink" Target="https://twitter.com/#!/docassar/status/1066702005522055168" TargetMode="External" /><Relationship Id="rId809" Type="http://schemas.openxmlformats.org/officeDocument/2006/relationships/hyperlink" Target="https://twitter.com/#!/docassar/status/1069464992162988033" TargetMode="External" /><Relationship Id="rId810" Type="http://schemas.openxmlformats.org/officeDocument/2006/relationships/hyperlink" Target="https://twitter.com/#!/docassar/status/1072852752110358528" TargetMode="External" /><Relationship Id="rId811" Type="http://schemas.openxmlformats.org/officeDocument/2006/relationships/hyperlink" Target="https://twitter.com/#!/docassar/status/1074290749829722112" TargetMode="External" /><Relationship Id="rId812" Type="http://schemas.openxmlformats.org/officeDocument/2006/relationships/hyperlink" Target="https://twitter.com/#!/docassar/status/1077986708891856897" TargetMode="External" /><Relationship Id="rId813" Type="http://schemas.openxmlformats.org/officeDocument/2006/relationships/hyperlink" Target="https://twitter.com/#!/docassar/status/1080868254191681538" TargetMode="External" /><Relationship Id="rId814" Type="http://schemas.openxmlformats.org/officeDocument/2006/relationships/hyperlink" Target="https://twitter.com/#!/docassar/status/1081566816286265344" TargetMode="External" /><Relationship Id="rId815" Type="http://schemas.openxmlformats.org/officeDocument/2006/relationships/hyperlink" Target="https://twitter.com/#!/docassar/status/1082754040042270720" TargetMode="External" /><Relationship Id="rId816" Type="http://schemas.openxmlformats.org/officeDocument/2006/relationships/hyperlink" Target="https://twitter.com/#!/docassar/status/1083339457590378496" TargetMode="External" /><Relationship Id="rId817" Type="http://schemas.openxmlformats.org/officeDocument/2006/relationships/hyperlink" Target="https://twitter.com/#!/mjoehlerich/status/1082799687030038528" TargetMode="External" /><Relationship Id="rId818" Type="http://schemas.openxmlformats.org/officeDocument/2006/relationships/hyperlink" Target="https://twitter.com/#!/mjoehlerich/status/1083440222346502144" TargetMode="External" /><Relationship Id="rId819" Type="http://schemas.openxmlformats.org/officeDocument/2006/relationships/hyperlink" Target="https://twitter.com/#!/docassar/status/1062683790919770112" TargetMode="External" /><Relationship Id="rId820" Type="http://schemas.openxmlformats.org/officeDocument/2006/relationships/hyperlink" Target="https://twitter.com/#!/docassar/status/1064920642691260417" TargetMode="External" /><Relationship Id="rId821" Type="http://schemas.openxmlformats.org/officeDocument/2006/relationships/hyperlink" Target="https://twitter.com/#!/docassar/status/1066702005522055168" TargetMode="External" /><Relationship Id="rId822" Type="http://schemas.openxmlformats.org/officeDocument/2006/relationships/hyperlink" Target="https://twitter.com/#!/docassar/status/1069464992162988033" TargetMode="External" /><Relationship Id="rId823" Type="http://schemas.openxmlformats.org/officeDocument/2006/relationships/hyperlink" Target="https://twitter.com/#!/docassar/status/1072852752110358528" TargetMode="External" /><Relationship Id="rId824" Type="http://schemas.openxmlformats.org/officeDocument/2006/relationships/hyperlink" Target="https://twitter.com/#!/docassar/status/1074290749829722112" TargetMode="External" /><Relationship Id="rId825" Type="http://schemas.openxmlformats.org/officeDocument/2006/relationships/hyperlink" Target="https://twitter.com/#!/docassar/status/1077986708891856897" TargetMode="External" /><Relationship Id="rId826" Type="http://schemas.openxmlformats.org/officeDocument/2006/relationships/hyperlink" Target="https://twitter.com/#!/docassar/status/1080868254191681538" TargetMode="External" /><Relationship Id="rId827" Type="http://schemas.openxmlformats.org/officeDocument/2006/relationships/hyperlink" Target="https://twitter.com/#!/docassar/status/1081566816286265344" TargetMode="External" /><Relationship Id="rId828" Type="http://schemas.openxmlformats.org/officeDocument/2006/relationships/hyperlink" Target="https://twitter.com/#!/docassar/status/1082754040042270720" TargetMode="External" /><Relationship Id="rId829" Type="http://schemas.openxmlformats.org/officeDocument/2006/relationships/hyperlink" Target="https://twitter.com/#!/docassar/status/1083339457590378496" TargetMode="External" /><Relationship Id="rId830" Type="http://schemas.openxmlformats.org/officeDocument/2006/relationships/hyperlink" Target="https://twitter.com/#!/mjoehlerich/status/1082799687030038528" TargetMode="External" /><Relationship Id="rId831" Type="http://schemas.openxmlformats.org/officeDocument/2006/relationships/hyperlink" Target="https://twitter.com/#!/mjoehlerich/status/1083440222346502144" TargetMode="External" /><Relationship Id="rId832" Type="http://schemas.openxmlformats.org/officeDocument/2006/relationships/hyperlink" Target="https://twitter.com/#!/mjoehlerich/status/1084142460379385856" TargetMode="External" /><Relationship Id="rId833" Type="http://schemas.openxmlformats.org/officeDocument/2006/relationships/hyperlink" Target="https://twitter.com/#!/mjoehlerich/status/1084507563746459648" TargetMode="External" /><Relationship Id="rId834" Type="http://schemas.openxmlformats.org/officeDocument/2006/relationships/hyperlink" Target="https://twitter.com/#!/mjoehlerich/status/1084936051934736384" TargetMode="External" /><Relationship Id="rId835" Type="http://schemas.openxmlformats.org/officeDocument/2006/relationships/hyperlink" Target="https://twitter.com/#!/docassar/status/1074290749829722112" TargetMode="External" /><Relationship Id="rId836" Type="http://schemas.openxmlformats.org/officeDocument/2006/relationships/hyperlink" Target="https://twitter.com/#!/docassar/status/1077986708891856897" TargetMode="External" /><Relationship Id="rId837" Type="http://schemas.openxmlformats.org/officeDocument/2006/relationships/hyperlink" Target="https://twitter.com/#!/docassar/status/1080868254191681538" TargetMode="External" /><Relationship Id="rId838" Type="http://schemas.openxmlformats.org/officeDocument/2006/relationships/hyperlink" Target="https://twitter.com/#!/docassar/status/1081566816286265344" TargetMode="External" /><Relationship Id="rId839" Type="http://schemas.openxmlformats.org/officeDocument/2006/relationships/hyperlink" Target="https://twitter.com/#!/docassar/status/1082754040042270720" TargetMode="External" /><Relationship Id="rId840" Type="http://schemas.openxmlformats.org/officeDocument/2006/relationships/hyperlink" Target="https://twitter.com/#!/docassar/status/1083339457590378496" TargetMode="External" /><Relationship Id="rId841" Type="http://schemas.openxmlformats.org/officeDocument/2006/relationships/hyperlink" Target="https://twitter.com/#!/docassar/status/1084090281090260993" TargetMode="External" /><Relationship Id="rId842" Type="http://schemas.openxmlformats.org/officeDocument/2006/relationships/hyperlink" Target="https://twitter.com/#!/docassar/status/1084462689953435648" TargetMode="External" /><Relationship Id="rId843" Type="http://schemas.openxmlformats.org/officeDocument/2006/relationships/hyperlink" Target="https://twitter.com/#!/docassar/status/1084922754611204096" TargetMode="External" /><Relationship Id="rId844" Type="http://schemas.openxmlformats.org/officeDocument/2006/relationships/hyperlink" Target="https://twitter.com/#!/mjoehlerich/status/1084142460379385856" TargetMode="External" /><Relationship Id="rId845" Type="http://schemas.openxmlformats.org/officeDocument/2006/relationships/hyperlink" Target="https://twitter.com/#!/mjoehlerich/status/1084507563746459648" TargetMode="External" /><Relationship Id="rId846" Type="http://schemas.openxmlformats.org/officeDocument/2006/relationships/hyperlink" Target="https://twitter.com/#!/mjoehlerich/status/1084936051934736384" TargetMode="External" /><Relationship Id="rId847" Type="http://schemas.openxmlformats.org/officeDocument/2006/relationships/hyperlink" Target="https://twitter.com/#!/docassar/status/1074290749829722112" TargetMode="External" /><Relationship Id="rId848" Type="http://schemas.openxmlformats.org/officeDocument/2006/relationships/hyperlink" Target="https://twitter.com/#!/docassar/status/1077986708891856897" TargetMode="External" /><Relationship Id="rId849" Type="http://schemas.openxmlformats.org/officeDocument/2006/relationships/hyperlink" Target="https://twitter.com/#!/docassar/status/1080868254191681538" TargetMode="External" /><Relationship Id="rId850" Type="http://schemas.openxmlformats.org/officeDocument/2006/relationships/hyperlink" Target="https://twitter.com/#!/docassar/status/1081566816286265344" TargetMode="External" /><Relationship Id="rId851" Type="http://schemas.openxmlformats.org/officeDocument/2006/relationships/hyperlink" Target="https://twitter.com/#!/docassar/status/1082754040042270720" TargetMode="External" /><Relationship Id="rId852" Type="http://schemas.openxmlformats.org/officeDocument/2006/relationships/hyperlink" Target="https://twitter.com/#!/docassar/status/1083339457590378496" TargetMode="External" /><Relationship Id="rId853" Type="http://schemas.openxmlformats.org/officeDocument/2006/relationships/hyperlink" Target="https://twitter.com/#!/docassar/status/1084090281090260993" TargetMode="External" /><Relationship Id="rId854" Type="http://schemas.openxmlformats.org/officeDocument/2006/relationships/hyperlink" Target="https://twitter.com/#!/docassar/status/1084462689953435648" TargetMode="External" /><Relationship Id="rId855" Type="http://schemas.openxmlformats.org/officeDocument/2006/relationships/hyperlink" Target="https://twitter.com/#!/docassar/status/1084922754611204096" TargetMode="External" /><Relationship Id="rId856" Type="http://schemas.openxmlformats.org/officeDocument/2006/relationships/hyperlink" Target="https://twitter.com/#!/mjoehlerich/status/1084142460379385856" TargetMode="External" /><Relationship Id="rId857" Type="http://schemas.openxmlformats.org/officeDocument/2006/relationships/hyperlink" Target="https://twitter.com/#!/mjoehlerich/status/1084507563746459648" TargetMode="External" /><Relationship Id="rId858" Type="http://schemas.openxmlformats.org/officeDocument/2006/relationships/hyperlink" Target="https://twitter.com/#!/mjoehlerich/status/1084936051934736384" TargetMode="External" /><Relationship Id="rId859" Type="http://schemas.openxmlformats.org/officeDocument/2006/relationships/hyperlink" Target="https://twitter.com/#!/docassar/status/1062683790919770112" TargetMode="External" /><Relationship Id="rId860" Type="http://schemas.openxmlformats.org/officeDocument/2006/relationships/hyperlink" Target="https://twitter.com/#!/docassar/status/1064920642691260417" TargetMode="External" /><Relationship Id="rId861" Type="http://schemas.openxmlformats.org/officeDocument/2006/relationships/hyperlink" Target="https://twitter.com/#!/docassar/status/1066702005522055168" TargetMode="External" /><Relationship Id="rId862" Type="http://schemas.openxmlformats.org/officeDocument/2006/relationships/hyperlink" Target="https://twitter.com/#!/docassar/status/1069464992162988033" TargetMode="External" /><Relationship Id="rId863" Type="http://schemas.openxmlformats.org/officeDocument/2006/relationships/hyperlink" Target="https://twitter.com/#!/docassar/status/1072852752110358528" TargetMode="External" /><Relationship Id="rId864" Type="http://schemas.openxmlformats.org/officeDocument/2006/relationships/hyperlink" Target="https://twitter.com/#!/docassar/status/1074290749829722112" TargetMode="External" /><Relationship Id="rId865" Type="http://schemas.openxmlformats.org/officeDocument/2006/relationships/hyperlink" Target="https://twitter.com/#!/docassar/status/1077986708891856897" TargetMode="External" /><Relationship Id="rId866" Type="http://schemas.openxmlformats.org/officeDocument/2006/relationships/hyperlink" Target="https://twitter.com/#!/docassar/status/1080868254191681538" TargetMode="External" /><Relationship Id="rId867" Type="http://schemas.openxmlformats.org/officeDocument/2006/relationships/hyperlink" Target="https://twitter.com/#!/docassar/status/1081566816286265344" TargetMode="External" /><Relationship Id="rId868" Type="http://schemas.openxmlformats.org/officeDocument/2006/relationships/hyperlink" Target="https://twitter.com/#!/docassar/status/1082754040042270720" TargetMode="External" /><Relationship Id="rId869" Type="http://schemas.openxmlformats.org/officeDocument/2006/relationships/hyperlink" Target="https://twitter.com/#!/docassar/status/1083339457590378496" TargetMode="External" /><Relationship Id="rId870" Type="http://schemas.openxmlformats.org/officeDocument/2006/relationships/hyperlink" Target="https://twitter.com/#!/docassar/status/1084090281090260993" TargetMode="External" /><Relationship Id="rId871" Type="http://schemas.openxmlformats.org/officeDocument/2006/relationships/hyperlink" Target="https://twitter.com/#!/docassar/status/1084462689953435648" TargetMode="External" /><Relationship Id="rId872" Type="http://schemas.openxmlformats.org/officeDocument/2006/relationships/hyperlink" Target="https://twitter.com/#!/docassar/status/1084922754611204096" TargetMode="External" /><Relationship Id="rId873" Type="http://schemas.openxmlformats.org/officeDocument/2006/relationships/hyperlink" Target="https://twitter.com/#!/mjoehlerich/status/1082799687030038528" TargetMode="External" /><Relationship Id="rId874" Type="http://schemas.openxmlformats.org/officeDocument/2006/relationships/hyperlink" Target="https://twitter.com/#!/mjoehlerich/status/1083440222346502144" TargetMode="External" /><Relationship Id="rId875" Type="http://schemas.openxmlformats.org/officeDocument/2006/relationships/hyperlink" Target="https://twitter.com/#!/mjoehlerich/status/1084142460379385856" TargetMode="External" /><Relationship Id="rId876" Type="http://schemas.openxmlformats.org/officeDocument/2006/relationships/hyperlink" Target="https://twitter.com/#!/mjoehlerich/status/1084507563746459648" TargetMode="External" /><Relationship Id="rId877" Type="http://schemas.openxmlformats.org/officeDocument/2006/relationships/hyperlink" Target="https://twitter.com/#!/mjoehlerich/status/1084936051934736384" TargetMode="External" /><Relationship Id="rId878" Type="http://schemas.openxmlformats.org/officeDocument/2006/relationships/hyperlink" Target="https://twitter.com/#!/tracey_edwards/status/1063556400788328448" TargetMode="External" /><Relationship Id="rId879" Type="http://schemas.openxmlformats.org/officeDocument/2006/relationships/hyperlink" Target="https://twitter.com/#!/docassar/status/1060510013909860353" TargetMode="External" /><Relationship Id="rId880" Type="http://schemas.openxmlformats.org/officeDocument/2006/relationships/hyperlink" Target="https://twitter.com/#!/docassar/status/1060510013909860353" TargetMode="External" /><Relationship Id="rId881" Type="http://schemas.openxmlformats.org/officeDocument/2006/relationships/hyperlink" Target="https://twitter.com/#!/docassar/status/1060510013909860353" TargetMode="External" /><Relationship Id="rId882" Type="http://schemas.openxmlformats.org/officeDocument/2006/relationships/hyperlink" Target="https://twitter.com/#!/docassar/status/1062672449198792704" TargetMode="External" /><Relationship Id="rId883" Type="http://schemas.openxmlformats.org/officeDocument/2006/relationships/hyperlink" Target="https://twitter.com/#!/docassar/status/1062672449198792704" TargetMode="External" /><Relationship Id="rId884" Type="http://schemas.openxmlformats.org/officeDocument/2006/relationships/hyperlink" Target="https://twitter.com/#!/docassar/status/1062672449198792704" TargetMode="External" /><Relationship Id="rId885" Type="http://schemas.openxmlformats.org/officeDocument/2006/relationships/hyperlink" Target="https://twitter.com/#!/docassar/status/1062672449198792704" TargetMode="External" /><Relationship Id="rId886" Type="http://schemas.openxmlformats.org/officeDocument/2006/relationships/hyperlink" Target="https://twitter.com/#!/docassar/status/1062683790919770112" TargetMode="External" /><Relationship Id="rId887" Type="http://schemas.openxmlformats.org/officeDocument/2006/relationships/hyperlink" Target="https://twitter.com/#!/docassar/status/1062683790919770112" TargetMode="External" /><Relationship Id="rId888" Type="http://schemas.openxmlformats.org/officeDocument/2006/relationships/hyperlink" Target="https://twitter.com/#!/docassar/status/1064920642691260417" TargetMode="External" /><Relationship Id="rId889" Type="http://schemas.openxmlformats.org/officeDocument/2006/relationships/hyperlink" Target="https://twitter.com/#!/docassar/status/1064920642691260417" TargetMode="External" /><Relationship Id="rId890" Type="http://schemas.openxmlformats.org/officeDocument/2006/relationships/hyperlink" Target="https://twitter.com/#!/docassar/status/1064920642691260417" TargetMode="External" /><Relationship Id="rId891" Type="http://schemas.openxmlformats.org/officeDocument/2006/relationships/hyperlink" Target="https://twitter.com/#!/docassar/status/1066535108264419336" TargetMode="External" /><Relationship Id="rId892" Type="http://schemas.openxmlformats.org/officeDocument/2006/relationships/hyperlink" Target="https://twitter.com/#!/docassar/status/1066702005522055168" TargetMode="External" /><Relationship Id="rId893" Type="http://schemas.openxmlformats.org/officeDocument/2006/relationships/hyperlink" Target="https://twitter.com/#!/docassar/status/1066702005522055168" TargetMode="External" /><Relationship Id="rId894" Type="http://schemas.openxmlformats.org/officeDocument/2006/relationships/hyperlink" Target="https://twitter.com/#!/docassar/status/1066702005522055168" TargetMode="External" /><Relationship Id="rId895" Type="http://schemas.openxmlformats.org/officeDocument/2006/relationships/hyperlink" Target="https://twitter.com/#!/docassar/status/1069464992162988033" TargetMode="External" /><Relationship Id="rId896" Type="http://schemas.openxmlformats.org/officeDocument/2006/relationships/hyperlink" Target="https://twitter.com/#!/docassar/status/1069464992162988033" TargetMode="External" /><Relationship Id="rId897" Type="http://schemas.openxmlformats.org/officeDocument/2006/relationships/hyperlink" Target="https://twitter.com/#!/docassar/status/1069464992162988033" TargetMode="External" /><Relationship Id="rId898" Type="http://schemas.openxmlformats.org/officeDocument/2006/relationships/hyperlink" Target="https://twitter.com/#!/docassar/status/1072852752110358528" TargetMode="External" /><Relationship Id="rId899" Type="http://schemas.openxmlformats.org/officeDocument/2006/relationships/hyperlink" Target="https://twitter.com/#!/docassar/status/1072852752110358528" TargetMode="External" /><Relationship Id="rId900" Type="http://schemas.openxmlformats.org/officeDocument/2006/relationships/hyperlink" Target="https://twitter.com/#!/docassar/status/1072852752110358528" TargetMode="External" /><Relationship Id="rId901" Type="http://schemas.openxmlformats.org/officeDocument/2006/relationships/hyperlink" Target="https://twitter.com/#!/docassar/status/1072852752110358528" TargetMode="External" /><Relationship Id="rId902" Type="http://schemas.openxmlformats.org/officeDocument/2006/relationships/hyperlink" Target="https://twitter.com/#!/docassar/status/1074290749829722112" TargetMode="External" /><Relationship Id="rId903" Type="http://schemas.openxmlformats.org/officeDocument/2006/relationships/hyperlink" Target="https://twitter.com/#!/docassar/status/1074290749829722112" TargetMode="External" /><Relationship Id="rId904" Type="http://schemas.openxmlformats.org/officeDocument/2006/relationships/hyperlink" Target="https://twitter.com/#!/docassar/status/1074290749829722112" TargetMode="External" /><Relationship Id="rId905" Type="http://schemas.openxmlformats.org/officeDocument/2006/relationships/hyperlink" Target="https://twitter.com/#!/docassar/status/1077986708891856897" TargetMode="External" /><Relationship Id="rId906" Type="http://schemas.openxmlformats.org/officeDocument/2006/relationships/hyperlink" Target="https://twitter.com/#!/docassar/status/1077986708891856897" TargetMode="External" /><Relationship Id="rId907" Type="http://schemas.openxmlformats.org/officeDocument/2006/relationships/hyperlink" Target="https://twitter.com/#!/docassar/status/1077986708891856897" TargetMode="External" /><Relationship Id="rId908" Type="http://schemas.openxmlformats.org/officeDocument/2006/relationships/hyperlink" Target="https://twitter.com/#!/docassar/status/1080868254191681538" TargetMode="External" /><Relationship Id="rId909" Type="http://schemas.openxmlformats.org/officeDocument/2006/relationships/hyperlink" Target="https://twitter.com/#!/docassar/status/1080868254191681538" TargetMode="External" /><Relationship Id="rId910" Type="http://schemas.openxmlformats.org/officeDocument/2006/relationships/hyperlink" Target="https://twitter.com/#!/docassar/status/1080868254191681538" TargetMode="External" /><Relationship Id="rId911" Type="http://schemas.openxmlformats.org/officeDocument/2006/relationships/hyperlink" Target="https://twitter.com/#!/docassar/status/1081189001405583360" TargetMode="External" /><Relationship Id="rId912" Type="http://schemas.openxmlformats.org/officeDocument/2006/relationships/hyperlink" Target="https://twitter.com/#!/docassar/status/1081566816286265344" TargetMode="External" /><Relationship Id="rId913" Type="http://schemas.openxmlformats.org/officeDocument/2006/relationships/hyperlink" Target="https://twitter.com/#!/docassar/status/1081566816286265344" TargetMode="External" /><Relationship Id="rId914" Type="http://schemas.openxmlformats.org/officeDocument/2006/relationships/hyperlink" Target="https://twitter.com/#!/docassar/status/1081566816286265344" TargetMode="External" /><Relationship Id="rId915" Type="http://schemas.openxmlformats.org/officeDocument/2006/relationships/hyperlink" Target="https://twitter.com/#!/docassar/status/1082754040042270720" TargetMode="External" /><Relationship Id="rId916" Type="http://schemas.openxmlformats.org/officeDocument/2006/relationships/hyperlink" Target="https://twitter.com/#!/docassar/status/1082754040042270720" TargetMode="External" /><Relationship Id="rId917" Type="http://schemas.openxmlformats.org/officeDocument/2006/relationships/hyperlink" Target="https://twitter.com/#!/docassar/status/1082754040042270720" TargetMode="External" /><Relationship Id="rId918" Type="http://schemas.openxmlformats.org/officeDocument/2006/relationships/hyperlink" Target="https://twitter.com/#!/docassar/status/1083339457590378496" TargetMode="External" /><Relationship Id="rId919" Type="http://schemas.openxmlformats.org/officeDocument/2006/relationships/hyperlink" Target="https://twitter.com/#!/docassar/status/1083339457590378496" TargetMode="External" /><Relationship Id="rId920" Type="http://schemas.openxmlformats.org/officeDocument/2006/relationships/hyperlink" Target="https://twitter.com/#!/docassar/status/1083339457590378496" TargetMode="External" /><Relationship Id="rId921" Type="http://schemas.openxmlformats.org/officeDocument/2006/relationships/hyperlink" Target="https://twitter.com/#!/docassar/status/1084090281090260993" TargetMode="External" /><Relationship Id="rId922" Type="http://schemas.openxmlformats.org/officeDocument/2006/relationships/hyperlink" Target="https://twitter.com/#!/docassar/status/1084090281090260993" TargetMode="External" /><Relationship Id="rId923" Type="http://schemas.openxmlformats.org/officeDocument/2006/relationships/hyperlink" Target="https://twitter.com/#!/docassar/status/1084090281090260993" TargetMode="External" /><Relationship Id="rId924" Type="http://schemas.openxmlformats.org/officeDocument/2006/relationships/hyperlink" Target="https://twitter.com/#!/docassar/status/1084090281090260993" TargetMode="External" /><Relationship Id="rId925" Type="http://schemas.openxmlformats.org/officeDocument/2006/relationships/hyperlink" Target="https://twitter.com/#!/docassar/status/1084462689953435648" TargetMode="External" /><Relationship Id="rId926" Type="http://schemas.openxmlformats.org/officeDocument/2006/relationships/hyperlink" Target="https://twitter.com/#!/docassar/status/1084462689953435648" TargetMode="External" /><Relationship Id="rId927" Type="http://schemas.openxmlformats.org/officeDocument/2006/relationships/hyperlink" Target="https://twitter.com/#!/docassar/status/1084462689953435648" TargetMode="External" /><Relationship Id="rId928" Type="http://schemas.openxmlformats.org/officeDocument/2006/relationships/hyperlink" Target="https://twitter.com/#!/docassar/status/1084462689953435648" TargetMode="External" /><Relationship Id="rId929" Type="http://schemas.openxmlformats.org/officeDocument/2006/relationships/hyperlink" Target="https://twitter.com/#!/docassar/status/1084462689953435648" TargetMode="External" /><Relationship Id="rId930" Type="http://schemas.openxmlformats.org/officeDocument/2006/relationships/hyperlink" Target="https://twitter.com/#!/docassar/status/1084922754611204096" TargetMode="External" /><Relationship Id="rId931" Type="http://schemas.openxmlformats.org/officeDocument/2006/relationships/hyperlink" Target="https://twitter.com/#!/docassar/status/1084922754611204096" TargetMode="External" /><Relationship Id="rId932" Type="http://schemas.openxmlformats.org/officeDocument/2006/relationships/hyperlink" Target="https://twitter.com/#!/docassar/status/1084922754611204096" TargetMode="External" /><Relationship Id="rId933" Type="http://schemas.openxmlformats.org/officeDocument/2006/relationships/hyperlink" Target="https://twitter.com/#!/docassar/status/1084922754611204096" TargetMode="External" /><Relationship Id="rId934" Type="http://schemas.openxmlformats.org/officeDocument/2006/relationships/hyperlink" Target="https://twitter.com/#!/docassar/status/1084922754611204096" TargetMode="External" /><Relationship Id="rId935" Type="http://schemas.openxmlformats.org/officeDocument/2006/relationships/hyperlink" Target="https://twitter.com/#!/mjoehlerich/status/1082799687030038528" TargetMode="External" /><Relationship Id="rId936" Type="http://schemas.openxmlformats.org/officeDocument/2006/relationships/hyperlink" Target="https://twitter.com/#!/mjoehlerich/status/1083440222346502144" TargetMode="External" /><Relationship Id="rId937" Type="http://schemas.openxmlformats.org/officeDocument/2006/relationships/hyperlink" Target="https://twitter.com/#!/mjoehlerich/status/1084142460379385856" TargetMode="External" /><Relationship Id="rId938" Type="http://schemas.openxmlformats.org/officeDocument/2006/relationships/hyperlink" Target="https://twitter.com/#!/mjoehlerich/status/1084507563746459648" TargetMode="External" /><Relationship Id="rId939" Type="http://schemas.openxmlformats.org/officeDocument/2006/relationships/hyperlink" Target="https://twitter.com/#!/mjoehlerich/status/1084936051934736384" TargetMode="External" /><Relationship Id="rId940" Type="http://schemas.openxmlformats.org/officeDocument/2006/relationships/hyperlink" Target="https://twitter.com/#!/mjoehlerich/status/1082799687030038528" TargetMode="External" /><Relationship Id="rId941" Type="http://schemas.openxmlformats.org/officeDocument/2006/relationships/hyperlink" Target="https://twitter.com/#!/mjoehlerich/status/1082799687030038528" TargetMode="External" /><Relationship Id="rId942" Type="http://schemas.openxmlformats.org/officeDocument/2006/relationships/hyperlink" Target="https://twitter.com/#!/mjoehlerich/status/1083440222346502144" TargetMode="External" /><Relationship Id="rId943" Type="http://schemas.openxmlformats.org/officeDocument/2006/relationships/hyperlink" Target="https://twitter.com/#!/mjoehlerich/status/1083440222346502144" TargetMode="External" /><Relationship Id="rId944" Type="http://schemas.openxmlformats.org/officeDocument/2006/relationships/hyperlink" Target="https://twitter.com/#!/mjoehlerich/status/1084142460379385856" TargetMode="External" /><Relationship Id="rId945" Type="http://schemas.openxmlformats.org/officeDocument/2006/relationships/hyperlink" Target="https://twitter.com/#!/mjoehlerich/status/1084142460379385856" TargetMode="External" /><Relationship Id="rId946" Type="http://schemas.openxmlformats.org/officeDocument/2006/relationships/hyperlink" Target="https://twitter.com/#!/mjoehlerich/status/1084507563746459648" TargetMode="External" /><Relationship Id="rId947" Type="http://schemas.openxmlformats.org/officeDocument/2006/relationships/hyperlink" Target="https://twitter.com/#!/mjoehlerich/status/1084507563746459648" TargetMode="External" /><Relationship Id="rId948" Type="http://schemas.openxmlformats.org/officeDocument/2006/relationships/hyperlink" Target="https://twitter.com/#!/mjoehlerich/status/1084936051934736384" TargetMode="External" /><Relationship Id="rId949" Type="http://schemas.openxmlformats.org/officeDocument/2006/relationships/hyperlink" Target="https://twitter.com/#!/mjoehlerich/status/1084936051934736384" TargetMode="External" /><Relationship Id="rId950" Type="http://schemas.openxmlformats.org/officeDocument/2006/relationships/hyperlink" Target="https://twitter.com/#!/exmississippi/status/1085245739020832768" TargetMode="External" /><Relationship Id="rId951" Type="http://schemas.openxmlformats.org/officeDocument/2006/relationships/hyperlink" Target="https://twitter.com/#!/getvetshoused/status/1061576939020914688" TargetMode="External" /><Relationship Id="rId952" Type="http://schemas.openxmlformats.org/officeDocument/2006/relationships/hyperlink" Target="https://twitter.com/#!/tracey_edwards/status/1060547788847616001" TargetMode="External" /><Relationship Id="rId953" Type="http://schemas.openxmlformats.org/officeDocument/2006/relationships/hyperlink" Target="https://twitter.com/#!/tracey_edwards/status/1060557345430953989" TargetMode="External" /><Relationship Id="rId954" Type="http://schemas.openxmlformats.org/officeDocument/2006/relationships/hyperlink" Target="https://twitter.com/#!/exchangeclub/status/1060556967897370624" TargetMode="External" /><Relationship Id="rId955" Type="http://schemas.openxmlformats.org/officeDocument/2006/relationships/hyperlink" Target="https://twitter.com/#!/exchangeclub/status/1062385417385848832" TargetMode="External" /><Relationship Id="rId956" Type="http://schemas.openxmlformats.org/officeDocument/2006/relationships/hyperlink" Target="https://twitter.com/#!/tracey_edwards/status/1058052430628315138" TargetMode="External" /><Relationship Id="rId957" Type="http://schemas.openxmlformats.org/officeDocument/2006/relationships/hyperlink" Target="https://twitter.com/#!/tracey_edwards/status/1060547788847616001" TargetMode="External" /><Relationship Id="rId958" Type="http://schemas.openxmlformats.org/officeDocument/2006/relationships/hyperlink" Target="https://twitter.com/#!/tracey_edwards/status/1060557345430953989" TargetMode="External" /><Relationship Id="rId959" Type="http://schemas.openxmlformats.org/officeDocument/2006/relationships/hyperlink" Target="https://twitter.com/#!/tracey_edwards/status/1063556400788328448" TargetMode="External" /><Relationship Id="rId960" Type="http://schemas.openxmlformats.org/officeDocument/2006/relationships/hyperlink" Target="https://twitter.com/#!/tracey_edwards/status/1063564944002625536" TargetMode="External" /><Relationship Id="rId961" Type="http://schemas.openxmlformats.org/officeDocument/2006/relationships/hyperlink" Target="https://twitter.com/#!/tracey_edwards/status/1064656532724465664" TargetMode="External" /><Relationship Id="rId962" Type="http://schemas.openxmlformats.org/officeDocument/2006/relationships/hyperlink" Target="https://twitter.com/#!/tracey_edwards/status/1067807257004580870" TargetMode="External" /><Relationship Id="rId963" Type="http://schemas.openxmlformats.org/officeDocument/2006/relationships/hyperlink" Target="https://twitter.com/#!/tracey_edwards/status/1073573913202954240" TargetMode="External" /><Relationship Id="rId964" Type="http://schemas.openxmlformats.org/officeDocument/2006/relationships/hyperlink" Target="https://twitter.com/#!/tracey_edwards/status/1083485759758307328" TargetMode="External" /><Relationship Id="rId965" Type="http://schemas.openxmlformats.org/officeDocument/2006/relationships/hyperlink" Target="https://twitter.com/#!/exchangeclub/status/1060556967897370624" TargetMode="External" /><Relationship Id="rId966" Type="http://schemas.openxmlformats.org/officeDocument/2006/relationships/hyperlink" Target="https://twitter.com/#!/exchangeclub/status/1063530405331124225" TargetMode="External" /><Relationship Id="rId967" Type="http://schemas.openxmlformats.org/officeDocument/2006/relationships/hyperlink" Target="https://twitter.com/#!/exchangeclub/status/1068177889856753665" TargetMode="External" /><Relationship Id="rId968" Type="http://schemas.openxmlformats.org/officeDocument/2006/relationships/hyperlink" Target="https://twitter.com/#!/exchangeclub/status/1068177889856753665" TargetMode="External" /><Relationship Id="rId969" Type="http://schemas.openxmlformats.org/officeDocument/2006/relationships/hyperlink" Target="https://twitter.com/#!/bsolder/status/1058398504882704384" TargetMode="External" /><Relationship Id="rId970" Type="http://schemas.openxmlformats.org/officeDocument/2006/relationships/hyperlink" Target="https://twitter.com/#!/bsolder/status/1063928795818790915" TargetMode="External" /><Relationship Id="rId971" Type="http://schemas.openxmlformats.org/officeDocument/2006/relationships/hyperlink" Target="https://twitter.com/#!/bsolder/status/1070835496815902720" TargetMode="External" /><Relationship Id="rId972" Type="http://schemas.openxmlformats.org/officeDocument/2006/relationships/hyperlink" Target="https://twitter.com/#!/bsolder/status/1073391769826545664" TargetMode="External" /><Relationship Id="rId973" Type="http://schemas.openxmlformats.org/officeDocument/2006/relationships/hyperlink" Target="https://twitter.com/#!/bsolder/status/1084868774451384321" TargetMode="External" /><Relationship Id="rId974" Type="http://schemas.openxmlformats.org/officeDocument/2006/relationships/hyperlink" Target="https://twitter.com/#!/exchangeclub/status/1068177889856753665" TargetMode="External" /><Relationship Id="rId975" Type="http://schemas.openxmlformats.org/officeDocument/2006/relationships/hyperlink" Target="https://twitter.com/#!/exchangeclub/status/1072888033052188677" TargetMode="External" /><Relationship Id="rId976" Type="http://schemas.openxmlformats.org/officeDocument/2006/relationships/hyperlink" Target="https://twitter.com/#!/exchangeclub/status/1075841286446465024" TargetMode="External" /><Relationship Id="rId977" Type="http://schemas.openxmlformats.org/officeDocument/2006/relationships/hyperlink" Target="https://twitter.com/#!/exchangeclub/status/1075841286446465024" TargetMode="External" /><Relationship Id="rId978" Type="http://schemas.openxmlformats.org/officeDocument/2006/relationships/hyperlink" Target="https://twitter.com/#!/exchangeclub/status/1059839610258423812" TargetMode="External" /><Relationship Id="rId979" Type="http://schemas.openxmlformats.org/officeDocument/2006/relationships/hyperlink" Target="https://twitter.com/#!/exchangeclub/status/1060271779292348425" TargetMode="External" /><Relationship Id="rId980" Type="http://schemas.openxmlformats.org/officeDocument/2006/relationships/hyperlink" Target="https://twitter.com/#!/exchangeclub/status/1060996337087451136" TargetMode="External" /><Relationship Id="rId981" Type="http://schemas.openxmlformats.org/officeDocument/2006/relationships/hyperlink" Target="https://twitter.com/#!/exchangeclub/status/1062434596531388416" TargetMode="External" /><Relationship Id="rId982" Type="http://schemas.openxmlformats.org/officeDocument/2006/relationships/hyperlink" Target="https://twitter.com/#!/exchangeclub/status/1062795092333916160" TargetMode="External" /><Relationship Id="rId983" Type="http://schemas.openxmlformats.org/officeDocument/2006/relationships/hyperlink" Target="https://twitter.com/#!/exchangeclub/status/1062807084503314433" TargetMode="External" /><Relationship Id="rId984" Type="http://schemas.openxmlformats.org/officeDocument/2006/relationships/hyperlink" Target="https://twitter.com/#!/exchangeclub/status/1063186830726782977" TargetMode="External" /><Relationship Id="rId985" Type="http://schemas.openxmlformats.org/officeDocument/2006/relationships/hyperlink" Target="https://twitter.com/#!/exchangeclub/status/1064572984533360640" TargetMode="External" /><Relationship Id="rId986" Type="http://schemas.openxmlformats.org/officeDocument/2006/relationships/hyperlink" Target="https://twitter.com/#!/exchangeclub/status/1066330759202566144" TargetMode="External" /><Relationship Id="rId987" Type="http://schemas.openxmlformats.org/officeDocument/2006/relationships/hyperlink" Target="https://twitter.com/#!/exchangeclub/status/1067062996332105728" TargetMode="External" /><Relationship Id="rId988" Type="http://schemas.openxmlformats.org/officeDocument/2006/relationships/hyperlink" Target="https://twitter.com/#!/exchangeclub/status/1067780235163287552" TargetMode="External" /><Relationship Id="rId989" Type="http://schemas.openxmlformats.org/officeDocument/2006/relationships/hyperlink" Target="https://twitter.com/#!/exchangeclub/status/1067810450270797829" TargetMode="External" /><Relationship Id="rId990" Type="http://schemas.openxmlformats.org/officeDocument/2006/relationships/hyperlink" Target="https://twitter.com/#!/exchangeclub/status/1067826928961253376" TargetMode="External" /><Relationship Id="rId991" Type="http://schemas.openxmlformats.org/officeDocument/2006/relationships/hyperlink" Target="https://twitter.com/#!/exchangeclub/status/1068520218605961218" TargetMode="External" /><Relationship Id="rId992" Type="http://schemas.openxmlformats.org/officeDocument/2006/relationships/hyperlink" Target="https://twitter.com/#!/exchangeclub/status/1068882568228024320" TargetMode="External" /><Relationship Id="rId993" Type="http://schemas.openxmlformats.org/officeDocument/2006/relationships/hyperlink" Target="https://twitter.com/#!/exchangeclub/status/1070783376406253569" TargetMode="External" /><Relationship Id="rId994" Type="http://schemas.openxmlformats.org/officeDocument/2006/relationships/hyperlink" Target="https://twitter.com/#!/exchangeclub/status/1072175745953357825" TargetMode="External" /><Relationship Id="rId995" Type="http://schemas.openxmlformats.org/officeDocument/2006/relationships/hyperlink" Target="https://twitter.com/#!/exchangeclub/status/1072604821637746688" TargetMode="External" /><Relationship Id="rId996" Type="http://schemas.openxmlformats.org/officeDocument/2006/relationships/hyperlink" Target="https://twitter.com/#!/exchangeclub/status/1073304371897745408" TargetMode="External" /><Relationship Id="rId997" Type="http://schemas.openxmlformats.org/officeDocument/2006/relationships/hyperlink" Target="https://twitter.com/#!/exchangeclub/status/1073940862420353025" TargetMode="External" /><Relationship Id="rId998" Type="http://schemas.openxmlformats.org/officeDocument/2006/relationships/hyperlink" Target="https://twitter.com/#!/exchangeclub/status/1075113447371755521" TargetMode="External" /><Relationship Id="rId999" Type="http://schemas.openxmlformats.org/officeDocument/2006/relationships/hyperlink" Target="https://twitter.com/#!/exchangeclub/status/1075384502422331394" TargetMode="External" /><Relationship Id="rId1000" Type="http://schemas.openxmlformats.org/officeDocument/2006/relationships/hyperlink" Target="https://twitter.com/#!/exchangeclub/status/1076221748784320513" TargetMode="External" /><Relationship Id="rId1001" Type="http://schemas.openxmlformats.org/officeDocument/2006/relationships/hyperlink" Target="https://twitter.com/#!/exchangeclub/status/1077927173560983555" TargetMode="External" /><Relationship Id="rId1002" Type="http://schemas.openxmlformats.org/officeDocument/2006/relationships/hyperlink" Target="https://twitter.com/#!/exchangeclub/status/1078652049288581125" TargetMode="External" /><Relationship Id="rId1003" Type="http://schemas.openxmlformats.org/officeDocument/2006/relationships/hyperlink" Target="https://twitter.com/#!/exchangeclub/status/1080463807187771392" TargetMode="External" /><Relationship Id="rId1004" Type="http://schemas.openxmlformats.org/officeDocument/2006/relationships/hyperlink" Target="https://twitter.com/#!/exchangeclub/status/1080880215621025793" TargetMode="External" /><Relationship Id="rId1005" Type="http://schemas.openxmlformats.org/officeDocument/2006/relationships/hyperlink" Target="https://twitter.com/#!/exchangeclub/status/1081282135187746817" TargetMode="External" /><Relationship Id="rId1006" Type="http://schemas.openxmlformats.org/officeDocument/2006/relationships/hyperlink" Target="https://twitter.com/#!/exchangeclub/status/1081581239046418433" TargetMode="External" /><Relationship Id="rId1007" Type="http://schemas.openxmlformats.org/officeDocument/2006/relationships/hyperlink" Target="https://twitter.com/#!/exchangeclub/status/1082296923342753792" TargetMode="External" /><Relationship Id="rId1008" Type="http://schemas.openxmlformats.org/officeDocument/2006/relationships/hyperlink" Target="https://twitter.com/#!/exchangeclub/status/1082724270109790210" TargetMode="External" /><Relationship Id="rId1009" Type="http://schemas.openxmlformats.org/officeDocument/2006/relationships/hyperlink" Target="https://twitter.com/#!/exchangeclub/status/1083378025608237056" TargetMode="External" /><Relationship Id="rId1010" Type="http://schemas.openxmlformats.org/officeDocument/2006/relationships/hyperlink" Target="https://twitter.com/#!/exchangeclub/status/1083453526284660737" TargetMode="External" /><Relationship Id="rId1011" Type="http://schemas.openxmlformats.org/officeDocument/2006/relationships/hyperlink" Target="https://twitter.com/#!/exchangeclub/status/1083740460064145415" TargetMode="External" /><Relationship Id="rId1012" Type="http://schemas.openxmlformats.org/officeDocument/2006/relationships/hyperlink" Target="https://twitter.com/#!/exchangeclub/status/1083740949589774336" TargetMode="External" /><Relationship Id="rId1013" Type="http://schemas.openxmlformats.org/officeDocument/2006/relationships/hyperlink" Target="https://twitter.com/#!/exchangeclub/status/1083754216752119808" TargetMode="External" /><Relationship Id="rId1014" Type="http://schemas.openxmlformats.org/officeDocument/2006/relationships/hyperlink" Target="https://twitter.com/#!/exchangeclub/status/1084099032383930368" TargetMode="External" /><Relationship Id="rId1015" Type="http://schemas.openxmlformats.org/officeDocument/2006/relationships/hyperlink" Target="https://twitter.com/#!/exchangeclub/status/1084102841340440576" TargetMode="External" /><Relationship Id="rId1016" Type="http://schemas.openxmlformats.org/officeDocument/2006/relationships/hyperlink" Target="https://twitter.com/#!/exchangeclub/status/1084827508443414534" TargetMode="External" /><Relationship Id="rId1017" Type="http://schemas.openxmlformats.org/officeDocument/2006/relationships/hyperlink" Target="https://twitter.com/#!/exchangeclub/status/1085278433133948930" TargetMode="External" /><Relationship Id="rId1018" Type="http://schemas.openxmlformats.org/officeDocument/2006/relationships/hyperlink" Target="https://api.twitter.com/1.1/geo/id/223bb92875fd221a.json" TargetMode="External" /><Relationship Id="rId1019" Type="http://schemas.openxmlformats.org/officeDocument/2006/relationships/hyperlink" Target="https://api.twitter.com/1.1/geo/id/223bb92875fd221a.json" TargetMode="External" /><Relationship Id="rId1020" Type="http://schemas.openxmlformats.org/officeDocument/2006/relationships/hyperlink" Target="https://api.twitter.com/1.1/geo/id/07d9db56f2885000.json" TargetMode="External" /><Relationship Id="rId1021" Type="http://schemas.openxmlformats.org/officeDocument/2006/relationships/hyperlink" Target="https://api.twitter.com/1.1/geo/id/07d9db56f2885000.json" TargetMode="External" /><Relationship Id="rId1022" Type="http://schemas.openxmlformats.org/officeDocument/2006/relationships/hyperlink" Target="https://api.twitter.com/1.1/geo/id/07d9db56f2885000.json" TargetMode="External" /><Relationship Id="rId1023" Type="http://schemas.openxmlformats.org/officeDocument/2006/relationships/hyperlink" Target="https://api.twitter.com/1.1/geo/id/07d9e40d95c87002.json" TargetMode="External" /><Relationship Id="rId1024" Type="http://schemas.openxmlformats.org/officeDocument/2006/relationships/hyperlink" Target="https://api.twitter.com/1.1/geo/id/2daa13876c1ef767.json" TargetMode="External" /><Relationship Id="rId1025" Type="http://schemas.openxmlformats.org/officeDocument/2006/relationships/hyperlink" Target="https://api.twitter.com/1.1/geo/id/de599025180e2ee7.json" TargetMode="External" /><Relationship Id="rId1026" Type="http://schemas.openxmlformats.org/officeDocument/2006/relationships/hyperlink" Target="https://api.twitter.com/1.1/geo/id/de599025180e2ee7.json" TargetMode="External" /><Relationship Id="rId1027" Type="http://schemas.openxmlformats.org/officeDocument/2006/relationships/hyperlink" Target="https://api.twitter.com/1.1/geo/id/b004be67b9fd6d8f.json" TargetMode="External" /><Relationship Id="rId1028" Type="http://schemas.openxmlformats.org/officeDocument/2006/relationships/comments" Target="../comments1.xml" /><Relationship Id="rId1029" Type="http://schemas.openxmlformats.org/officeDocument/2006/relationships/vmlDrawing" Target="../drawings/vmlDrawing1.vml" /><Relationship Id="rId1030" Type="http://schemas.openxmlformats.org/officeDocument/2006/relationships/table" Target="../tables/table1.xml" /><Relationship Id="rId10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nodexlgraphgallery.org/Pages/Graph.aspx?graphID=174079" TargetMode="External" /><Relationship Id="rId3" Type="http://schemas.openxmlformats.org/officeDocument/2006/relationships/hyperlink" Target="https://nodexlgraphgallery.org/Pages/Graph.aspx?graphID=174072" TargetMode="External" /><Relationship Id="rId4" Type="http://schemas.openxmlformats.org/officeDocument/2006/relationships/hyperlink" Target="https://nodexlgraphgallery.org/Pages/Graph.aspx?graphID=174088" TargetMode="External" /><Relationship Id="rId5" Type="http://schemas.openxmlformats.org/officeDocument/2006/relationships/hyperlink" Target="https://nodexlgraphgallery.org/Pages/Graph.aspx?graphID=174091" TargetMode="External" /><Relationship Id="rId6" Type="http://schemas.openxmlformats.org/officeDocument/2006/relationships/hyperlink" Target="https://nodexlgraphgallery.org/Pages/Graph.aspx?graphID=174096" TargetMode="External" /><Relationship Id="rId7" Type="http://schemas.openxmlformats.org/officeDocument/2006/relationships/hyperlink" Target="https://nodexlgraphgallery.org/Pages/Graph.aspx?graphID=174329" TargetMode="External" /><Relationship Id="rId8" Type="http://schemas.openxmlformats.org/officeDocument/2006/relationships/hyperlink" Target="https://nodexlgraphgallery.org/Pages/Graph.aspx?graphID=175034" TargetMode="External" /><Relationship Id="rId9" Type="http://schemas.openxmlformats.org/officeDocument/2006/relationships/hyperlink" Target="https://www.instagram.com/p/BrEcLdqns93/?utm_source=ig_twitter_share&amp;igshid=1d92981nm3yes" TargetMode="External" /><Relationship Id="rId10" Type="http://schemas.openxmlformats.org/officeDocument/2006/relationships/hyperlink" Target="https://nodexlgraphgallery.org/Pages/Graph.aspx?graphID=174876" TargetMode="External" /><Relationship Id="rId11" Type="http://schemas.openxmlformats.org/officeDocument/2006/relationships/hyperlink" Target="https://nodexlgraphgallery.org/Pages/Graph.aspx?graphID=175706" TargetMode="External" /><Relationship Id="rId12" Type="http://schemas.openxmlformats.org/officeDocument/2006/relationships/hyperlink" Target="https://nodexlgraphgallery.org/Pages/Graph.aspx?graphID=176274" TargetMode="External" /><Relationship Id="rId13" Type="http://schemas.openxmlformats.org/officeDocument/2006/relationships/hyperlink" Target="https://nodexlgraphgallery.org/Pages/Graph.aspx?graphID=177079" TargetMode="External" /><Relationship Id="rId14" Type="http://schemas.openxmlformats.org/officeDocument/2006/relationships/hyperlink" Target="https://nodexlgraphgallery.org/Pages/Graph.aspx?graphID=178360" TargetMode="External" /><Relationship Id="rId15" Type="http://schemas.openxmlformats.org/officeDocument/2006/relationships/hyperlink" Target="https://nodexlgraphgallery.org/Pages/Graph.aspx?graphID=178672" TargetMode="External" /><Relationship Id="rId16" Type="http://schemas.openxmlformats.org/officeDocument/2006/relationships/hyperlink" Target="https://nodexlgraphgallery.org/Pages/Graph.aspx?graphID=180721" TargetMode="External" /><Relationship Id="rId17" Type="http://schemas.openxmlformats.org/officeDocument/2006/relationships/hyperlink" Target="https://nodexlgraphgallery.org/Pages/Graph.aspx?graphID=181646" TargetMode="External" /><Relationship Id="rId18" Type="http://schemas.openxmlformats.org/officeDocument/2006/relationships/hyperlink" Target="https://nodexlgraphgallery.org/Pages/Graph.aspx?graphID=179744"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1403" TargetMode="External" /><Relationship Id="rId22" Type="http://schemas.openxmlformats.org/officeDocument/2006/relationships/hyperlink" Target="https://nodexlgraphgallery.org/Pages/Graph.aspx?graphID=181758" TargetMode="External" /><Relationship Id="rId23" Type="http://schemas.openxmlformats.org/officeDocument/2006/relationships/hyperlink" Target="https://nodexlgraphgallery.org/Pages/Graph.aspx?graphID=181862" TargetMode="External" /><Relationship Id="rId24" Type="http://schemas.openxmlformats.org/officeDocument/2006/relationships/hyperlink" Target="https://nodexlgraphgallery.org/Pages/Graph.aspx?graphID=181138" TargetMode="External" /><Relationship Id="rId25" Type="http://schemas.openxmlformats.org/officeDocument/2006/relationships/hyperlink" Target="https://nodexlgraphgallery.org/Pages/Graph.aspx?graphID=181403" TargetMode="External" /><Relationship Id="rId26" Type="http://schemas.openxmlformats.org/officeDocument/2006/relationships/hyperlink" Target="https://nodexlgraphgallery.org/Pages/Graph.aspx?graphID=181646" TargetMode="External" /><Relationship Id="rId27" Type="http://schemas.openxmlformats.org/officeDocument/2006/relationships/hyperlink" Target="https://nodexlgraphgallery.org/Pages/Graph.aspx?graphID=181758" TargetMode="External" /><Relationship Id="rId28" Type="http://schemas.openxmlformats.org/officeDocument/2006/relationships/hyperlink" Target="https://nodexlgraphgallery.org/Pages/Graph.aspx?graphID=181862" TargetMode="External" /><Relationship Id="rId29" Type="http://schemas.openxmlformats.org/officeDocument/2006/relationships/hyperlink" Target="https://www.facebook.com/permalink.php?story_fbid=10161590945440311&amp;id=152200685310" TargetMode="External" /><Relationship Id="rId30" Type="http://schemas.openxmlformats.org/officeDocument/2006/relationships/hyperlink" Target="https://twitter.com/Tracey_Edwards/status/1060547788847616001" TargetMode="External" /><Relationship Id="rId31" Type="http://schemas.openxmlformats.org/officeDocument/2006/relationships/hyperlink" Target="https://www.youtube.com/watch?v=Nni14Q9GbzM&amp;feature=youtu.be" TargetMode="External" /><Relationship Id="rId32" Type="http://schemas.openxmlformats.org/officeDocument/2006/relationships/hyperlink" Target="https://twitter.com/exchangeclub/status/1058014741191372800" TargetMode="External" /><Relationship Id="rId33" Type="http://schemas.openxmlformats.org/officeDocument/2006/relationships/hyperlink" Target="https://twitter.com/higginsmba/status/1073542456568897536" TargetMode="External" /><Relationship Id="rId34" Type="http://schemas.openxmlformats.org/officeDocument/2006/relationships/hyperlink" Target="https://twitter.com/exchangeclub/status/1083378025608237056" TargetMode="External" /><Relationship Id="rId35" Type="http://schemas.openxmlformats.org/officeDocument/2006/relationships/hyperlink" Target="http://www.sclconference.org/index.php" TargetMode="External" /><Relationship Id="rId36" Type="http://schemas.openxmlformats.org/officeDocument/2006/relationships/hyperlink" Target="https://www.youtube.com/watch?v=4Ypcn5uPb3c&amp;feature=youtu.be" TargetMode="External" /><Relationship Id="rId37"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38" Type="http://schemas.openxmlformats.org/officeDocument/2006/relationships/hyperlink" Target="https://twitter.com/GivingTues/status/1062739706906112001" TargetMode="External" /><Relationship Id="rId39" Type="http://schemas.openxmlformats.org/officeDocument/2006/relationships/hyperlink" Target="https://twitter.com/xcmuskogee/status/1062924048055914496" TargetMode="External" /><Relationship Id="rId40" Type="http://schemas.openxmlformats.org/officeDocument/2006/relationships/hyperlink" Target="https://www.nationalexchangeclub.org/convention/" TargetMode="External" /><Relationship Id="rId41" Type="http://schemas.openxmlformats.org/officeDocument/2006/relationships/hyperlink" Target="https://www.mydigitalpublication.com/publication/index.php?i=187460&amp;m=&amp;l=&amp;p=1&amp;pre=&amp;ver=html5#{&quot;page&quot;:0,&quot;issue_id&quot;:187460}" TargetMode="External" /><Relationship Id="rId42" Type="http://schemas.openxmlformats.org/officeDocument/2006/relationships/hyperlink" Target="https://www.hillsdale.net/news/20181220/gathering-unites-clubs-to-share-in-christmas-cheer" TargetMode="External" /><Relationship Id="rId43" Type="http://schemas.openxmlformats.org/officeDocument/2006/relationships/hyperlink" Target="http://newcanaanite.com/letter-thank-you-from-the-exchange-club-3-512388" TargetMode="External" /><Relationship Id="rId44" Type="http://schemas.openxmlformats.org/officeDocument/2006/relationships/hyperlink" Target="https://mtsunews.com/john-hood-chamber-award/" TargetMode="External" /><Relationship Id="rId45" Type="http://schemas.openxmlformats.org/officeDocument/2006/relationships/hyperlink" Target="https://ktvq.com/news/local-news/2019/01/13/exchange-club-hosts-kids-basketball-tournament/" TargetMode="External" /><Relationship Id="rId46" Type="http://schemas.openxmlformats.org/officeDocument/2006/relationships/hyperlink" Target="https://pbs.twimg.com/media/DrFcM5vW4Ac8wrn.jpg" TargetMode="External" /><Relationship Id="rId47" Type="http://schemas.openxmlformats.org/officeDocument/2006/relationships/hyperlink" Target="https://pbs.twimg.com/media/DsEb-XyUcAAj9TW.jpg" TargetMode="External" /><Relationship Id="rId48" Type="http://schemas.openxmlformats.org/officeDocument/2006/relationships/hyperlink" Target="https://pbs.twimg.com/media/Dsd07tEWwAAXbTy.jpg" TargetMode="External" /><Relationship Id="rId49" Type="http://schemas.openxmlformats.org/officeDocument/2006/relationships/hyperlink" Target="https://pbs.twimg.com/media/DrBRC5BVAAEpajC.jpg" TargetMode="External" /><Relationship Id="rId50" Type="http://schemas.openxmlformats.org/officeDocument/2006/relationships/hyperlink" Target="https://pbs.twimg.com/media/DsiCgKIWwAA5c0f.jpg" TargetMode="External" /><Relationship Id="rId51" Type="http://schemas.openxmlformats.org/officeDocument/2006/relationships/hyperlink" Target="https://pbs.twimg.com/media/DuWRhrQU8AAAsdX.jpg" TargetMode="External" /><Relationship Id="rId52" Type="http://schemas.openxmlformats.org/officeDocument/2006/relationships/hyperlink" Target="https://pbs.twimg.com/media/DwlFMWDWoAEw_xu.jpg" TargetMode="External" /><Relationship Id="rId53" Type="http://schemas.openxmlformats.org/officeDocument/2006/relationships/hyperlink" Target="https://pbs.twimg.com/media/DrfSlznVYAE90m1.jpg" TargetMode="External" /><Relationship Id="rId54" Type="http://schemas.openxmlformats.org/officeDocument/2006/relationships/hyperlink" Target="https://pbs.twimg.com/media/DrL6dUvX0AEhHTq.jpg" TargetMode="External" /><Relationship Id="rId55" Type="http://schemas.openxmlformats.org/officeDocument/2006/relationships/hyperlink" Target="https://pbs.twimg.com/media/Drqc-i9UwAA33Bn.jpg" TargetMode="External" /><Relationship Id="rId56" Type="http://schemas.openxmlformats.org/officeDocument/2006/relationships/hyperlink" Target="https://pbs.twimg.com/media/DsPVmD-U8AAkA4U.jpg" TargetMode="External" /><Relationship Id="rId57" Type="http://schemas.openxmlformats.org/officeDocument/2006/relationships/hyperlink" Target="https://pbs.twimg.com/media/DsPqgT7XQAArGP1.jpg" TargetMode="External" /><Relationship Id="rId58" Type="http://schemas.openxmlformats.org/officeDocument/2006/relationships/hyperlink" Target="https://pbs.twimg.com/media/Dw4U3qzXcAIvs1O.jpg" TargetMode="External" /><Relationship Id="rId59" Type="http://schemas.openxmlformats.org/officeDocument/2006/relationships/hyperlink" Target="https://pbs.twimg.com/media/DuFa9NpVAAAeFzA.jpg" TargetMode="External" /><Relationship Id="rId60" Type="http://schemas.openxmlformats.org/officeDocument/2006/relationships/hyperlink" Target="https://pbs.twimg.com/media/DrAWJfmU4AASxN8.jpg" TargetMode="External" /><Relationship Id="rId61" Type="http://schemas.openxmlformats.org/officeDocument/2006/relationships/hyperlink" Target="https://pbs.twimg.com/media/DsKC6BLVsAApTen.jpg" TargetMode="External" /><Relationship Id="rId62" Type="http://schemas.openxmlformats.org/officeDocument/2006/relationships/hyperlink" Target="https://pbs.twimg.com/media/DtGEduJXcAAS7Te.jpg" TargetMode="External" /><Relationship Id="rId63" Type="http://schemas.openxmlformats.org/officeDocument/2006/relationships/hyperlink" Target="https://pbs.twimg.com/media/DtLuHUIXcAAI09b.jpg" TargetMode="External" /><Relationship Id="rId64" Type="http://schemas.openxmlformats.org/officeDocument/2006/relationships/hyperlink" Target="https://pbs.twimg.com/media/DrAv03AWoAE-b2b.jpg" TargetMode="External" /><Relationship Id="rId65" Type="http://schemas.openxmlformats.org/officeDocument/2006/relationships/hyperlink" Target="https://pbs.twimg.com/media/DuOp-U4XcAc4RU7.jpg" TargetMode="External" /><Relationship Id="rId66" Type="http://schemas.openxmlformats.org/officeDocument/2006/relationships/hyperlink" Target="https://pbs.twimg.com/media/Du4n5c_XcAEIfql.jpg" TargetMode="External" /><Relationship Id="rId67" Type="http://schemas.openxmlformats.org/officeDocument/2006/relationships/hyperlink" Target="https://pbs.twimg.com/media/DrVOZ91WwAAAejv.jpg" TargetMode="External" /><Relationship Id="rId68" Type="http://schemas.openxmlformats.org/officeDocument/2006/relationships/hyperlink" Target="https://pbs.twimg.com/media/Dr6GoLfWkAEGgo_.jpg" TargetMode="External" /><Relationship Id="rId69" Type="http://schemas.openxmlformats.org/officeDocument/2006/relationships/hyperlink" Target="https://pbs.twimg.com/media/DsYfd97WsAIgvK8.jpg" TargetMode="External" /><Relationship Id="rId70" Type="http://schemas.openxmlformats.org/officeDocument/2006/relationships/hyperlink" Target="https://pbs.twimg.com/media/DsxeLH8XQAYZXXL.jpg" TargetMode="External" /><Relationship Id="rId71" Type="http://schemas.openxmlformats.org/officeDocument/2006/relationships/hyperlink" Target="https://pbs.twimg.com/media/Ds74I-KWsAAFCs5.jpg" TargetMode="External" /><Relationship Id="rId72" Type="http://schemas.openxmlformats.org/officeDocument/2006/relationships/hyperlink" Target="https://pbs.twimg.com/media/DtGEduJXcAAS7Te.jpg" TargetMode="External" /><Relationship Id="rId73" Type="http://schemas.openxmlformats.org/officeDocument/2006/relationships/hyperlink" Target="https://pbs.twimg.com/media/DtGf8hWXcAMs9oY.jpg" TargetMode="External" /><Relationship Id="rId74" Type="http://schemas.openxmlformats.org/officeDocument/2006/relationships/hyperlink" Target="https://pbs.twimg.com/media/DtGu7OhXcAEn_J7.jpg" TargetMode="External" /><Relationship Id="rId75" Type="http://schemas.openxmlformats.org/officeDocument/2006/relationships/hyperlink" Target="https://pbs.twimg.com/media/DtQlecEU0AAk7F6.jpg" TargetMode="External" /><Relationship Id="rId76" Type="http://schemas.openxmlformats.org/officeDocument/2006/relationships/hyperlink" Target="https://pbs.twimg.com/media/DtVvB-xWkAEcaF_.jpg" TargetMode="External" /><Relationship Id="rId77" Type="http://schemas.openxmlformats.org/officeDocument/2006/relationships/hyperlink" Target="https://pbs.twimg.com/media/DtwvxPJW4AELy0f.jpg" TargetMode="External" /><Relationship Id="rId78" Type="http://schemas.openxmlformats.org/officeDocument/2006/relationships/hyperlink" Target="https://pbs.twimg.com/media/DuEiJfGWwAI2SEw.jpg" TargetMode="External" /><Relationship Id="rId79" Type="http://schemas.openxmlformats.org/officeDocument/2006/relationships/hyperlink" Target="https://pbs.twimg.com/media/DuKoXnHXcAACyhw.jpg" TargetMode="External" /><Relationship Id="rId80" Type="http://schemas.openxmlformats.org/officeDocument/2006/relationships/hyperlink" Target="https://pbs.twimg.com/media/DuUkmR7WwAAOJ_Y.jpg" TargetMode="External" /><Relationship Id="rId81" Type="http://schemas.openxmlformats.org/officeDocument/2006/relationships/hyperlink" Target="https://pbs.twimg.com/media/DudnhdnWoAUcpoh.png" TargetMode="External" /><Relationship Id="rId82" Type="http://schemas.openxmlformats.org/officeDocument/2006/relationships/hyperlink" Target="https://pbs.twimg.com/media/DuuR929WkAIh0Tt.jpg" TargetMode="External" /><Relationship Id="rId83" Type="http://schemas.openxmlformats.org/officeDocument/2006/relationships/hyperlink" Target="https://pbs.twimg.com/media/DuyId9wWoAEdcp3.jpg" TargetMode="External" /><Relationship Id="rId84" Type="http://schemas.openxmlformats.org/officeDocument/2006/relationships/hyperlink" Target="https://pbs.twimg.com/media/DvWRDTAX4AAFpOv.jpg" TargetMode="External" /><Relationship Id="rId85" Type="http://schemas.openxmlformats.org/officeDocument/2006/relationships/hyperlink" Target="https://pbs.twimg.com/media/DvgkUnAWkAA5HK4.jpg" TargetMode="External" /><Relationship Id="rId86" Type="http://schemas.openxmlformats.org/officeDocument/2006/relationships/hyperlink" Target="https://pbs.twimg.com/media/Dv6UGz-XcAEdjgQ.jpg" TargetMode="External" /><Relationship Id="rId87" Type="http://schemas.openxmlformats.org/officeDocument/2006/relationships/hyperlink" Target="https://pbs.twimg.com/media/DwAOu8DX0AUXLBt.jpg" TargetMode="External" /><Relationship Id="rId88" Type="http://schemas.openxmlformats.org/officeDocument/2006/relationships/hyperlink" Target="https://pbs.twimg.com/media/DwKMZ7LWsAAOpbK.jpg" TargetMode="External" /><Relationship Id="rId89" Type="http://schemas.openxmlformats.org/officeDocument/2006/relationships/hyperlink" Target="https://pbs.twimg.com/media/DwUXQOXX4AIKVJK.jpg" TargetMode="External" /><Relationship Id="rId90" Type="http://schemas.openxmlformats.org/officeDocument/2006/relationships/hyperlink" Target="https://pbs.twimg.com/media/Dwab-JHX0AI6YEG.jpg" TargetMode="External" /><Relationship Id="rId91" Type="http://schemas.openxmlformats.org/officeDocument/2006/relationships/hyperlink" Target="https://pbs.twimg.com/media/DwjukoLWoAEndCN.jpg" TargetMode="External" /><Relationship Id="rId92" Type="http://schemas.openxmlformats.org/officeDocument/2006/relationships/hyperlink" Target="https://pbs.twimg.com/media/DwkzPV9X0AANtuE.jpg" TargetMode="External" /><Relationship Id="rId93" Type="http://schemas.openxmlformats.org/officeDocument/2006/relationships/hyperlink" Target="https://pbs.twimg.com/media/Dwo4NHwWkAAQl3y.jpg" TargetMode="External" /><Relationship Id="rId94" Type="http://schemas.openxmlformats.org/officeDocument/2006/relationships/hyperlink" Target="https://pbs.twimg.com/media/Dwo4pQzXgAAlPvD.jpg" TargetMode="External" /><Relationship Id="rId95" Type="http://schemas.openxmlformats.org/officeDocument/2006/relationships/hyperlink" Target="https://pbs.twimg.com/media/DwpEsouWkAU8Cft.jpg" TargetMode="External" /><Relationship Id="rId96" Type="http://schemas.openxmlformats.org/officeDocument/2006/relationships/hyperlink" Target="https://pbs.twimg.com/media/Dwt-UuhWwAAVhjQ.jpg" TargetMode="External" /><Relationship Id="rId97" Type="http://schemas.openxmlformats.org/officeDocument/2006/relationships/hyperlink" Target="https://pbs.twimg.com/media/DwuBydoWsAAlq1E.jpg" TargetMode="External" /><Relationship Id="rId98" Type="http://schemas.openxmlformats.org/officeDocument/2006/relationships/hyperlink" Target="https://pbs.twimg.com/media/Dw4U3qzXcAIvs1O.jpg" TargetMode="External" /><Relationship Id="rId99" Type="http://schemas.openxmlformats.org/officeDocument/2006/relationships/hyperlink" Target="https://pbs.twimg.com/media/DrFcM5vW4Ac8wrn.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916846190100189184/kKM_nvrq_normal.jpg" TargetMode="External" /><Relationship Id="rId102" Type="http://schemas.openxmlformats.org/officeDocument/2006/relationships/hyperlink" Target="https://pbs.twimg.com/media/DsEb-XyUcAAj9TW.jpg" TargetMode="External" /><Relationship Id="rId103" Type="http://schemas.openxmlformats.org/officeDocument/2006/relationships/hyperlink" Target="https://pbs.twimg.com/media/Dsd07tEWwAAXbTy.jpg" TargetMode="External" /><Relationship Id="rId104" Type="http://schemas.openxmlformats.org/officeDocument/2006/relationships/hyperlink" Target="https://pbs.twimg.com/media/DrBRC5BVAAEpajC.jpg" TargetMode="External" /><Relationship Id="rId105" Type="http://schemas.openxmlformats.org/officeDocument/2006/relationships/hyperlink" Target="https://pbs.twimg.com/media/DsiCgKIWwAA5c0f.jpg" TargetMode="External" /><Relationship Id="rId106" Type="http://schemas.openxmlformats.org/officeDocument/2006/relationships/hyperlink" Target="http://pbs.twimg.com/profile_images/1032037052743856129/qPTN-w6U_normal.jpg" TargetMode="External" /><Relationship Id="rId107" Type="http://schemas.openxmlformats.org/officeDocument/2006/relationships/hyperlink" Target="https://pbs.twimg.com/media/DuWRhrQU8AAAsdX.jpg" TargetMode="External" /><Relationship Id="rId108" Type="http://schemas.openxmlformats.org/officeDocument/2006/relationships/hyperlink" Target="http://pbs.twimg.com/profile_images/557639104515416064/9If5AQEZ_normal.jpeg" TargetMode="External" /><Relationship Id="rId109" Type="http://schemas.openxmlformats.org/officeDocument/2006/relationships/hyperlink" Target="http://pbs.twimg.com/profile_images/603728158035087361/t8S_qL0s_normal.jpg" TargetMode="External" /><Relationship Id="rId110" Type="http://schemas.openxmlformats.org/officeDocument/2006/relationships/hyperlink" Target="http://pbs.twimg.com/profile_images/1049721595344826369/hFoogS2F_normal.jpg" TargetMode="External" /><Relationship Id="rId111" Type="http://schemas.openxmlformats.org/officeDocument/2006/relationships/hyperlink" Target="https://pbs.twimg.com/media/DwlFMWDWoAEw_xu.jpg" TargetMode="External" /><Relationship Id="rId112" Type="http://schemas.openxmlformats.org/officeDocument/2006/relationships/hyperlink" Target="https://pbs.twimg.com/media/DrfSlznVYAE90m1.jpg" TargetMode="External" /><Relationship Id="rId113" Type="http://schemas.openxmlformats.org/officeDocument/2006/relationships/hyperlink" Target="http://pbs.twimg.com/profile_images/960599274861015040/OQLWGaPo_normal.jpg" TargetMode="External" /><Relationship Id="rId114" Type="http://schemas.openxmlformats.org/officeDocument/2006/relationships/hyperlink" Target="http://pbs.twimg.com/profile_images/1072237812743880706/Fv6wpXTA_normal.jpg" TargetMode="External" /><Relationship Id="rId115" Type="http://schemas.openxmlformats.org/officeDocument/2006/relationships/hyperlink" Target="http://pbs.twimg.com/profile_images/891120093261942784/R5BiBf09_normal.jpg" TargetMode="External" /><Relationship Id="rId116" Type="http://schemas.openxmlformats.org/officeDocument/2006/relationships/hyperlink" Target="http://pbs.twimg.com/profile_images/570658932726861824/MSzOYUtx_normal.jpeg" TargetMode="External" /><Relationship Id="rId117" Type="http://schemas.openxmlformats.org/officeDocument/2006/relationships/hyperlink" Target="https://pbs.twimg.com/media/DrL6dUvX0AEhHTq.jpg" TargetMode="External" /><Relationship Id="rId118" Type="http://schemas.openxmlformats.org/officeDocument/2006/relationships/hyperlink" Target="https://pbs.twimg.com/media/Drqc-i9UwAA33Bn.jpg" TargetMode="External" /><Relationship Id="rId119" Type="http://schemas.openxmlformats.org/officeDocument/2006/relationships/hyperlink" Target="http://pbs.twimg.com/profile_images/1059190635960459264/gzc4erXH_normal.jpg" TargetMode="External" /><Relationship Id="rId120" Type="http://schemas.openxmlformats.org/officeDocument/2006/relationships/hyperlink" Target="http://pbs.twimg.com/profile_images/570658932726861824/MSzOYUtx_normal.jpeg" TargetMode="External" /><Relationship Id="rId121" Type="http://schemas.openxmlformats.org/officeDocument/2006/relationships/hyperlink" Target="https://pbs.twimg.com/media/DsPVmD-U8AAkA4U.jpg" TargetMode="External" /><Relationship Id="rId122" Type="http://schemas.openxmlformats.org/officeDocument/2006/relationships/hyperlink" Target="https://pbs.twimg.com/media/DsPqgT7XQAArGP1.jpg" TargetMode="External" /><Relationship Id="rId123" Type="http://schemas.openxmlformats.org/officeDocument/2006/relationships/hyperlink" Target="http://pbs.twimg.com/profile_images/887467061831774208/mzi0qqTb_normal.jpg" TargetMode="External" /><Relationship Id="rId124" Type="http://schemas.openxmlformats.org/officeDocument/2006/relationships/hyperlink" Target="http://pbs.twimg.com/profile_images/570658932726861824/MSzOYUtx_normal.jpeg" TargetMode="External" /><Relationship Id="rId125" Type="http://schemas.openxmlformats.org/officeDocument/2006/relationships/hyperlink" Target="http://pbs.twimg.com/profile_images/859094363015663617/WFhz0keD_normal.jpg" TargetMode="External" /><Relationship Id="rId126" Type="http://schemas.openxmlformats.org/officeDocument/2006/relationships/hyperlink" Target="http://pbs.twimg.com/profile_images/859094363015663617/WFhz0keD_normal.jpg" TargetMode="External" /><Relationship Id="rId127" Type="http://schemas.openxmlformats.org/officeDocument/2006/relationships/hyperlink" Target="http://pbs.twimg.com/profile_images/859094363015663617/WFhz0keD_normal.jpg" TargetMode="External" /><Relationship Id="rId128" Type="http://schemas.openxmlformats.org/officeDocument/2006/relationships/hyperlink" Target="https://pbs.twimg.com/media/Dw4U3qzXcAIvs1O.jpg" TargetMode="External" /><Relationship Id="rId129" Type="http://schemas.openxmlformats.org/officeDocument/2006/relationships/hyperlink" Target="http://pbs.twimg.com/profile_images/993645134372798469/pAZy1Q6j_normal.jpg" TargetMode="External" /><Relationship Id="rId130" Type="http://schemas.openxmlformats.org/officeDocument/2006/relationships/hyperlink" Target="http://pbs.twimg.com/profile_images/993645134372798469/pAZy1Q6j_normal.jpg" TargetMode="External" /><Relationship Id="rId131" Type="http://schemas.openxmlformats.org/officeDocument/2006/relationships/hyperlink" Target="http://pbs.twimg.com/profile_images/993645134372798469/pAZy1Q6j_normal.jpg" TargetMode="External" /><Relationship Id="rId132" Type="http://schemas.openxmlformats.org/officeDocument/2006/relationships/hyperlink" Target="http://pbs.twimg.com/profile_images/993645134372798469/pAZy1Q6j_normal.jpg" TargetMode="External" /><Relationship Id="rId133" Type="http://schemas.openxmlformats.org/officeDocument/2006/relationships/hyperlink" Target="http://pbs.twimg.com/profile_images/993645134372798469/pAZy1Q6j_normal.jpg" TargetMode="External" /><Relationship Id="rId134" Type="http://schemas.openxmlformats.org/officeDocument/2006/relationships/hyperlink" Target="http://pbs.twimg.com/profile_images/993645134372798469/pAZy1Q6j_normal.jpg" TargetMode="External" /><Relationship Id="rId135" Type="http://schemas.openxmlformats.org/officeDocument/2006/relationships/hyperlink" Target="https://pbs.twimg.com/media/DuFa9NpVAAAeFzA.jpg" TargetMode="External" /><Relationship Id="rId136" Type="http://schemas.openxmlformats.org/officeDocument/2006/relationships/hyperlink" Target="http://pbs.twimg.com/profile_images/378800000580987070/db9078700d95a65749e683e090706d47_normal.jpeg" TargetMode="External" /><Relationship Id="rId137" Type="http://schemas.openxmlformats.org/officeDocument/2006/relationships/hyperlink" Target="http://pbs.twimg.com/profile_images/993645134372798469/pAZy1Q6j_normal.jpg" TargetMode="External" /><Relationship Id="rId138" Type="http://schemas.openxmlformats.org/officeDocument/2006/relationships/hyperlink" Target="https://pbs.twimg.com/media/DrAWJfmU4AASxN8.jpg" TargetMode="External" /><Relationship Id="rId139" Type="http://schemas.openxmlformats.org/officeDocument/2006/relationships/hyperlink" Target="http://pbs.twimg.com/profile_images/378800000580987070/db9078700d95a65749e683e090706d47_normal.jpeg" TargetMode="External" /><Relationship Id="rId140" Type="http://schemas.openxmlformats.org/officeDocument/2006/relationships/hyperlink" Target="http://pbs.twimg.com/profile_images/378800000580987070/db9078700d95a65749e683e090706d47_normal.jpeg" TargetMode="External" /><Relationship Id="rId141" Type="http://schemas.openxmlformats.org/officeDocument/2006/relationships/hyperlink" Target="http://pbs.twimg.com/profile_images/378800000580987070/db9078700d95a65749e683e090706d47_normal.jpeg" TargetMode="External" /><Relationship Id="rId142" Type="http://schemas.openxmlformats.org/officeDocument/2006/relationships/hyperlink" Target="http://pbs.twimg.com/profile_images/716292527419219968/Q554O46T_normal.jpg" TargetMode="External" /><Relationship Id="rId143" Type="http://schemas.openxmlformats.org/officeDocument/2006/relationships/hyperlink" Target="http://pbs.twimg.com/profile_images/716292527419219968/Q554O46T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993645134372798469/pAZy1Q6j_normal.jpg" TargetMode="External" /><Relationship Id="rId146" Type="http://schemas.openxmlformats.org/officeDocument/2006/relationships/hyperlink" Target="http://pbs.twimg.com/profile_images/993645134372798469/pAZy1Q6j_normal.jpg" TargetMode="External" /><Relationship Id="rId147" Type="http://schemas.openxmlformats.org/officeDocument/2006/relationships/hyperlink" Target="http://pbs.twimg.com/profile_images/993645134372798469/pAZy1Q6j_normal.jpg" TargetMode="External" /><Relationship Id="rId148" Type="http://schemas.openxmlformats.org/officeDocument/2006/relationships/hyperlink" Target="http://pbs.twimg.com/profile_images/993645134372798469/pAZy1Q6j_normal.jpg" TargetMode="External" /><Relationship Id="rId149" Type="http://schemas.openxmlformats.org/officeDocument/2006/relationships/hyperlink" Target="http://pbs.twimg.com/profile_images/993645134372798469/pAZy1Q6j_normal.jpg" TargetMode="External" /><Relationship Id="rId150" Type="http://schemas.openxmlformats.org/officeDocument/2006/relationships/hyperlink" Target="http://pbs.twimg.com/profile_images/993645134372798469/pAZy1Q6j_normal.jpg" TargetMode="External" /><Relationship Id="rId151" Type="http://schemas.openxmlformats.org/officeDocument/2006/relationships/hyperlink" Target="http://pbs.twimg.com/profile_images/993645134372798469/pAZy1Q6j_normal.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993645134372798469/pAZy1Q6j_normal.jpg" TargetMode="External" /><Relationship Id="rId156" Type="http://schemas.openxmlformats.org/officeDocument/2006/relationships/hyperlink" Target="http://pbs.twimg.com/profile_images/993645134372798469/pAZy1Q6j_normal.jpg" TargetMode="External" /><Relationship Id="rId157" Type="http://schemas.openxmlformats.org/officeDocument/2006/relationships/hyperlink" Target="http://pbs.twimg.com/profile_images/993645134372798469/pAZy1Q6j_normal.jpg" TargetMode="External" /><Relationship Id="rId158" Type="http://schemas.openxmlformats.org/officeDocument/2006/relationships/hyperlink" Target="http://pbs.twimg.com/profile_images/430046644684341248/-WZKVmST_normal.jpeg" TargetMode="External" /><Relationship Id="rId159" Type="http://schemas.openxmlformats.org/officeDocument/2006/relationships/hyperlink" Target="http://pbs.twimg.com/profile_images/430046644684341248/-WZKVmST_normal.jpeg" TargetMode="External" /><Relationship Id="rId160" Type="http://schemas.openxmlformats.org/officeDocument/2006/relationships/hyperlink" Target="http://pbs.twimg.com/profile_images/430046644684341248/-WZKVmST_normal.jpeg" TargetMode="External" /><Relationship Id="rId161" Type="http://schemas.openxmlformats.org/officeDocument/2006/relationships/hyperlink" Target="http://pbs.twimg.com/profile_images/430046644684341248/-WZKVmST_normal.jpeg" TargetMode="External" /><Relationship Id="rId162" Type="http://schemas.openxmlformats.org/officeDocument/2006/relationships/hyperlink" Target="http://pbs.twimg.com/profile_images/430046644684341248/-WZKVmST_normal.jpeg" TargetMode="External" /><Relationship Id="rId163" Type="http://schemas.openxmlformats.org/officeDocument/2006/relationships/hyperlink" Target="https://pbs.twimg.com/media/DsKC6BLVsAApTen.jpg" TargetMode="External" /><Relationship Id="rId164" Type="http://schemas.openxmlformats.org/officeDocument/2006/relationships/hyperlink" Target="http://pbs.twimg.com/profile_images/993645134372798469/pAZy1Q6j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481166094787280896/awvoeCzS_normal.jpeg" TargetMode="External" /><Relationship Id="rId167" Type="http://schemas.openxmlformats.org/officeDocument/2006/relationships/hyperlink" Target="http://pbs.twimg.com/profile_images/891120093261942784/R5BiBf09_normal.jpg" TargetMode="External" /><Relationship Id="rId168" Type="http://schemas.openxmlformats.org/officeDocument/2006/relationships/hyperlink" Target="http://pbs.twimg.com/profile_images/1067787108717404161/hzPo4Xv4_normal.jpg" TargetMode="External" /><Relationship Id="rId169" Type="http://schemas.openxmlformats.org/officeDocument/2006/relationships/hyperlink" Target="http://pbs.twimg.com/profile_images/1067787108717404161/hzPo4Xv4_normal.jpg" TargetMode="External" /><Relationship Id="rId170" Type="http://schemas.openxmlformats.org/officeDocument/2006/relationships/hyperlink" Target="http://pbs.twimg.com/profile_images/891120093261942784/R5BiBf09_normal.jpg" TargetMode="External" /><Relationship Id="rId171" Type="http://schemas.openxmlformats.org/officeDocument/2006/relationships/hyperlink" Target="http://pbs.twimg.com/profile_images/891120093261942784/R5BiBf09_normal.jpg" TargetMode="External" /><Relationship Id="rId172" Type="http://schemas.openxmlformats.org/officeDocument/2006/relationships/hyperlink" Target="http://pbs.twimg.com/profile_images/891120093261942784/R5BiBf09_normal.jpg" TargetMode="External" /><Relationship Id="rId173" Type="http://schemas.openxmlformats.org/officeDocument/2006/relationships/hyperlink" Target="https://pbs.twimg.com/media/DtGEduJXcAAS7Te.jpg" TargetMode="External" /><Relationship Id="rId174" Type="http://schemas.openxmlformats.org/officeDocument/2006/relationships/hyperlink" Target="http://pbs.twimg.com/profile_images/891120093261942784/R5BiBf09_normal.jpg" TargetMode="External" /><Relationship Id="rId175" Type="http://schemas.openxmlformats.org/officeDocument/2006/relationships/hyperlink" Target="http://pbs.twimg.com/profile_images/891120093261942784/R5BiBf09_normal.jpg" TargetMode="External" /><Relationship Id="rId176" Type="http://schemas.openxmlformats.org/officeDocument/2006/relationships/hyperlink" Target="http://pbs.twimg.com/profile_images/1067787108717404161/hzPo4Xv4_normal.jpg" TargetMode="External" /><Relationship Id="rId177" Type="http://schemas.openxmlformats.org/officeDocument/2006/relationships/hyperlink" Target="https://pbs.twimg.com/media/DtLuHUIXcAAI09b.jpg" TargetMode="External" /><Relationship Id="rId178" Type="http://schemas.openxmlformats.org/officeDocument/2006/relationships/hyperlink" Target="https://pbs.twimg.com/media/DrAv03AWoAE-b2b.jpg" TargetMode="External" /><Relationship Id="rId179" Type="http://schemas.openxmlformats.org/officeDocument/2006/relationships/hyperlink" Target="http://pbs.twimg.com/profile_images/570658932726861824/MSzOYUtx_normal.jpeg" TargetMode="External" /><Relationship Id="rId180" Type="http://schemas.openxmlformats.org/officeDocument/2006/relationships/hyperlink" Target="http://pbs.twimg.com/profile_images/570658932726861824/MSzOYUtx_normal.jpeg" TargetMode="External" /><Relationship Id="rId181" Type="http://schemas.openxmlformats.org/officeDocument/2006/relationships/hyperlink" Target="http://pbs.twimg.com/profile_images/570658932726861824/MSzOYUtx_normal.jpeg" TargetMode="External" /><Relationship Id="rId182" Type="http://schemas.openxmlformats.org/officeDocument/2006/relationships/hyperlink" Target="https://pbs.twimg.com/media/DuOp-U4XcAc4RU7.jpg" TargetMode="External" /><Relationship Id="rId183" Type="http://schemas.openxmlformats.org/officeDocument/2006/relationships/hyperlink" Target="https://pbs.twimg.com/media/Du4n5c_XcAEIfql.jpg" TargetMode="External" /><Relationship Id="rId184" Type="http://schemas.openxmlformats.org/officeDocument/2006/relationships/hyperlink" Target="https://pbs.twimg.com/media/DrVOZ91WwAAAejv.jpg" TargetMode="External" /><Relationship Id="rId185" Type="http://schemas.openxmlformats.org/officeDocument/2006/relationships/hyperlink" Target="http://pbs.twimg.com/profile_images/1067787108717404161/hzPo4Xv4_normal.jpg" TargetMode="External" /><Relationship Id="rId186" Type="http://schemas.openxmlformats.org/officeDocument/2006/relationships/hyperlink" Target="http://pbs.twimg.com/profile_images/1067787108717404161/hzPo4Xv4_normal.jpg" TargetMode="External" /><Relationship Id="rId187" Type="http://schemas.openxmlformats.org/officeDocument/2006/relationships/hyperlink" Target="https://pbs.twimg.com/media/Dr6GoLfWkAEGgo_.jpg" TargetMode="External" /><Relationship Id="rId188" Type="http://schemas.openxmlformats.org/officeDocument/2006/relationships/hyperlink" Target="http://pbs.twimg.com/profile_images/1067787108717404161/hzPo4Xv4_normal.jpg" TargetMode="External" /><Relationship Id="rId189" Type="http://schemas.openxmlformats.org/officeDocument/2006/relationships/hyperlink" Target="http://pbs.twimg.com/profile_images/1067787108717404161/hzPo4Xv4_normal.jpg" TargetMode="External" /><Relationship Id="rId190" Type="http://schemas.openxmlformats.org/officeDocument/2006/relationships/hyperlink" Target="http://pbs.twimg.com/profile_images/1067787108717404161/hzPo4Xv4_normal.jpg" TargetMode="External" /><Relationship Id="rId191" Type="http://schemas.openxmlformats.org/officeDocument/2006/relationships/hyperlink" Target="https://pbs.twimg.com/media/DsYfd97WsAIgvK8.jpg" TargetMode="External" /><Relationship Id="rId192" Type="http://schemas.openxmlformats.org/officeDocument/2006/relationships/hyperlink" Target="https://pbs.twimg.com/media/DsxeLH8XQAYZXXL.jpg" TargetMode="External" /><Relationship Id="rId193" Type="http://schemas.openxmlformats.org/officeDocument/2006/relationships/hyperlink" Target="https://pbs.twimg.com/media/Ds74I-KWsAAFCs5.jpg" TargetMode="External" /><Relationship Id="rId194" Type="http://schemas.openxmlformats.org/officeDocument/2006/relationships/hyperlink" Target="https://pbs.twimg.com/media/DtGEduJXcAAS7Te.jpg" TargetMode="External" /><Relationship Id="rId195" Type="http://schemas.openxmlformats.org/officeDocument/2006/relationships/hyperlink" Target="https://pbs.twimg.com/media/DtGf8hWXcAMs9oY.jpg" TargetMode="External" /><Relationship Id="rId196" Type="http://schemas.openxmlformats.org/officeDocument/2006/relationships/hyperlink" Target="https://pbs.twimg.com/media/DtGu7OhXcAEn_J7.jpg" TargetMode="External" /><Relationship Id="rId197" Type="http://schemas.openxmlformats.org/officeDocument/2006/relationships/hyperlink" Target="https://pbs.twimg.com/media/DtQlecEU0AAk7F6.jpg" TargetMode="External" /><Relationship Id="rId198" Type="http://schemas.openxmlformats.org/officeDocument/2006/relationships/hyperlink" Target="https://pbs.twimg.com/media/DtVvB-xWkAEcaF_.jpg" TargetMode="External" /><Relationship Id="rId199" Type="http://schemas.openxmlformats.org/officeDocument/2006/relationships/hyperlink" Target="https://pbs.twimg.com/media/DtwvxPJW4AELy0f.jpg" TargetMode="External" /><Relationship Id="rId200" Type="http://schemas.openxmlformats.org/officeDocument/2006/relationships/hyperlink" Target="https://pbs.twimg.com/media/DuEiJfGWwAI2SEw.jpg" TargetMode="External" /><Relationship Id="rId201" Type="http://schemas.openxmlformats.org/officeDocument/2006/relationships/hyperlink" Target="https://pbs.twimg.com/media/DuKoXnHXcAACyhw.jpg" TargetMode="External" /><Relationship Id="rId202" Type="http://schemas.openxmlformats.org/officeDocument/2006/relationships/hyperlink" Target="https://pbs.twimg.com/media/DuUkmR7WwAAOJ_Y.jpg" TargetMode="External" /><Relationship Id="rId203" Type="http://schemas.openxmlformats.org/officeDocument/2006/relationships/hyperlink" Target="https://pbs.twimg.com/media/DudnhdnWoAUcpoh.png" TargetMode="External" /><Relationship Id="rId204" Type="http://schemas.openxmlformats.org/officeDocument/2006/relationships/hyperlink" Target="https://pbs.twimg.com/media/DuuR929WkAIh0Tt.jpg" TargetMode="External" /><Relationship Id="rId205" Type="http://schemas.openxmlformats.org/officeDocument/2006/relationships/hyperlink" Target="https://pbs.twimg.com/media/DuyId9wWoAEdcp3.jpg" TargetMode="External" /><Relationship Id="rId206" Type="http://schemas.openxmlformats.org/officeDocument/2006/relationships/hyperlink" Target="http://pbs.twimg.com/profile_images/1067787108717404161/hzPo4Xv4_normal.jpg" TargetMode="External" /><Relationship Id="rId207" Type="http://schemas.openxmlformats.org/officeDocument/2006/relationships/hyperlink" Target="https://pbs.twimg.com/media/DvWRDTAX4AAFpOv.jpg" TargetMode="External" /><Relationship Id="rId208" Type="http://schemas.openxmlformats.org/officeDocument/2006/relationships/hyperlink" Target="https://pbs.twimg.com/media/DvgkUnAWkAA5HK4.jpg" TargetMode="External" /><Relationship Id="rId209" Type="http://schemas.openxmlformats.org/officeDocument/2006/relationships/hyperlink" Target="https://pbs.twimg.com/media/Dv6UGz-XcAEdjgQ.jpg" TargetMode="External" /><Relationship Id="rId210" Type="http://schemas.openxmlformats.org/officeDocument/2006/relationships/hyperlink" Target="https://pbs.twimg.com/media/DwAOu8DX0AUXLBt.jpg" TargetMode="External" /><Relationship Id="rId211" Type="http://schemas.openxmlformats.org/officeDocument/2006/relationships/hyperlink" Target="http://pbs.twimg.com/profile_images/1067787108717404161/hzPo4Xv4_normal.jpg" TargetMode="External" /><Relationship Id="rId212" Type="http://schemas.openxmlformats.org/officeDocument/2006/relationships/hyperlink" Target="https://pbs.twimg.com/media/DwKMZ7LWsAAOpbK.jpg" TargetMode="External" /><Relationship Id="rId213" Type="http://schemas.openxmlformats.org/officeDocument/2006/relationships/hyperlink" Target="https://pbs.twimg.com/media/DwUXQOXX4AIKVJK.jpg" TargetMode="External" /><Relationship Id="rId214" Type="http://schemas.openxmlformats.org/officeDocument/2006/relationships/hyperlink" Target="https://pbs.twimg.com/media/Dwab-JHX0AI6YEG.jpg" TargetMode="External" /><Relationship Id="rId215" Type="http://schemas.openxmlformats.org/officeDocument/2006/relationships/hyperlink" Target="https://pbs.twimg.com/media/DwjukoLWoAEndCN.jpg" TargetMode="External" /><Relationship Id="rId216" Type="http://schemas.openxmlformats.org/officeDocument/2006/relationships/hyperlink" Target="https://pbs.twimg.com/media/DwkzPV9X0AANtuE.jpg" TargetMode="External" /><Relationship Id="rId217" Type="http://schemas.openxmlformats.org/officeDocument/2006/relationships/hyperlink" Target="https://pbs.twimg.com/media/Dwo4NHwWkAAQl3y.jpg" TargetMode="External" /><Relationship Id="rId218" Type="http://schemas.openxmlformats.org/officeDocument/2006/relationships/hyperlink" Target="https://pbs.twimg.com/media/Dwo4pQzXgAAlPvD.jpg" TargetMode="External" /><Relationship Id="rId219" Type="http://schemas.openxmlformats.org/officeDocument/2006/relationships/hyperlink" Target="https://pbs.twimg.com/media/DwpEsouWkAU8Cft.jpg" TargetMode="External" /><Relationship Id="rId220" Type="http://schemas.openxmlformats.org/officeDocument/2006/relationships/hyperlink" Target="https://pbs.twimg.com/media/Dwt-UuhWwAAVhjQ.jpg" TargetMode="External" /><Relationship Id="rId221" Type="http://schemas.openxmlformats.org/officeDocument/2006/relationships/hyperlink" Target="https://pbs.twimg.com/media/DwuBydoWsAAlq1E.jpg" TargetMode="External" /><Relationship Id="rId222" Type="http://schemas.openxmlformats.org/officeDocument/2006/relationships/hyperlink" Target="https://pbs.twimg.com/media/Dw4U3qzXcAIvs1O.jpg" TargetMode="External" /><Relationship Id="rId223" Type="http://schemas.openxmlformats.org/officeDocument/2006/relationships/hyperlink" Target="http://pbs.twimg.com/profile_images/1067787108717404161/hzPo4Xv4_normal.jpg" TargetMode="External" /><Relationship Id="rId224" Type="http://schemas.openxmlformats.org/officeDocument/2006/relationships/hyperlink" Target="https://twitter.com/#!/jdwilliamson5/status/1058728790946398208" TargetMode="External" /><Relationship Id="rId225" Type="http://schemas.openxmlformats.org/officeDocument/2006/relationships/hyperlink" Target="https://twitter.com/#!/bradleyclappxc/status/1058889193441632257" TargetMode="External" /><Relationship Id="rId226" Type="http://schemas.openxmlformats.org/officeDocument/2006/relationships/hyperlink" Target="https://twitter.com/#!/mltmuskogee/status/1059064635972837382" TargetMode="External" /><Relationship Id="rId227" Type="http://schemas.openxmlformats.org/officeDocument/2006/relationships/hyperlink" Target="https://twitter.com/#!/lburdine/status/1063161805701287936" TargetMode="External" /><Relationship Id="rId228" Type="http://schemas.openxmlformats.org/officeDocument/2006/relationships/hyperlink" Target="https://twitter.com/#!/melanieluckey/status/1064948415321251840" TargetMode="External" /><Relationship Id="rId229" Type="http://schemas.openxmlformats.org/officeDocument/2006/relationships/hyperlink" Target="https://twitter.com/#!/dudekj/status/1058435029557264385" TargetMode="External" /><Relationship Id="rId230" Type="http://schemas.openxmlformats.org/officeDocument/2006/relationships/hyperlink" Target="https://twitter.com/#!/dudekj/status/1065244813929398272" TargetMode="External" /><Relationship Id="rId231" Type="http://schemas.openxmlformats.org/officeDocument/2006/relationships/hyperlink" Target="https://twitter.com/#!/okgunner2002/status/1070788390348562433" TargetMode="External" /><Relationship Id="rId232" Type="http://schemas.openxmlformats.org/officeDocument/2006/relationships/hyperlink" Target="https://twitter.com/#!/xcshelbycoal/status/1073424110091493376" TargetMode="External" /><Relationship Id="rId233" Type="http://schemas.openxmlformats.org/officeDocument/2006/relationships/hyperlink" Target="https://twitter.com/#!/rebeccaayarspr/status/1078663337838292999" TargetMode="External" /><Relationship Id="rId234" Type="http://schemas.openxmlformats.org/officeDocument/2006/relationships/hyperlink" Target="https://twitter.com/#!/jenharmom/status/1081308716627083271" TargetMode="External" /><Relationship Id="rId235" Type="http://schemas.openxmlformats.org/officeDocument/2006/relationships/hyperlink" Target="https://twitter.com/#!/wbruce44/status/1081348705536565248" TargetMode="External" /><Relationship Id="rId236" Type="http://schemas.openxmlformats.org/officeDocument/2006/relationships/hyperlink" Target="https://twitter.com/#!/exchangeclubns/status/1083473537896202240" TargetMode="External" /><Relationship Id="rId237" Type="http://schemas.openxmlformats.org/officeDocument/2006/relationships/hyperlink" Target="https://twitter.com/#!/tracey_edwards/status/1060547788847616001" TargetMode="External" /><Relationship Id="rId238" Type="http://schemas.openxmlformats.org/officeDocument/2006/relationships/hyperlink" Target="https://twitter.com/#!/getvetshoused/status/1061576939020914688" TargetMode="External" /><Relationship Id="rId239" Type="http://schemas.openxmlformats.org/officeDocument/2006/relationships/hyperlink" Target="https://twitter.com/#!/higginsmba/status/1073618600794181632" TargetMode="External" /><Relationship Id="rId240" Type="http://schemas.openxmlformats.org/officeDocument/2006/relationships/hyperlink" Target="https://twitter.com/#!/tracey_edwards/status/1073573671229448192" TargetMode="External" /><Relationship Id="rId241" Type="http://schemas.openxmlformats.org/officeDocument/2006/relationships/hyperlink" Target="https://twitter.com/#!/bsolder/status/1058400000961662983" TargetMode="External" /><Relationship Id="rId242" Type="http://schemas.openxmlformats.org/officeDocument/2006/relationships/hyperlink" Target="https://twitter.com/#!/bsolder/status/1059184251650883585" TargetMode="External" /><Relationship Id="rId243" Type="http://schemas.openxmlformats.org/officeDocument/2006/relationships/hyperlink" Target="https://twitter.com/#!/cinlong/status/1061333275896147970" TargetMode="External" /><Relationship Id="rId244" Type="http://schemas.openxmlformats.org/officeDocument/2006/relationships/hyperlink" Target="https://twitter.com/#!/cinlong/status/1064601883367616518" TargetMode="External" /><Relationship Id="rId245" Type="http://schemas.openxmlformats.org/officeDocument/2006/relationships/hyperlink" Target="https://twitter.com/#!/bsolder/status/1061661865430925315" TargetMode="External" /><Relationship Id="rId246" Type="http://schemas.openxmlformats.org/officeDocument/2006/relationships/hyperlink" Target="https://twitter.com/#!/bsolder/status/1063928795818790915" TargetMode="External" /><Relationship Id="rId247" Type="http://schemas.openxmlformats.org/officeDocument/2006/relationships/hyperlink" Target="https://twitter.com/#!/bsolder/status/1063951784497086464" TargetMode="External" /><Relationship Id="rId248" Type="http://schemas.openxmlformats.org/officeDocument/2006/relationships/hyperlink" Target="https://twitter.com/#!/georgemgray1/status/1084123778362327040" TargetMode="External" /><Relationship Id="rId249" Type="http://schemas.openxmlformats.org/officeDocument/2006/relationships/hyperlink" Target="https://twitter.com/#!/bsolder/status/1060354575817981954" TargetMode="External" /><Relationship Id="rId250" Type="http://schemas.openxmlformats.org/officeDocument/2006/relationships/hyperlink" Target="https://twitter.com/#!/exchangeclublh/status/1062436611034697729" TargetMode="External" /><Relationship Id="rId251" Type="http://schemas.openxmlformats.org/officeDocument/2006/relationships/hyperlink" Target="https://twitter.com/#!/exchangeclublh/status/1083404348686811136" TargetMode="External" /><Relationship Id="rId252" Type="http://schemas.openxmlformats.org/officeDocument/2006/relationships/hyperlink" Target="https://twitter.com/#!/exchangeclublh/status/1083404458837581824" TargetMode="External" /><Relationship Id="rId253" Type="http://schemas.openxmlformats.org/officeDocument/2006/relationships/hyperlink" Target="https://twitter.com/#!/exchangeclublh/status/1084882756365107200" TargetMode="External" /><Relationship Id="rId254" Type="http://schemas.openxmlformats.org/officeDocument/2006/relationships/hyperlink" Target="https://twitter.com/#!/docassar/status/1059826476424617985" TargetMode="External" /><Relationship Id="rId255" Type="http://schemas.openxmlformats.org/officeDocument/2006/relationships/hyperlink" Target="https://twitter.com/#!/docassar/status/1059809205740285957" TargetMode="External" /><Relationship Id="rId256" Type="http://schemas.openxmlformats.org/officeDocument/2006/relationships/hyperlink" Target="https://twitter.com/#!/docassar/status/1059826569143820290" TargetMode="External" /><Relationship Id="rId257" Type="http://schemas.openxmlformats.org/officeDocument/2006/relationships/hyperlink" Target="https://twitter.com/#!/docassar/status/1059847614957535234" TargetMode="External" /><Relationship Id="rId258" Type="http://schemas.openxmlformats.org/officeDocument/2006/relationships/hyperlink" Target="https://twitter.com/#!/docassar/status/1059847681709928448" TargetMode="External" /><Relationship Id="rId259" Type="http://schemas.openxmlformats.org/officeDocument/2006/relationships/hyperlink" Target="https://twitter.com/#!/docassar/status/1060510013909860353" TargetMode="External" /><Relationship Id="rId260" Type="http://schemas.openxmlformats.org/officeDocument/2006/relationships/hyperlink" Target="https://twitter.com/#!/tulsaxc/status/1072238202709336064" TargetMode="External" /><Relationship Id="rId261" Type="http://schemas.openxmlformats.org/officeDocument/2006/relationships/hyperlink" Target="https://twitter.com/#!/xcmuskogee/status/1072238796954050560" TargetMode="External" /><Relationship Id="rId262" Type="http://schemas.openxmlformats.org/officeDocument/2006/relationships/hyperlink" Target="https://twitter.com/#!/docassar/status/1062672449198792704" TargetMode="External" /><Relationship Id="rId263" Type="http://schemas.openxmlformats.org/officeDocument/2006/relationships/hyperlink" Target="https://twitter.com/#!/xcmuskogee/status/1058370277380366336" TargetMode="External" /><Relationship Id="rId264" Type="http://schemas.openxmlformats.org/officeDocument/2006/relationships/hyperlink" Target="https://twitter.com/#!/xcmuskogee/status/1070788346576818176" TargetMode="External" /><Relationship Id="rId265" Type="http://schemas.openxmlformats.org/officeDocument/2006/relationships/hyperlink" Target="https://twitter.com/#!/xcmuskogee/status/1070867868273831938" TargetMode="External" /><Relationship Id="rId266" Type="http://schemas.openxmlformats.org/officeDocument/2006/relationships/hyperlink" Target="https://twitter.com/#!/xcmuskogee/status/1081010061697265669" TargetMode="External" /><Relationship Id="rId267" Type="http://schemas.openxmlformats.org/officeDocument/2006/relationships/hyperlink" Target="https://twitter.com/#!/xchanover/status/1058102994997272576" TargetMode="External" /><Relationship Id="rId268" Type="http://schemas.openxmlformats.org/officeDocument/2006/relationships/hyperlink" Target="https://twitter.com/#!/xchanover/status/1081308618451021824" TargetMode="External" /><Relationship Id="rId269" Type="http://schemas.openxmlformats.org/officeDocument/2006/relationships/hyperlink" Target="https://twitter.com/#!/docassar/status/1062683790919770112" TargetMode="External" /><Relationship Id="rId270" Type="http://schemas.openxmlformats.org/officeDocument/2006/relationships/hyperlink" Target="https://twitter.com/#!/docassar/status/1064920642691260417" TargetMode="External" /><Relationship Id="rId271" Type="http://schemas.openxmlformats.org/officeDocument/2006/relationships/hyperlink" Target="https://twitter.com/#!/docassar/status/1066702005522055168" TargetMode="External" /><Relationship Id="rId272" Type="http://schemas.openxmlformats.org/officeDocument/2006/relationships/hyperlink" Target="https://twitter.com/#!/docassar/status/1069464992162988033" TargetMode="External" /><Relationship Id="rId273" Type="http://schemas.openxmlformats.org/officeDocument/2006/relationships/hyperlink" Target="https://twitter.com/#!/docassar/status/1072852752110358528" TargetMode="External" /><Relationship Id="rId274" Type="http://schemas.openxmlformats.org/officeDocument/2006/relationships/hyperlink" Target="https://twitter.com/#!/docassar/status/1074290749829722112" TargetMode="External" /><Relationship Id="rId275" Type="http://schemas.openxmlformats.org/officeDocument/2006/relationships/hyperlink" Target="https://twitter.com/#!/docassar/status/1081566816286265344" TargetMode="External" /><Relationship Id="rId276" Type="http://schemas.openxmlformats.org/officeDocument/2006/relationships/hyperlink" Target="https://twitter.com/#!/docassar/status/1084090281090260993" TargetMode="External" /><Relationship Id="rId277" Type="http://schemas.openxmlformats.org/officeDocument/2006/relationships/hyperlink" Target="https://twitter.com/#!/docassar/status/1077986708891856897" TargetMode="External" /><Relationship Id="rId278" Type="http://schemas.openxmlformats.org/officeDocument/2006/relationships/hyperlink" Target="https://twitter.com/#!/docassar/status/1080868254191681538" TargetMode="External" /><Relationship Id="rId279" Type="http://schemas.openxmlformats.org/officeDocument/2006/relationships/hyperlink" Target="https://twitter.com/#!/docassar/status/1082754040042270720" TargetMode="External" /><Relationship Id="rId280" Type="http://schemas.openxmlformats.org/officeDocument/2006/relationships/hyperlink" Target="https://twitter.com/#!/docassar/status/1083339457590378496" TargetMode="External" /><Relationship Id="rId281" Type="http://schemas.openxmlformats.org/officeDocument/2006/relationships/hyperlink" Target="https://twitter.com/#!/docassar/status/1084462689953435648" TargetMode="External" /><Relationship Id="rId282" Type="http://schemas.openxmlformats.org/officeDocument/2006/relationships/hyperlink" Target="https://twitter.com/#!/docassar/status/1084922754611204096" TargetMode="External" /><Relationship Id="rId283" Type="http://schemas.openxmlformats.org/officeDocument/2006/relationships/hyperlink" Target="https://twitter.com/#!/mjoehlerich/status/1082799687030038528" TargetMode="External" /><Relationship Id="rId284" Type="http://schemas.openxmlformats.org/officeDocument/2006/relationships/hyperlink" Target="https://twitter.com/#!/mjoehlerich/status/1083440222346502144" TargetMode="External" /><Relationship Id="rId285" Type="http://schemas.openxmlformats.org/officeDocument/2006/relationships/hyperlink" Target="https://twitter.com/#!/mjoehlerich/status/1084142460379385856" TargetMode="External" /><Relationship Id="rId286" Type="http://schemas.openxmlformats.org/officeDocument/2006/relationships/hyperlink" Target="https://twitter.com/#!/mjoehlerich/status/1084507563746459648" TargetMode="External" /><Relationship Id="rId287" Type="http://schemas.openxmlformats.org/officeDocument/2006/relationships/hyperlink" Target="https://twitter.com/#!/mjoehlerich/status/1084936051934736384" TargetMode="External" /><Relationship Id="rId288" Type="http://schemas.openxmlformats.org/officeDocument/2006/relationships/hyperlink" Target="https://twitter.com/#!/tracey_edwards/status/1063556400788328448" TargetMode="External" /><Relationship Id="rId289" Type="http://schemas.openxmlformats.org/officeDocument/2006/relationships/hyperlink" Target="https://twitter.com/#!/docassar/status/1066535108264419336" TargetMode="External" /><Relationship Id="rId290" Type="http://schemas.openxmlformats.org/officeDocument/2006/relationships/hyperlink" Target="https://twitter.com/#!/docassar/status/1081189001405583360" TargetMode="External" /><Relationship Id="rId291" Type="http://schemas.openxmlformats.org/officeDocument/2006/relationships/hyperlink" Target="https://twitter.com/#!/exmississippi/status/1085245739020832768" TargetMode="External" /><Relationship Id="rId292" Type="http://schemas.openxmlformats.org/officeDocument/2006/relationships/hyperlink" Target="https://twitter.com/#!/tracey_edwards/status/1060557345430953989" TargetMode="External" /><Relationship Id="rId293" Type="http://schemas.openxmlformats.org/officeDocument/2006/relationships/hyperlink" Target="https://twitter.com/#!/exchangeclub/status/1060556967897370624" TargetMode="External" /><Relationship Id="rId294" Type="http://schemas.openxmlformats.org/officeDocument/2006/relationships/hyperlink" Target="https://twitter.com/#!/exchangeclub/status/1062385417385848832" TargetMode="External" /><Relationship Id="rId295" Type="http://schemas.openxmlformats.org/officeDocument/2006/relationships/hyperlink" Target="https://twitter.com/#!/tracey_edwards/status/1058052430628315138" TargetMode="External" /><Relationship Id="rId296" Type="http://schemas.openxmlformats.org/officeDocument/2006/relationships/hyperlink" Target="https://twitter.com/#!/tracey_edwards/status/1063564944002625536" TargetMode="External" /><Relationship Id="rId297" Type="http://schemas.openxmlformats.org/officeDocument/2006/relationships/hyperlink" Target="https://twitter.com/#!/tracey_edwards/status/1064656532724465664" TargetMode="External" /><Relationship Id="rId298" Type="http://schemas.openxmlformats.org/officeDocument/2006/relationships/hyperlink" Target="https://twitter.com/#!/tracey_edwards/status/1067807257004580870" TargetMode="External" /><Relationship Id="rId299" Type="http://schemas.openxmlformats.org/officeDocument/2006/relationships/hyperlink" Target="https://twitter.com/#!/tracey_edwards/status/1073573913202954240" TargetMode="External" /><Relationship Id="rId300" Type="http://schemas.openxmlformats.org/officeDocument/2006/relationships/hyperlink" Target="https://twitter.com/#!/tracey_edwards/status/1083485759758307328" TargetMode="External" /><Relationship Id="rId301" Type="http://schemas.openxmlformats.org/officeDocument/2006/relationships/hyperlink" Target="https://twitter.com/#!/exchangeclub/status/1063530405331124225" TargetMode="External" /><Relationship Id="rId302" Type="http://schemas.openxmlformats.org/officeDocument/2006/relationships/hyperlink" Target="https://twitter.com/#!/exchangeclub/status/1068177889856753665" TargetMode="External" /><Relationship Id="rId303" Type="http://schemas.openxmlformats.org/officeDocument/2006/relationships/hyperlink" Target="https://twitter.com/#!/bsolder/status/1058398504882704384" TargetMode="External" /><Relationship Id="rId304" Type="http://schemas.openxmlformats.org/officeDocument/2006/relationships/hyperlink" Target="https://twitter.com/#!/bsolder/status/1070835496815902720" TargetMode="External" /><Relationship Id="rId305" Type="http://schemas.openxmlformats.org/officeDocument/2006/relationships/hyperlink" Target="https://twitter.com/#!/bsolder/status/1073391769826545664" TargetMode="External" /><Relationship Id="rId306" Type="http://schemas.openxmlformats.org/officeDocument/2006/relationships/hyperlink" Target="https://twitter.com/#!/bsolder/status/1084868774451384321" TargetMode="External" /><Relationship Id="rId307" Type="http://schemas.openxmlformats.org/officeDocument/2006/relationships/hyperlink" Target="https://twitter.com/#!/exchangeclub/status/1072888033052188677" TargetMode="External" /><Relationship Id="rId308" Type="http://schemas.openxmlformats.org/officeDocument/2006/relationships/hyperlink" Target="https://twitter.com/#!/exchangeclub/status/1075841286446465024" TargetMode="External" /><Relationship Id="rId309" Type="http://schemas.openxmlformats.org/officeDocument/2006/relationships/hyperlink" Target="https://twitter.com/#!/exchangeclub/status/1059839610258423812" TargetMode="External" /><Relationship Id="rId310" Type="http://schemas.openxmlformats.org/officeDocument/2006/relationships/hyperlink" Target="https://twitter.com/#!/exchangeclub/status/1060271779292348425" TargetMode="External" /><Relationship Id="rId311" Type="http://schemas.openxmlformats.org/officeDocument/2006/relationships/hyperlink" Target="https://twitter.com/#!/exchangeclub/status/1060996337087451136" TargetMode="External" /><Relationship Id="rId312" Type="http://schemas.openxmlformats.org/officeDocument/2006/relationships/hyperlink" Target="https://twitter.com/#!/exchangeclub/status/1062434596531388416" TargetMode="External" /><Relationship Id="rId313" Type="http://schemas.openxmlformats.org/officeDocument/2006/relationships/hyperlink" Target="https://twitter.com/#!/exchangeclub/status/1062795092333916160" TargetMode="External" /><Relationship Id="rId314" Type="http://schemas.openxmlformats.org/officeDocument/2006/relationships/hyperlink" Target="https://twitter.com/#!/exchangeclub/status/1062807084503314433" TargetMode="External" /><Relationship Id="rId315" Type="http://schemas.openxmlformats.org/officeDocument/2006/relationships/hyperlink" Target="https://twitter.com/#!/exchangeclub/status/1063186830726782977" TargetMode="External" /><Relationship Id="rId316" Type="http://schemas.openxmlformats.org/officeDocument/2006/relationships/hyperlink" Target="https://twitter.com/#!/exchangeclub/status/1064572984533360640" TargetMode="External" /><Relationship Id="rId317" Type="http://schemas.openxmlformats.org/officeDocument/2006/relationships/hyperlink" Target="https://twitter.com/#!/exchangeclub/status/1066330759202566144" TargetMode="External" /><Relationship Id="rId318" Type="http://schemas.openxmlformats.org/officeDocument/2006/relationships/hyperlink" Target="https://twitter.com/#!/exchangeclub/status/1067062996332105728" TargetMode="External" /><Relationship Id="rId319" Type="http://schemas.openxmlformats.org/officeDocument/2006/relationships/hyperlink" Target="https://twitter.com/#!/exchangeclub/status/1067780235163287552" TargetMode="External" /><Relationship Id="rId320" Type="http://schemas.openxmlformats.org/officeDocument/2006/relationships/hyperlink" Target="https://twitter.com/#!/exchangeclub/status/1067810450270797829" TargetMode="External" /><Relationship Id="rId321" Type="http://schemas.openxmlformats.org/officeDocument/2006/relationships/hyperlink" Target="https://twitter.com/#!/exchangeclub/status/1067826928961253376" TargetMode="External" /><Relationship Id="rId322" Type="http://schemas.openxmlformats.org/officeDocument/2006/relationships/hyperlink" Target="https://twitter.com/#!/exchangeclub/status/1068520218605961218" TargetMode="External" /><Relationship Id="rId323" Type="http://schemas.openxmlformats.org/officeDocument/2006/relationships/hyperlink" Target="https://twitter.com/#!/exchangeclub/status/1068882568228024320" TargetMode="External" /><Relationship Id="rId324" Type="http://schemas.openxmlformats.org/officeDocument/2006/relationships/hyperlink" Target="https://twitter.com/#!/exchangeclub/status/1070783376406253569" TargetMode="External" /><Relationship Id="rId325" Type="http://schemas.openxmlformats.org/officeDocument/2006/relationships/hyperlink" Target="https://twitter.com/#!/exchangeclub/status/1072175745953357825" TargetMode="External" /><Relationship Id="rId326" Type="http://schemas.openxmlformats.org/officeDocument/2006/relationships/hyperlink" Target="https://twitter.com/#!/exchangeclub/status/1072604821637746688" TargetMode="External" /><Relationship Id="rId327" Type="http://schemas.openxmlformats.org/officeDocument/2006/relationships/hyperlink" Target="https://twitter.com/#!/exchangeclub/status/1073304371897745408" TargetMode="External" /><Relationship Id="rId328" Type="http://schemas.openxmlformats.org/officeDocument/2006/relationships/hyperlink" Target="https://twitter.com/#!/exchangeclub/status/1073940862420353025" TargetMode="External" /><Relationship Id="rId329" Type="http://schemas.openxmlformats.org/officeDocument/2006/relationships/hyperlink" Target="https://twitter.com/#!/exchangeclub/status/1075113447371755521" TargetMode="External" /><Relationship Id="rId330" Type="http://schemas.openxmlformats.org/officeDocument/2006/relationships/hyperlink" Target="https://twitter.com/#!/exchangeclub/status/1075384502422331394" TargetMode="External" /><Relationship Id="rId331" Type="http://schemas.openxmlformats.org/officeDocument/2006/relationships/hyperlink" Target="https://twitter.com/#!/exchangeclub/status/1076221748784320513" TargetMode="External" /><Relationship Id="rId332" Type="http://schemas.openxmlformats.org/officeDocument/2006/relationships/hyperlink" Target="https://twitter.com/#!/exchangeclub/status/1077927173560983555" TargetMode="External" /><Relationship Id="rId333" Type="http://schemas.openxmlformats.org/officeDocument/2006/relationships/hyperlink" Target="https://twitter.com/#!/exchangeclub/status/1078652049288581125" TargetMode="External" /><Relationship Id="rId334" Type="http://schemas.openxmlformats.org/officeDocument/2006/relationships/hyperlink" Target="https://twitter.com/#!/exchangeclub/status/1080463807187771392" TargetMode="External" /><Relationship Id="rId335" Type="http://schemas.openxmlformats.org/officeDocument/2006/relationships/hyperlink" Target="https://twitter.com/#!/exchangeclub/status/1080880215621025793" TargetMode="External" /><Relationship Id="rId336" Type="http://schemas.openxmlformats.org/officeDocument/2006/relationships/hyperlink" Target="https://twitter.com/#!/exchangeclub/status/1081282135187746817" TargetMode="External" /><Relationship Id="rId337" Type="http://schemas.openxmlformats.org/officeDocument/2006/relationships/hyperlink" Target="https://twitter.com/#!/exchangeclub/status/1081581239046418433" TargetMode="External" /><Relationship Id="rId338" Type="http://schemas.openxmlformats.org/officeDocument/2006/relationships/hyperlink" Target="https://twitter.com/#!/exchangeclub/status/1082296923342753792" TargetMode="External" /><Relationship Id="rId339" Type="http://schemas.openxmlformats.org/officeDocument/2006/relationships/hyperlink" Target="https://twitter.com/#!/exchangeclub/status/1082724270109790210" TargetMode="External" /><Relationship Id="rId340" Type="http://schemas.openxmlformats.org/officeDocument/2006/relationships/hyperlink" Target="https://twitter.com/#!/exchangeclub/status/1083378025608237056" TargetMode="External" /><Relationship Id="rId341" Type="http://schemas.openxmlformats.org/officeDocument/2006/relationships/hyperlink" Target="https://twitter.com/#!/exchangeclub/status/1083453526284660737" TargetMode="External" /><Relationship Id="rId342" Type="http://schemas.openxmlformats.org/officeDocument/2006/relationships/hyperlink" Target="https://twitter.com/#!/exchangeclub/status/1083740460064145415" TargetMode="External" /><Relationship Id="rId343" Type="http://schemas.openxmlformats.org/officeDocument/2006/relationships/hyperlink" Target="https://twitter.com/#!/exchangeclub/status/1083740949589774336" TargetMode="External" /><Relationship Id="rId344" Type="http://schemas.openxmlformats.org/officeDocument/2006/relationships/hyperlink" Target="https://twitter.com/#!/exchangeclub/status/1083754216752119808" TargetMode="External" /><Relationship Id="rId345" Type="http://schemas.openxmlformats.org/officeDocument/2006/relationships/hyperlink" Target="https://twitter.com/#!/exchangeclub/status/1084099032383930368" TargetMode="External" /><Relationship Id="rId346" Type="http://schemas.openxmlformats.org/officeDocument/2006/relationships/hyperlink" Target="https://twitter.com/#!/exchangeclub/status/1084102841340440576" TargetMode="External" /><Relationship Id="rId347" Type="http://schemas.openxmlformats.org/officeDocument/2006/relationships/hyperlink" Target="https://twitter.com/#!/exchangeclub/status/1084827508443414534" TargetMode="External" /><Relationship Id="rId348" Type="http://schemas.openxmlformats.org/officeDocument/2006/relationships/hyperlink" Target="https://twitter.com/#!/exchangeclub/status/1085278433133948930" TargetMode="External" /><Relationship Id="rId349" Type="http://schemas.openxmlformats.org/officeDocument/2006/relationships/hyperlink" Target="https://api.twitter.com/1.1/geo/id/223bb92875fd221a.json" TargetMode="External" /><Relationship Id="rId350" Type="http://schemas.openxmlformats.org/officeDocument/2006/relationships/hyperlink" Target="https://api.twitter.com/1.1/geo/id/07d9db56f2885000.json" TargetMode="External" /><Relationship Id="rId351" Type="http://schemas.openxmlformats.org/officeDocument/2006/relationships/hyperlink" Target="https://api.twitter.com/1.1/geo/id/07d9e40d95c87002.json" TargetMode="External" /><Relationship Id="rId352" Type="http://schemas.openxmlformats.org/officeDocument/2006/relationships/hyperlink" Target="https://api.twitter.com/1.1/geo/id/2daa13876c1ef767.json" TargetMode="External" /><Relationship Id="rId353" Type="http://schemas.openxmlformats.org/officeDocument/2006/relationships/hyperlink" Target="https://api.twitter.com/1.1/geo/id/de599025180e2ee7.json" TargetMode="External" /><Relationship Id="rId354" Type="http://schemas.openxmlformats.org/officeDocument/2006/relationships/hyperlink" Target="https://api.twitter.com/1.1/geo/id/de599025180e2ee7.json" TargetMode="External" /><Relationship Id="rId355" Type="http://schemas.openxmlformats.org/officeDocument/2006/relationships/hyperlink" Target="https://api.twitter.com/1.1/geo/id/b004be67b9fd6d8f.json" TargetMode="External" /><Relationship Id="rId356" Type="http://schemas.openxmlformats.org/officeDocument/2006/relationships/comments" Target="../comments12.xml" /><Relationship Id="rId357" Type="http://schemas.openxmlformats.org/officeDocument/2006/relationships/vmlDrawing" Target="../drawings/vmlDrawing6.vml" /><Relationship Id="rId358" Type="http://schemas.openxmlformats.org/officeDocument/2006/relationships/table" Target="../tables/table22.xml" /><Relationship Id="rId35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tcoVeTtSi" TargetMode="External" /><Relationship Id="rId2" Type="http://schemas.openxmlformats.org/officeDocument/2006/relationships/hyperlink" Target="http://t.co/iq9u2P2XJh" TargetMode="External" /><Relationship Id="rId3" Type="http://schemas.openxmlformats.org/officeDocument/2006/relationships/hyperlink" Target="https://t.co/KfAnIqN71D" TargetMode="External" /><Relationship Id="rId4" Type="http://schemas.openxmlformats.org/officeDocument/2006/relationships/hyperlink" Target="http://t.co/m2q9w4HWkQ" TargetMode="External" /><Relationship Id="rId5" Type="http://schemas.openxmlformats.org/officeDocument/2006/relationships/hyperlink" Target="http://t.co/DJ8jYEp6cp" TargetMode="External" /><Relationship Id="rId6" Type="http://schemas.openxmlformats.org/officeDocument/2006/relationships/hyperlink" Target="https://t.co/o9hBFRdNcq" TargetMode="External" /><Relationship Id="rId7" Type="http://schemas.openxmlformats.org/officeDocument/2006/relationships/hyperlink" Target="http://www.westportct.gov/fire" TargetMode="External" /><Relationship Id="rId8" Type="http://schemas.openxmlformats.org/officeDocument/2006/relationships/hyperlink" Target="https://t.co/tfIFAJ1WcZ" TargetMode="External" /><Relationship Id="rId9" Type="http://schemas.openxmlformats.org/officeDocument/2006/relationships/hyperlink" Target="http://www.thehourmagazine.com/" TargetMode="External" /><Relationship Id="rId10" Type="http://schemas.openxmlformats.org/officeDocument/2006/relationships/hyperlink" Target="https://t.co/tOWEu9nzhJ" TargetMode="External" /><Relationship Id="rId11" Type="http://schemas.openxmlformats.org/officeDocument/2006/relationships/hyperlink" Target="http://www.lopezgovlaw.com/" TargetMode="External" /><Relationship Id="rId12" Type="http://schemas.openxmlformats.org/officeDocument/2006/relationships/hyperlink" Target="https://t.co/WJycaS1kjn" TargetMode="External" /><Relationship Id="rId13" Type="http://schemas.openxmlformats.org/officeDocument/2006/relationships/hyperlink" Target="https://t.co/RKqJNJTg1X" TargetMode="External" /><Relationship Id="rId14" Type="http://schemas.openxmlformats.org/officeDocument/2006/relationships/hyperlink" Target="https://www.linkedin.com/in/dr-nasir-assar-25676718/" TargetMode="External" /><Relationship Id="rId15" Type="http://schemas.openxmlformats.org/officeDocument/2006/relationships/hyperlink" Target="https://t.co/w1k8g1WaNs" TargetMode="External" /><Relationship Id="rId16" Type="http://schemas.openxmlformats.org/officeDocument/2006/relationships/hyperlink" Target="https://anamericantownatwar.wordpress.com/" TargetMode="External" /><Relationship Id="rId17" Type="http://schemas.openxmlformats.org/officeDocument/2006/relationships/hyperlink" Target="https://t.co/4x0yDB2Rue" TargetMode="External" /><Relationship Id="rId18" Type="http://schemas.openxmlformats.org/officeDocument/2006/relationships/hyperlink" Target="http://t.co/leCYLfaQQ6" TargetMode="External" /><Relationship Id="rId19" Type="http://schemas.openxmlformats.org/officeDocument/2006/relationships/hyperlink" Target="https://t.co/3Fq23pBcFy" TargetMode="External" /><Relationship Id="rId20" Type="http://schemas.openxmlformats.org/officeDocument/2006/relationships/hyperlink" Target="http://t.co/HtIVT2VC4f" TargetMode="External" /><Relationship Id="rId21" Type="http://schemas.openxmlformats.org/officeDocument/2006/relationships/hyperlink" Target="https://t.co/yL3yG495Np" TargetMode="External" /><Relationship Id="rId22" Type="http://schemas.openxmlformats.org/officeDocument/2006/relationships/hyperlink" Target="https://t.co/VOCjpdH3vZ" TargetMode="External" /><Relationship Id="rId23" Type="http://schemas.openxmlformats.org/officeDocument/2006/relationships/hyperlink" Target="http://t.co/ZLarHctHL2" TargetMode="External" /><Relationship Id="rId24" Type="http://schemas.openxmlformats.org/officeDocument/2006/relationships/hyperlink" Target="http://www.exchangeclub.com/" TargetMode="External" /><Relationship Id="rId25" Type="http://schemas.openxmlformats.org/officeDocument/2006/relationships/hyperlink" Target="https://t.co/0WdNrs4tP5" TargetMode="External" /><Relationship Id="rId26" Type="http://schemas.openxmlformats.org/officeDocument/2006/relationships/hyperlink" Target="http://mcdowell.k12.nc.us/" TargetMode="External" /><Relationship Id="rId27" Type="http://schemas.openxmlformats.org/officeDocument/2006/relationships/hyperlink" Target="https://t.co/ZyH1gCDW5M" TargetMode="External" /><Relationship Id="rId28" Type="http://schemas.openxmlformats.org/officeDocument/2006/relationships/hyperlink" Target="https://t.co/aG7tm1Xx90" TargetMode="External" /><Relationship Id="rId29" Type="http://schemas.openxmlformats.org/officeDocument/2006/relationships/hyperlink" Target="https://t.co/butk3GEKOb" TargetMode="External" /><Relationship Id="rId30" Type="http://schemas.openxmlformats.org/officeDocument/2006/relationships/hyperlink" Target="http://t.co/Ut6g181BG1" TargetMode="External" /><Relationship Id="rId31" Type="http://schemas.openxmlformats.org/officeDocument/2006/relationships/hyperlink" Target="http://t.co/DEcFIShTJp" TargetMode="External" /><Relationship Id="rId32" Type="http://schemas.openxmlformats.org/officeDocument/2006/relationships/hyperlink" Target="https://t.co/pl6LkNbgTN" TargetMode="External" /><Relationship Id="rId33" Type="http://schemas.openxmlformats.org/officeDocument/2006/relationships/hyperlink" Target="http://www.rotary.org/" TargetMode="External" /><Relationship Id="rId34" Type="http://schemas.openxmlformats.org/officeDocument/2006/relationships/hyperlink" Target="http://www.lionsclubs.org/" TargetMode="External" /><Relationship Id="rId35" Type="http://schemas.openxmlformats.org/officeDocument/2006/relationships/hyperlink" Target="http://t.co/Z4R5TbVApa" TargetMode="External" /><Relationship Id="rId36" Type="http://schemas.openxmlformats.org/officeDocument/2006/relationships/hyperlink" Target="https://t.co/yORQIxtvbj" TargetMode="External" /><Relationship Id="rId37" Type="http://schemas.openxmlformats.org/officeDocument/2006/relationships/hyperlink" Target="http://www.sertoma.org/" TargetMode="External" /><Relationship Id="rId38" Type="http://schemas.openxmlformats.org/officeDocument/2006/relationships/hyperlink" Target="http://www.cognitive-edge.com/" TargetMode="External" /><Relationship Id="rId39" Type="http://schemas.openxmlformats.org/officeDocument/2006/relationships/hyperlink" Target="http://t.co/E9lj8hpBB0" TargetMode="External" /><Relationship Id="rId40" Type="http://schemas.openxmlformats.org/officeDocument/2006/relationships/hyperlink" Target="https://t.co/SQSd5JsZ8X" TargetMode="External" /><Relationship Id="rId41" Type="http://schemas.openxmlformats.org/officeDocument/2006/relationships/hyperlink" Target="http://t.co/Kv1b2gj7hI" TargetMode="External" /><Relationship Id="rId42" Type="http://schemas.openxmlformats.org/officeDocument/2006/relationships/hyperlink" Target="https://t.co/xzDmmCPWnV" TargetMode="External" /><Relationship Id="rId43" Type="http://schemas.openxmlformats.org/officeDocument/2006/relationships/hyperlink" Target="https://t.co/J7Ra0FInJU" TargetMode="External" /><Relationship Id="rId44" Type="http://schemas.openxmlformats.org/officeDocument/2006/relationships/hyperlink" Target="http://t.co/twzTyClHZE" TargetMode="External" /><Relationship Id="rId45" Type="http://schemas.openxmlformats.org/officeDocument/2006/relationships/hyperlink" Target="https://t.co/BRMGvQDqVZ" TargetMode="External" /><Relationship Id="rId46" Type="http://schemas.openxmlformats.org/officeDocument/2006/relationships/hyperlink" Target="https://t.co/9iRnE8mzr9" TargetMode="External" /><Relationship Id="rId47" Type="http://schemas.openxmlformats.org/officeDocument/2006/relationships/hyperlink" Target="https://www.facebook.com/MiamiGives" TargetMode="External" /><Relationship Id="rId48" Type="http://schemas.openxmlformats.org/officeDocument/2006/relationships/hyperlink" Target="http://www.ivc.edu/" TargetMode="External" /><Relationship Id="rId49" Type="http://schemas.openxmlformats.org/officeDocument/2006/relationships/hyperlink" Target="https://t.co/1JfSoL4cZM" TargetMode="External" /><Relationship Id="rId50" Type="http://schemas.openxmlformats.org/officeDocument/2006/relationships/hyperlink" Target="http://t.co/GhopeSU5BP" TargetMode="External" /><Relationship Id="rId51" Type="http://schemas.openxmlformats.org/officeDocument/2006/relationships/hyperlink" Target="https://t.co/NUAsQRKMos" TargetMode="External" /><Relationship Id="rId52" Type="http://schemas.openxmlformats.org/officeDocument/2006/relationships/hyperlink" Target="http://t.co/K719rs16iT" TargetMode="External" /><Relationship Id="rId53" Type="http://schemas.openxmlformats.org/officeDocument/2006/relationships/hyperlink" Target="http://t.co/S1gvfcHFL5" TargetMode="External" /><Relationship Id="rId54" Type="http://schemas.openxmlformats.org/officeDocument/2006/relationships/hyperlink" Target="https://t.co/0xkRGKYcvB" TargetMode="External" /><Relationship Id="rId55" Type="http://schemas.openxmlformats.org/officeDocument/2006/relationships/hyperlink" Target="https://t.co/GwZtWimRHf" TargetMode="External" /><Relationship Id="rId56" Type="http://schemas.openxmlformats.org/officeDocument/2006/relationships/hyperlink" Target="https://pbs.twimg.com/profile_banners/427932593/1481133859" TargetMode="External" /><Relationship Id="rId57" Type="http://schemas.openxmlformats.org/officeDocument/2006/relationships/hyperlink" Target="https://pbs.twimg.com/profile_banners/3182018827/1484264585" TargetMode="External" /><Relationship Id="rId58" Type="http://schemas.openxmlformats.org/officeDocument/2006/relationships/hyperlink" Target="https://pbs.twimg.com/profile_banners/709448098/1386537035" TargetMode="External" /><Relationship Id="rId59" Type="http://schemas.openxmlformats.org/officeDocument/2006/relationships/hyperlink" Target="https://pbs.twimg.com/profile_banners/46481590/1531950685" TargetMode="External" /><Relationship Id="rId60" Type="http://schemas.openxmlformats.org/officeDocument/2006/relationships/hyperlink" Target="https://pbs.twimg.com/profile_banners/22968469/1546533846" TargetMode="External" /><Relationship Id="rId61" Type="http://schemas.openxmlformats.org/officeDocument/2006/relationships/hyperlink" Target="https://pbs.twimg.com/profile_banners/70116679/1372985447" TargetMode="External" /><Relationship Id="rId62" Type="http://schemas.openxmlformats.org/officeDocument/2006/relationships/hyperlink" Target="https://pbs.twimg.com/profile_banners/740657505206960129/1465421954" TargetMode="External" /><Relationship Id="rId63" Type="http://schemas.openxmlformats.org/officeDocument/2006/relationships/hyperlink" Target="https://pbs.twimg.com/profile_banners/882613200600145923/1499267459" TargetMode="External" /><Relationship Id="rId64" Type="http://schemas.openxmlformats.org/officeDocument/2006/relationships/hyperlink" Target="https://pbs.twimg.com/profile_banners/80349611/1355443935" TargetMode="External" /><Relationship Id="rId65" Type="http://schemas.openxmlformats.org/officeDocument/2006/relationships/hyperlink" Target="https://pbs.twimg.com/profile_banners/1851625788/1412326277" TargetMode="External" /><Relationship Id="rId66" Type="http://schemas.openxmlformats.org/officeDocument/2006/relationships/hyperlink" Target="https://pbs.twimg.com/profile_banners/227743018/1365257769" TargetMode="External" /><Relationship Id="rId67" Type="http://schemas.openxmlformats.org/officeDocument/2006/relationships/hyperlink" Target="https://pbs.twimg.com/profile_banners/65088392/1518406500" TargetMode="External" /><Relationship Id="rId68" Type="http://schemas.openxmlformats.org/officeDocument/2006/relationships/hyperlink" Target="https://pbs.twimg.com/profile_banners/824018562117406720/1485296649" TargetMode="External" /><Relationship Id="rId69" Type="http://schemas.openxmlformats.org/officeDocument/2006/relationships/hyperlink" Target="https://pbs.twimg.com/profile_banners/3150111125/1430690825" TargetMode="External" /><Relationship Id="rId70" Type="http://schemas.openxmlformats.org/officeDocument/2006/relationships/hyperlink" Target="https://pbs.twimg.com/profile_banners/185289508/1402064654" TargetMode="External" /><Relationship Id="rId71" Type="http://schemas.openxmlformats.org/officeDocument/2006/relationships/hyperlink" Target="https://pbs.twimg.com/profile_banners/750422464555999232/1467753633" TargetMode="External" /><Relationship Id="rId72" Type="http://schemas.openxmlformats.org/officeDocument/2006/relationships/hyperlink" Target="https://pbs.twimg.com/profile_banners/92677101/1531774282" TargetMode="External" /><Relationship Id="rId73" Type="http://schemas.openxmlformats.org/officeDocument/2006/relationships/hyperlink" Target="https://pbs.twimg.com/profile_banners/796126755308400640/1490310820" TargetMode="External" /><Relationship Id="rId74" Type="http://schemas.openxmlformats.org/officeDocument/2006/relationships/hyperlink" Target="https://pbs.twimg.com/profile_banners/773767296/1542817082" TargetMode="External" /><Relationship Id="rId75" Type="http://schemas.openxmlformats.org/officeDocument/2006/relationships/hyperlink" Target="https://pbs.twimg.com/profile_banners/47893228/1536497307" TargetMode="External" /><Relationship Id="rId76" Type="http://schemas.openxmlformats.org/officeDocument/2006/relationships/hyperlink" Target="https://pbs.twimg.com/profile_banners/3111001612/1538428382" TargetMode="External" /><Relationship Id="rId77" Type="http://schemas.openxmlformats.org/officeDocument/2006/relationships/hyperlink" Target="https://pbs.twimg.com/profile_banners/939988457111384064/1515356360" TargetMode="External" /><Relationship Id="rId78" Type="http://schemas.openxmlformats.org/officeDocument/2006/relationships/hyperlink" Target="https://pbs.twimg.com/profile_banners/348868613/1382795305" TargetMode="External" /><Relationship Id="rId79" Type="http://schemas.openxmlformats.org/officeDocument/2006/relationships/hyperlink" Target="https://pbs.twimg.com/profile_banners/2474226172/1508871748" TargetMode="External" /><Relationship Id="rId80" Type="http://schemas.openxmlformats.org/officeDocument/2006/relationships/hyperlink" Target="https://pbs.twimg.com/profile_banners/2790465623/1466653189" TargetMode="External" /><Relationship Id="rId81" Type="http://schemas.openxmlformats.org/officeDocument/2006/relationships/hyperlink" Target="https://pbs.twimg.com/profile_banners/908484473620221952/1543836719" TargetMode="External" /><Relationship Id="rId82" Type="http://schemas.openxmlformats.org/officeDocument/2006/relationships/hyperlink" Target="https://pbs.twimg.com/profile_banners/481481181/1424890667" TargetMode="External" /><Relationship Id="rId83" Type="http://schemas.openxmlformats.org/officeDocument/2006/relationships/hyperlink" Target="https://pbs.twimg.com/profile_banners/3089238746/1427479718" TargetMode="External" /><Relationship Id="rId84" Type="http://schemas.openxmlformats.org/officeDocument/2006/relationships/hyperlink" Target="https://pbs.twimg.com/profile_banners/568544695/1543423433" TargetMode="External" /><Relationship Id="rId85" Type="http://schemas.openxmlformats.org/officeDocument/2006/relationships/hyperlink" Target="https://pbs.twimg.com/profile_banners/2864267063/1431445122" TargetMode="External" /><Relationship Id="rId86" Type="http://schemas.openxmlformats.org/officeDocument/2006/relationships/hyperlink" Target="https://pbs.twimg.com/profile_banners/2560348958/1499366310" TargetMode="External" /><Relationship Id="rId87" Type="http://schemas.openxmlformats.org/officeDocument/2006/relationships/hyperlink" Target="https://pbs.twimg.com/profile_banners/3870923566/1444653288" TargetMode="External" /><Relationship Id="rId88" Type="http://schemas.openxmlformats.org/officeDocument/2006/relationships/hyperlink" Target="https://pbs.twimg.com/profile_banners/18754284/1513715721" TargetMode="External" /><Relationship Id="rId89" Type="http://schemas.openxmlformats.org/officeDocument/2006/relationships/hyperlink" Target="https://pbs.twimg.com/profile_banners/47096338/1456761048" TargetMode="External" /><Relationship Id="rId90" Type="http://schemas.openxmlformats.org/officeDocument/2006/relationships/hyperlink" Target="https://pbs.twimg.com/profile_banners/779060132919468032/1474578234" TargetMode="External" /><Relationship Id="rId91" Type="http://schemas.openxmlformats.org/officeDocument/2006/relationships/hyperlink" Target="https://pbs.twimg.com/profile_banners/4432431/1434399527" TargetMode="External" /><Relationship Id="rId92" Type="http://schemas.openxmlformats.org/officeDocument/2006/relationships/hyperlink" Target="https://pbs.twimg.com/profile_banners/19312262/1532092153" TargetMode="External" /><Relationship Id="rId93" Type="http://schemas.openxmlformats.org/officeDocument/2006/relationships/hyperlink" Target="https://pbs.twimg.com/profile_banners/226228655/1546525021" TargetMode="External" /><Relationship Id="rId94" Type="http://schemas.openxmlformats.org/officeDocument/2006/relationships/hyperlink" Target="https://pbs.twimg.com/profile_banners/3433391001/1542660458" TargetMode="External" /><Relationship Id="rId95" Type="http://schemas.openxmlformats.org/officeDocument/2006/relationships/hyperlink" Target="https://pbs.twimg.com/profile_banners/138528555/1541602898" TargetMode="External" /><Relationship Id="rId96" Type="http://schemas.openxmlformats.org/officeDocument/2006/relationships/hyperlink" Target="https://pbs.twimg.com/profile_banners/775939164940271616/1474768657" TargetMode="External" /><Relationship Id="rId97" Type="http://schemas.openxmlformats.org/officeDocument/2006/relationships/hyperlink" Target="https://pbs.twimg.com/profile_banners/31223613/1436555290" TargetMode="External" /><Relationship Id="rId98" Type="http://schemas.openxmlformats.org/officeDocument/2006/relationships/hyperlink" Target="https://pbs.twimg.com/profile_banners/583619153/1505830307" TargetMode="External" /><Relationship Id="rId99" Type="http://schemas.openxmlformats.org/officeDocument/2006/relationships/hyperlink" Target="https://pbs.twimg.com/profile_banners/3315811819/1547175814" TargetMode="External" /><Relationship Id="rId100" Type="http://schemas.openxmlformats.org/officeDocument/2006/relationships/hyperlink" Target="https://pbs.twimg.com/profile_banners/1032133752/1464492314" TargetMode="External" /><Relationship Id="rId101" Type="http://schemas.openxmlformats.org/officeDocument/2006/relationships/hyperlink" Target="https://pbs.twimg.com/profile_banners/135561226/1531859865" TargetMode="External" /><Relationship Id="rId102" Type="http://schemas.openxmlformats.org/officeDocument/2006/relationships/hyperlink" Target="https://pbs.twimg.com/profile_banners/24236583/1541447390" TargetMode="External" /><Relationship Id="rId103" Type="http://schemas.openxmlformats.org/officeDocument/2006/relationships/hyperlink" Target="https://pbs.twimg.com/profile_banners/4300280902/1454940552" TargetMode="External" /><Relationship Id="rId104" Type="http://schemas.openxmlformats.org/officeDocument/2006/relationships/hyperlink" Target="https://pbs.twimg.com/profile_banners/236624392/1465852006" TargetMode="External" /><Relationship Id="rId105" Type="http://schemas.openxmlformats.org/officeDocument/2006/relationships/hyperlink" Target="https://pbs.twimg.com/profile_banners/751091243099234305/1523636871" TargetMode="External" /><Relationship Id="rId106" Type="http://schemas.openxmlformats.org/officeDocument/2006/relationships/hyperlink" Target="https://pbs.twimg.com/profile_banners/700474306195619840/1541638707" TargetMode="External" /><Relationship Id="rId107" Type="http://schemas.openxmlformats.org/officeDocument/2006/relationships/hyperlink" Target="https://pbs.twimg.com/profile_banners/22338115/1434396849" TargetMode="External" /><Relationship Id="rId108" Type="http://schemas.openxmlformats.org/officeDocument/2006/relationships/hyperlink" Target="https://pbs.twimg.com/profile_banners/46538781/1535370496" TargetMode="External" /><Relationship Id="rId109" Type="http://schemas.openxmlformats.org/officeDocument/2006/relationships/hyperlink" Target="https://pbs.twimg.com/profile_banners/11266532/1389999088" TargetMode="External" /><Relationship Id="rId110" Type="http://schemas.openxmlformats.org/officeDocument/2006/relationships/hyperlink" Target="https://pbs.twimg.com/profile_banners/1068226265256202240/1543520272" TargetMode="External" /><Relationship Id="rId111" Type="http://schemas.openxmlformats.org/officeDocument/2006/relationships/hyperlink" Target="https://pbs.twimg.com/profile_banners/132541079/1482175748" TargetMode="External" /><Relationship Id="rId112" Type="http://schemas.openxmlformats.org/officeDocument/2006/relationships/hyperlink" Target="https://pbs.twimg.com/profile_banners/83915875/1455812780"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3/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7/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3/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5/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4/bg.gif" TargetMode="External" /><Relationship Id="rId144" Type="http://schemas.openxmlformats.org/officeDocument/2006/relationships/hyperlink" Target="http://a0.twimg.com/images/themes/theme1/bg.png" TargetMode="External" /><Relationship Id="rId145" Type="http://schemas.openxmlformats.org/officeDocument/2006/relationships/hyperlink" Target="http://pbs.twimg.com/profile_background_images/248643952/nec.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pbs.twimg.com/profile_background_images/683121197/1f50381bbbe314e843a3abd912f4401e.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8/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pbs.twimg.com/profile_background_images/5223502/bradleyit-rotated.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background_images/423728708/stores.jp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pbs.twimg.com/profile_images/1015449238782824449/eahJlhrH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916846190100189184/kKM_nvrq_normal.jpg" TargetMode="External" /><Relationship Id="rId187" Type="http://schemas.openxmlformats.org/officeDocument/2006/relationships/hyperlink" Target="http://pbs.twimg.com/profile_images/378800000580987070/db9078700d95a65749e683e090706d47_normal.jpeg" TargetMode="External" /><Relationship Id="rId188" Type="http://schemas.openxmlformats.org/officeDocument/2006/relationships/hyperlink" Target="http://pbs.twimg.com/profile_images/417850770222895105/u9ocL3Pq_normal.jpeg" TargetMode="External" /><Relationship Id="rId189" Type="http://schemas.openxmlformats.org/officeDocument/2006/relationships/hyperlink" Target="http://pbs.twimg.com/profile_images/1067787108717404161/hzPo4Xv4_normal.jpg" TargetMode="External" /><Relationship Id="rId190" Type="http://schemas.openxmlformats.org/officeDocument/2006/relationships/hyperlink" Target="http://pbs.twimg.com/profile_images/481166094787280896/awvoeCzS_normal.jpeg" TargetMode="External" /><Relationship Id="rId191" Type="http://schemas.openxmlformats.org/officeDocument/2006/relationships/hyperlink" Target="http://pbs.twimg.com/profile_images/446991532541743105/zBHIJIWa_normal.jpeg" TargetMode="External" /><Relationship Id="rId192" Type="http://schemas.openxmlformats.org/officeDocument/2006/relationships/hyperlink" Target="http://pbs.twimg.com/profile_images/740660555107696640/BxUo817I_normal.jpg" TargetMode="External" /><Relationship Id="rId193" Type="http://schemas.openxmlformats.org/officeDocument/2006/relationships/hyperlink" Target="http://pbs.twimg.com/profile_images/782018405218000897/Nh9B_2RJ_normal.jpg" TargetMode="External" /><Relationship Id="rId194" Type="http://schemas.openxmlformats.org/officeDocument/2006/relationships/hyperlink" Target="http://pbs.twimg.com/profile_images/882616769319497729/ir3SlMvi_normal.jpg" TargetMode="External" /><Relationship Id="rId195" Type="http://schemas.openxmlformats.org/officeDocument/2006/relationships/hyperlink" Target="http://pbs.twimg.com/profile_images/939253410410278912/csNxsF7Z_normal.jpg" TargetMode="External" /><Relationship Id="rId196" Type="http://schemas.openxmlformats.org/officeDocument/2006/relationships/hyperlink" Target="http://pbs.twimg.com/profile_images/517958664007602176/EUjf7Axq_normal.jpeg" TargetMode="External" /><Relationship Id="rId197" Type="http://schemas.openxmlformats.org/officeDocument/2006/relationships/hyperlink" Target="http://pbs.twimg.com/profile_images/964531678239576064/1GHYbukc_normal.jpg" TargetMode="External" /><Relationship Id="rId198" Type="http://schemas.openxmlformats.org/officeDocument/2006/relationships/hyperlink" Target="http://pbs.twimg.com/profile_images/1032037052743856129/qPTN-w6U_normal.jpg" TargetMode="External" /><Relationship Id="rId199" Type="http://schemas.openxmlformats.org/officeDocument/2006/relationships/hyperlink" Target="http://pbs.twimg.com/profile_images/824019992580685824/T3r6FK4y_normal.jpg" TargetMode="External" /><Relationship Id="rId200" Type="http://schemas.openxmlformats.org/officeDocument/2006/relationships/hyperlink" Target="http://pbs.twimg.com/profile_images/557639104515416064/9If5AQEZ_normal.jpeg" TargetMode="External" /><Relationship Id="rId201" Type="http://schemas.openxmlformats.org/officeDocument/2006/relationships/hyperlink" Target="http://pbs.twimg.com/profile_images/603728158035087361/t8S_qL0s_normal.jpg" TargetMode="External" /><Relationship Id="rId202" Type="http://schemas.openxmlformats.org/officeDocument/2006/relationships/hyperlink" Target="http://pbs.twimg.com/profile_images/1049721595344826369/hFoogS2F_normal.jpg" TargetMode="External" /><Relationship Id="rId203" Type="http://schemas.openxmlformats.org/officeDocument/2006/relationships/hyperlink" Target="http://pbs.twimg.com/profile_images/1043932732424892417/TeOBYIIa_normal.jpg" TargetMode="External" /><Relationship Id="rId204" Type="http://schemas.openxmlformats.org/officeDocument/2006/relationships/hyperlink" Target="http://pbs.twimg.com/profile_images/1050736451288064000/23PZg4ES_normal.jpg" TargetMode="External" /><Relationship Id="rId205" Type="http://schemas.openxmlformats.org/officeDocument/2006/relationships/hyperlink" Target="http://pbs.twimg.com/profile_images/845048629068906498/Rb5vCF3p_normal.jpg" TargetMode="External" /><Relationship Id="rId206" Type="http://schemas.openxmlformats.org/officeDocument/2006/relationships/hyperlink" Target="http://pbs.twimg.com/profile_images/960599274861015040/OQLWGaPo_normal.jpg" TargetMode="External" /><Relationship Id="rId207" Type="http://schemas.openxmlformats.org/officeDocument/2006/relationships/hyperlink" Target="http://pbs.twimg.com/profile_images/993645134372798469/pAZy1Q6j_normal.jpg" TargetMode="External" /><Relationship Id="rId208" Type="http://schemas.openxmlformats.org/officeDocument/2006/relationships/hyperlink" Target="http://pbs.twimg.com/profile_images/1046869037462904832/3y1zq84i_normal.jpg" TargetMode="External" /><Relationship Id="rId209" Type="http://schemas.openxmlformats.org/officeDocument/2006/relationships/hyperlink" Target="http://pbs.twimg.com/profile_images/939992196442238976/wuKRz-Qd_normal.jpg" TargetMode="External" /><Relationship Id="rId210" Type="http://schemas.openxmlformats.org/officeDocument/2006/relationships/hyperlink" Target="http://pbs.twimg.com/profile_images/891120093261942784/R5BiBf09_normal.jpg" TargetMode="External" /><Relationship Id="rId211" Type="http://schemas.openxmlformats.org/officeDocument/2006/relationships/hyperlink" Target="http://pbs.twimg.com/profile_images/631575728841228288/E7jbRfJ-_normal.jpg" TargetMode="External" /><Relationship Id="rId212" Type="http://schemas.openxmlformats.org/officeDocument/2006/relationships/hyperlink" Target="http://pbs.twimg.com/profile_images/745823717066936320/q5Ue9Ze0_normal.jpg" TargetMode="External" /><Relationship Id="rId213" Type="http://schemas.openxmlformats.org/officeDocument/2006/relationships/hyperlink" Target="http://pbs.twimg.com/profile_images/109930528/denny-in-the-studio2_normal.jpg" TargetMode="External" /><Relationship Id="rId214" Type="http://schemas.openxmlformats.org/officeDocument/2006/relationships/hyperlink" Target="http://pbs.twimg.com/profile_images/1072237812743880706/Fv6wpXTA_normal.jpg" TargetMode="External" /><Relationship Id="rId215" Type="http://schemas.openxmlformats.org/officeDocument/2006/relationships/hyperlink" Target="http://pbs.twimg.com/profile_images/570658932726861824/MSzOYUtx_normal.jpeg" TargetMode="External" /><Relationship Id="rId216" Type="http://schemas.openxmlformats.org/officeDocument/2006/relationships/hyperlink" Target="http://pbs.twimg.com/profile_images/581422554457513984/f4YmmsLk_normal.jpg" TargetMode="External" /><Relationship Id="rId217" Type="http://schemas.openxmlformats.org/officeDocument/2006/relationships/hyperlink" Target="http://pbs.twimg.com/profile_images/363585932/droppedImage_normal.jpg" TargetMode="External" /><Relationship Id="rId218" Type="http://schemas.openxmlformats.org/officeDocument/2006/relationships/hyperlink" Target="http://pbs.twimg.com/profile_images/1059190635960459264/gzc4erXH_normal.jpg" TargetMode="External" /><Relationship Id="rId219" Type="http://schemas.openxmlformats.org/officeDocument/2006/relationships/hyperlink" Target="http://pbs.twimg.com/profile_images/819619717077934083/PM5OsYCq_normal.jpg" TargetMode="External" /><Relationship Id="rId220" Type="http://schemas.openxmlformats.org/officeDocument/2006/relationships/hyperlink" Target="http://pbs.twimg.com/profile_images/530441333874249728/iFiIBt_W_normal.jpeg" TargetMode="External" /><Relationship Id="rId221" Type="http://schemas.openxmlformats.org/officeDocument/2006/relationships/hyperlink" Target="http://a0.twimg.com/sticky/default_profile_images/default_profile_2_normal.png" TargetMode="External" /><Relationship Id="rId222" Type="http://schemas.openxmlformats.org/officeDocument/2006/relationships/hyperlink" Target="http://pbs.twimg.com/profile_images/1344356899/nec_normal.gif" TargetMode="External" /><Relationship Id="rId223" Type="http://schemas.openxmlformats.org/officeDocument/2006/relationships/hyperlink" Target="http://pbs.twimg.com/profile_images/887467061831774208/mzi0qqTb_normal.jpg" TargetMode="External" /><Relationship Id="rId224" Type="http://schemas.openxmlformats.org/officeDocument/2006/relationships/hyperlink" Target="http://pbs.twimg.com/profile_images/859094363015663617/WFhz0keD_normal.jpg" TargetMode="External" /><Relationship Id="rId225" Type="http://schemas.openxmlformats.org/officeDocument/2006/relationships/hyperlink" Target="http://pbs.twimg.com/profile_images/431466690589622272/2oj4YxLs_normal.png" TargetMode="External" /><Relationship Id="rId226" Type="http://schemas.openxmlformats.org/officeDocument/2006/relationships/hyperlink" Target="http://pbs.twimg.com/profile_images/378800000175366324/c56fbadd47f23bb776a1e303a3e2472d_normal.jpeg" TargetMode="External" /><Relationship Id="rId227" Type="http://schemas.openxmlformats.org/officeDocument/2006/relationships/hyperlink" Target="http://pbs.twimg.com/profile_images/1071894308784128000/s6oGKU28_normal.jpg" TargetMode="External" /><Relationship Id="rId228" Type="http://schemas.openxmlformats.org/officeDocument/2006/relationships/hyperlink" Target="http://pbs.twimg.com/profile_images/653549479602229248/zkYIz1XM_normal.jpg" TargetMode="External" /><Relationship Id="rId229" Type="http://schemas.openxmlformats.org/officeDocument/2006/relationships/hyperlink" Target="http://pbs.twimg.com/profile_images/968157910462357506/OK3ZQ7LH_normal.jpg" TargetMode="External" /><Relationship Id="rId230" Type="http://schemas.openxmlformats.org/officeDocument/2006/relationships/hyperlink" Target="http://pbs.twimg.com/profile_images/3659761931/b8e83e106253737ae7ce9008c4824aa3_normal.jpeg" TargetMode="External" /><Relationship Id="rId231" Type="http://schemas.openxmlformats.org/officeDocument/2006/relationships/hyperlink" Target="http://pbs.twimg.com/profile_images/996411820251471872/g5T03GkW_normal.jpg" TargetMode="External" /><Relationship Id="rId232" Type="http://schemas.openxmlformats.org/officeDocument/2006/relationships/hyperlink" Target="http://pbs.twimg.com/profile_images/763824310582673409/dvu16PpY_normal.jpg" TargetMode="External" /><Relationship Id="rId233" Type="http://schemas.openxmlformats.org/officeDocument/2006/relationships/hyperlink" Target="http://pbs.twimg.com/profile_images/580102260056682496/xTrF_Or-_normal.png" TargetMode="External" /><Relationship Id="rId234" Type="http://schemas.openxmlformats.org/officeDocument/2006/relationships/hyperlink" Target="http://pbs.twimg.com/profile_images/779063364953616384/tVab8sPM_normal.jpg" TargetMode="External" /><Relationship Id="rId235" Type="http://schemas.openxmlformats.org/officeDocument/2006/relationships/hyperlink" Target="http://pbs.twimg.com/profile_images/1039943443169124353/yquNJBLW_normal.jpg" TargetMode="External" /><Relationship Id="rId236" Type="http://schemas.openxmlformats.org/officeDocument/2006/relationships/hyperlink" Target="http://pbs.twimg.com/profile_images/908348189593411585/P06JEXVP_normal.jpg" TargetMode="External" /><Relationship Id="rId237" Type="http://schemas.openxmlformats.org/officeDocument/2006/relationships/hyperlink" Target="http://pbs.twimg.com/profile_images/1014878966832746496/o2W1F5Y9_normal.jpg" TargetMode="External" /><Relationship Id="rId238" Type="http://schemas.openxmlformats.org/officeDocument/2006/relationships/hyperlink" Target="http://pbs.twimg.com/profile_images/965942900549996544/uQZLj8zX_normal.jpg" TargetMode="External" /><Relationship Id="rId239" Type="http://schemas.openxmlformats.org/officeDocument/2006/relationships/hyperlink" Target="http://pbs.twimg.com/profile_images/2507485014/ymcoog6q1u35zv7axw64_normal.jpeg" TargetMode="External" /><Relationship Id="rId240" Type="http://schemas.openxmlformats.org/officeDocument/2006/relationships/hyperlink" Target="http://pbs.twimg.com/profile_images/776136573406416896/8kSRyvHr_normal.jpg" TargetMode="External" /><Relationship Id="rId241" Type="http://schemas.openxmlformats.org/officeDocument/2006/relationships/hyperlink" Target="http://pbs.twimg.com/profile_images/690298072262377472/UA1GLnzU_normal.jpg" TargetMode="External" /><Relationship Id="rId242" Type="http://schemas.openxmlformats.org/officeDocument/2006/relationships/hyperlink" Target="http://pbs.twimg.com/profile_images/1090402329/twitter-storychasers228x228_normal.jpg" TargetMode="External" /><Relationship Id="rId243" Type="http://schemas.openxmlformats.org/officeDocument/2006/relationships/hyperlink" Target="http://pbs.twimg.com/profile_images/910144020067864576/GAishnn-_normal.jpg" TargetMode="External" /><Relationship Id="rId244" Type="http://schemas.openxmlformats.org/officeDocument/2006/relationships/hyperlink" Target="http://pbs.twimg.com/profile_images/979339311635206145/zuBhUE18_normal.jpg" TargetMode="External" /><Relationship Id="rId245" Type="http://schemas.openxmlformats.org/officeDocument/2006/relationships/hyperlink" Target="http://pbs.twimg.com/profile_images/136195450/logo_compressed__normal.png" TargetMode="External" /><Relationship Id="rId246" Type="http://schemas.openxmlformats.org/officeDocument/2006/relationships/hyperlink" Target="http://pbs.twimg.com/profile_images/904833725942206464/Kacn_tvA_normal.jpg" TargetMode="External" /><Relationship Id="rId247" Type="http://schemas.openxmlformats.org/officeDocument/2006/relationships/hyperlink" Target="http://pbs.twimg.com/profile_images/736754945744113665/nhnwJ5O8_normal.jpg" TargetMode="External" /><Relationship Id="rId248" Type="http://schemas.openxmlformats.org/officeDocument/2006/relationships/hyperlink" Target="http://pbs.twimg.com/profile_images/909845097029570560/eq6h9ez-_normal.jpg" TargetMode="External" /><Relationship Id="rId249" Type="http://schemas.openxmlformats.org/officeDocument/2006/relationships/hyperlink" Target="http://pbs.twimg.com/profile_images/778605790609362945/xj7jUAye_normal.jpg" TargetMode="External" /><Relationship Id="rId250" Type="http://schemas.openxmlformats.org/officeDocument/2006/relationships/hyperlink" Target="http://pbs.twimg.com/profile_images/941327403707654146/Um9mZn4X_normal.jpg" TargetMode="External" /><Relationship Id="rId251" Type="http://schemas.openxmlformats.org/officeDocument/2006/relationships/hyperlink" Target="http://pbs.twimg.com/profile_images/640555382604173312/Djepx8UU_normal.jpg" TargetMode="External" /><Relationship Id="rId252" Type="http://schemas.openxmlformats.org/officeDocument/2006/relationships/hyperlink" Target="http://pbs.twimg.com/profile_images/716292527419219968/Q554O46T_normal.jpg" TargetMode="External" /><Relationship Id="rId253" Type="http://schemas.openxmlformats.org/officeDocument/2006/relationships/hyperlink" Target="http://pbs.twimg.com/profile_images/1055290664659890176/U2JFMfEY_normal.jpg" TargetMode="External" /><Relationship Id="rId254" Type="http://schemas.openxmlformats.org/officeDocument/2006/relationships/hyperlink" Target="http://pbs.twimg.com/profile_images/431136166927011840/GylYWaG__normal.jpeg" TargetMode="External" /><Relationship Id="rId255" Type="http://schemas.openxmlformats.org/officeDocument/2006/relationships/hyperlink" Target="http://pbs.twimg.com/profile_images/751093360400605184/o1JS-95B_normal.jpg" TargetMode="External" /><Relationship Id="rId256" Type="http://schemas.openxmlformats.org/officeDocument/2006/relationships/hyperlink" Target="http://pbs.twimg.com/profile_images/752708341122473984/GNsJaMtz_normal.jpg" TargetMode="External" /><Relationship Id="rId257" Type="http://schemas.openxmlformats.org/officeDocument/2006/relationships/hyperlink" Target="http://pbs.twimg.com/profile_images/563724732596383744/9wr0Adqa_normal.jpeg" TargetMode="External" /><Relationship Id="rId258" Type="http://schemas.openxmlformats.org/officeDocument/2006/relationships/hyperlink" Target="http://pbs.twimg.com/profile_images/1073535544297058304/FSbr2wlR_normal.jpg" TargetMode="External" /><Relationship Id="rId259" Type="http://schemas.openxmlformats.org/officeDocument/2006/relationships/hyperlink" Target="http://pbs.twimg.com/profile_images/723228635126202370/MuKgnBBs_normal.jpg" TargetMode="External" /><Relationship Id="rId260" Type="http://schemas.openxmlformats.org/officeDocument/2006/relationships/hyperlink" Target="http://pbs.twimg.com/profile_images/430046644684341248/-WZKVmST_normal.jpeg" TargetMode="External" /><Relationship Id="rId261" Type="http://schemas.openxmlformats.org/officeDocument/2006/relationships/hyperlink" Target="http://pbs.twimg.com/profile_images/424311767196372992/lLSKcSxu_normal.jpeg" TargetMode="External" /><Relationship Id="rId262" Type="http://schemas.openxmlformats.org/officeDocument/2006/relationships/hyperlink" Target="http://pbs.twimg.com/profile_images/1068227765672050689/1VI7p8Ut_normal.jpg" TargetMode="External" /><Relationship Id="rId263" Type="http://schemas.openxmlformats.org/officeDocument/2006/relationships/hyperlink" Target="http://pbs.twimg.com/profile_images/836986500847972353/vFCrAzex_normal.jpg" TargetMode="External" /><Relationship Id="rId264" Type="http://schemas.openxmlformats.org/officeDocument/2006/relationships/hyperlink" Target="http://pbs.twimg.com/profile_images/87760627/me_in_black_normal.jpg" TargetMode="External" /><Relationship Id="rId265" Type="http://schemas.openxmlformats.org/officeDocument/2006/relationships/hyperlink" Target="http://pbs.twimg.com/profile_images/657223473106964480/7WCzw1AT_normal.jpg" TargetMode="External" /><Relationship Id="rId266" Type="http://schemas.openxmlformats.org/officeDocument/2006/relationships/hyperlink" Target="http://pbs.twimg.com/profile_images/515922510806671360/Yqdsk0n4_normal.jpe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448301181324894208/vqY_gIaL_normal.jpeg" TargetMode="External" /><Relationship Id="rId270" Type="http://schemas.openxmlformats.org/officeDocument/2006/relationships/hyperlink" Target="https://twitter.com/jdwilliamson5" TargetMode="External" /><Relationship Id="rId271" Type="http://schemas.openxmlformats.org/officeDocument/2006/relationships/hyperlink" Target="https://twitter.com/bradleyclappxc" TargetMode="External" /><Relationship Id="rId272" Type="http://schemas.openxmlformats.org/officeDocument/2006/relationships/hyperlink" Target="https://twitter.com/mltmuskogee" TargetMode="External" /><Relationship Id="rId273" Type="http://schemas.openxmlformats.org/officeDocument/2006/relationships/hyperlink" Target="https://twitter.com/xcmuskogee" TargetMode="External" /><Relationship Id="rId274" Type="http://schemas.openxmlformats.org/officeDocument/2006/relationships/hyperlink" Target="https://twitter.com/lburdine" TargetMode="External" /><Relationship Id="rId275" Type="http://schemas.openxmlformats.org/officeDocument/2006/relationships/hyperlink" Target="https://twitter.com/exchangeclub" TargetMode="External" /><Relationship Id="rId276" Type="http://schemas.openxmlformats.org/officeDocument/2006/relationships/hyperlink" Target="https://twitter.com/exmississippi" TargetMode="External" /><Relationship Id="rId277" Type="http://schemas.openxmlformats.org/officeDocument/2006/relationships/hyperlink" Target="https://twitter.com/melanieluckey" TargetMode="External" /><Relationship Id="rId278" Type="http://schemas.openxmlformats.org/officeDocument/2006/relationships/hyperlink" Target="https://twitter.com/jacksonexchange" TargetMode="External" /><Relationship Id="rId279" Type="http://schemas.openxmlformats.org/officeDocument/2006/relationships/hyperlink" Target="https://twitter.com/dudekj" TargetMode="External" /><Relationship Id="rId280" Type="http://schemas.openxmlformats.org/officeDocument/2006/relationships/hyperlink" Target="https://twitter.com/westportfirect" TargetMode="External" /><Relationship Id="rId281" Type="http://schemas.openxmlformats.org/officeDocument/2006/relationships/hyperlink" Target="https://twitter.com/westportpatch" TargetMode="External" /><Relationship Id="rId282" Type="http://schemas.openxmlformats.org/officeDocument/2006/relationships/hyperlink" Target="https://twitter.com/thehour" TargetMode="External" /><Relationship Id="rId283" Type="http://schemas.openxmlformats.org/officeDocument/2006/relationships/hyperlink" Target="https://twitter.com/norwalkpatch" TargetMode="External" /><Relationship Id="rId284" Type="http://schemas.openxmlformats.org/officeDocument/2006/relationships/hyperlink" Target="https://twitter.com/okgunner2002" TargetMode="External" /><Relationship Id="rId285" Type="http://schemas.openxmlformats.org/officeDocument/2006/relationships/hyperlink" Target="https://twitter.com/xcshelbycoal" TargetMode="External" /><Relationship Id="rId286" Type="http://schemas.openxmlformats.org/officeDocument/2006/relationships/hyperlink" Target="https://twitter.com/rebeccaayarspr" TargetMode="External" /><Relationship Id="rId287" Type="http://schemas.openxmlformats.org/officeDocument/2006/relationships/hyperlink" Target="https://twitter.com/jenharmom" TargetMode="External" /><Relationship Id="rId288" Type="http://schemas.openxmlformats.org/officeDocument/2006/relationships/hyperlink" Target="https://twitter.com/wbruce44" TargetMode="External" /><Relationship Id="rId289" Type="http://schemas.openxmlformats.org/officeDocument/2006/relationships/hyperlink" Target="https://twitter.com/jeffbakerfl" TargetMode="External" /><Relationship Id="rId290" Type="http://schemas.openxmlformats.org/officeDocument/2006/relationships/hyperlink" Target="https://twitter.com/lopezgovlaw" TargetMode="External" /><Relationship Id="rId291" Type="http://schemas.openxmlformats.org/officeDocument/2006/relationships/hyperlink" Target="https://twitter.com/chieflieb" TargetMode="External" /><Relationship Id="rId292" Type="http://schemas.openxmlformats.org/officeDocument/2006/relationships/hyperlink" Target="https://twitter.com/getvetshoused" TargetMode="External" /><Relationship Id="rId293" Type="http://schemas.openxmlformats.org/officeDocument/2006/relationships/hyperlink" Target="https://twitter.com/docassar" TargetMode="External" /><Relationship Id="rId294" Type="http://schemas.openxmlformats.org/officeDocument/2006/relationships/hyperlink" Target="https://twitter.com/exchangeclubns" TargetMode="External" /><Relationship Id="rId295" Type="http://schemas.openxmlformats.org/officeDocument/2006/relationships/hyperlink" Target="https://twitter.com/mattpavia80" TargetMode="External" /><Relationship Id="rId296" Type="http://schemas.openxmlformats.org/officeDocument/2006/relationships/hyperlink" Target="https://twitter.com/tracey_edwards" TargetMode="External" /><Relationship Id="rId297" Type="http://schemas.openxmlformats.org/officeDocument/2006/relationships/hyperlink" Target="https://twitter.com/hensville" TargetMode="External" /><Relationship Id="rId298" Type="http://schemas.openxmlformats.org/officeDocument/2006/relationships/hyperlink" Target="https://twitter.com/q1055toledo" TargetMode="External" /><Relationship Id="rId299" Type="http://schemas.openxmlformats.org/officeDocument/2006/relationships/hyperlink" Target="https://twitter.com/dennyradio" TargetMode="External" /><Relationship Id="rId300" Type="http://schemas.openxmlformats.org/officeDocument/2006/relationships/hyperlink" Target="https://twitter.com/higginsmba" TargetMode="External" /><Relationship Id="rId301" Type="http://schemas.openxmlformats.org/officeDocument/2006/relationships/hyperlink" Target="https://twitter.com/bsolder" TargetMode="External" /><Relationship Id="rId302" Type="http://schemas.openxmlformats.org/officeDocument/2006/relationships/hyperlink" Target="https://twitter.com/bw_copeland" TargetMode="External" /><Relationship Id="rId303" Type="http://schemas.openxmlformats.org/officeDocument/2006/relationships/hyperlink" Target="https://twitter.com/carpavel" TargetMode="External" /><Relationship Id="rId304" Type="http://schemas.openxmlformats.org/officeDocument/2006/relationships/hyperlink" Target="https://twitter.com/cinlong" TargetMode="External" /><Relationship Id="rId305" Type="http://schemas.openxmlformats.org/officeDocument/2006/relationships/hyperlink" Target="https://twitter.com/brackishbowties" TargetMode="External" /><Relationship Id="rId306" Type="http://schemas.openxmlformats.org/officeDocument/2006/relationships/hyperlink" Target="https://twitter.com/ct_exchange" TargetMode="External" /><Relationship Id="rId307" Type="http://schemas.openxmlformats.org/officeDocument/2006/relationships/hyperlink" Target="https://twitter.com/westport" TargetMode="External" /><Relationship Id="rId308" Type="http://schemas.openxmlformats.org/officeDocument/2006/relationships/hyperlink" Target="https://twitter.com/norwalkexchange" TargetMode="External" /><Relationship Id="rId309" Type="http://schemas.openxmlformats.org/officeDocument/2006/relationships/hyperlink" Target="https://twitter.com/georgemgray1" TargetMode="External" /><Relationship Id="rId310" Type="http://schemas.openxmlformats.org/officeDocument/2006/relationships/hyperlink" Target="https://twitter.com/exchangeclublh" TargetMode="External" /><Relationship Id="rId311" Type="http://schemas.openxmlformats.org/officeDocument/2006/relationships/hyperlink" Target="https://twitter.com/mcdowell590" TargetMode="External" /><Relationship Id="rId312" Type="http://schemas.openxmlformats.org/officeDocument/2006/relationships/hyperlink" Target="https://twitter.com/amccartha" TargetMode="External" /><Relationship Id="rId313" Type="http://schemas.openxmlformats.org/officeDocument/2006/relationships/hyperlink" Target="https://twitter.com/ncsupers" TargetMode="External" /><Relationship Id="rId314" Type="http://schemas.openxmlformats.org/officeDocument/2006/relationships/hyperlink" Target="https://twitter.com/mes_bulldogs" TargetMode="External" /><Relationship Id="rId315" Type="http://schemas.openxmlformats.org/officeDocument/2006/relationships/hyperlink" Target="https://twitter.com/patriciaarthu13" TargetMode="External" /><Relationship Id="rId316" Type="http://schemas.openxmlformats.org/officeDocument/2006/relationships/hyperlink" Target="https://twitter.com/pihqinfo" TargetMode="External" /><Relationship Id="rId317" Type="http://schemas.openxmlformats.org/officeDocument/2006/relationships/hyperlink" Target="https://twitter.com/elementalcollab" TargetMode="External" /><Relationship Id="rId318" Type="http://schemas.openxmlformats.org/officeDocument/2006/relationships/hyperlink" Target="https://twitter.com/kiwanis" TargetMode="External" /><Relationship Id="rId319" Type="http://schemas.openxmlformats.org/officeDocument/2006/relationships/hyperlink" Target="https://twitter.com/bgcspringfield" TargetMode="External" /><Relationship Id="rId320" Type="http://schemas.openxmlformats.org/officeDocument/2006/relationships/hyperlink" Target="https://twitter.com/thewingapalooza" TargetMode="External" /><Relationship Id="rId321" Type="http://schemas.openxmlformats.org/officeDocument/2006/relationships/hyperlink" Target="https://twitter.com/rotary" TargetMode="External" /><Relationship Id="rId322" Type="http://schemas.openxmlformats.org/officeDocument/2006/relationships/hyperlink" Target="https://twitter.com/lionsclubs" TargetMode="External" /><Relationship Id="rId323" Type="http://schemas.openxmlformats.org/officeDocument/2006/relationships/hyperlink" Target="https://twitter.com/zontaintl" TargetMode="External" /><Relationship Id="rId324" Type="http://schemas.openxmlformats.org/officeDocument/2006/relationships/hyperlink" Target="https://twitter.com/scc_ip" TargetMode="External" /><Relationship Id="rId325" Type="http://schemas.openxmlformats.org/officeDocument/2006/relationships/hyperlink" Target="https://twitter.com/sertomahq" TargetMode="External" /><Relationship Id="rId326" Type="http://schemas.openxmlformats.org/officeDocument/2006/relationships/hyperlink" Target="https://twitter.com/kearthsea" TargetMode="External" /><Relationship Id="rId327" Type="http://schemas.openxmlformats.org/officeDocument/2006/relationships/hyperlink" Target="https://twitter.com/snowded" TargetMode="External" /><Relationship Id="rId328" Type="http://schemas.openxmlformats.org/officeDocument/2006/relationships/hyperlink" Target="https://twitter.com/storychasers" TargetMode="External" /><Relationship Id="rId329" Type="http://schemas.openxmlformats.org/officeDocument/2006/relationships/hyperlink" Target="https://twitter.com/3anneloes" TargetMode="External" /><Relationship Id="rId330" Type="http://schemas.openxmlformats.org/officeDocument/2006/relationships/hyperlink" Target="https://twitter.com/altrusam" TargetMode="External" /><Relationship Id="rId331" Type="http://schemas.openxmlformats.org/officeDocument/2006/relationships/hyperlink" Target="https://twitter.com/soroptimist" TargetMode="External" /><Relationship Id="rId332" Type="http://schemas.openxmlformats.org/officeDocument/2006/relationships/hyperlink" Target="https://twitter.com/mrleebooks" TargetMode="External" /><Relationship Id="rId333" Type="http://schemas.openxmlformats.org/officeDocument/2006/relationships/hyperlink" Target="https://twitter.com/watershedmarsha" TargetMode="External" /><Relationship Id="rId334" Type="http://schemas.openxmlformats.org/officeDocument/2006/relationships/hyperlink" Target="https://twitter.com/optimistorg" TargetMode="External" /><Relationship Id="rId335" Type="http://schemas.openxmlformats.org/officeDocument/2006/relationships/hyperlink" Target="https://twitter.com/jcinews" TargetMode="External" /><Relationship Id="rId336" Type="http://schemas.openxmlformats.org/officeDocument/2006/relationships/hyperlink" Target="https://twitter.com/tulsaxc" TargetMode="External" /><Relationship Id="rId337" Type="http://schemas.openxmlformats.org/officeDocument/2006/relationships/hyperlink" Target="https://twitter.com/elizabethnpe" TargetMode="External" /><Relationship Id="rId338" Type="http://schemas.openxmlformats.org/officeDocument/2006/relationships/hyperlink" Target="https://twitter.com/xchanover" TargetMode="External" /><Relationship Id="rId339" Type="http://schemas.openxmlformats.org/officeDocument/2006/relationships/hyperlink" Target="https://twitter.com/miamigives" TargetMode="External" /><Relationship Id="rId340" Type="http://schemas.openxmlformats.org/officeDocument/2006/relationships/hyperlink" Target="https://twitter.com/myirvinevalley" TargetMode="External" /><Relationship Id="rId341" Type="http://schemas.openxmlformats.org/officeDocument/2006/relationships/hyperlink" Target="https://twitter.com/colindalough" TargetMode="External" /><Relationship Id="rId342" Type="http://schemas.openxmlformats.org/officeDocument/2006/relationships/hyperlink" Target="https://twitter.com/wallawallasup" TargetMode="External" /><Relationship Id="rId343" Type="http://schemas.openxmlformats.org/officeDocument/2006/relationships/hyperlink" Target="https://twitter.com/tridenthealthpr" TargetMode="External" /><Relationship Id="rId344" Type="http://schemas.openxmlformats.org/officeDocument/2006/relationships/hyperlink" Target="https://twitter.com/twilightseven" TargetMode="External" /><Relationship Id="rId345" Type="http://schemas.openxmlformats.org/officeDocument/2006/relationships/hyperlink" Target="https://twitter.com/neighbornoreen" TargetMode="External" /><Relationship Id="rId346" Type="http://schemas.openxmlformats.org/officeDocument/2006/relationships/hyperlink" Target="https://twitter.com/mjoehlerich" TargetMode="External" /><Relationship Id="rId347" Type="http://schemas.openxmlformats.org/officeDocument/2006/relationships/hyperlink" Target="https://twitter.com/b" TargetMode="External" /><Relationship Id="rId348" Type="http://schemas.openxmlformats.org/officeDocument/2006/relationships/hyperlink" Target="https://twitter.com/donn_mendoza" TargetMode="External" /><Relationship Id="rId349" Type="http://schemas.openxmlformats.org/officeDocument/2006/relationships/hyperlink" Target="https://twitter.com/dist158" TargetMode="External" /><Relationship Id="rId350" Type="http://schemas.openxmlformats.org/officeDocument/2006/relationships/hyperlink" Target="https://twitter.com/dstrub" TargetMode="External" /><Relationship Id="rId351" Type="http://schemas.openxmlformats.org/officeDocument/2006/relationships/hyperlink" Target="https://twitter.com/mayorkarnes" TargetMode="External" /><Relationship Id="rId352" Type="http://schemas.openxmlformats.org/officeDocument/2006/relationships/hyperlink" Target="https://twitter.com/waltchurchills" TargetMode="External" /><Relationship Id="rId353" Type="http://schemas.openxmlformats.org/officeDocument/2006/relationships/hyperlink" Target="https://twitter.com/billingsbreakf1" TargetMode="External" /><Relationship Id="rId354" Type="http://schemas.openxmlformats.org/officeDocument/2006/relationships/hyperlink" Target="https://twitter.com/leifewelhaven" TargetMode="External" /><Relationship Id="rId355" Type="http://schemas.openxmlformats.org/officeDocument/2006/relationships/hyperlink" Target="https://twitter.com/a" TargetMode="External" /><Relationship Id="rId356" Type="http://schemas.openxmlformats.org/officeDocument/2006/relationships/comments" Target="../comments2.xml" /><Relationship Id="rId357" Type="http://schemas.openxmlformats.org/officeDocument/2006/relationships/vmlDrawing" Target="../drawings/vmlDrawing2.vml" /><Relationship Id="rId358" Type="http://schemas.openxmlformats.org/officeDocument/2006/relationships/table" Target="../tables/table2.xml" /><Relationship Id="rId3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1862" TargetMode="External" /><Relationship Id="rId2" Type="http://schemas.openxmlformats.org/officeDocument/2006/relationships/hyperlink" Target="https://nodexlgraphgallery.org/Pages/Graph.aspx?graphID=181758" TargetMode="External" /><Relationship Id="rId3" Type="http://schemas.openxmlformats.org/officeDocument/2006/relationships/hyperlink" Target="https://nodexlgraphgallery.org/Pages/Graph.aspx?graphID=181646" TargetMode="External" /><Relationship Id="rId4" Type="http://schemas.openxmlformats.org/officeDocument/2006/relationships/hyperlink" Target="https://nodexlgraphgallery.org/Pages/Graph.aspx?graphID=181403" TargetMode="External" /><Relationship Id="rId5" Type="http://schemas.openxmlformats.org/officeDocument/2006/relationships/hyperlink" Target="https://nodexlgraphgallery.org/Pages/Graph.aspx?graphID=181138"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nodexlgraphgallery.org/Pages/Graph.aspx?graphID=180721" TargetMode="External" /><Relationship Id="rId8" Type="http://schemas.openxmlformats.org/officeDocument/2006/relationships/hyperlink" Target="https://nodexlgraphgallery.org/Pages/Graph.aspx?graphID=179744" TargetMode="External" /><Relationship Id="rId9" Type="http://schemas.openxmlformats.org/officeDocument/2006/relationships/hyperlink" Target="https://nodexlgraphgallery.org/Pages/Graph.aspx?graphID=178672" TargetMode="External" /><Relationship Id="rId10" Type="http://schemas.openxmlformats.org/officeDocument/2006/relationships/hyperlink" Target="https://nodexlgraphgallery.org/Pages/Graph.aspx?graphID=181862" TargetMode="External" /><Relationship Id="rId11" Type="http://schemas.openxmlformats.org/officeDocument/2006/relationships/hyperlink" Target="https://nodexlgraphgallery.org/Pages/Graph.aspx?graphID=174096" TargetMode="External" /><Relationship Id="rId12" Type="http://schemas.openxmlformats.org/officeDocument/2006/relationships/hyperlink" Target="https://nodexlgraphgallery.org/Pages/Graph.aspx?graphID=174072" TargetMode="External" /><Relationship Id="rId13" Type="http://schemas.openxmlformats.org/officeDocument/2006/relationships/hyperlink" Target="https://nodexlgraphgallery.org/Pages/Graph.aspx?graphID=174079" TargetMode="External" /><Relationship Id="rId14" Type="http://schemas.openxmlformats.org/officeDocument/2006/relationships/hyperlink" Target="https://nodexlgraphgallery.org/Pages/Graph.aspx?graphID=174088" TargetMode="External" /><Relationship Id="rId15" Type="http://schemas.openxmlformats.org/officeDocument/2006/relationships/hyperlink" Target="https://nodexlgraphgallery.org/Pages/Graph.aspx?graphID=174091" TargetMode="External" /><Relationship Id="rId16" Type="http://schemas.openxmlformats.org/officeDocument/2006/relationships/hyperlink" Target="https://nodexlgraphgallery.org/Pages/Graph.aspx?graphID=174329" TargetMode="External" /><Relationship Id="rId17" Type="http://schemas.openxmlformats.org/officeDocument/2006/relationships/hyperlink" Target="https://nodexlgraphgallery.org/Pages/Graph.aspx?graphID=175034" TargetMode="External" /><Relationship Id="rId18" Type="http://schemas.openxmlformats.org/officeDocument/2006/relationships/hyperlink" Target="https://nodexlgraphgallery.org/Pages/Graph.aspx?graphID=174876" TargetMode="External" /><Relationship Id="rId19" Type="http://schemas.openxmlformats.org/officeDocument/2006/relationships/hyperlink" Target="https://nodexlgraphgallery.org/Pages/Graph.aspx?graphID=175706" TargetMode="External" /><Relationship Id="rId20" Type="http://schemas.openxmlformats.org/officeDocument/2006/relationships/hyperlink" Target="https://www.youtube.com/watch?v=4Ypcn5uPb3c&amp;feature=youtu.be" TargetMode="External" /><Relationship Id="rId21"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2" Type="http://schemas.openxmlformats.org/officeDocument/2006/relationships/hyperlink" Target="https://twitter.com/GivingTues/status/1062739706906112001" TargetMode="External" /><Relationship Id="rId23" Type="http://schemas.openxmlformats.org/officeDocument/2006/relationships/hyperlink" Target="https://twitter.com/xcmuskogee/status/1062924048055914496" TargetMode="External" /><Relationship Id="rId24" Type="http://schemas.openxmlformats.org/officeDocument/2006/relationships/hyperlink" Target="https://www.nationalexchangeclub.org/donors/" TargetMode="External" /><Relationship Id="rId25" Type="http://schemas.openxmlformats.org/officeDocument/2006/relationships/hyperlink" Target="https://www.gofundme.com/fire-relief-chico-noon-exchange" TargetMode="External" /><Relationship Id="rId26" Type="http://schemas.openxmlformats.org/officeDocument/2006/relationships/hyperlink" Target="https://www.nationalexchangeclub.org/convention/" TargetMode="External" /><Relationship Id="rId27" Type="http://schemas.openxmlformats.org/officeDocument/2006/relationships/hyperlink" Target="https://www.mydigitalpublication.com/publication/index.php?i=187460&amp;m=&amp;l=&amp;p=1&amp;pre=&amp;ver=html5#{&quot;page&quot;:0,&quot;issue_id&quot;:187460}" TargetMode="External" /><Relationship Id="rId28" Type="http://schemas.openxmlformats.org/officeDocument/2006/relationships/hyperlink" Target="https://www.hillsdale.net/news/20181220/gathering-unites-clubs-to-share-in-christmas-cheer" TargetMode="External" /><Relationship Id="rId29" Type="http://schemas.openxmlformats.org/officeDocument/2006/relationships/hyperlink" Target="https://nodexlgraphgallery.org/Pages/Graph.aspx?graphID=181862" TargetMode="External" /><Relationship Id="rId30" Type="http://schemas.openxmlformats.org/officeDocument/2006/relationships/hyperlink" Target="https://nodexlgraphgallery.org/Pages/Graph.aspx?graphID=181138" TargetMode="External" /><Relationship Id="rId31" Type="http://schemas.openxmlformats.org/officeDocument/2006/relationships/hyperlink" Target="https://nodexlgraphgallery.org/Pages/Graph.aspx?graphID=181403" TargetMode="External" /><Relationship Id="rId32" Type="http://schemas.openxmlformats.org/officeDocument/2006/relationships/hyperlink" Target="https://nodexlgraphgallery.org/Pages/Graph.aspx?graphID=181646" TargetMode="External" /><Relationship Id="rId33" Type="http://schemas.openxmlformats.org/officeDocument/2006/relationships/hyperlink" Target="https://nodexlgraphgallery.org/Pages/Graph.aspx?graphID=181758" TargetMode="External" /><Relationship Id="rId34" Type="http://schemas.openxmlformats.org/officeDocument/2006/relationships/hyperlink" Target="https://nodexlgraphgallery.org/Pages/Graph.aspx?graphID=180439" TargetMode="External" /><Relationship Id="rId35" Type="http://schemas.openxmlformats.org/officeDocument/2006/relationships/hyperlink" Target="https://twitter.com/exchangeclub/status/1058014741191372800" TargetMode="External" /><Relationship Id="rId36" Type="http://schemas.openxmlformats.org/officeDocument/2006/relationships/hyperlink" Target="https://twitter.com/higginsmba/status/1073542456568897536" TargetMode="External" /><Relationship Id="rId37" Type="http://schemas.openxmlformats.org/officeDocument/2006/relationships/hyperlink" Target="https://twitter.com/exchangeclub/status/1083378025608237056" TargetMode="Externa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 Id="rId4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1538</v>
      </c>
      <c r="BB2" s="13" t="s">
        <v>1560</v>
      </c>
      <c r="BC2" s="13" t="s">
        <v>1561</v>
      </c>
      <c r="BD2" s="117" t="s">
        <v>2190</v>
      </c>
      <c r="BE2" s="117" t="s">
        <v>2191</v>
      </c>
      <c r="BF2" s="117" t="s">
        <v>2192</v>
      </c>
      <c r="BG2" s="117" t="s">
        <v>2193</v>
      </c>
      <c r="BH2" s="117" t="s">
        <v>2194</v>
      </c>
      <c r="BI2" s="117" t="s">
        <v>2195</v>
      </c>
      <c r="BJ2" s="117" t="s">
        <v>2196</v>
      </c>
      <c r="BK2" s="117" t="s">
        <v>2197</v>
      </c>
      <c r="BL2" s="117" t="s">
        <v>2198</v>
      </c>
    </row>
    <row r="3" spans="1:64" ht="15" customHeight="1">
      <c r="A3" s="64" t="s">
        <v>212</v>
      </c>
      <c r="B3" s="64" t="s">
        <v>212</v>
      </c>
      <c r="C3" s="65" t="s">
        <v>2282</v>
      </c>
      <c r="D3" s="66">
        <v>3</v>
      </c>
      <c r="E3" s="67" t="s">
        <v>132</v>
      </c>
      <c r="F3" s="68">
        <v>35</v>
      </c>
      <c r="G3" s="65"/>
      <c r="H3" s="69"/>
      <c r="I3" s="70"/>
      <c r="J3" s="70"/>
      <c r="K3" s="34" t="s">
        <v>65</v>
      </c>
      <c r="L3" s="71">
        <v>3</v>
      </c>
      <c r="M3" s="71"/>
      <c r="N3" s="72"/>
      <c r="O3" s="78" t="s">
        <v>176</v>
      </c>
      <c r="P3" s="80">
        <v>43407.60634259259</v>
      </c>
      <c r="Q3" s="78" t="s">
        <v>299</v>
      </c>
      <c r="R3" s="78"/>
      <c r="S3" s="78"/>
      <c r="T3" s="78" t="s">
        <v>471</v>
      </c>
      <c r="U3" s="84" t="s">
        <v>514</v>
      </c>
      <c r="V3" s="84" t="s">
        <v>514</v>
      </c>
      <c r="W3" s="80">
        <v>43407.60634259259</v>
      </c>
      <c r="X3" s="84" t="s">
        <v>584</v>
      </c>
      <c r="Y3" s="78"/>
      <c r="Z3" s="78"/>
      <c r="AA3" s="85" t="s">
        <v>709</v>
      </c>
      <c r="AB3" s="78"/>
      <c r="AC3" s="78" t="b">
        <v>0</v>
      </c>
      <c r="AD3" s="78">
        <v>0</v>
      </c>
      <c r="AE3" s="85" t="s">
        <v>837</v>
      </c>
      <c r="AF3" s="78" t="b">
        <v>0</v>
      </c>
      <c r="AG3" s="78" t="s">
        <v>850</v>
      </c>
      <c r="AH3" s="78"/>
      <c r="AI3" s="85" t="s">
        <v>837</v>
      </c>
      <c r="AJ3" s="78" t="b">
        <v>0</v>
      </c>
      <c r="AK3" s="78">
        <v>0</v>
      </c>
      <c r="AL3" s="85" t="s">
        <v>837</v>
      </c>
      <c r="AM3" s="78" t="s">
        <v>856</v>
      </c>
      <c r="AN3" s="78" t="b">
        <v>0</v>
      </c>
      <c r="AO3" s="85" t="s">
        <v>709</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19</v>
      </c>
      <c r="BK3" s="49">
        <v>100</v>
      </c>
      <c r="BL3" s="48">
        <v>19</v>
      </c>
    </row>
    <row r="4" spans="1:64" ht="15" customHeight="1">
      <c r="A4" s="64" t="s">
        <v>213</v>
      </c>
      <c r="B4" s="64" t="s">
        <v>212</v>
      </c>
      <c r="C4" s="65" t="s">
        <v>2282</v>
      </c>
      <c r="D4" s="66">
        <v>3</v>
      </c>
      <c r="E4" s="67" t="s">
        <v>132</v>
      </c>
      <c r="F4" s="68">
        <v>35</v>
      </c>
      <c r="G4" s="65"/>
      <c r="H4" s="69"/>
      <c r="I4" s="70"/>
      <c r="J4" s="70"/>
      <c r="K4" s="34" t="s">
        <v>65</v>
      </c>
      <c r="L4" s="77">
        <v>4</v>
      </c>
      <c r="M4" s="77"/>
      <c r="N4" s="72"/>
      <c r="O4" s="79" t="s">
        <v>297</v>
      </c>
      <c r="P4" s="81">
        <v>43408.04896990741</v>
      </c>
      <c r="Q4" s="79" t="s">
        <v>300</v>
      </c>
      <c r="R4" s="79"/>
      <c r="S4" s="79"/>
      <c r="T4" s="79" t="s">
        <v>472</v>
      </c>
      <c r="U4" s="79"/>
      <c r="V4" s="83" t="s">
        <v>565</v>
      </c>
      <c r="W4" s="81">
        <v>43408.04896990741</v>
      </c>
      <c r="X4" s="83" t="s">
        <v>585</v>
      </c>
      <c r="Y4" s="79"/>
      <c r="Z4" s="79"/>
      <c r="AA4" s="82" t="s">
        <v>710</v>
      </c>
      <c r="AB4" s="82" t="s">
        <v>709</v>
      </c>
      <c r="AC4" s="79" t="b">
        <v>0</v>
      </c>
      <c r="AD4" s="79">
        <v>0</v>
      </c>
      <c r="AE4" s="82" t="s">
        <v>838</v>
      </c>
      <c r="AF4" s="79" t="b">
        <v>0</v>
      </c>
      <c r="AG4" s="79" t="s">
        <v>851</v>
      </c>
      <c r="AH4" s="79"/>
      <c r="AI4" s="82" t="s">
        <v>837</v>
      </c>
      <c r="AJ4" s="79" t="b">
        <v>0</v>
      </c>
      <c r="AK4" s="79">
        <v>0</v>
      </c>
      <c r="AL4" s="82" t="s">
        <v>837</v>
      </c>
      <c r="AM4" s="79" t="s">
        <v>856</v>
      </c>
      <c r="AN4" s="79" t="b">
        <v>0</v>
      </c>
      <c r="AO4" s="82" t="s">
        <v>709</v>
      </c>
      <c r="AP4" s="79" t="s">
        <v>176</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v>0</v>
      </c>
      <c r="BE4" s="49">
        <v>0</v>
      </c>
      <c r="BF4" s="48">
        <v>0</v>
      </c>
      <c r="BG4" s="49">
        <v>0</v>
      </c>
      <c r="BH4" s="48">
        <v>0</v>
      </c>
      <c r="BI4" s="49">
        <v>0</v>
      </c>
      <c r="BJ4" s="48">
        <v>3</v>
      </c>
      <c r="BK4" s="49">
        <v>100</v>
      </c>
      <c r="BL4" s="48">
        <v>3</v>
      </c>
    </row>
    <row r="5" spans="1:64" ht="15">
      <c r="A5" s="64" t="s">
        <v>214</v>
      </c>
      <c r="B5" s="64" t="s">
        <v>233</v>
      </c>
      <c r="C5" s="65" t="s">
        <v>2282</v>
      </c>
      <c r="D5" s="66">
        <v>3</v>
      </c>
      <c r="E5" s="67" t="s">
        <v>132</v>
      </c>
      <c r="F5" s="68">
        <v>35</v>
      </c>
      <c r="G5" s="65"/>
      <c r="H5" s="69"/>
      <c r="I5" s="70"/>
      <c r="J5" s="70"/>
      <c r="K5" s="34" t="s">
        <v>65</v>
      </c>
      <c r="L5" s="77">
        <v>5</v>
      </c>
      <c r="M5" s="77"/>
      <c r="N5" s="72"/>
      <c r="O5" s="79" t="s">
        <v>298</v>
      </c>
      <c r="P5" s="81">
        <v>43408.533101851855</v>
      </c>
      <c r="Q5" s="79" t="s">
        <v>301</v>
      </c>
      <c r="R5" s="79"/>
      <c r="S5" s="79"/>
      <c r="T5" s="79" t="s">
        <v>473</v>
      </c>
      <c r="U5" s="79"/>
      <c r="V5" s="83" t="s">
        <v>566</v>
      </c>
      <c r="W5" s="81">
        <v>43408.533101851855</v>
      </c>
      <c r="X5" s="83" t="s">
        <v>586</v>
      </c>
      <c r="Y5" s="79"/>
      <c r="Z5" s="79"/>
      <c r="AA5" s="82" t="s">
        <v>711</v>
      </c>
      <c r="AB5" s="79"/>
      <c r="AC5" s="79" t="b">
        <v>0</v>
      </c>
      <c r="AD5" s="79">
        <v>0</v>
      </c>
      <c r="AE5" s="82" t="s">
        <v>837</v>
      </c>
      <c r="AF5" s="79" t="b">
        <v>0</v>
      </c>
      <c r="AG5" s="79" t="s">
        <v>850</v>
      </c>
      <c r="AH5" s="79"/>
      <c r="AI5" s="82" t="s">
        <v>837</v>
      </c>
      <c r="AJ5" s="79" t="b">
        <v>0</v>
      </c>
      <c r="AK5" s="79">
        <v>1</v>
      </c>
      <c r="AL5" s="82" t="s">
        <v>748</v>
      </c>
      <c r="AM5" s="79" t="s">
        <v>856</v>
      </c>
      <c r="AN5" s="79" t="b">
        <v>0</v>
      </c>
      <c r="AO5" s="82" t="s">
        <v>748</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237</v>
      </c>
      <c r="C6" s="65" t="s">
        <v>2282</v>
      </c>
      <c r="D6" s="66">
        <v>3</v>
      </c>
      <c r="E6" s="67" t="s">
        <v>132</v>
      </c>
      <c r="F6" s="68">
        <v>35</v>
      </c>
      <c r="G6" s="65"/>
      <c r="H6" s="69"/>
      <c r="I6" s="70"/>
      <c r="J6" s="70"/>
      <c r="K6" s="34" t="s">
        <v>65</v>
      </c>
      <c r="L6" s="77">
        <v>6</v>
      </c>
      <c r="M6" s="77"/>
      <c r="N6" s="72"/>
      <c r="O6" s="79" t="s">
        <v>298</v>
      </c>
      <c r="P6" s="81">
        <v>43419.83913194444</v>
      </c>
      <c r="Q6" s="79" t="s">
        <v>302</v>
      </c>
      <c r="R6" s="79"/>
      <c r="S6" s="79"/>
      <c r="T6" s="79" t="s">
        <v>474</v>
      </c>
      <c r="U6" s="83" t="s">
        <v>515</v>
      </c>
      <c r="V6" s="83" t="s">
        <v>515</v>
      </c>
      <c r="W6" s="81">
        <v>43419.83913194444</v>
      </c>
      <c r="X6" s="83" t="s">
        <v>587</v>
      </c>
      <c r="Y6" s="79"/>
      <c r="Z6" s="79"/>
      <c r="AA6" s="82" t="s">
        <v>712</v>
      </c>
      <c r="AB6" s="79"/>
      <c r="AC6" s="79" t="b">
        <v>0</v>
      </c>
      <c r="AD6" s="79">
        <v>0</v>
      </c>
      <c r="AE6" s="82" t="s">
        <v>837</v>
      </c>
      <c r="AF6" s="79" t="b">
        <v>0</v>
      </c>
      <c r="AG6" s="79" t="s">
        <v>850</v>
      </c>
      <c r="AH6" s="79"/>
      <c r="AI6" s="82" t="s">
        <v>837</v>
      </c>
      <c r="AJ6" s="79" t="b">
        <v>0</v>
      </c>
      <c r="AK6" s="79">
        <v>0</v>
      </c>
      <c r="AL6" s="82" t="s">
        <v>837</v>
      </c>
      <c r="AM6" s="79" t="s">
        <v>856</v>
      </c>
      <c r="AN6" s="79" t="b">
        <v>0</v>
      </c>
      <c r="AO6" s="82" t="s">
        <v>712</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215</v>
      </c>
      <c r="B7" s="64" t="s">
        <v>236</v>
      </c>
      <c r="C7" s="65" t="s">
        <v>2282</v>
      </c>
      <c r="D7" s="66">
        <v>3</v>
      </c>
      <c r="E7" s="67" t="s">
        <v>132</v>
      </c>
      <c r="F7" s="68">
        <v>35</v>
      </c>
      <c r="G7" s="65"/>
      <c r="H7" s="69"/>
      <c r="I7" s="70"/>
      <c r="J7" s="70"/>
      <c r="K7" s="34" t="s">
        <v>65</v>
      </c>
      <c r="L7" s="77">
        <v>7</v>
      </c>
      <c r="M7" s="77"/>
      <c r="N7" s="72"/>
      <c r="O7" s="79" t="s">
        <v>298</v>
      </c>
      <c r="P7" s="81">
        <v>43419.83913194444</v>
      </c>
      <c r="Q7" s="79" t="s">
        <v>302</v>
      </c>
      <c r="R7" s="79"/>
      <c r="S7" s="79"/>
      <c r="T7" s="79" t="s">
        <v>474</v>
      </c>
      <c r="U7" s="83" t="s">
        <v>515</v>
      </c>
      <c r="V7" s="83" t="s">
        <v>515</v>
      </c>
      <c r="W7" s="81">
        <v>43419.83913194444</v>
      </c>
      <c r="X7" s="83" t="s">
        <v>587</v>
      </c>
      <c r="Y7" s="79"/>
      <c r="Z7" s="79"/>
      <c r="AA7" s="82" t="s">
        <v>712</v>
      </c>
      <c r="AB7" s="79"/>
      <c r="AC7" s="79" t="b">
        <v>0</v>
      </c>
      <c r="AD7" s="79">
        <v>0</v>
      </c>
      <c r="AE7" s="82" t="s">
        <v>837</v>
      </c>
      <c r="AF7" s="79" t="b">
        <v>0</v>
      </c>
      <c r="AG7" s="79" t="s">
        <v>850</v>
      </c>
      <c r="AH7" s="79"/>
      <c r="AI7" s="82" t="s">
        <v>837</v>
      </c>
      <c r="AJ7" s="79" t="b">
        <v>0</v>
      </c>
      <c r="AK7" s="79">
        <v>0</v>
      </c>
      <c r="AL7" s="82" t="s">
        <v>837</v>
      </c>
      <c r="AM7" s="79" t="s">
        <v>856</v>
      </c>
      <c r="AN7" s="79" t="b">
        <v>0</v>
      </c>
      <c r="AO7" s="82" t="s">
        <v>712</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27</v>
      </c>
      <c r="BK7" s="49">
        <v>100</v>
      </c>
      <c r="BL7" s="48">
        <v>27</v>
      </c>
    </row>
    <row r="8" spans="1:64" ht="15">
      <c r="A8" s="64" t="s">
        <v>216</v>
      </c>
      <c r="B8" s="64" t="s">
        <v>238</v>
      </c>
      <c r="C8" s="65" t="s">
        <v>2282</v>
      </c>
      <c r="D8" s="66">
        <v>3</v>
      </c>
      <c r="E8" s="67" t="s">
        <v>132</v>
      </c>
      <c r="F8" s="68">
        <v>35</v>
      </c>
      <c r="G8" s="65"/>
      <c r="H8" s="69"/>
      <c r="I8" s="70"/>
      <c r="J8" s="70"/>
      <c r="K8" s="34" t="s">
        <v>65</v>
      </c>
      <c r="L8" s="77">
        <v>8</v>
      </c>
      <c r="M8" s="77"/>
      <c r="N8" s="72"/>
      <c r="O8" s="79" t="s">
        <v>298</v>
      </c>
      <c r="P8" s="81">
        <v>43424.76923611111</v>
      </c>
      <c r="Q8" s="79" t="s">
        <v>303</v>
      </c>
      <c r="R8" s="79"/>
      <c r="S8" s="79"/>
      <c r="T8" s="79" t="s">
        <v>475</v>
      </c>
      <c r="U8" s="83" t="s">
        <v>516</v>
      </c>
      <c r="V8" s="83" t="s">
        <v>516</v>
      </c>
      <c r="W8" s="81">
        <v>43424.76923611111</v>
      </c>
      <c r="X8" s="83" t="s">
        <v>588</v>
      </c>
      <c r="Y8" s="79"/>
      <c r="Z8" s="79"/>
      <c r="AA8" s="82" t="s">
        <v>713</v>
      </c>
      <c r="AB8" s="79"/>
      <c r="AC8" s="79" t="b">
        <v>0</v>
      </c>
      <c r="AD8" s="79">
        <v>1</v>
      </c>
      <c r="AE8" s="82" t="s">
        <v>837</v>
      </c>
      <c r="AF8" s="79" t="b">
        <v>0</v>
      </c>
      <c r="AG8" s="79" t="s">
        <v>850</v>
      </c>
      <c r="AH8" s="79"/>
      <c r="AI8" s="82" t="s">
        <v>837</v>
      </c>
      <c r="AJ8" s="79" t="b">
        <v>0</v>
      </c>
      <c r="AK8" s="79">
        <v>0</v>
      </c>
      <c r="AL8" s="82" t="s">
        <v>837</v>
      </c>
      <c r="AM8" s="79" t="s">
        <v>856</v>
      </c>
      <c r="AN8" s="79" t="b">
        <v>0</v>
      </c>
      <c r="AO8" s="82" t="s">
        <v>713</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0</v>
      </c>
      <c r="BE8" s="49">
        <v>0</v>
      </c>
      <c r="BF8" s="48">
        <v>0</v>
      </c>
      <c r="BG8" s="49">
        <v>0</v>
      </c>
      <c r="BH8" s="48">
        <v>0</v>
      </c>
      <c r="BI8" s="49">
        <v>0</v>
      </c>
      <c r="BJ8" s="48">
        <v>15</v>
      </c>
      <c r="BK8" s="49">
        <v>100</v>
      </c>
      <c r="BL8" s="48">
        <v>15</v>
      </c>
    </row>
    <row r="9" spans="1:64" ht="15">
      <c r="A9" s="64" t="s">
        <v>217</v>
      </c>
      <c r="B9" s="64" t="s">
        <v>239</v>
      </c>
      <c r="C9" s="65" t="s">
        <v>2282</v>
      </c>
      <c r="D9" s="66">
        <v>3</v>
      </c>
      <c r="E9" s="67" t="s">
        <v>132</v>
      </c>
      <c r="F9" s="68">
        <v>35</v>
      </c>
      <c r="G9" s="65"/>
      <c r="H9" s="69"/>
      <c r="I9" s="70"/>
      <c r="J9" s="70"/>
      <c r="K9" s="34" t="s">
        <v>65</v>
      </c>
      <c r="L9" s="77">
        <v>9</v>
      </c>
      <c r="M9" s="77"/>
      <c r="N9" s="72"/>
      <c r="O9" s="79" t="s">
        <v>298</v>
      </c>
      <c r="P9" s="81">
        <v>43406.79571759259</v>
      </c>
      <c r="Q9" s="79" t="s">
        <v>304</v>
      </c>
      <c r="R9" s="79"/>
      <c r="S9" s="79"/>
      <c r="T9" s="79" t="s">
        <v>476</v>
      </c>
      <c r="U9" s="83" t="s">
        <v>517</v>
      </c>
      <c r="V9" s="83" t="s">
        <v>517</v>
      </c>
      <c r="W9" s="81">
        <v>43406.79571759259</v>
      </c>
      <c r="X9" s="83" t="s">
        <v>589</v>
      </c>
      <c r="Y9" s="79"/>
      <c r="Z9" s="79"/>
      <c r="AA9" s="82" t="s">
        <v>714</v>
      </c>
      <c r="AB9" s="79"/>
      <c r="AC9" s="79" t="b">
        <v>0</v>
      </c>
      <c r="AD9" s="79">
        <v>0</v>
      </c>
      <c r="AE9" s="82" t="s">
        <v>837</v>
      </c>
      <c r="AF9" s="79" t="b">
        <v>0</v>
      </c>
      <c r="AG9" s="79" t="s">
        <v>850</v>
      </c>
      <c r="AH9" s="79"/>
      <c r="AI9" s="82" t="s">
        <v>837</v>
      </c>
      <c r="AJ9" s="79" t="b">
        <v>0</v>
      </c>
      <c r="AK9" s="79">
        <v>0</v>
      </c>
      <c r="AL9" s="82" t="s">
        <v>837</v>
      </c>
      <c r="AM9" s="79" t="s">
        <v>856</v>
      </c>
      <c r="AN9" s="79" t="b">
        <v>0</v>
      </c>
      <c r="AO9" s="82" t="s">
        <v>714</v>
      </c>
      <c r="AP9" s="79" t="s">
        <v>176</v>
      </c>
      <c r="AQ9" s="79">
        <v>0</v>
      </c>
      <c r="AR9" s="79">
        <v>0</v>
      </c>
      <c r="AS9" s="79" t="s">
        <v>865</v>
      </c>
      <c r="AT9" s="79" t="s">
        <v>871</v>
      </c>
      <c r="AU9" s="79" t="s">
        <v>872</v>
      </c>
      <c r="AV9" s="79" t="s">
        <v>873</v>
      </c>
      <c r="AW9" s="79" t="s">
        <v>879</v>
      </c>
      <c r="AX9" s="79" t="s">
        <v>885</v>
      </c>
      <c r="AY9" s="79" t="s">
        <v>889</v>
      </c>
      <c r="AZ9" s="83" t="s">
        <v>892</v>
      </c>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217</v>
      </c>
      <c r="B10" s="64" t="s">
        <v>240</v>
      </c>
      <c r="C10" s="65" t="s">
        <v>2282</v>
      </c>
      <c r="D10" s="66">
        <v>3</v>
      </c>
      <c r="E10" s="67" t="s">
        <v>132</v>
      </c>
      <c r="F10" s="68">
        <v>35</v>
      </c>
      <c r="G10" s="65"/>
      <c r="H10" s="69"/>
      <c r="I10" s="70"/>
      <c r="J10" s="70"/>
      <c r="K10" s="34" t="s">
        <v>65</v>
      </c>
      <c r="L10" s="77">
        <v>10</v>
      </c>
      <c r="M10" s="77"/>
      <c r="N10" s="72"/>
      <c r="O10" s="79" t="s">
        <v>298</v>
      </c>
      <c r="P10" s="81">
        <v>43406.79571759259</v>
      </c>
      <c r="Q10" s="79" t="s">
        <v>304</v>
      </c>
      <c r="R10" s="79"/>
      <c r="S10" s="79"/>
      <c r="T10" s="79" t="s">
        <v>476</v>
      </c>
      <c r="U10" s="83" t="s">
        <v>517</v>
      </c>
      <c r="V10" s="83" t="s">
        <v>517</v>
      </c>
      <c r="W10" s="81">
        <v>43406.79571759259</v>
      </c>
      <c r="X10" s="83" t="s">
        <v>589</v>
      </c>
      <c r="Y10" s="79"/>
      <c r="Z10" s="79"/>
      <c r="AA10" s="82" t="s">
        <v>714</v>
      </c>
      <c r="AB10" s="79"/>
      <c r="AC10" s="79" t="b">
        <v>0</v>
      </c>
      <c r="AD10" s="79">
        <v>0</v>
      </c>
      <c r="AE10" s="82" t="s">
        <v>837</v>
      </c>
      <c r="AF10" s="79" t="b">
        <v>0</v>
      </c>
      <c r="AG10" s="79" t="s">
        <v>850</v>
      </c>
      <c r="AH10" s="79"/>
      <c r="AI10" s="82" t="s">
        <v>837</v>
      </c>
      <c r="AJ10" s="79" t="b">
        <v>0</v>
      </c>
      <c r="AK10" s="79">
        <v>0</v>
      </c>
      <c r="AL10" s="82" t="s">
        <v>837</v>
      </c>
      <c r="AM10" s="79" t="s">
        <v>856</v>
      </c>
      <c r="AN10" s="79" t="b">
        <v>0</v>
      </c>
      <c r="AO10" s="82" t="s">
        <v>714</v>
      </c>
      <c r="AP10" s="79" t="s">
        <v>176</v>
      </c>
      <c r="AQ10" s="79">
        <v>0</v>
      </c>
      <c r="AR10" s="79">
        <v>0</v>
      </c>
      <c r="AS10" s="79" t="s">
        <v>865</v>
      </c>
      <c r="AT10" s="79" t="s">
        <v>871</v>
      </c>
      <c r="AU10" s="79" t="s">
        <v>872</v>
      </c>
      <c r="AV10" s="79" t="s">
        <v>873</v>
      </c>
      <c r="AW10" s="79" t="s">
        <v>879</v>
      </c>
      <c r="AX10" s="79" t="s">
        <v>885</v>
      </c>
      <c r="AY10" s="79" t="s">
        <v>889</v>
      </c>
      <c r="AZ10" s="83" t="s">
        <v>892</v>
      </c>
      <c r="BA10">
        <v>1</v>
      </c>
      <c r="BB10" s="78" t="str">
        <f>REPLACE(INDEX(GroupVertices[Group],MATCH(Edges[[#This Row],[Vertex 1]],GroupVertices[Vertex],0)),1,1,"")</f>
        <v>6</v>
      </c>
      <c r="BC10" s="78" t="str">
        <f>REPLACE(INDEX(GroupVertices[Group],MATCH(Edges[[#This Row],[Vertex 2]],GroupVertices[Vertex],0)),1,1,"")</f>
        <v>6</v>
      </c>
      <c r="BD10" s="48">
        <v>4</v>
      </c>
      <c r="BE10" s="49">
        <v>10.81081081081081</v>
      </c>
      <c r="BF10" s="48">
        <v>0</v>
      </c>
      <c r="BG10" s="49">
        <v>0</v>
      </c>
      <c r="BH10" s="48">
        <v>0</v>
      </c>
      <c r="BI10" s="49">
        <v>0</v>
      </c>
      <c r="BJ10" s="48">
        <v>33</v>
      </c>
      <c r="BK10" s="49">
        <v>89.1891891891892</v>
      </c>
      <c r="BL10" s="48">
        <v>37</v>
      </c>
    </row>
    <row r="11" spans="1:64" ht="15">
      <c r="A11" s="64" t="s">
        <v>217</v>
      </c>
      <c r="B11" s="64" t="s">
        <v>241</v>
      </c>
      <c r="C11" s="65" t="s">
        <v>2282</v>
      </c>
      <c r="D11" s="66">
        <v>3</v>
      </c>
      <c r="E11" s="67" t="s">
        <v>132</v>
      </c>
      <c r="F11" s="68">
        <v>35</v>
      </c>
      <c r="G11" s="65"/>
      <c r="H11" s="69"/>
      <c r="I11" s="70"/>
      <c r="J11" s="70"/>
      <c r="K11" s="34" t="s">
        <v>65</v>
      </c>
      <c r="L11" s="77">
        <v>11</v>
      </c>
      <c r="M11" s="77"/>
      <c r="N11" s="72"/>
      <c r="O11" s="79" t="s">
        <v>298</v>
      </c>
      <c r="P11" s="81">
        <v>43425.5871412037</v>
      </c>
      <c r="Q11" s="79" t="s">
        <v>305</v>
      </c>
      <c r="R11" s="79"/>
      <c r="S11" s="79"/>
      <c r="T11" s="79" t="s">
        <v>477</v>
      </c>
      <c r="U11" s="83" t="s">
        <v>518</v>
      </c>
      <c r="V11" s="83" t="s">
        <v>518</v>
      </c>
      <c r="W11" s="81">
        <v>43425.5871412037</v>
      </c>
      <c r="X11" s="83" t="s">
        <v>590</v>
      </c>
      <c r="Y11" s="79"/>
      <c r="Z11" s="79"/>
      <c r="AA11" s="82" t="s">
        <v>715</v>
      </c>
      <c r="AB11" s="79"/>
      <c r="AC11" s="79" t="b">
        <v>0</v>
      </c>
      <c r="AD11" s="79">
        <v>1</v>
      </c>
      <c r="AE11" s="82" t="s">
        <v>837</v>
      </c>
      <c r="AF11" s="79" t="b">
        <v>0</v>
      </c>
      <c r="AG11" s="79" t="s">
        <v>850</v>
      </c>
      <c r="AH11" s="79"/>
      <c r="AI11" s="82" t="s">
        <v>837</v>
      </c>
      <c r="AJ11" s="79" t="b">
        <v>0</v>
      </c>
      <c r="AK11" s="79">
        <v>0</v>
      </c>
      <c r="AL11" s="82" t="s">
        <v>837</v>
      </c>
      <c r="AM11" s="79" t="s">
        <v>856</v>
      </c>
      <c r="AN11" s="79" t="b">
        <v>0</v>
      </c>
      <c r="AO11" s="82" t="s">
        <v>715</v>
      </c>
      <c r="AP11" s="79" t="s">
        <v>176</v>
      </c>
      <c r="AQ11" s="79">
        <v>0</v>
      </c>
      <c r="AR11" s="79">
        <v>0</v>
      </c>
      <c r="AS11" s="79" t="s">
        <v>866</v>
      </c>
      <c r="AT11" s="79" t="s">
        <v>871</v>
      </c>
      <c r="AU11" s="79" t="s">
        <v>872</v>
      </c>
      <c r="AV11" s="79" t="s">
        <v>874</v>
      </c>
      <c r="AW11" s="79" t="s">
        <v>880</v>
      </c>
      <c r="AX11" s="79" t="s">
        <v>874</v>
      </c>
      <c r="AY11" s="79" t="s">
        <v>890</v>
      </c>
      <c r="AZ11" s="83" t="s">
        <v>893</v>
      </c>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217</v>
      </c>
      <c r="B12" s="64" t="s">
        <v>242</v>
      </c>
      <c r="C12" s="65" t="s">
        <v>2282</v>
      </c>
      <c r="D12" s="66">
        <v>3</v>
      </c>
      <c r="E12" s="67" t="s">
        <v>132</v>
      </c>
      <c r="F12" s="68">
        <v>35</v>
      </c>
      <c r="G12" s="65"/>
      <c r="H12" s="69"/>
      <c r="I12" s="70"/>
      <c r="J12" s="70"/>
      <c r="K12" s="34" t="s">
        <v>65</v>
      </c>
      <c r="L12" s="77">
        <v>12</v>
      </c>
      <c r="M12" s="77"/>
      <c r="N12" s="72"/>
      <c r="O12" s="79" t="s">
        <v>298</v>
      </c>
      <c r="P12" s="81">
        <v>43425.5871412037</v>
      </c>
      <c r="Q12" s="79" t="s">
        <v>305</v>
      </c>
      <c r="R12" s="79"/>
      <c r="S12" s="79"/>
      <c r="T12" s="79" t="s">
        <v>477</v>
      </c>
      <c r="U12" s="83" t="s">
        <v>518</v>
      </c>
      <c r="V12" s="83" t="s">
        <v>518</v>
      </c>
      <c r="W12" s="81">
        <v>43425.5871412037</v>
      </c>
      <c r="X12" s="83" t="s">
        <v>590</v>
      </c>
      <c r="Y12" s="79"/>
      <c r="Z12" s="79"/>
      <c r="AA12" s="82" t="s">
        <v>715</v>
      </c>
      <c r="AB12" s="79"/>
      <c r="AC12" s="79" t="b">
        <v>0</v>
      </c>
      <c r="AD12" s="79">
        <v>1</v>
      </c>
      <c r="AE12" s="82" t="s">
        <v>837</v>
      </c>
      <c r="AF12" s="79" t="b">
        <v>0</v>
      </c>
      <c r="AG12" s="79" t="s">
        <v>850</v>
      </c>
      <c r="AH12" s="79"/>
      <c r="AI12" s="82" t="s">
        <v>837</v>
      </c>
      <c r="AJ12" s="79" t="b">
        <v>0</v>
      </c>
      <c r="AK12" s="79">
        <v>0</v>
      </c>
      <c r="AL12" s="82" t="s">
        <v>837</v>
      </c>
      <c r="AM12" s="79" t="s">
        <v>856</v>
      </c>
      <c r="AN12" s="79" t="b">
        <v>0</v>
      </c>
      <c r="AO12" s="82" t="s">
        <v>715</v>
      </c>
      <c r="AP12" s="79" t="s">
        <v>176</v>
      </c>
      <c r="AQ12" s="79">
        <v>0</v>
      </c>
      <c r="AR12" s="79">
        <v>0</v>
      </c>
      <c r="AS12" s="79" t="s">
        <v>866</v>
      </c>
      <c r="AT12" s="79" t="s">
        <v>871</v>
      </c>
      <c r="AU12" s="79" t="s">
        <v>872</v>
      </c>
      <c r="AV12" s="79" t="s">
        <v>874</v>
      </c>
      <c r="AW12" s="79" t="s">
        <v>880</v>
      </c>
      <c r="AX12" s="79" t="s">
        <v>874</v>
      </c>
      <c r="AY12" s="79" t="s">
        <v>890</v>
      </c>
      <c r="AZ12" s="83" t="s">
        <v>893</v>
      </c>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218</v>
      </c>
      <c r="B13" s="64" t="s">
        <v>237</v>
      </c>
      <c r="C13" s="65" t="s">
        <v>2282</v>
      </c>
      <c r="D13" s="66">
        <v>3</v>
      </c>
      <c r="E13" s="67" t="s">
        <v>132</v>
      </c>
      <c r="F13" s="68">
        <v>35</v>
      </c>
      <c r="G13" s="65"/>
      <c r="H13" s="69"/>
      <c r="I13" s="70"/>
      <c r="J13" s="70"/>
      <c r="K13" s="34" t="s">
        <v>65</v>
      </c>
      <c r="L13" s="77">
        <v>13</v>
      </c>
      <c r="M13" s="77"/>
      <c r="N13" s="72"/>
      <c r="O13" s="79" t="s">
        <v>298</v>
      </c>
      <c r="P13" s="81">
        <v>43440.88450231482</v>
      </c>
      <c r="Q13" s="79" t="s">
        <v>306</v>
      </c>
      <c r="R13" s="79"/>
      <c r="S13" s="79"/>
      <c r="T13" s="79"/>
      <c r="U13" s="79"/>
      <c r="V13" s="83" t="s">
        <v>567</v>
      </c>
      <c r="W13" s="81">
        <v>43440.88450231482</v>
      </c>
      <c r="X13" s="83" t="s">
        <v>591</v>
      </c>
      <c r="Y13" s="79"/>
      <c r="Z13" s="79"/>
      <c r="AA13" s="82" t="s">
        <v>716</v>
      </c>
      <c r="AB13" s="79"/>
      <c r="AC13" s="79" t="b">
        <v>0</v>
      </c>
      <c r="AD13" s="79">
        <v>0</v>
      </c>
      <c r="AE13" s="82" t="s">
        <v>837</v>
      </c>
      <c r="AF13" s="79" t="b">
        <v>0</v>
      </c>
      <c r="AG13" s="79" t="s">
        <v>850</v>
      </c>
      <c r="AH13" s="79"/>
      <c r="AI13" s="82" t="s">
        <v>837</v>
      </c>
      <c r="AJ13" s="79" t="b">
        <v>0</v>
      </c>
      <c r="AK13" s="79">
        <v>3</v>
      </c>
      <c r="AL13" s="82" t="s">
        <v>809</v>
      </c>
      <c r="AM13" s="79" t="s">
        <v>857</v>
      </c>
      <c r="AN13" s="79" t="b">
        <v>0</v>
      </c>
      <c r="AO13" s="82" t="s">
        <v>809</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22</v>
      </c>
      <c r="BK13" s="49">
        <v>100</v>
      </c>
      <c r="BL13" s="48">
        <v>22</v>
      </c>
    </row>
    <row r="14" spans="1:64" ht="15">
      <c r="A14" s="64" t="s">
        <v>219</v>
      </c>
      <c r="B14" s="64" t="s">
        <v>219</v>
      </c>
      <c r="C14" s="65" t="s">
        <v>2282</v>
      </c>
      <c r="D14" s="66">
        <v>3</v>
      </c>
      <c r="E14" s="67" t="s">
        <v>132</v>
      </c>
      <c r="F14" s="68">
        <v>35</v>
      </c>
      <c r="G14" s="65"/>
      <c r="H14" s="69"/>
      <c r="I14" s="70"/>
      <c r="J14" s="70"/>
      <c r="K14" s="34" t="s">
        <v>65</v>
      </c>
      <c r="L14" s="77">
        <v>14</v>
      </c>
      <c r="M14" s="77"/>
      <c r="N14" s="72"/>
      <c r="O14" s="79" t="s">
        <v>176</v>
      </c>
      <c r="P14" s="81">
        <v>43448.15769675926</v>
      </c>
      <c r="Q14" s="79" t="s">
        <v>307</v>
      </c>
      <c r="R14" s="79"/>
      <c r="S14" s="79"/>
      <c r="T14" s="79" t="s">
        <v>478</v>
      </c>
      <c r="U14" s="83" t="s">
        <v>519</v>
      </c>
      <c r="V14" s="83" t="s">
        <v>519</v>
      </c>
      <c r="W14" s="81">
        <v>43448.15769675926</v>
      </c>
      <c r="X14" s="83" t="s">
        <v>592</v>
      </c>
      <c r="Y14" s="79"/>
      <c r="Z14" s="79"/>
      <c r="AA14" s="82" t="s">
        <v>717</v>
      </c>
      <c r="AB14" s="79"/>
      <c r="AC14" s="79" t="b">
        <v>0</v>
      </c>
      <c r="AD14" s="79">
        <v>0</v>
      </c>
      <c r="AE14" s="82" t="s">
        <v>837</v>
      </c>
      <c r="AF14" s="79" t="b">
        <v>0</v>
      </c>
      <c r="AG14" s="79" t="s">
        <v>850</v>
      </c>
      <c r="AH14" s="79"/>
      <c r="AI14" s="82" t="s">
        <v>837</v>
      </c>
      <c r="AJ14" s="79" t="b">
        <v>0</v>
      </c>
      <c r="AK14" s="79">
        <v>0</v>
      </c>
      <c r="AL14" s="82" t="s">
        <v>837</v>
      </c>
      <c r="AM14" s="79" t="s">
        <v>858</v>
      </c>
      <c r="AN14" s="79" t="b">
        <v>0</v>
      </c>
      <c r="AO14" s="82" t="s">
        <v>717</v>
      </c>
      <c r="AP14" s="79" t="s">
        <v>176</v>
      </c>
      <c r="AQ14" s="79">
        <v>0</v>
      </c>
      <c r="AR14" s="79">
        <v>0</v>
      </c>
      <c r="AS14" s="79"/>
      <c r="AT14" s="79"/>
      <c r="AU14" s="79"/>
      <c r="AV14" s="79"/>
      <c r="AW14" s="79"/>
      <c r="AX14" s="79"/>
      <c r="AY14" s="79"/>
      <c r="AZ14" s="79"/>
      <c r="BA14">
        <v>1</v>
      </c>
      <c r="BB14" s="78" t="str">
        <f>REPLACE(INDEX(GroupVertices[Group],MATCH(Edges[[#This Row],[Vertex 1]],GroupVertices[Vertex],0)),1,1,"")</f>
        <v>10</v>
      </c>
      <c r="BC14" s="78" t="str">
        <f>REPLACE(INDEX(GroupVertices[Group],MATCH(Edges[[#This Row],[Vertex 2]],GroupVertices[Vertex],0)),1,1,"")</f>
        <v>10</v>
      </c>
      <c r="BD14" s="48">
        <v>1</v>
      </c>
      <c r="BE14" s="49">
        <v>9.090909090909092</v>
      </c>
      <c r="BF14" s="48">
        <v>0</v>
      </c>
      <c r="BG14" s="49">
        <v>0</v>
      </c>
      <c r="BH14" s="48">
        <v>0</v>
      </c>
      <c r="BI14" s="49">
        <v>0</v>
      </c>
      <c r="BJ14" s="48">
        <v>10</v>
      </c>
      <c r="BK14" s="49">
        <v>90.9090909090909</v>
      </c>
      <c r="BL14" s="48">
        <v>11</v>
      </c>
    </row>
    <row r="15" spans="1:64" ht="15">
      <c r="A15" s="64" t="s">
        <v>220</v>
      </c>
      <c r="B15" s="64" t="s">
        <v>237</v>
      </c>
      <c r="C15" s="65" t="s">
        <v>2282</v>
      </c>
      <c r="D15" s="66">
        <v>3</v>
      </c>
      <c r="E15" s="67" t="s">
        <v>132</v>
      </c>
      <c r="F15" s="68">
        <v>35</v>
      </c>
      <c r="G15" s="65"/>
      <c r="H15" s="69"/>
      <c r="I15" s="70"/>
      <c r="J15" s="70"/>
      <c r="K15" s="34" t="s">
        <v>65</v>
      </c>
      <c r="L15" s="77">
        <v>15</v>
      </c>
      <c r="M15" s="77"/>
      <c r="N15" s="72"/>
      <c r="O15" s="79" t="s">
        <v>298</v>
      </c>
      <c r="P15" s="81">
        <v>43462.615208333336</v>
      </c>
      <c r="Q15" s="79" t="s">
        <v>308</v>
      </c>
      <c r="R15" s="79"/>
      <c r="S15" s="79"/>
      <c r="T15" s="79"/>
      <c r="U15" s="79"/>
      <c r="V15" s="83" t="s">
        <v>568</v>
      </c>
      <c r="W15" s="81">
        <v>43462.615208333336</v>
      </c>
      <c r="X15" s="83" t="s">
        <v>593</v>
      </c>
      <c r="Y15" s="79"/>
      <c r="Z15" s="79"/>
      <c r="AA15" s="82" t="s">
        <v>718</v>
      </c>
      <c r="AB15" s="79"/>
      <c r="AC15" s="79" t="b">
        <v>0</v>
      </c>
      <c r="AD15" s="79">
        <v>0</v>
      </c>
      <c r="AE15" s="82" t="s">
        <v>837</v>
      </c>
      <c r="AF15" s="79" t="b">
        <v>0</v>
      </c>
      <c r="AG15" s="79" t="s">
        <v>850</v>
      </c>
      <c r="AH15" s="79"/>
      <c r="AI15" s="82" t="s">
        <v>837</v>
      </c>
      <c r="AJ15" s="79" t="b">
        <v>0</v>
      </c>
      <c r="AK15" s="79">
        <v>1</v>
      </c>
      <c r="AL15" s="82" t="s">
        <v>818</v>
      </c>
      <c r="AM15" s="79" t="s">
        <v>859</v>
      </c>
      <c r="AN15" s="79" t="b">
        <v>0</v>
      </c>
      <c r="AO15" s="82" t="s">
        <v>818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2</v>
      </c>
      <c r="BG15" s="49">
        <v>8.333333333333334</v>
      </c>
      <c r="BH15" s="48">
        <v>0</v>
      </c>
      <c r="BI15" s="49">
        <v>0</v>
      </c>
      <c r="BJ15" s="48">
        <v>22</v>
      </c>
      <c r="BK15" s="49">
        <v>91.66666666666667</v>
      </c>
      <c r="BL15" s="48">
        <v>24</v>
      </c>
    </row>
    <row r="16" spans="1:64" ht="15">
      <c r="A16" s="64" t="s">
        <v>221</v>
      </c>
      <c r="B16" s="64" t="s">
        <v>237</v>
      </c>
      <c r="C16" s="65" t="s">
        <v>2282</v>
      </c>
      <c r="D16" s="66">
        <v>3</v>
      </c>
      <c r="E16" s="67" t="s">
        <v>132</v>
      </c>
      <c r="F16" s="68">
        <v>35</v>
      </c>
      <c r="G16" s="65"/>
      <c r="H16" s="69"/>
      <c r="I16" s="70"/>
      <c r="J16" s="70"/>
      <c r="K16" s="34" t="s">
        <v>65</v>
      </c>
      <c r="L16" s="77">
        <v>16</v>
      </c>
      <c r="M16" s="77"/>
      <c r="N16" s="72"/>
      <c r="O16" s="79" t="s">
        <v>298</v>
      </c>
      <c r="P16" s="81">
        <v>43469.91506944445</v>
      </c>
      <c r="Q16" s="79" t="s">
        <v>309</v>
      </c>
      <c r="R16" s="79"/>
      <c r="S16" s="79"/>
      <c r="T16" s="79" t="s">
        <v>477</v>
      </c>
      <c r="U16" s="79"/>
      <c r="V16" s="83" t="s">
        <v>569</v>
      </c>
      <c r="W16" s="81">
        <v>43469.91506944445</v>
      </c>
      <c r="X16" s="83" t="s">
        <v>594</v>
      </c>
      <c r="Y16" s="79"/>
      <c r="Z16" s="79"/>
      <c r="AA16" s="82" t="s">
        <v>719</v>
      </c>
      <c r="AB16" s="79"/>
      <c r="AC16" s="79" t="b">
        <v>0</v>
      </c>
      <c r="AD16" s="79">
        <v>0</v>
      </c>
      <c r="AE16" s="82" t="s">
        <v>837</v>
      </c>
      <c r="AF16" s="79" t="b">
        <v>0</v>
      </c>
      <c r="AG16" s="79" t="s">
        <v>850</v>
      </c>
      <c r="AH16" s="79"/>
      <c r="AI16" s="82" t="s">
        <v>837</v>
      </c>
      <c r="AJ16" s="79" t="b">
        <v>0</v>
      </c>
      <c r="AK16" s="79">
        <v>4</v>
      </c>
      <c r="AL16" s="82" t="s">
        <v>820</v>
      </c>
      <c r="AM16" s="79" t="s">
        <v>858</v>
      </c>
      <c r="AN16" s="79" t="b">
        <v>0</v>
      </c>
      <c r="AO16" s="82" t="s">
        <v>820</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23</v>
      </c>
      <c r="BK16" s="49">
        <v>100</v>
      </c>
      <c r="BL16" s="48">
        <v>23</v>
      </c>
    </row>
    <row r="17" spans="1:64" ht="15">
      <c r="A17" s="64" t="s">
        <v>222</v>
      </c>
      <c r="B17" s="64" t="s">
        <v>243</v>
      </c>
      <c r="C17" s="65" t="s">
        <v>2282</v>
      </c>
      <c r="D17" s="66">
        <v>3</v>
      </c>
      <c r="E17" s="67" t="s">
        <v>132</v>
      </c>
      <c r="F17" s="68">
        <v>35</v>
      </c>
      <c r="G17" s="65"/>
      <c r="H17" s="69"/>
      <c r="I17" s="70"/>
      <c r="J17" s="70"/>
      <c r="K17" s="34" t="s">
        <v>65</v>
      </c>
      <c r="L17" s="77">
        <v>17</v>
      </c>
      <c r="M17" s="77"/>
      <c r="N17" s="72"/>
      <c r="O17" s="79" t="s">
        <v>298</v>
      </c>
      <c r="P17" s="81">
        <v>43470.025416666664</v>
      </c>
      <c r="Q17" s="79" t="s">
        <v>310</v>
      </c>
      <c r="R17" s="83" t="s">
        <v>417</v>
      </c>
      <c r="S17" s="79" t="s">
        <v>458</v>
      </c>
      <c r="T17" s="79"/>
      <c r="U17" s="79"/>
      <c r="V17" s="83" t="s">
        <v>570</v>
      </c>
      <c r="W17" s="81">
        <v>43470.025416666664</v>
      </c>
      <c r="X17" s="83" t="s">
        <v>595</v>
      </c>
      <c r="Y17" s="79"/>
      <c r="Z17" s="79"/>
      <c r="AA17" s="82" t="s">
        <v>720</v>
      </c>
      <c r="AB17" s="79"/>
      <c r="AC17" s="79" t="b">
        <v>0</v>
      </c>
      <c r="AD17" s="79">
        <v>0</v>
      </c>
      <c r="AE17" s="82" t="s">
        <v>837</v>
      </c>
      <c r="AF17" s="79" t="b">
        <v>0</v>
      </c>
      <c r="AG17" s="79" t="s">
        <v>850</v>
      </c>
      <c r="AH17" s="79"/>
      <c r="AI17" s="82" t="s">
        <v>837</v>
      </c>
      <c r="AJ17" s="79" t="b">
        <v>0</v>
      </c>
      <c r="AK17" s="79">
        <v>1</v>
      </c>
      <c r="AL17" s="82" t="s">
        <v>763</v>
      </c>
      <c r="AM17" s="79" t="s">
        <v>858</v>
      </c>
      <c r="AN17" s="79" t="b">
        <v>0</v>
      </c>
      <c r="AO17" s="82" t="s">
        <v>763</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222</v>
      </c>
      <c r="B18" s="64" t="s">
        <v>244</v>
      </c>
      <c r="C18" s="65" t="s">
        <v>2282</v>
      </c>
      <c r="D18" s="66">
        <v>3</v>
      </c>
      <c r="E18" s="67" t="s">
        <v>132</v>
      </c>
      <c r="F18" s="68">
        <v>35</v>
      </c>
      <c r="G18" s="65"/>
      <c r="H18" s="69"/>
      <c r="I18" s="70"/>
      <c r="J18" s="70"/>
      <c r="K18" s="34" t="s">
        <v>65</v>
      </c>
      <c r="L18" s="77">
        <v>18</v>
      </c>
      <c r="M18" s="77"/>
      <c r="N18" s="72"/>
      <c r="O18" s="79" t="s">
        <v>298</v>
      </c>
      <c r="P18" s="81">
        <v>43470.025416666664</v>
      </c>
      <c r="Q18" s="79" t="s">
        <v>310</v>
      </c>
      <c r="R18" s="83" t="s">
        <v>417</v>
      </c>
      <c r="S18" s="79" t="s">
        <v>458</v>
      </c>
      <c r="T18" s="79"/>
      <c r="U18" s="79"/>
      <c r="V18" s="83" t="s">
        <v>570</v>
      </c>
      <c r="W18" s="81">
        <v>43470.025416666664</v>
      </c>
      <c r="X18" s="83" t="s">
        <v>595</v>
      </c>
      <c r="Y18" s="79"/>
      <c r="Z18" s="79"/>
      <c r="AA18" s="82" t="s">
        <v>720</v>
      </c>
      <c r="AB18" s="79"/>
      <c r="AC18" s="79" t="b">
        <v>0</v>
      </c>
      <c r="AD18" s="79">
        <v>0</v>
      </c>
      <c r="AE18" s="82" t="s">
        <v>837</v>
      </c>
      <c r="AF18" s="79" t="b">
        <v>0</v>
      </c>
      <c r="AG18" s="79" t="s">
        <v>850</v>
      </c>
      <c r="AH18" s="79"/>
      <c r="AI18" s="82" t="s">
        <v>837</v>
      </c>
      <c r="AJ18" s="79" t="b">
        <v>0</v>
      </c>
      <c r="AK18" s="79">
        <v>1</v>
      </c>
      <c r="AL18" s="82" t="s">
        <v>763</v>
      </c>
      <c r="AM18" s="79" t="s">
        <v>858</v>
      </c>
      <c r="AN18" s="79" t="b">
        <v>0</v>
      </c>
      <c r="AO18" s="82" t="s">
        <v>763</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222</v>
      </c>
      <c r="B19" s="64" t="s">
        <v>245</v>
      </c>
      <c r="C19" s="65" t="s">
        <v>2282</v>
      </c>
      <c r="D19" s="66">
        <v>3</v>
      </c>
      <c r="E19" s="67" t="s">
        <v>132</v>
      </c>
      <c r="F19" s="68">
        <v>35</v>
      </c>
      <c r="G19" s="65"/>
      <c r="H19" s="69"/>
      <c r="I19" s="70"/>
      <c r="J19" s="70"/>
      <c r="K19" s="34" t="s">
        <v>65</v>
      </c>
      <c r="L19" s="77">
        <v>19</v>
      </c>
      <c r="M19" s="77"/>
      <c r="N19" s="72"/>
      <c r="O19" s="79" t="s">
        <v>298</v>
      </c>
      <c r="P19" s="81">
        <v>43470.025416666664</v>
      </c>
      <c r="Q19" s="79" t="s">
        <v>310</v>
      </c>
      <c r="R19" s="83" t="s">
        <v>417</v>
      </c>
      <c r="S19" s="79" t="s">
        <v>458</v>
      </c>
      <c r="T19" s="79"/>
      <c r="U19" s="79"/>
      <c r="V19" s="83" t="s">
        <v>570</v>
      </c>
      <c r="W19" s="81">
        <v>43470.025416666664</v>
      </c>
      <c r="X19" s="83" t="s">
        <v>595</v>
      </c>
      <c r="Y19" s="79"/>
      <c r="Z19" s="79"/>
      <c r="AA19" s="82" t="s">
        <v>720</v>
      </c>
      <c r="AB19" s="79"/>
      <c r="AC19" s="79" t="b">
        <v>0</v>
      </c>
      <c r="AD19" s="79">
        <v>0</v>
      </c>
      <c r="AE19" s="82" t="s">
        <v>837</v>
      </c>
      <c r="AF19" s="79" t="b">
        <v>0</v>
      </c>
      <c r="AG19" s="79" t="s">
        <v>850</v>
      </c>
      <c r="AH19" s="79"/>
      <c r="AI19" s="82" t="s">
        <v>837</v>
      </c>
      <c r="AJ19" s="79" t="b">
        <v>0</v>
      </c>
      <c r="AK19" s="79">
        <v>1</v>
      </c>
      <c r="AL19" s="82" t="s">
        <v>763</v>
      </c>
      <c r="AM19" s="79" t="s">
        <v>858</v>
      </c>
      <c r="AN19" s="79" t="b">
        <v>0</v>
      </c>
      <c r="AO19" s="82" t="s">
        <v>763</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222</v>
      </c>
      <c r="B20" s="64" t="s">
        <v>225</v>
      </c>
      <c r="C20" s="65" t="s">
        <v>2282</v>
      </c>
      <c r="D20" s="66">
        <v>3</v>
      </c>
      <c r="E20" s="67" t="s">
        <v>132</v>
      </c>
      <c r="F20" s="68">
        <v>35</v>
      </c>
      <c r="G20" s="65"/>
      <c r="H20" s="69"/>
      <c r="I20" s="70"/>
      <c r="J20" s="70"/>
      <c r="K20" s="34" t="s">
        <v>65</v>
      </c>
      <c r="L20" s="77">
        <v>20</v>
      </c>
      <c r="M20" s="77"/>
      <c r="N20" s="72"/>
      <c r="O20" s="79" t="s">
        <v>298</v>
      </c>
      <c r="P20" s="81">
        <v>43470.025416666664</v>
      </c>
      <c r="Q20" s="79" t="s">
        <v>310</v>
      </c>
      <c r="R20" s="83" t="s">
        <v>417</v>
      </c>
      <c r="S20" s="79" t="s">
        <v>458</v>
      </c>
      <c r="T20" s="79"/>
      <c r="U20" s="79"/>
      <c r="V20" s="83" t="s">
        <v>570</v>
      </c>
      <c r="W20" s="81">
        <v>43470.025416666664</v>
      </c>
      <c r="X20" s="83" t="s">
        <v>595</v>
      </c>
      <c r="Y20" s="79"/>
      <c r="Z20" s="79"/>
      <c r="AA20" s="82" t="s">
        <v>720</v>
      </c>
      <c r="AB20" s="79"/>
      <c r="AC20" s="79" t="b">
        <v>0</v>
      </c>
      <c r="AD20" s="79">
        <v>0</v>
      </c>
      <c r="AE20" s="82" t="s">
        <v>837</v>
      </c>
      <c r="AF20" s="79" t="b">
        <v>0</v>
      </c>
      <c r="AG20" s="79" t="s">
        <v>850</v>
      </c>
      <c r="AH20" s="79"/>
      <c r="AI20" s="82" t="s">
        <v>837</v>
      </c>
      <c r="AJ20" s="79" t="b">
        <v>0</v>
      </c>
      <c r="AK20" s="79">
        <v>1</v>
      </c>
      <c r="AL20" s="82" t="s">
        <v>763</v>
      </c>
      <c r="AM20" s="79" t="s">
        <v>858</v>
      </c>
      <c r="AN20" s="79" t="b">
        <v>0</v>
      </c>
      <c r="AO20" s="82" t="s">
        <v>763</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5</v>
      </c>
      <c r="BD20" s="48"/>
      <c r="BE20" s="49"/>
      <c r="BF20" s="48"/>
      <c r="BG20" s="49"/>
      <c r="BH20" s="48"/>
      <c r="BI20" s="49"/>
      <c r="BJ20" s="48"/>
      <c r="BK20" s="49"/>
      <c r="BL20" s="48"/>
    </row>
    <row r="21" spans="1:64" ht="15">
      <c r="A21" s="64" t="s">
        <v>222</v>
      </c>
      <c r="B21" s="64" t="s">
        <v>237</v>
      </c>
      <c r="C21" s="65" t="s">
        <v>2282</v>
      </c>
      <c r="D21" s="66">
        <v>3</v>
      </c>
      <c r="E21" s="67" t="s">
        <v>132</v>
      </c>
      <c r="F21" s="68">
        <v>35</v>
      </c>
      <c r="G21" s="65"/>
      <c r="H21" s="69"/>
      <c r="I21" s="70"/>
      <c r="J21" s="70"/>
      <c r="K21" s="34" t="s">
        <v>65</v>
      </c>
      <c r="L21" s="77">
        <v>21</v>
      </c>
      <c r="M21" s="77"/>
      <c r="N21" s="72"/>
      <c r="O21" s="79" t="s">
        <v>298</v>
      </c>
      <c r="P21" s="81">
        <v>43470.025416666664</v>
      </c>
      <c r="Q21" s="79" t="s">
        <v>310</v>
      </c>
      <c r="R21" s="83" t="s">
        <v>417</v>
      </c>
      <c r="S21" s="79" t="s">
        <v>458</v>
      </c>
      <c r="T21" s="79"/>
      <c r="U21" s="79"/>
      <c r="V21" s="83" t="s">
        <v>570</v>
      </c>
      <c r="W21" s="81">
        <v>43470.025416666664</v>
      </c>
      <c r="X21" s="83" t="s">
        <v>595</v>
      </c>
      <c r="Y21" s="79"/>
      <c r="Z21" s="79"/>
      <c r="AA21" s="82" t="s">
        <v>720</v>
      </c>
      <c r="AB21" s="79"/>
      <c r="AC21" s="79" t="b">
        <v>0</v>
      </c>
      <c r="AD21" s="79">
        <v>0</v>
      </c>
      <c r="AE21" s="82" t="s">
        <v>837</v>
      </c>
      <c r="AF21" s="79" t="b">
        <v>0</v>
      </c>
      <c r="AG21" s="79" t="s">
        <v>850</v>
      </c>
      <c r="AH21" s="79"/>
      <c r="AI21" s="82" t="s">
        <v>837</v>
      </c>
      <c r="AJ21" s="79" t="b">
        <v>0</v>
      </c>
      <c r="AK21" s="79">
        <v>1</v>
      </c>
      <c r="AL21" s="82" t="s">
        <v>763</v>
      </c>
      <c r="AM21" s="79" t="s">
        <v>858</v>
      </c>
      <c r="AN21" s="79" t="b">
        <v>0</v>
      </c>
      <c r="AO21" s="82" t="s">
        <v>763</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2</v>
      </c>
      <c r="BD21" s="48"/>
      <c r="BE21" s="49"/>
      <c r="BF21" s="48"/>
      <c r="BG21" s="49"/>
      <c r="BH21" s="48"/>
      <c r="BI21" s="49"/>
      <c r="BJ21" s="48"/>
      <c r="BK21" s="49"/>
      <c r="BL21" s="48"/>
    </row>
    <row r="22" spans="1:64" ht="15">
      <c r="A22" s="64" t="s">
        <v>222</v>
      </c>
      <c r="B22" s="64" t="s">
        <v>231</v>
      </c>
      <c r="C22" s="65" t="s">
        <v>2282</v>
      </c>
      <c r="D22" s="66">
        <v>3</v>
      </c>
      <c r="E22" s="67" t="s">
        <v>132</v>
      </c>
      <c r="F22" s="68">
        <v>35</v>
      </c>
      <c r="G22" s="65"/>
      <c r="H22" s="69"/>
      <c r="I22" s="70"/>
      <c r="J22" s="70"/>
      <c r="K22" s="34" t="s">
        <v>65</v>
      </c>
      <c r="L22" s="77">
        <v>22</v>
      </c>
      <c r="M22" s="77"/>
      <c r="N22" s="72"/>
      <c r="O22" s="79" t="s">
        <v>298</v>
      </c>
      <c r="P22" s="81">
        <v>43470.025416666664</v>
      </c>
      <c r="Q22" s="79" t="s">
        <v>310</v>
      </c>
      <c r="R22" s="83" t="s">
        <v>417</v>
      </c>
      <c r="S22" s="79" t="s">
        <v>458</v>
      </c>
      <c r="T22" s="79"/>
      <c r="U22" s="79"/>
      <c r="V22" s="83" t="s">
        <v>570</v>
      </c>
      <c r="W22" s="81">
        <v>43470.025416666664</v>
      </c>
      <c r="X22" s="83" t="s">
        <v>595</v>
      </c>
      <c r="Y22" s="79"/>
      <c r="Z22" s="79"/>
      <c r="AA22" s="82" t="s">
        <v>720</v>
      </c>
      <c r="AB22" s="79"/>
      <c r="AC22" s="79" t="b">
        <v>0</v>
      </c>
      <c r="AD22" s="79">
        <v>0</v>
      </c>
      <c r="AE22" s="82" t="s">
        <v>837</v>
      </c>
      <c r="AF22" s="79" t="b">
        <v>0</v>
      </c>
      <c r="AG22" s="79" t="s">
        <v>850</v>
      </c>
      <c r="AH22" s="79"/>
      <c r="AI22" s="82" t="s">
        <v>837</v>
      </c>
      <c r="AJ22" s="79" t="b">
        <v>0</v>
      </c>
      <c r="AK22" s="79">
        <v>1</v>
      </c>
      <c r="AL22" s="82" t="s">
        <v>763</v>
      </c>
      <c r="AM22" s="79" t="s">
        <v>858</v>
      </c>
      <c r="AN22" s="79" t="b">
        <v>0</v>
      </c>
      <c r="AO22" s="82" t="s">
        <v>763</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1</v>
      </c>
      <c r="BD22" s="48">
        <v>0</v>
      </c>
      <c r="BE22" s="49">
        <v>0</v>
      </c>
      <c r="BF22" s="48">
        <v>0</v>
      </c>
      <c r="BG22" s="49">
        <v>0</v>
      </c>
      <c r="BH22" s="48">
        <v>0</v>
      </c>
      <c r="BI22" s="49">
        <v>0</v>
      </c>
      <c r="BJ22" s="48">
        <v>11</v>
      </c>
      <c r="BK22" s="49">
        <v>100</v>
      </c>
      <c r="BL22" s="48">
        <v>11</v>
      </c>
    </row>
    <row r="23" spans="1:64" ht="15">
      <c r="A23" s="64" t="s">
        <v>223</v>
      </c>
      <c r="B23" s="64" t="s">
        <v>246</v>
      </c>
      <c r="C23" s="65" t="s">
        <v>2282</v>
      </c>
      <c r="D23" s="66">
        <v>3</v>
      </c>
      <c r="E23" s="67" t="s">
        <v>132</v>
      </c>
      <c r="F23" s="68">
        <v>35</v>
      </c>
      <c r="G23" s="65"/>
      <c r="H23" s="69"/>
      <c r="I23" s="70"/>
      <c r="J23" s="70"/>
      <c r="K23" s="34" t="s">
        <v>65</v>
      </c>
      <c r="L23" s="77">
        <v>23</v>
      </c>
      <c r="M23" s="77"/>
      <c r="N23" s="72"/>
      <c r="O23" s="79" t="s">
        <v>298</v>
      </c>
      <c r="P23" s="81">
        <v>43475.88884259259</v>
      </c>
      <c r="Q23" s="79" t="s">
        <v>311</v>
      </c>
      <c r="R23" s="79"/>
      <c r="S23" s="79"/>
      <c r="T23" s="79" t="s">
        <v>479</v>
      </c>
      <c r="U23" s="83" t="s">
        <v>520</v>
      </c>
      <c r="V23" s="83" t="s">
        <v>520</v>
      </c>
      <c r="W23" s="81">
        <v>43475.88884259259</v>
      </c>
      <c r="X23" s="83" t="s">
        <v>596</v>
      </c>
      <c r="Y23" s="79"/>
      <c r="Z23" s="79"/>
      <c r="AA23" s="82" t="s">
        <v>721</v>
      </c>
      <c r="AB23" s="79"/>
      <c r="AC23" s="79" t="b">
        <v>0</v>
      </c>
      <c r="AD23" s="79">
        <v>0</v>
      </c>
      <c r="AE23" s="82" t="s">
        <v>837</v>
      </c>
      <c r="AF23" s="79" t="b">
        <v>0</v>
      </c>
      <c r="AG23" s="79" t="s">
        <v>850</v>
      </c>
      <c r="AH23" s="79"/>
      <c r="AI23" s="82" t="s">
        <v>837</v>
      </c>
      <c r="AJ23" s="79" t="b">
        <v>0</v>
      </c>
      <c r="AK23" s="79">
        <v>0</v>
      </c>
      <c r="AL23" s="82" t="s">
        <v>837</v>
      </c>
      <c r="AM23" s="79" t="s">
        <v>859</v>
      </c>
      <c r="AN23" s="79" t="b">
        <v>0</v>
      </c>
      <c r="AO23" s="82" t="s">
        <v>721</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1</v>
      </c>
      <c r="BE23" s="49">
        <v>3.125</v>
      </c>
      <c r="BF23" s="48">
        <v>0</v>
      </c>
      <c r="BG23" s="49">
        <v>0</v>
      </c>
      <c r="BH23" s="48">
        <v>0</v>
      </c>
      <c r="BI23" s="49">
        <v>0</v>
      </c>
      <c r="BJ23" s="48">
        <v>31</v>
      </c>
      <c r="BK23" s="49">
        <v>96.875</v>
      </c>
      <c r="BL23" s="48">
        <v>32</v>
      </c>
    </row>
    <row r="24" spans="1:64" ht="15">
      <c r="A24" s="64" t="s">
        <v>224</v>
      </c>
      <c r="B24" s="64" t="s">
        <v>247</v>
      </c>
      <c r="C24" s="65" t="s">
        <v>2282</v>
      </c>
      <c r="D24" s="66">
        <v>3</v>
      </c>
      <c r="E24" s="67" t="s">
        <v>132</v>
      </c>
      <c r="F24" s="68">
        <v>35</v>
      </c>
      <c r="G24" s="65"/>
      <c r="H24" s="69"/>
      <c r="I24" s="70"/>
      <c r="J24" s="70"/>
      <c r="K24" s="34" t="s">
        <v>65</v>
      </c>
      <c r="L24" s="77">
        <v>24</v>
      </c>
      <c r="M24" s="77"/>
      <c r="N24" s="72"/>
      <c r="O24" s="79" t="s">
        <v>298</v>
      </c>
      <c r="P24" s="81">
        <v>43412.62582175926</v>
      </c>
      <c r="Q24" s="79" t="s">
        <v>312</v>
      </c>
      <c r="R24" s="79"/>
      <c r="S24" s="79"/>
      <c r="T24" s="79" t="s">
        <v>480</v>
      </c>
      <c r="U24" s="83" t="s">
        <v>521</v>
      </c>
      <c r="V24" s="83" t="s">
        <v>521</v>
      </c>
      <c r="W24" s="81">
        <v>43412.62582175926</v>
      </c>
      <c r="X24" s="83" t="s">
        <v>597</v>
      </c>
      <c r="Y24" s="79"/>
      <c r="Z24" s="79"/>
      <c r="AA24" s="82" t="s">
        <v>722</v>
      </c>
      <c r="AB24" s="79"/>
      <c r="AC24" s="79" t="b">
        <v>0</v>
      </c>
      <c r="AD24" s="79">
        <v>5</v>
      </c>
      <c r="AE24" s="82" t="s">
        <v>837</v>
      </c>
      <c r="AF24" s="79" t="b">
        <v>0</v>
      </c>
      <c r="AG24" s="79" t="s">
        <v>850</v>
      </c>
      <c r="AH24" s="79"/>
      <c r="AI24" s="82" t="s">
        <v>837</v>
      </c>
      <c r="AJ24" s="79" t="b">
        <v>0</v>
      </c>
      <c r="AK24" s="79">
        <v>1</v>
      </c>
      <c r="AL24" s="82" t="s">
        <v>837</v>
      </c>
      <c r="AM24" s="79" t="s">
        <v>856</v>
      </c>
      <c r="AN24" s="79" t="b">
        <v>0</v>
      </c>
      <c r="AO24" s="82" t="s">
        <v>722</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225</v>
      </c>
      <c r="B25" s="64" t="s">
        <v>248</v>
      </c>
      <c r="C25" s="65" t="s">
        <v>2282</v>
      </c>
      <c r="D25" s="66">
        <v>3</v>
      </c>
      <c r="E25" s="67" t="s">
        <v>132</v>
      </c>
      <c r="F25" s="68">
        <v>35</v>
      </c>
      <c r="G25" s="65"/>
      <c r="H25" s="69"/>
      <c r="I25" s="70"/>
      <c r="J25" s="70"/>
      <c r="K25" s="34" t="s">
        <v>65</v>
      </c>
      <c r="L25" s="77">
        <v>25</v>
      </c>
      <c r="M25" s="77"/>
      <c r="N25" s="72"/>
      <c r="O25" s="79" t="s">
        <v>298</v>
      </c>
      <c r="P25" s="81">
        <v>43415.46574074074</v>
      </c>
      <c r="Q25" s="79" t="s">
        <v>313</v>
      </c>
      <c r="R25" s="79"/>
      <c r="S25" s="79"/>
      <c r="T25" s="79"/>
      <c r="U25" s="79"/>
      <c r="V25" s="83" t="s">
        <v>571</v>
      </c>
      <c r="W25" s="81">
        <v>43415.46574074074</v>
      </c>
      <c r="X25" s="83" t="s">
        <v>598</v>
      </c>
      <c r="Y25" s="79"/>
      <c r="Z25" s="79"/>
      <c r="AA25" s="82" t="s">
        <v>723</v>
      </c>
      <c r="AB25" s="79"/>
      <c r="AC25" s="79" t="b">
        <v>0</v>
      </c>
      <c r="AD25" s="79">
        <v>0</v>
      </c>
      <c r="AE25" s="82" t="s">
        <v>837</v>
      </c>
      <c r="AF25" s="79" t="b">
        <v>0</v>
      </c>
      <c r="AG25" s="79" t="s">
        <v>850</v>
      </c>
      <c r="AH25" s="79"/>
      <c r="AI25" s="82" t="s">
        <v>837</v>
      </c>
      <c r="AJ25" s="79" t="b">
        <v>0</v>
      </c>
      <c r="AK25" s="79">
        <v>2</v>
      </c>
      <c r="AL25" s="82" t="s">
        <v>722</v>
      </c>
      <c r="AM25" s="79" t="s">
        <v>858</v>
      </c>
      <c r="AN25" s="79" t="b">
        <v>0</v>
      </c>
      <c r="AO25" s="82" t="s">
        <v>722</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224</v>
      </c>
      <c r="B26" s="64" t="s">
        <v>248</v>
      </c>
      <c r="C26" s="65" t="s">
        <v>2282</v>
      </c>
      <c r="D26" s="66">
        <v>3</v>
      </c>
      <c r="E26" s="67" t="s">
        <v>132</v>
      </c>
      <c r="F26" s="68">
        <v>35</v>
      </c>
      <c r="G26" s="65"/>
      <c r="H26" s="69"/>
      <c r="I26" s="70"/>
      <c r="J26" s="70"/>
      <c r="K26" s="34" t="s">
        <v>65</v>
      </c>
      <c r="L26" s="77">
        <v>26</v>
      </c>
      <c r="M26" s="77"/>
      <c r="N26" s="72"/>
      <c r="O26" s="79" t="s">
        <v>298</v>
      </c>
      <c r="P26" s="81">
        <v>43412.62582175926</v>
      </c>
      <c r="Q26" s="79" t="s">
        <v>312</v>
      </c>
      <c r="R26" s="79"/>
      <c r="S26" s="79"/>
      <c r="T26" s="79" t="s">
        <v>480</v>
      </c>
      <c r="U26" s="83" t="s">
        <v>521</v>
      </c>
      <c r="V26" s="83" t="s">
        <v>521</v>
      </c>
      <c r="W26" s="81">
        <v>43412.62582175926</v>
      </c>
      <c r="X26" s="83" t="s">
        <v>597</v>
      </c>
      <c r="Y26" s="79"/>
      <c r="Z26" s="79"/>
      <c r="AA26" s="82" t="s">
        <v>722</v>
      </c>
      <c r="AB26" s="79"/>
      <c r="AC26" s="79" t="b">
        <v>0</v>
      </c>
      <c r="AD26" s="79">
        <v>5</v>
      </c>
      <c r="AE26" s="82" t="s">
        <v>837</v>
      </c>
      <c r="AF26" s="79" t="b">
        <v>0</v>
      </c>
      <c r="AG26" s="79" t="s">
        <v>850</v>
      </c>
      <c r="AH26" s="79"/>
      <c r="AI26" s="82" t="s">
        <v>837</v>
      </c>
      <c r="AJ26" s="79" t="b">
        <v>0</v>
      </c>
      <c r="AK26" s="79">
        <v>1</v>
      </c>
      <c r="AL26" s="82" t="s">
        <v>837</v>
      </c>
      <c r="AM26" s="79" t="s">
        <v>856</v>
      </c>
      <c r="AN26" s="79" t="b">
        <v>0</v>
      </c>
      <c r="AO26" s="82" t="s">
        <v>722</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225</v>
      </c>
      <c r="B27" s="64" t="s">
        <v>249</v>
      </c>
      <c r="C27" s="65" t="s">
        <v>2282</v>
      </c>
      <c r="D27" s="66">
        <v>3</v>
      </c>
      <c r="E27" s="67" t="s">
        <v>132</v>
      </c>
      <c r="F27" s="68">
        <v>35</v>
      </c>
      <c r="G27" s="65"/>
      <c r="H27" s="69"/>
      <c r="I27" s="70"/>
      <c r="J27" s="70"/>
      <c r="K27" s="34" t="s">
        <v>65</v>
      </c>
      <c r="L27" s="77">
        <v>27</v>
      </c>
      <c r="M27" s="77"/>
      <c r="N27" s="72"/>
      <c r="O27" s="79" t="s">
        <v>298</v>
      </c>
      <c r="P27" s="81">
        <v>43415.46574074074</v>
      </c>
      <c r="Q27" s="79" t="s">
        <v>313</v>
      </c>
      <c r="R27" s="79"/>
      <c r="S27" s="79"/>
      <c r="T27" s="79"/>
      <c r="U27" s="79"/>
      <c r="V27" s="83" t="s">
        <v>571</v>
      </c>
      <c r="W27" s="81">
        <v>43415.46574074074</v>
      </c>
      <c r="X27" s="83" t="s">
        <v>598</v>
      </c>
      <c r="Y27" s="79"/>
      <c r="Z27" s="79"/>
      <c r="AA27" s="82" t="s">
        <v>723</v>
      </c>
      <c r="AB27" s="79"/>
      <c r="AC27" s="79" t="b">
        <v>0</v>
      </c>
      <c r="AD27" s="79">
        <v>0</v>
      </c>
      <c r="AE27" s="82" t="s">
        <v>837</v>
      </c>
      <c r="AF27" s="79" t="b">
        <v>0</v>
      </c>
      <c r="AG27" s="79" t="s">
        <v>850</v>
      </c>
      <c r="AH27" s="79"/>
      <c r="AI27" s="82" t="s">
        <v>837</v>
      </c>
      <c r="AJ27" s="79" t="b">
        <v>0</v>
      </c>
      <c r="AK27" s="79">
        <v>2</v>
      </c>
      <c r="AL27" s="82" t="s">
        <v>722</v>
      </c>
      <c r="AM27" s="79" t="s">
        <v>858</v>
      </c>
      <c r="AN27" s="79" t="b">
        <v>0</v>
      </c>
      <c r="AO27" s="82" t="s">
        <v>722</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0</v>
      </c>
      <c r="BE27" s="49">
        <v>0</v>
      </c>
      <c r="BF27" s="48">
        <v>0</v>
      </c>
      <c r="BG27" s="49">
        <v>0</v>
      </c>
      <c r="BH27" s="48">
        <v>0</v>
      </c>
      <c r="BI27" s="49">
        <v>0</v>
      </c>
      <c r="BJ27" s="48">
        <v>19</v>
      </c>
      <c r="BK27" s="49">
        <v>100</v>
      </c>
      <c r="BL27" s="48">
        <v>19</v>
      </c>
    </row>
    <row r="28" spans="1:64" ht="15">
      <c r="A28" s="64" t="s">
        <v>224</v>
      </c>
      <c r="B28" s="64" t="s">
        <v>249</v>
      </c>
      <c r="C28" s="65" t="s">
        <v>2282</v>
      </c>
      <c r="D28" s="66">
        <v>3</v>
      </c>
      <c r="E28" s="67" t="s">
        <v>132</v>
      </c>
      <c r="F28" s="68">
        <v>35</v>
      </c>
      <c r="G28" s="65"/>
      <c r="H28" s="69"/>
      <c r="I28" s="70"/>
      <c r="J28" s="70"/>
      <c r="K28" s="34" t="s">
        <v>65</v>
      </c>
      <c r="L28" s="77">
        <v>28</v>
      </c>
      <c r="M28" s="77"/>
      <c r="N28" s="72"/>
      <c r="O28" s="79" t="s">
        <v>298</v>
      </c>
      <c r="P28" s="81">
        <v>43412.62582175926</v>
      </c>
      <c r="Q28" s="79" t="s">
        <v>312</v>
      </c>
      <c r="R28" s="79"/>
      <c r="S28" s="79"/>
      <c r="T28" s="79" t="s">
        <v>480</v>
      </c>
      <c r="U28" s="83" t="s">
        <v>521</v>
      </c>
      <c r="V28" s="83" t="s">
        <v>521</v>
      </c>
      <c r="W28" s="81">
        <v>43412.62582175926</v>
      </c>
      <c r="X28" s="83" t="s">
        <v>597</v>
      </c>
      <c r="Y28" s="79"/>
      <c r="Z28" s="79"/>
      <c r="AA28" s="82" t="s">
        <v>722</v>
      </c>
      <c r="AB28" s="79"/>
      <c r="AC28" s="79" t="b">
        <v>0</v>
      </c>
      <c r="AD28" s="79">
        <v>5</v>
      </c>
      <c r="AE28" s="82" t="s">
        <v>837</v>
      </c>
      <c r="AF28" s="79" t="b">
        <v>0</v>
      </c>
      <c r="AG28" s="79" t="s">
        <v>850</v>
      </c>
      <c r="AH28" s="79"/>
      <c r="AI28" s="82" t="s">
        <v>837</v>
      </c>
      <c r="AJ28" s="79" t="b">
        <v>0</v>
      </c>
      <c r="AK28" s="79">
        <v>1</v>
      </c>
      <c r="AL28" s="82" t="s">
        <v>837</v>
      </c>
      <c r="AM28" s="79" t="s">
        <v>856</v>
      </c>
      <c r="AN28" s="79" t="b">
        <v>0</v>
      </c>
      <c r="AO28" s="82" t="s">
        <v>722</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0</v>
      </c>
      <c r="BE28" s="49">
        <v>0</v>
      </c>
      <c r="BF28" s="48">
        <v>0</v>
      </c>
      <c r="BG28" s="49">
        <v>0</v>
      </c>
      <c r="BH28" s="48">
        <v>0</v>
      </c>
      <c r="BI28" s="49">
        <v>0</v>
      </c>
      <c r="BJ28" s="48">
        <v>28</v>
      </c>
      <c r="BK28" s="49">
        <v>100</v>
      </c>
      <c r="BL28" s="48">
        <v>28</v>
      </c>
    </row>
    <row r="29" spans="1:64" ht="15">
      <c r="A29" s="64" t="s">
        <v>226</v>
      </c>
      <c r="B29" s="64" t="s">
        <v>224</v>
      </c>
      <c r="C29" s="65" t="s">
        <v>2282</v>
      </c>
      <c r="D29" s="66">
        <v>3</v>
      </c>
      <c r="E29" s="67" t="s">
        <v>132</v>
      </c>
      <c r="F29" s="68">
        <v>35</v>
      </c>
      <c r="G29" s="65"/>
      <c r="H29" s="69"/>
      <c r="I29" s="70"/>
      <c r="J29" s="70"/>
      <c r="K29" s="34" t="s">
        <v>66</v>
      </c>
      <c r="L29" s="77">
        <v>29</v>
      </c>
      <c r="M29" s="77"/>
      <c r="N29" s="72"/>
      <c r="O29" s="79" t="s">
        <v>298</v>
      </c>
      <c r="P29" s="81">
        <v>43448.694386574076</v>
      </c>
      <c r="Q29" s="79" t="s">
        <v>314</v>
      </c>
      <c r="R29" s="79"/>
      <c r="S29" s="79"/>
      <c r="T29" s="79" t="s">
        <v>481</v>
      </c>
      <c r="U29" s="79"/>
      <c r="V29" s="83" t="s">
        <v>572</v>
      </c>
      <c r="W29" s="81">
        <v>43448.694386574076</v>
      </c>
      <c r="X29" s="83" t="s">
        <v>599</v>
      </c>
      <c r="Y29" s="79"/>
      <c r="Z29" s="79"/>
      <c r="AA29" s="82" t="s">
        <v>724</v>
      </c>
      <c r="AB29" s="79"/>
      <c r="AC29" s="79" t="b">
        <v>0</v>
      </c>
      <c r="AD29" s="79">
        <v>0</v>
      </c>
      <c r="AE29" s="82" t="s">
        <v>837</v>
      </c>
      <c r="AF29" s="79" t="b">
        <v>1</v>
      </c>
      <c r="AG29" s="79" t="s">
        <v>850</v>
      </c>
      <c r="AH29" s="79"/>
      <c r="AI29" s="82" t="s">
        <v>834</v>
      </c>
      <c r="AJ29" s="79" t="b">
        <v>0</v>
      </c>
      <c r="AK29" s="79">
        <v>1</v>
      </c>
      <c r="AL29" s="82" t="s">
        <v>784</v>
      </c>
      <c r="AM29" s="79" t="s">
        <v>856</v>
      </c>
      <c r="AN29" s="79" t="b">
        <v>0</v>
      </c>
      <c r="AO29" s="82" t="s">
        <v>784</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v>3</v>
      </c>
      <c r="BE29" s="49">
        <v>15.789473684210526</v>
      </c>
      <c r="BF29" s="48">
        <v>0</v>
      </c>
      <c r="BG29" s="49">
        <v>0</v>
      </c>
      <c r="BH29" s="48">
        <v>0</v>
      </c>
      <c r="BI29" s="49">
        <v>0</v>
      </c>
      <c r="BJ29" s="48">
        <v>16</v>
      </c>
      <c r="BK29" s="49">
        <v>84.21052631578948</v>
      </c>
      <c r="BL29" s="48">
        <v>19</v>
      </c>
    </row>
    <row r="30" spans="1:64" ht="15">
      <c r="A30" s="64" t="s">
        <v>224</v>
      </c>
      <c r="B30" s="64" t="s">
        <v>226</v>
      </c>
      <c r="C30" s="65" t="s">
        <v>2282</v>
      </c>
      <c r="D30" s="66">
        <v>3</v>
      </c>
      <c r="E30" s="67" t="s">
        <v>132</v>
      </c>
      <c r="F30" s="68">
        <v>35</v>
      </c>
      <c r="G30" s="65"/>
      <c r="H30" s="69"/>
      <c r="I30" s="70"/>
      <c r="J30" s="70"/>
      <c r="K30" s="34" t="s">
        <v>66</v>
      </c>
      <c r="L30" s="77">
        <v>30</v>
      </c>
      <c r="M30" s="77"/>
      <c r="N30" s="72"/>
      <c r="O30" s="79" t="s">
        <v>297</v>
      </c>
      <c r="P30" s="81">
        <v>43448.57040509259</v>
      </c>
      <c r="Q30" s="79" t="s">
        <v>315</v>
      </c>
      <c r="R30" s="79"/>
      <c r="S30" s="79"/>
      <c r="T30" s="79" t="s">
        <v>477</v>
      </c>
      <c r="U30" s="79"/>
      <c r="V30" s="83" t="s">
        <v>573</v>
      </c>
      <c r="W30" s="81">
        <v>43448.57040509259</v>
      </c>
      <c r="X30" s="83" t="s">
        <v>600</v>
      </c>
      <c r="Y30" s="79"/>
      <c r="Z30" s="79"/>
      <c r="AA30" s="82" t="s">
        <v>725</v>
      </c>
      <c r="AB30" s="82" t="s">
        <v>834</v>
      </c>
      <c r="AC30" s="79" t="b">
        <v>0</v>
      </c>
      <c r="AD30" s="79">
        <v>0</v>
      </c>
      <c r="AE30" s="82" t="s">
        <v>839</v>
      </c>
      <c r="AF30" s="79" t="b">
        <v>0</v>
      </c>
      <c r="AG30" s="79" t="s">
        <v>850</v>
      </c>
      <c r="AH30" s="79"/>
      <c r="AI30" s="82" t="s">
        <v>837</v>
      </c>
      <c r="AJ30" s="79" t="b">
        <v>0</v>
      </c>
      <c r="AK30" s="79">
        <v>0</v>
      </c>
      <c r="AL30" s="82" t="s">
        <v>837</v>
      </c>
      <c r="AM30" s="79" t="s">
        <v>856</v>
      </c>
      <c r="AN30" s="79" t="b">
        <v>0</v>
      </c>
      <c r="AO30" s="82" t="s">
        <v>834</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2</v>
      </c>
      <c r="BE30" s="49">
        <v>14.285714285714286</v>
      </c>
      <c r="BF30" s="48">
        <v>0</v>
      </c>
      <c r="BG30" s="49">
        <v>0</v>
      </c>
      <c r="BH30" s="48">
        <v>0</v>
      </c>
      <c r="BI30" s="49">
        <v>0</v>
      </c>
      <c r="BJ30" s="48">
        <v>12</v>
      </c>
      <c r="BK30" s="49">
        <v>85.71428571428571</v>
      </c>
      <c r="BL30" s="48">
        <v>14</v>
      </c>
    </row>
    <row r="31" spans="1:64" ht="15">
      <c r="A31" s="64" t="s">
        <v>227</v>
      </c>
      <c r="B31" s="64" t="s">
        <v>250</v>
      </c>
      <c r="C31" s="65" t="s">
        <v>2282</v>
      </c>
      <c r="D31" s="66">
        <v>3</v>
      </c>
      <c r="E31" s="67" t="s">
        <v>132</v>
      </c>
      <c r="F31" s="68">
        <v>35</v>
      </c>
      <c r="G31" s="65"/>
      <c r="H31" s="69"/>
      <c r="I31" s="70"/>
      <c r="J31" s="70"/>
      <c r="K31" s="34" t="s">
        <v>65</v>
      </c>
      <c r="L31" s="77">
        <v>31</v>
      </c>
      <c r="M31" s="77"/>
      <c r="N31" s="72"/>
      <c r="O31" s="79" t="s">
        <v>297</v>
      </c>
      <c r="P31" s="81">
        <v>43406.6990625</v>
      </c>
      <c r="Q31" s="79" t="s">
        <v>316</v>
      </c>
      <c r="R31" s="79"/>
      <c r="S31" s="79"/>
      <c r="T31" s="79" t="s">
        <v>477</v>
      </c>
      <c r="U31" s="79"/>
      <c r="V31" s="83" t="s">
        <v>574</v>
      </c>
      <c r="W31" s="81">
        <v>43406.6990625</v>
      </c>
      <c r="X31" s="83" t="s">
        <v>601</v>
      </c>
      <c r="Y31" s="79"/>
      <c r="Z31" s="79"/>
      <c r="AA31" s="82" t="s">
        <v>726</v>
      </c>
      <c r="AB31" s="82" t="s">
        <v>835</v>
      </c>
      <c r="AC31" s="79" t="b">
        <v>0</v>
      </c>
      <c r="AD31" s="79">
        <v>0</v>
      </c>
      <c r="AE31" s="82" t="s">
        <v>840</v>
      </c>
      <c r="AF31" s="79" t="b">
        <v>0</v>
      </c>
      <c r="AG31" s="79" t="s">
        <v>851</v>
      </c>
      <c r="AH31" s="79"/>
      <c r="AI31" s="82" t="s">
        <v>837</v>
      </c>
      <c r="AJ31" s="79" t="b">
        <v>0</v>
      </c>
      <c r="AK31" s="79">
        <v>0</v>
      </c>
      <c r="AL31" s="82" t="s">
        <v>837</v>
      </c>
      <c r="AM31" s="79" t="s">
        <v>856</v>
      </c>
      <c r="AN31" s="79" t="b">
        <v>0</v>
      </c>
      <c r="AO31" s="82" t="s">
        <v>835</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2</v>
      </c>
      <c r="BK31" s="49">
        <v>100</v>
      </c>
      <c r="BL31" s="48">
        <v>2</v>
      </c>
    </row>
    <row r="32" spans="1:64" ht="15">
      <c r="A32" s="64" t="s">
        <v>227</v>
      </c>
      <c r="B32" s="64" t="s">
        <v>251</v>
      </c>
      <c r="C32" s="65" t="s">
        <v>2282</v>
      </c>
      <c r="D32" s="66">
        <v>3</v>
      </c>
      <c r="E32" s="67" t="s">
        <v>132</v>
      </c>
      <c r="F32" s="68">
        <v>35</v>
      </c>
      <c r="G32" s="65"/>
      <c r="H32" s="69"/>
      <c r="I32" s="70"/>
      <c r="J32" s="70"/>
      <c r="K32" s="34" t="s">
        <v>65</v>
      </c>
      <c r="L32" s="77">
        <v>32</v>
      </c>
      <c r="M32" s="77"/>
      <c r="N32" s="72"/>
      <c r="O32" s="79" t="s">
        <v>298</v>
      </c>
      <c r="P32" s="81">
        <v>43408.863171296296</v>
      </c>
      <c r="Q32" s="79" t="s">
        <v>317</v>
      </c>
      <c r="R32" s="79"/>
      <c r="S32" s="79"/>
      <c r="T32" s="79" t="s">
        <v>471</v>
      </c>
      <c r="U32" s="83" t="s">
        <v>522</v>
      </c>
      <c r="V32" s="83" t="s">
        <v>522</v>
      </c>
      <c r="W32" s="81">
        <v>43408.863171296296</v>
      </c>
      <c r="X32" s="83" t="s">
        <v>602</v>
      </c>
      <c r="Y32" s="79"/>
      <c r="Z32" s="79"/>
      <c r="AA32" s="82" t="s">
        <v>727</v>
      </c>
      <c r="AB32" s="79"/>
      <c r="AC32" s="79" t="b">
        <v>0</v>
      </c>
      <c r="AD32" s="79">
        <v>0</v>
      </c>
      <c r="AE32" s="82" t="s">
        <v>837</v>
      </c>
      <c r="AF32" s="79" t="b">
        <v>0</v>
      </c>
      <c r="AG32" s="79" t="s">
        <v>850</v>
      </c>
      <c r="AH32" s="79"/>
      <c r="AI32" s="82" t="s">
        <v>837</v>
      </c>
      <c r="AJ32" s="79" t="b">
        <v>0</v>
      </c>
      <c r="AK32" s="79">
        <v>0</v>
      </c>
      <c r="AL32" s="82" t="s">
        <v>837</v>
      </c>
      <c r="AM32" s="79" t="s">
        <v>856</v>
      </c>
      <c r="AN32" s="79" t="b">
        <v>0</v>
      </c>
      <c r="AO32" s="82" t="s">
        <v>727</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228</v>
      </c>
      <c r="B33" s="64" t="s">
        <v>228</v>
      </c>
      <c r="C33" s="65" t="s">
        <v>2282</v>
      </c>
      <c r="D33" s="66">
        <v>3</v>
      </c>
      <c r="E33" s="67" t="s">
        <v>132</v>
      </c>
      <c r="F33" s="68">
        <v>35</v>
      </c>
      <c r="G33" s="65"/>
      <c r="H33" s="69"/>
      <c r="I33" s="70"/>
      <c r="J33" s="70"/>
      <c r="K33" s="34" t="s">
        <v>65</v>
      </c>
      <c r="L33" s="77">
        <v>33</v>
      </c>
      <c r="M33" s="77"/>
      <c r="N33" s="72"/>
      <c r="O33" s="79" t="s">
        <v>176</v>
      </c>
      <c r="P33" s="81">
        <v>43414.79335648148</v>
      </c>
      <c r="Q33" s="79" t="s">
        <v>318</v>
      </c>
      <c r="R33" s="79"/>
      <c r="S33" s="79"/>
      <c r="T33" s="79" t="s">
        <v>477</v>
      </c>
      <c r="U33" s="83" t="s">
        <v>523</v>
      </c>
      <c r="V33" s="83" t="s">
        <v>523</v>
      </c>
      <c r="W33" s="81">
        <v>43414.79335648148</v>
      </c>
      <c r="X33" s="83" t="s">
        <v>603</v>
      </c>
      <c r="Y33" s="79"/>
      <c r="Z33" s="79"/>
      <c r="AA33" s="82" t="s">
        <v>728</v>
      </c>
      <c r="AB33" s="79"/>
      <c r="AC33" s="79" t="b">
        <v>0</v>
      </c>
      <c r="AD33" s="79">
        <v>0</v>
      </c>
      <c r="AE33" s="82" t="s">
        <v>837</v>
      </c>
      <c r="AF33" s="79" t="b">
        <v>0</v>
      </c>
      <c r="AG33" s="79" t="s">
        <v>850</v>
      </c>
      <c r="AH33" s="79"/>
      <c r="AI33" s="82" t="s">
        <v>837</v>
      </c>
      <c r="AJ33" s="79" t="b">
        <v>0</v>
      </c>
      <c r="AK33" s="79">
        <v>0</v>
      </c>
      <c r="AL33" s="82" t="s">
        <v>837</v>
      </c>
      <c r="AM33" s="79" t="s">
        <v>856</v>
      </c>
      <c r="AN33" s="79" t="b">
        <v>0</v>
      </c>
      <c r="AO33" s="82" t="s">
        <v>728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7</v>
      </c>
      <c r="BK33" s="49">
        <v>100</v>
      </c>
      <c r="BL33" s="48">
        <v>7</v>
      </c>
    </row>
    <row r="34" spans="1:64" ht="15">
      <c r="A34" s="64" t="s">
        <v>228</v>
      </c>
      <c r="B34" s="64" t="s">
        <v>237</v>
      </c>
      <c r="C34" s="65" t="s">
        <v>2282</v>
      </c>
      <c r="D34" s="66">
        <v>3</v>
      </c>
      <c r="E34" s="67" t="s">
        <v>132</v>
      </c>
      <c r="F34" s="68">
        <v>35</v>
      </c>
      <c r="G34" s="65"/>
      <c r="H34" s="69"/>
      <c r="I34" s="70"/>
      <c r="J34" s="70"/>
      <c r="K34" s="34" t="s">
        <v>65</v>
      </c>
      <c r="L34" s="77">
        <v>34</v>
      </c>
      <c r="M34" s="77"/>
      <c r="N34" s="72"/>
      <c r="O34" s="79" t="s">
        <v>298</v>
      </c>
      <c r="P34" s="81">
        <v>43423.81298611111</v>
      </c>
      <c r="Q34" s="79" t="s">
        <v>319</v>
      </c>
      <c r="R34" s="79"/>
      <c r="S34" s="79"/>
      <c r="T34" s="79"/>
      <c r="U34" s="79"/>
      <c r="V34" s="83" t="s">
        <v>575</v>
      </c>
      <c r="W34" s="81">
        <v>43423.81298611111</v>
      </c>
      <c r="X34" s="83" t="s">
        <v>604</v>
      </c>
      <c r="Y34" s="79"/>
      <c r="Z34" s="79"/>
      <c r="AA34" s="82" t="s">
        <v>729</v>
      </c>
      <c r="AB34" s="79"/>
      <c r="AC34" s="79" t="b">
        <v>0</v>
      </c>
      <c r="AD34" s="79">
        <v>0</v>
      </c>
      <c r="AE34" s="82" t="s">
        <v>837</v>
      </c>
      <c r="AF34" s="79" t="b">
        <v>0</v>
      </c>
      <c r="AG34" s="79" t="s">
        <v>850</v>
      </c>
      <c r="AH34" s="79"/>
      <c r="AI34" s="82" t="s">
        <v>837</v>
      </c>
      <c r="AJ34" s="79" t="b">
        <v>0</v>
      </c>
      <c r="AK34" s="79">
        <v>2</v>
      </c>
      <c r="AL34" s="82" t="s">
        <v>801</v>
      </c>
      <c r="AM34" s="79" t="s">
        <v>856</v>
      </c>
      <c r="AN34" s="79" t="b">
        <v>0</v>
      </c>
      <c r="AO34" s="82" t="s">
        <v>801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2</v>
      </c>
      <c r="BD34" s="48">
        <v>2</v>
      </c>
      <c r="BE34" s="49">
        <v>8.695652173913043</v>
      </c>
      <c r="BF34" s="48">
        <v>2</v>
      </c>
      <c r="BG34" s="49">
        <v>8.695652173913043</v>
      </c>
      <c r="BH34" s="48">
        <v>0</v>
      </c>
      <c r="BI34" s="49">
        <v>0</v>
      </c>
      <c r="BJ34" s="48">
        <v>19</v>
      </c>
      <c r="BK34" s="49">
        <v>82.6086956521739</v>
      </c>
      <c r="BL34" s="48">
        <v>23</v>
      </c>
    </row>
    <row r="35" spans="1:64" ht="15">
      <c r="A35" s="64" t="s">
        <v>227</v>
      </c>
      <c r="B35" s="64" t="s">
        <v>228</v>
      </c>
      <c r="C35" s="65" t="s">
        <v>2282</v>
      </c>
      <c r="D35" s="66">
        <v>3</v>
      </c>
      <c r="E35" s="67" t="s">
        <v>132</v>
      </c>
      <c r="F35" s="68">
        <v>35</v>
      </c>
      <c r="G35" s="65"/>
      <c r="H35" s="69"/>
      <c r="I35" s="70"/>
      <c r="J35" s="70"/>
      <c r="K35" s="34" t="s">
        <v>65</v>
      </c>
      <c r="L35" s="77">
        <v>35</v>
      </c>
      <c r="M35" s="77"/>
      <c r="N35" s="72"/>
      <c r="O35" s="79" t="s">
        <v>297</v>
      </c>
      <c r="P35" s="81">
        <v>43415.70009259259</v>
      </c>
      <c r="Q35" s="79" t="s">
        <v>320</v>
      </c>
      <c r="R35" s="79"/>
      <c r="S35" s="79"/>
      <c r="T35" s="79" t="s">
        <v>471</v>
      </c>
      <c r="U35" s="79"/>
      <c r="V35" s="83" t="s">
        <v>574</v>
      </c>
      <c r="W35" s="81">
        <v>43415.70009259259</v>
      </c>
      <c r="X35" s="83" t="s">
        <v>605</v>
      </c>
      <c r="Y35" s="79"/>
      <c r="Z35" s="79"/>
      <c r="AA35" s="82" t="s">
        <v>730</v>
      </c>
      <c r="AB35" s="82" t="s">
        <v>728</v>
      </c>
      <c r="AC35" s="79" t="b">
        <v>0</v>
      </c>
      <c r="AD35" s="79">
        <v>0</v>
      </c>
      <c r="AE35" s="82" t="s">
        <v>841</v>
      </c>
      <c r="AF35" s="79" t="b">
        <v>0</v>
      </c>
      <c r="AG35" s="79" t="s">
        <v>850</v>
      </c>
      <c r="AH35" s="79"/>
      <c r="AI35" s="82" t="s">
        <v>837</v>
      </c>
      <c r="AJ35" s="79" t="b">
        <v>0</v>
      </c>
      <c r="AK35" s="79">
        <v>0</v>
      </c>
      <c r="AL35" s="82" t="s">
        <v>837</v>
      </c>
      <c r="AM35" s="79" t="s">
        <v>856</v>
      </c>
      <c r="AN35" s="79" t="b">
        <v>0</v>
      </c>
      <c r="AO35" s="82" t="s">
        <v>728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20</v>
      </c>
      <c r="BF35" s="48">
        <v>0</v>
      </c>
      <c r="BG35" s="49">
        <v>0</v>
      </c>
      <c r="BH35" s="48">
        <v>0</v>
      </c>
      <c r="BI35" s="49">
        <v>0</v>
      </c>
      <c r="BJ35" s="48">
        <v>4</v>
      </c>
      <c r="BK35" s="49">
        <v>80</v>
      </c>
      <c r="BL35" s="48">
        <v>5</v>
      </c>
    </row>
    <row r="36" spans="1:64" ht="15">
      <c r="A36" s="64" t="s">
        <v>227</v>
      </c>
      <c r="B36" s="64" t="s">
        <v>252</v>
      </c>
      <c r="C36" s="65" t="s">
        <v>2282</v>
      </c>
      <c r="D36" s="66">
        <v>3</v>
      </c>
      <c r="E36" s="67" t="s">
        <v>132</v>
      </c>
      <c r="F36" s="68">
        <v>35</v>
      </c>
      <c r="G36" s="65"/>
      <c r="H36" s="69"/>
      <c r="I36" s="70"/>
      <c r="J36" s="70"/>
      <c r="K36" s="34" t="s">
        <v>65</v>
      </c>
      <c r="L36" s="77">
        <v>36</v>
      </c>
      <c r="M36" s="77"/>
      <c r="N36" s="72"/>
      <c r="O36" s="79" t="s">
        <v>298</v>
      </c>
      <c r="P36" s="81">
        <v>43421.955625</v>
      </c>
      <c r="Q36" s="79" t="s">
        <v>321</v>
      </c>
      <c r="R36" s="79"/>
      <c r="S36" s="79"/>
      <c r="T36" s="79" t="s">
        <v>482</v>
      </c>
      <c r="U36" s="83" t="s">
        <v>524</v>
      </c>
      <c r="V36" s="83" t="s">
        <v>524</v>
      </c>
      <c r="W36" s="81">
        <v>43421.955625</v>
      </c>
      <c r="X36" s="83" t="s">
        <v>606</v>
      </c>
      <c r="Y36" s="79"/>
      <c r="Z36" s="79"/>
      <c r="AA36" s="82" t="s">
        <v>731</v>
      </c>
      <c r="AB36" s="79"/>
      <c r="AC36" s="79" t="b">
        <v>0</v>
      </c>
      <c r="AD36" s="79">
        <v>2</v>
      </c>
      <c r="AE36" s="82" t="s">
        <v>837</v>
      </c>
      <c r="AF36" s="79" t="b">
        <v>0</v>
      </c>
      <c r="AG36" s="79" t="s">
        <v>850</v>
      </c>
      <c r="AH36" s="79"/>
      <c r="AI36" s="82" t="s">
        <v>837</v>
      </c>
      <c r="AJ36" s="79" t="b">
        <v>0</v>
      </c>
      <c r="AK36" s="79">
        <v>0</v>
      </c>
      <c r="AL36" s="82" t="s">
        <v>837</v>
      </c>
      <c r="AM36" s="79" t="s">
        <v>856</v>
      </c>
      <c r="AN36" s="79" t="b">
        <v>0</v>
      </c>
      <c r="AO36" s="82" t="s">
        <v>731</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227</v>
      </c>
      <c r="B37" s="64" t="s">
        <v>253</v>
      </c>
      <c r="C37" s="65" t="s">
        <v>2283</v>
      </c>
      <c r="D37" s="66">
        <v>3.4375</v>
      </c>
      <c r="E37" s="67" t="s">
        <v>136</v>
      </c>
      <c r="F37" s="68">
        <v>33.5625</v>
      </c>
      <c r="G37" s="65"/>
      <c r="H37" s="69"/>
      <c r="I37" s="70"/>
      <c r="J37" s="70"/>
      <c r="K37" s="34" t="s">
        <v>65</v>
      </c>
      <c r="L37" s="77">
        <v>37</v>
      </c>
      <c r="M37" s="77"/>
      <c r="N37" s="72"/>
      <c r="O37" s="79" t="s">
        <v>298</v>
      </c>
      <c r="P37" s="81">
        <v>43421.955625</v>
      </c>
      <c r="Q37" s="79" t="s">
        <v>321</v>
      </c>
      <c r="R37" s="79"/>
      <c r="S37" s="79"/>
      <c r="T37" s="79" t="s">
        <v>482</v>
      </c>
      <c r="U37" s="83" t="s">
        <v>524</v>
      </c>
      <c r="V37" s="83" t="s">
        <v>524</v>
      </c>
      <c r="W37" s="81">
        <v>43421.955625</v>
      </c>
      <c r="X37" s="83" t="s">
        <v>606</v>
      </c>
      <c r="Y37" s="79"/>
      <c r="Z37" s="79"/>
      <c r="AA37" s="82" t="s">
        <v>731</v>
      </c>
      <c r="AB37" s="79"/>
      <c r="AC37" s="79" t="b">
        <v>0</v>
      </c>
      <c r="AD37" s="79">
        <v>2</v>
      </c>
      <c r="AE37" s="82" t="s">
        <v>837</v>
      </c>
      <c r="AF37" s="79" t="b">
        <v>0</v>
      </c>
      <c r="AG37" s="79" t="s">
        <v>850</v>
      </c>
      <c r="AH37" s="79"/>
      <c r="AI37" s="82" t="s">
        <v>837</v>
      </c>
      <c r="AJ37" s="79" t="b">
        <v>0</v>
      </c>
      <c r="AK37" s="79">
        <v>0</v>
      </c>
      <c r="AL37" s="82" t="s">
        <v>837</v>
      </c>
      <c r="AM37" s="79" t="s">
        <v>856</v>
      </c>
      <c r="AN37" s="79" t="b">
        <v>0</v>
      </c>
      <c r="AO37" s="82" t="s">
        <v>731</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v>1</v>
      </c>
      <c r="BE37" s="49">
        <v>3.3333333333333335</v>
      </c>
      <c r="BF37" s="48">
        <v>2</v>
      </c>
      <c r="BG37" s="49">
        <v>6.666666666666667</v>
      </c>
      <c r="BH37" s="48">
        <v>0</v>
      </c>
      <c r="BI37" s="49">
        <v>0</v>
      </c>
      <c r="BJ37" s="48">
        <v>27</v>
      </c>
      <c r="BK37" s="49">
        <v>90</v>
      </c>
      <c r="BL37" s="48">
        <v>30</v>
      </c>
    </row>
    <row r="38" spans="1:64" ht="15">
      <c r="A38" s="64" t="s">
        <v>227</v>
      </c>
      <c r="B38" s="64" t="s">
        <v>253</v>
      </c>
      <c r="C38" s="65" t="s">
        <v>2283</v>
      </c>
      <c r="D38" s="66">
        <v>3.4375</v>
      </c>
      <c r="E38" s="67" t="s">
        <v>136</v>
      </c>
      <c r="F38" s="68">
        <v>33.5625</v>
      </c>
      <c r="G38" s="65"/>
      <c r="H38" s="69"/>
      <c r="I38" s="70"/>
      <c r="J38" s="70"/>
      <c r="K38" s="34" t="s">
        <v>65</v>
      </c>
      <c r="L38" s="77">
        <v>38</v>
      </c>
      <c r="M38" s="77"/>
      <c r="N38" s="72"/>
      <c r="O38" s="79" t="s">
        <v>298</v>
      </c>
      <c r="P38" s="81">
        <v>43422.0190625</v>
      </c>
      <c r="Q38" s="79" t="s">
        <v>322</v>
      </c>
      <c r="R38" s="79"/>
      <c r="S38" s="79"/>
      <c r="T38" s="79" t="s">
        <v>483</v>
      </c>
      <c r="U38" s="83" t="s">
        <v>525</v>
      </c>
      <c r="V38" s="83" t="s">
        <v>525</v>
      </c>
      <c r="W38" s="81">
        <v>43422.0190625</v>
      </c>
      <c r="X38" s="83" t="s">
        <v>607</v>
      </c>
      <c r="Y38" s="79"/>
      <c r="Z38" s="79"/>
      <c r="AA38" s="82" t="s">
        <v>732</v>
      </c>
      <c r="AB38" s="79"/>
      <c r="AC38" s="79" t="b">
        <v>0</v>
      </c>
      <c r="AD38" s="79">
        <v>1</v>
      </c>
      <c r="AE38" s="82" t="s">
        <v>842</v>
      </c>
      <c r="AF38" s="79" t="b">
        <v>0</v>
      </c>
      <c r="AG38" s="79" t="s">
        <v>850</v>
      </c>
      <c r="AH38" s="79"/>
      <c r="AI38" s="82" t="s">
        <v>837</v>
      </c>
      <c r="AJ38" s="79" t="b">
        <v>0</v>
      </c>
      <c r="AK38" s="79">
        <v>0</v>
      </c>
      <c r="AL38" s="82" t="s">
        <v>837</v>
      </c>
      <c r="AM38" s="79" t="s">
        <v>856</v>
      </c>
      <c r="AN38" s="79" t="b">
        <v>0</v>
      </c>
      <c r="AO38" s="82" t="s">
        <v>732</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227</v>
      </c>
      <c r="B39" s="64" t="s">
        <v>254</v>
      </c>
      <c r="C39" s="65" t="s">
        <v>2282</v>
      </c>
      <c r="D39" s="66">
        <v>3</v>
      </c>
      <c r="E39" s="67" t="s">
        <v>132</v>
      </c>
      <c r="F39" s="68">
        <v>35</v>
      </c>
      <c r="G39" s="65"/>
      <c r="H39" s="69"/>
      <c r="I39" s="70"/>
      <c r="J39" s="70"/>
      <c r="K39" s="34" t="s">
        <v>65</v>
      </c>
      <c r="L39" s="77">
        <v>39</v>
      </c>
      <c r="M39" s="77"/>
      <c r="N39" s="72"/>
      <c r="O39" s="79" t="s">
        <v>298</v>
      </c>
      <c r="P39" s="81">
        <v>43422.0190625</v>
      </c>
      <c r="Q39" s="79" t="s">
        <v>322</v>
      </c>
      <c r="R39" s="79"/>
      <c r="S39" s="79"/>
      <c r="T39" s="79" t="s">
        <v>483</v>
      </c>
      <c r="U39" s="83" t="s">
        <v>525</v>
      </c>
      <c r="V39" s="83" t="s">
        <v>525</v>
      </c>
      <c r="W39" s="81">
        <v>43422.0190625</v>
      </c>
      <c r="X39" s="83" t="s">
        <v>607</v>
      </c>
      <c r="Y39" s="79"/>
      <c r="Z39" s="79"/>
      <c r="AA39" s="82" t="s">
        <v>732</v>
      </c>
      <c r="AB39" s="79"/>
      <c r="AC39" s="79" t="b">
        <v>0</v>
      </c>
      <c r="AD39" s="79">
        <v>1</v>
      </c>
      <c r="AE39" s="82" t="s">
        <v>842</v>
      </c>
      <c r="AF39" s="79" t="b">
        <v>0</v>
      </c>
      <c r="AG39" s="79" t="s">
        <v>850</v>
      </c>
      <c r="AH39" s="79"/>
      <c r="AI39" s="82" t="s">
        <v>837</v>
      </c>
      <c r="AJ39" s="79" t="b">
        <v>0</v>
      </c>
      <c r="AK39" s="79">
        <v>0</v>
      </c>
      <c r="AL39" s="82" t="s">
        <v>837</v>
      </c>
      <c r="AM39" s="79" t="s">
        <v>856</v>
      </c>
      <c r="AN39" s="79" t="b">
        <v>0</v>
      </c>
      <c r="AO39" s="82" t="s">
        <v>732</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217</v>
      </c>
      <c r="B40" s="64" t="s">
        <v>255</v>
      </c>
      <c r="C40" s="65" t="s">
        <v>2282</v>
      </c>
      <c r="D40" s="66">
        <v>3</v>
      </c>
      <c r="E40" s="67" t="s">
        <v>132</v>
      </c>
      <c r="F40" s="68">
        <v>35</v>
      </c>
      <c r="G40" s="65"/>
      <c r="H40" s="69"/>
      <c r="I40" s="70"/>
      <c r="J40" s="70"/>
      <c r="K40" s="34" t="s">
        <v>65</v>
      </c>
      <c r="L40" s="77">
        <v>40</v>
      </c>
      <c r="M40" s="77"/>
      <c r="N40" s="72"/>
      <c r="O40" s="79" t="s">
        <v>298</v>
      </c>
      <c r="P40" s="81">
        <v>43425.5871412037</v>
      </c>
      <c r="Q40" s="79" t="s">
        <v>305</v>
      </c>
      <c r="R40" s="79"/>
      <c r="S40" s="79"/>
      <c r="T40" s="79" t="s">
        <v>477</v>
      </c>
      <c r="U40" s="83" t="s">
        <v>518</v>
      </c>
      <c r="V40" s="83" t="s">
        <v>518</v>
      </c>
      <c r="W40" s="81">
        <v>43425.5871412037</v>
      </c>
      <c r="X40" s="83" t="s">
        <v>590</v>
      </c>
      <c r="Y40" s="79"/>
      <c r="Z40" s="79"/>
      <c r="AA40" s="82" t="s">
        <v>715</v>
      </c>
      <c r="AB40" s="79"/>
      <c r="AC40" s="79" t="b">
        <v>0</v>
      </c>
      <c r="AD40" s="79">
        <v>1</v>
      </c>
      <c r="AE40" s="82" t="s">
        <v>837</v>
      </c>
      <c r="AF40" s="79" t="b">
        <v>0</v>
      </c>
      <c r="AG40" s="79" t="s">
        <v>850</v>
      </c>
      <c r="AH40" s="79"/>
      <c r="AI40" s="82" t="s">
        <v>837</v>
      </c>
      <c r="AJ40" s="79" t="b">
        <v>0</v>
      </c>
      <c r="AK40" s="79">
        <v>0</v>
      </c>
      <c r="AL40" s="82" t="s">
        <v>837</v>
      </c>
      <c r="AM40" s="79" t="s">
        <v>856</v>
      </c>
      <c r="AN40" s="79" t="b">
        <v>0</v>
      </c>
      <c r="AO40" s="82" t="s">
        <v>715</v>
      </c>
      <c r="AP40" s="79" t="s">
        <v>176</v>
      </c>
      <c r="AQ40" s="79">
        <v>0</v>
      </c>
      <c r="AR40" s="79">
        <v>0</v>
      </c>
      <c r="AS40" s="79" t="s">
        <v>866</v>
      </c>
      <c r="AT40" s="79" t="s">
        <v>871</v>
      </c>
      <c r="AU40" s="79" t="s">
        <v>872</v>
      </c>
      <c r="AV40" s="79" t="s">
        <v>874</v>
      </c>
      <c r="AW40" s="79" t="s">
        <v>880</v>
      </c>
      <c r="AX40" s="79" t="s">
        <v>874</v>
      </c>
      <c r="AY40" s="79" t="s">
        <v>890</v>
      </c>
      <c r="AZ40" s="83" t="s">
        <v>893</v>
      </c>
      <c r="BA40">
        <v>1</v>
      </c>
      <c r="BB40" s="78" t="str">
        <f>REPLACE(INDEX(GroupVertices[Group],MATCH(Edges[[#This Row],[Vertex 1]],GroupVertices[Vertex],0)),1,1,"")</f>
        <v>6</v>
      </c>
      <c r="BC40" s="78" t="str">
        <f>REPLACE(INDEX(GroupVertices[Group],MATCH(Edges[[#This Row],[Vertex 2]],GroupVertices[Vertex],0)),1,1,"")</f>
        <v>6</v>
      </c>
      <c r="BD40" s="48">
        <v>2</v>
      </c>
      <c r="BE40" s="49">
        <v>7.142857142857143</v>
      </c>
      <c r="BF40" s="48">
        <v>0</v>
      </c>
      <c r="BG40" s="49">
        <v>0</v>
      </c>
      <c r="BH40" s="48">
        <v>0</v>
      </c>
      <c r="BI40" s="49">
        <v>0</v>
      </c>
      <c r="BJ40" s="48">
        <v>26</v>
      </c>
      <c r="BK40" s="49">
        <v>92.85714285714286</v>
      </c>
      <c r="BL40" s="48">
        <v>28</v>
      </c>
    </row>
    <row r="41" spans="1:64" ht="15">
      <c r="A41" s="64" t="s">
        <v>227</v>
      </c>
      <c r="B41" s="64" t="s">
        <v>255</v>
      </c>
      <c r="C41" s="65" t="s">
        <v>2283</v>
      </c>
      <c r="D41" s="66">
        <v>3.4375</v>
      </c>
      <c r="E41" s="67" t="s">
        <v>136</v>
      </c>
      <c r="F41" s="68">
        <v>33.5625</v>
      </c>
      <c r="G41" s="65"/>
      <c r="H41" s="69"/>
      <c r="I41" s="70"/>
      <c r="J41" s="70"/>
      <c r="K41" s="34" t="s">
        <v>65</v>
      </c>
      <c r="L41" s="77">
        <v>41</v>
      </c>
      <c r="M41" s="77"/>
      <c r="N41" s="72"/>
      <c r="O41" s="79" t="s">
        <v>298</v>
      </c>
      <c r="P41" s="81">
        <v>43408.863171296296</v>
      </c>
      <c r="Q41" s="79" t="s">
        <v>317</v>
      </c>
      <c r="R41" s="79"/>
      <c r="S41" s="79"/>
      <c r="T41" s="79" t="s">
        <v>471</v>
      </c>
      <c r="U41" s="83" t="s">
        <v>522</v>
      </c>
      <c r="V41" s="83" t="s">
        <v>522</v>
      </c>
      <c r="W41" s="81">
        <v>43408.863171296296</v>
      </c>
      <c r="X41" s="83" t="s">
        <v>602</v>
      </c>
      <c r="Y41" s="79"/>
      <c r="Z41" s="79"/>
      <c r="AA41" s="82" t="s">
        <v>727</v>
      </c>
      <c r="AB41" s="79"/>
      <c r="AC41" s="79" t="b">
        <v>0</v>
      </c>
      <c r="AD41" s="79">
        <v>0</v>
      </c>
      <c r="AE41" s="82" t="s">
        <v>837</v>
      </c>
      <c r="AF41" s="79" t="b">
        <v>0</v>
      </c>
      <c r="AG41" s="79" t="s">
        <v>850</v>
      </c>
      <c r="AH41" s="79"/>
      <c r="AI41" s="82" t="s">
        <v>837</v>
      </c>
      <c r="AJ41" s="79" t="b">
        <v>0</v>
      </c>
      <c r="AK41" s="79">
        <v>0</v>
      </c>
      <c r="AL41" s="82" t="s">
        <v>837</v>
      </c>
      <c r="AM41" s="79" t="s">
        <v>856</v>
      </c>
      <c r="AN41" s="79" t="b">
        <v>0</v>
      </c>
      <c r="AO41" s="82" t="s">
        <v>727</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6</v>
      </c>
      <c r="BD41" s="48">
        <v>0</v>
      </c>
      <c r="BE41" s="49">
        <v>0</v>
      </c>
      <c r="BF41" s="48">
        <v>0</v>
      </c>
      <c r="BG41" s="49">
        <v>0</v>
      </c>
      <c r="BH41" s="48">
        <v>0</v>
      </c>
      <c r="BI41" s="49">
        <v>0</v>
      </c>
      <c r="BJ41" s="48">
        <v>12</v>
      </c>
      <c r="BK41" s="49">
        <v>100</v>
      </c>
      <c r="BL41" s="48">
        <v>12</v>
      </c>
    </row>
    <row r="42" spans="1:64" ht="15">
      <c r="A42" s="64" t="s">
        <v>227</v>
      </c>
      <c r="B42" s="64" t="s">
        <v>255</v>
      </c>
      <c r="C42" s="65" t="s">
        <v>2283</v>
      </c>
      <c r="D42" s="66">
        <v>3.4375</v>
      </c>
      <c r="E42" s="67" t="s">
        <v>136</v>
      </c>
      <c r="F42" s="68">
        <v>33.5625</v>
      </c>
      <c r="G42" s="65"/>
      <c r="H42" s="69"/>
      <c r="I42" s="70"/>
      <c r="J42" s="70"/>
      <c r="K42" s="34" t="s">
        <v>65</v>
      </c>
      <c r="L42" s="77">
        <v>42</v>
      </c>
      <c r="M42" s="77"/>
      <c r="N42" s="72"/>
      <c r="O42" s="79" t="s">
        <v>298</v>
      </c>
      <c r="P42" s="81">
        <v>43422.0190625</v>
      </c>
      <c r="Q42" s="79" t="s">
        <v>322</v>
      </c>
      <c r="R42" s="79"/>
      <c r="S42" s="79"/>
      <c r="T42" s="79" t="s">
        <v>483</v>
      </c>
      <c r="U42" s="83" t="s">
        <v>525</v>
      </c>
      <c r="V42" s="83" t="s">
        <v>525</v>
      </c>
      <c r="W42" s="81">
        <v>43422.0190625</v>
      </c>
      <c r="X42" s="83" t="s">
        <v>607</v>
      </c>
      <c r="Y42" s="79"/>
      <c r="Z42" s="79"/>
      <c r="AA42" s="82" t="s">
        <v>732</v>
      </c>
      <c r="AB42" s="79"/>
      <c r="AC42" s="79" t="b">
        <v>0</v>
      </c>
      <c r="AD42" s="79">
        <v>1</v>
      </c>
      <c r="AE42" s="82" t="s">
        <v>842</v>
      </c>
      <c r="AF42" s="79" t="b">
        <v>0</v>
      </c>
      <c r="AG42" s="79" t="s">
        <v>850</v>
      </c>
      <c r="AH42" s="79"/>
      <c r="AI42" s="82" t="s">
        <v>837</v>
      </c>
      <c r="AJ42" s="79" t="b">
        <v>0</v>
      </c>
      <c r="AK42" s="79">
        <v>0</v>
      </c>
      <c r="AL42" s="82" t="s">
        <v>837</v>
      </c>
      <c r="AM42" s="79" t="s">
        <v>856</v>
      </c>
      <c r="AN42" s="79" t="b">
        <v>0</v>
      </c>
      <c r="AO42" s="82" t="s">
        <v>732</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6</v>
      </c>
      <c r="BD42" s="48"/>
      <c r="BE42" s="49"/>
      <c r="BF42" s="48"/>
      <c r="BG42" s="49"/>
      <c r="BH42" s="48"/>
      <c r="BI42" s="49"/>
      <c r="BJ42" s="48"/>
      <c r="BK42" s="49"/>
      <c r="BL42" s="48"/>
    </row>
    <row r="43" spans="1:64" ht="15">
      <c r="A43" s="64" t="s">
        <v>229</v>
      </c>
      <c r="B43" s="64" t="s">
        <v>229</v>
      </c>
      <c r="C43" s="65" t="s">
        <v>2282</v>
      </c>
      <c r="D43" s="66">
        <v>3</v>
      </c>
      <c r="E43" s="67" t="s">
        <v>132</v>
      </c>
      <c r="F43" s="68">
        <v>35</v>
      </c>
      <c r="G43" s="65"/>
      <c r="H43" s="69"/>
      <c r="I43" s="70"/>
      <c r="J43" s="70"/>
      <c r="K43" s="34" t="s">
        <v>65</v>
      </c>
      <c r="L43" s="77">
        <v>43</v>
      </c>
      <c r="M43" s="77"/>
      <c r="N43" s="72"/>
      <c r="O43" s="79" t="s">
        <v>176</v>
      </c>
      <c r="P43" s="81">
        <v>43477.68315972222</v>
      </c>
      <c r="Q43" s="79" t="s">
        <v>323</v>
      </c>
      <c r="R43" s="79"/>
      <c r="S43" s="79"/>
      <c r="T43" s="79" t="s">
        <v>477</v>
      </c>
      <c r="U43" s="79"/>
      <c r="V43" s="83" t="s">
        <v>576</v>
      </c>
      <c r="W43" s="81">
        <v>43477.68315972222</v>
      </c>
      <c r="X43" s="83" t="s">
        <v>608</v>
      </c>
      <c r="Y43" s="79"/>
      <c r="Z43" s="79"/>
      <c r="AA43" s="82" t="s">
        <v>733</v>
      </c>
      <c r="AB43" s="79"/>
      <c r="AC43" s="79" t="b">
        <v>0</v>
      </c>
      <c r="AD43" s="79">
        <v>0</v>
      </c>
      <c r="AE43" s="82" t="s">
        <v>837</v>
      </c>
      <c r="AF43" s="79" t="b">
        <v>0</v>
      </c>
      <c r="AG43" s="79" t="s">
        <v>850</v>
      </c>
      <c r="AH43" s="79"/>
      <c r="AI43" s="82" t="s">
        <v>837</v>
      </c>
      <c r="AJ43" s="79" t="b">
        <v>0</v>
      </c>
      <c r="AK43" s="79">
        <v>0</v>
      </c>
      <c r="AL43" s="82" t="s">
        <v>837</v>
      </c>
      <c r="AM43" s="79" t="s">
        <v>856</v>
      </c>
      <c r="AN43" s="79" t="b">
        <v>0</v>
      </c>
      <c r="AO43" s="82" t="s">
        <v>733</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6.666666666666667</v>
      </c>
      <c r="BF43" s="48">
        <v>0</v>
      </c>
      <c r="BG43" s="49">
        <v>0</v>
      </c>
      <c r="BH43" s="48">
        <v>0</v>
      </c>
      <c r="BI43" s="49">
        <v>0</v>
      </c>
      <c r="BJ43" s="48">
        <v>14</v>
      </c>
      <c r="BK43" s="49">
        <v>93.33333333333333</v>
      </c>
      <c r="BL43" s="48">
        <v>15</v>
      </c>
    </row>
    <row r="44" spans="1:64" ht="15">
      <c r="A44" s="64" t="s">
        <v>227</v>
      </c>
      <c r="B44" s="64" t="s">
        <v>229</v>
      </c>
      <c r="C44" s="65" t="s">
        <v>2282</v>
      </c>
      <c r="D44" s="66">
        <v>3</v>
      </c>
      <c r="E44" s="67" t="s">
        <v>132</v>
      </c>
      <c r="F44" s="68">
        <v>35</v>
      </c>
      <c r="G44" s="65"/>
      <c r="H44" s="69"/>
      <c r="I44" s="70"/>
      <c r="J44" s="70"/>
      <c r="K44" s="34" t="s">
        <v>65</v>
      </c>
      <c r="L44" s="77">
        <v>44</v>
      </c>
      <c r="M44" s="77"/>
      <c r="N44" s="72"/>
      <c r="O44" s="79" t="s">
        <v>297</v>
      </c>
      <c r="P44" s="81">
        <v>43422.0190625</v>
      </c>
      <c r="Q44" s="79" t="s">
        <v>322</v>
      </c>
      <c r="R44" s="79"/>
      <c r="S44" s="79"/>
      <c r="T44" s="79" t="s">
        <v>483</v>
      </c>
      <c r="U44" s="83" t="s">
        <v>525</v>
      </c>
      <c r="V44" s="83" t="s">
        <v>525</v>
      </c>
      <c r="W44" s="81">
        <v>43422.0190625</v>
      </c>
      <c r="X44" s="83" t="s">
        <v>607</v>
      </c>
      <c r="Y44" s="79"/>
      <c r="Z44" s="79"/>
      <c r="AA44" s="82" t="s">
        <v>732</v>
      </c>
      <c r="AB44" s="79"/>
      <c r="AC44" s="79" t="b">
        <v>0</v>
      </c>
      <c r="AD44" s="79">
        <v>1</v>
      </c>
      <c r="AE44" s="82" t="s">
        <v>842</v>
      </c>
      <c r="AF44" s="79" t="b">
        <v>0</v>
      </c>
      <c r="AG44" s="79" t="s">
        <v>850</v>
      </c>
      <c r="AH44" s="79"/>
      <c r="AI44" s="82" t="s">
        <v>837</v>
      </c>
      <c r="AJ44" s="79" t="b">
        <v>0</v>
      </c>
      <c r="AK44" s="79">
        <v>0</v>
      </c>
      <c r="AL44" s="82" t="s">
        <v>837</v>
      </c>
      <c r="AM44" s="79" t="s">
        <v>856</v>
      </c>
      <c r="AN44" s="79" t="b">
        <v>0</v>
      </c>
      <c r="AO44" s="82" t="s">
        <v>732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19</v>
      </c>
      <c r="BK44" s="49">
        <v>100</v>
      </c>
      <c r="BL44" s="48">
        <v>19</v>
      </c>
    </row>
    <row r="45" spans="1:64" ht="15">
      <c r="A45" s="64" t="s">
        <v>227</v>
      </c>
      <c r="B45" s="64" t="s">
        <v>230</v>
      </c>
      <c r="C45" s="65" t="s">
        <v>2282</v>
      </c>
      <c r="D45" s="66">
        <v>3</v>
      </c>
      <c r="E45" s="67" t="s">
        <v>132</v>
      </c>
      <c r="F45" s="68">
        <v>35</v>
      </c>
      <c r="G45" s="65"/>
      <c r="H45" s="69"/>
      <c r="I45" s="70"/>
      <c r="J45" s="70"/>
      <c r="K45" s="34" t="s">
        <v>65</v>
      </c>
      <c r="L45" s="77">
        <v>45</v>
      </c>
      <c r="M45" s="77"/>
      <c r="N45" s="72"/>
      <c r="O45" s="79" t="s">
        <v>297</v>
      </c>
      <c r="P45" s="81">
        <v>43412.09265046296</v>
      </c>
      <c r="Q45" s="79" t="s">
        <v>324</v>
      </c>
      <c r="R45" s="79"/>
      <c r="S45" s="79"/>
      <c r="T45" s="79" t="s">
        <v>477</v>
      </c>
      <c r="U45" s="79"/>
      <c r="V45" s="83" t="s">
        <v>574</v>
      </c>
      <c r="W45" s="81">
        <v>43412.09265046296</v>
      </c>
      <c r="X45" s="83" t="s">
        <v>609</v>
      </c>
      <c r="Y45" s="79"/>
      <c r="Z45" s="79"/>
      <c r="AA45" s="82" t="s">
        <v>734</v>
      </c>
      <c r="AB45" s="82" t="s">
        <v>836</v>
      </c>
      <c r="AC45" s="79" t="b">
        <v>0</v>
      </c>
      <c r="AD45" s="79">
        <v>0</v>
      </c>
      <c r="AE45" s="82" t="s">
        <v>843</v>
      </c>
      <c r="AF45" s="79" t="b">
        <v>0</v>
      </c>
      <c r="AG45" s="79" t="s">
        <v>850</v>
      </c>
      <c r="AH45" s="79"/>
      <c r="AI45" s="82" t="s">
        <v>837</v>
      </c>
      <c r="AJ45" s="79" t="b">
        <v>0</v>
      </c>
      <c r="AK45" s="79">
        <v>0</v>
      </c>
      <c r="AL45" s="82" t="s">
        <v>837</v>
      </c>
      <c r="AM45" s="79" t="s">
        <v>856</v>
      </c>
      <c r="AN45" s="79" t="b">
        <v>0</v>
      </c>
      <c r="AO45" s="82" t="s">
        <v>836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6.666666666666667</v>
      </c>
      <c r="BF45" s="48">
        <v>0</v>
      </c>
      <c r="BG45" s="49">
        <v>0</v>
      </c>
      <c r="BH45" s="48">
        <v>0</v>
      </c>
      <c r="BI45" s="49">
        <v>0</v>
      </c>
      <c r="BJ45" s="48">
        <v>14</v>
      </c>
      <c r="BK45" s="49">
        <v>93.33333333333333</v>
      </c>
      <c r="BL45" s="48">
        <v>15</v>
      </c>
    </row>
    <row r="46" spans="1:64" ht="15">
      <c r="A46" s="64" t="s">
        <v>230</v>
      </c>
      <c r="B46" s="64" t="s">
        <v>237</v>
      </c>
      <c r="C46" s="65" t="s">
        <v>2284</v>
      </c>
      <c r="D46" s="66">
        <v>4.3125</v>
      </c>
      <c r="E46" s="67" t="s">
        <v>136</v>
      </c>
      <c r="F46" s="68">
        <v>30.6875</v>
      </c>
      <c r="G46" s="65"/>
      <c r="H46" s="69"/>
      <c r="I46" s="70"/>
      <c r="J46" s="70"/>
      <c r="K46" s="34" t="s">
        <v>65</v>
      </c>
      <c r="L46" s="77">
        <v>46</v>
      </c>
      <c r="M46" s="77"/>
      <c r="N46" s="72"/>
      <c r="O46" s="79" t="s">
        <v>298</v>
      </c>
      <c r="P46" s="81">
        <v>43417.83797453704</v>
      </c>
      <c r="Q46" s="79" t="s">
        <v>325</v>
      </c>
      <c r="R46" s="79"/>
      <c r="S46" s="79"/>
      <c r="T46" s="79"/>
      <c r="U46" s="79"/>
      <c r="V46" s="83" t="s">
        <v>577</v>
      </c>
      <c r="W46" s="81">
        <v>43417.83797453704</v>
      </c>
      <c r="X46" s="83" t="s">
        <v>610</v>
      </c>
      <c r="Y46" s="79"/>
      <c r="Z46" s="79"/>
      <c r="AA46" s="82" t="s">
        <v>735</v>
      </c>
      <c r="AB46" s="79"/>
      <c r="AC46" s="79" t="b">
        <v>0</v>
      </c>
      <c r="AD46" s="79">
        <v>0</v>
      </c>
      <c r="AE46" s="82" t="s">
        <v>837</v>
      </c>
      <c r="AF46" s="79" t="b">
        <v>0</v>
      </c>
      <c r="AG46" s="79" t="s">
        <v>850</v>
      </c>
      <c r="AH46" s="79"/>
      <c r="AI46" s="82" t="s">
        <v>837</v>
      </c>
      <c r="AJ46" s="79" t="b">
        <v>0</v>
      </c>
      <c r="AK46" s="79">
        <v>1</v>
      </c>
      <c r="AL46" s="82" t="s">
        <v>797</v>
      </c>
      <c r="AM46" s="79" t="s">
        <v>859</v>
      </c>
      <c r="AN46" s="79" t="b">
        <v>0</v>
      </c>
      <c r="AO46" s="82" t="s">
        <v>797</v>
      </c>
      <c r="AP46" s="79" t="s">
        <v>176</v>
      </c>
      <c r="AQ46" s="79">
        <v>0</v>
      </c>
      <c r="AR46" s="79">
        <v>0</v>
      </c>
      <c r="AS46" s="79"/>
      <c r="AT46" s="79"/>
      <c r="AU46" s="79"/>
      <c r="AV46" s="79"/>
      <c r="AW46" s="79"/>
      <c r="AX46" s="79"/>
      <c r="AY46" s="79"/>
      <c r="AZ46" s="79"/>
      <c r="BA46">
        <v>4</v>
      </c>
      <c r="BB46" s="78" t="str">
        <f>REPLACE(INDEX(GroupVertices[Group],MATCH(Edges[[#This Row],[Vertex 1]],GroupVertices[Vertex],0)),1,1,"")</f>
        <v>3</v>
      </c>
      <c r="BC46" s="78" t="str">
        <f>REPLACE(INDEX(GroupVertices[Group],MATCH(Edges[[#This Row],[Vertex 2]],GroupVertices[Vertex],0)),1,1,"")</f>
        <v>2</v>
      </c>
      <c r="BD46" s="48">
        <v>1</v>
      </c>
      <c r="BE46" s="49">
        <v>4.3478260869565215</v>
      </c>
      <c r="BF46" s="48">
        <v>0</v>
      </c>
      <c r="BG46" s="49">
        <v>0</v>
      </c>
      <c r="BH46" s="48">
        <v>0</v>
      </c>
      <c r="BI46" s="49">
        <v>0</v>
      </c>
      <c r="BJ46" s="48">
        <v>22</v>
      </c>
      <c r="BK46" s="49">
        <v>95.65217391304348</v>
      </c>
      <c r="BL46" s="48">
        <v>23</v>
      </c>
    </row>
    <row r="47" spans="1:64" ht="15">
      <c r="A47" s="64" t="s">
        <v>230</v>
      </c>
      <c r="B47" s="64" t="s">
        <v>237</v>
      </c>
      <c r="C47" s="65" t="s">
        <v>2284</v>
      </c>
      <c r="D47" s="66">
        <v>4.3125</v>
      </c>
      <c r="E47" s="67" t="s">
        <v>136</v>
      </c>
      <c r="F47" s="68">
        <v>30.6875</v>
      </c>
      <c r="G47" s="65"/>
      <c r="H47" s="69"/>
      <c r="I47" s="70"/>
      <c r="J47" s="70"/>
      <c r="K47" s="34" t="s">
        <v>65</v>
      </c>
      <c r="L47" s="77">
        <v>47</v>
      </c>
      <c r="M47" s="77"/>
      <c r="N47" s="72"/>
      <c r="O47" s="79" t="s">
        <v>298</v>
      </c>
      <c r="P47" s="81">
        <v>43475.697916666664</v>
      </c>
      <c r="Q47" s="79" t="s">
        <v>326</v>
      </c>
      <c r="R47" s="79"/>
      <c r="S47" s="79"/>
      <c r="T47" s="79"/>
      <c r="U47" s="79"/>
      <c r="V47" s="83" t="s">
        <v>577</v>
      </c>
      <c r="W47" s="81">
        <v>43475.697916666664</v>
      </c>
      <c r="X47" s="83" t="s">
        <v>611</v>
      </c>
      <c r="Y47" s="79"/>
      <c r="Z47" s="79"/>
      <c r="AA47" s="82" t="s">
        <v>736</v>
      </c>
      <c r="AB47" s="79"/>
      <c r="AC47" s="79" t="b">
        <v>0</v>
      </c>
      <c r="AD47" s="79">
        <v>0</v>
      </c>
      <c r="AE47" s="82" t="s">
        <v>837</v>
      </c>
      <c r="AF47" s="79" t="b">
        <v>0</v>
      </c>
      <c r="AG47" s="79" t="s">
        <v>850</v>
      </c>
      <c r="AH47" s="79"/>
      <c r="AI47" s="82" t="s">
        <v>837</v>
      </c>
      <c r="AJ47" s="79" t="b">
        <v>0</v>
      </c>
      <c r="AK47" s="79">
        <v>1</v>
      </c>
      <c r="AL47" s="82" t="s">
        <v>824</v>
      </c>
      <c r="AM47" s="79" t="s">
        <v>859</v>
      </c>
      <c r="AN47" s="79" t="b">
        <v>0</v>
      </c>
      <c r="AO47" s="82" t="s">
        <v>824</v>
      </c>
      <c r="AP47" s="79" t="s">
        <v>176</v>
      </c>
      <c r="AQ47" s="79">
        <v>0</v>
      </c>
      <c r="AR47" s="79">
        <v>0</v>
      </c>
      <c r="AS47" s="79"/>
      <c r="AT47" s="79"/>
      <c r="AU47" s="79"/>
      <c r="AV47" s="79"/>
      <c r="AW47" s="79"/>
      <c r="AX47" s="79"/>
      <c r="AY47" s="79"/>
      <c r="AZ47" s="79"/>
      <c r="BA47">
        <v>4</v>
      </c>
      <c r="BB47" s="78" t="str">
        <f>REPLACE(INDEX(GroupVertices[Group],MATCH(Edges[[#This Row],[Vertex 1]],GroupVertices[Vertex],0)),1,1,"")</f>
        <v>3</v>
      </c>
      <c r="BC47" s="78" t="str">
        <f>REPLACE(INDEX(GroupVertices[Group],MATCH(Edges[[#This Row],[Vertex 2]],GroupVertices[Vertex],0)),1,1,"")</f>
        <v>2</v>
      </c>
      <c r="BD47" s="48">
        <v>1</v>
      </c>
      <c r="BE47" s="49">
        <v>4.545454545454546</v>
      </c>
      <c r="BF47" s="48">
        <v>0</v>
      </c>
      <c r="BG47" s="49">
        <v>0</v>
      </c>
      <c r="BH47" s="48">
        <v>0</v>
      </c>
      <c r="BI47" s="49">
        <v>0</v>
      </c>
      <c r="BJ47" s="48">
        <v>21</v>
      </c>
      <c r="BK47" s="49">
        <v>95.45454545454545</v>
      </c>
      <c r="BL47" s="48">
        <v>22</v>
      </c>
    </row>
    <row r="48" spans="1:64" ht="15">
      <c r="A48" s="64" t="s">
        <v>230</v>
      </c>
      <c r="B48" s="64" t="s">
        <v>237</v>
      </c>
      <c r="C48" s="65" t="s">
        <v>2284</v>
      </c>
      <c r="D48" s="66">
        <v>4.3125</v>
      </c>
      <c r="E48" s="67" t="s">
        <v>136</v>
      </c>
      <c r="F48" s="68">
        <v>30.6875</v>
      </c>
      <c r="G48" s="65"/>
      <c r="H48" s="69"/>
      <c r="I48" s="70"/>
      <c r="J48" s="70"/>
      <c r="K48" s="34" t="s">
        <v>65</v>
      </c>
      <c r="L48" s="77">
        <v>48</v>
      </c>
      <c r="M48" s="77"/>
      <c r="N48" s="72"/>
      <c r="O48" s="79" t="s">
        <v>298</v>
      </c>
      <c r="P48" s="81">
        <v>43475.698217592595</v>
      </c>
      <c r="Q48" s="79" t="s">
        <v>309</v>
      </c>
      <c r="R48" s="79"/>
      <c r="S48" s="79"/>
      <c r="T48" s="79" t="s">
        <v>477</v>
      </c>
      <c r="U48" s="79"/>
      <c r="V48" s="83" t="s">
        <v>577</v>
      </c>
      <c r="W48" s="81">
        <v>43475.698217592595</v>
      </c>
      <c r="X48" s="83" t="s">
        <v>612</v>
      </c>
      <c r="Y48" s="79"/>
      <c r="Z48" s="79"/>
      <c r="AA48" s="82" t="s">
        <v>737</v>
      </c>
      <c r="AB48" s="79"/>
      <c r="AC48" s="79" t="b">
        <v>0</v>
      </c>
      <c r="AD48" s="79">
        <v>0</v>
      </c>
      <c r="AE48" s="82" t="s">
        <v>837</v>
      </c>
      <c r="AF48" s="79" t="b">
        <v>0</v>
      </c>
      <c r="AG48" s="79" t="s">
        <v>850</v>
      </c>
      <c r="AH48" s="79"/>
      <c r="AI48" s="82" t="s">
        <v>837</v>
      </c>
      <c r="AJ48" s="79" t="b">
        <v>0</v>
      </c>
      <c r="AK48" s="79">
        <v>5</v>
      </c>
      <c r="AL48" s="82" t="s">
        <v>820</v>
      </c>
      <c r="AM48" s="79" t="s">
        <v>859</v>
      </c>
      <c r="AN48" s="79" t="b">
        <v>0</v>
      </c>
      <c r="AO48" s="82" t="s">
        <v>820</v>
      </c>
      <c r="AP48" s="79" t="s">
        <v>176</v>
      </c>
      <c r="AQ48" s="79">
        <v>0</v>
      </c>
      <c r="AR48" s="79">
        <v>0</v>
      </c>
      <c r="AS48" s="79"/>
      <c r="AT48" s="79"/>
      <c r="AU48" s="79"/>
      <c r="AV48" s="79"/>
      <c r="AW48" s="79"/>
      <c r="AX48" s="79"/>
      <c r="AY48" s="79"/>
      <c r="AZ48" s="79"/>
      <c r="BA48">
        <v>4</v>
      </c>
      <c r="BB48" s="78" t="str">
        <f>REPLACE(INDEX(GroupVertices[Group],MATCH(Edges[[#This Row],[Vertex 1]],GroupVertices[Vertex],0)),1,1,"")</f>
        <v>3</v>
      </c>
      <c r="BC48" s="78" t="str">
        <f>REPLACE(INDEX(GroupVertices[Group],MATCH(Edges[[#This Row],[Vertex 2]],GroupVertices[Vertex],0)),1,1,"")</f>
        <v>2</v>
      </c>
      <c r="BD48" s="48">
        <v>0</v>
      </c>
      <c r="BE48" s="49">
        <v>0</v>
      </c>
      <c r="BF48" s="48">
        <v>0</v>
      </c>
      <c r="BG48" s="49">
        <v>0</v>
      </c>
      <c r="BH48" s="48">
        <v>0</v>
      </c>
      <c r="BI48" s="49">
        <v>0</v>
      </c>
      <c r="BJ48" s="48">
        <v>23</v>
      </c>
      <c r="BK48" s="49">
        <v>100</v>
      </c>
      <c r="BL48" s="48">
        <v>23</v>
      </c>
    </row>
    <row r="49" spans="1:64" ht="15">
      <c r="A49" s="64" t="s">
        <v>230</v>
      </c>
      <c r="B49" s="64" t="s">
        <v>237</v>
      </c>
      <c r="C49" s="65" t="s">
        <v>2284</v>
      </c>
      <c r="D49" s="66">
        <v>4.3125</v>
      </c>
      <c r="E49" s="67" t="s">
        <v>136</v>
      </c>
      <c r="F49" s="68">
        <v>30.6875</v>
      </c>
      <c r="G49" s="65"/>
      <c r="H49" s="69"/>
      <c r="I49" s="70"/>
      <c r="J49" s="70"/>
      <c r="K49" s="34" t="s">
        <v>65</v>
      </c>
      <c r="L49" s="77">
        <v>49</v>
      </c>
      <c r="M49" s="77"/>
      <c r="N49" s="72"/>
      <c r="O49" s="79" t="s">
        <v>298</v>
      </c>
      <c r="P49" s="81">
        <v>43479.77753472222</v>
      </c>
      <c r="Q49" s="79" t="s">
        <v>327</v>
      </c>
      <c r="R49" s="79"/>
      <c r="S49" s="79"/>
      <c r="T49" s="79" t="s">
        <v>477</v>
      </c>
      <c r="U49" s="83" t="s">
        <v>526</v>
      </c>
      <c r="V49" s="83" t="s">
        <v>526</v>
      </c>
      <c r="W49" s="81">
        <v>43479.77753472222</v>
      </c>
      <c r="X49" s="83" t="s">
        <v>613</v>
      </c>
      <c r="Y49" s="79"/>
      <c r="Z49" s="79"/>
      <c r="AA49" s="82" t="s">
        <v>738</v>
      </c>
      <c r="AB49" s="79"/>
      <c r="AC49" s="79" t="b">
        <v>0</v>
      </c>
      <c r="AD49" s="79">
        <v>0</v>
      </c>
      <c r="AE49" s="82" t="s">
        <v>837</v>
      </c>
      <c r="AF49" s="79" t="b">
        <v>0</v>
      </c>
      <c r="AG49" s="79" t="s">
        <v>850</v>
      </c>
      <c r="AH49" s="79"/>
      <c r="AI49" s="82" t="s">
        <v>837</v>
      </c>
      <c r="AJ49" s="79" t="b">
        <v>0</v>
      </c>
      <c r="AK49" s="79">
        <v>1</v>
      </c>
      <c r="AL49" s="82" t="s">
        <v>832</v>
      </c>
      <c r="AM49" s="79" t="s">
        <v>859</v>
      </c>
      <c r="AN49" s="79" t="b">
        <v>0</v>
      </c>
      <c r="AO49" s="82" t="s">
        <v>832</v>
      </c>
      <c r="AP49" s="79" t="s">
        <v>176</v>
      </c>
      <c r="AQ49" s="79">
        <v>0</v>
      </c>
      <c r="AR49" s="79">
        <v>0</v>
      </c>
      <c r="AS49" s="79"/>
      <c r="AT49" s="79"/>
      <c r="AU49" s="79"/>
      <c r="AV49" s="79"/>
      <c r="AW49" s="79"/>
      <c r="AX49" s="79"/>
      <c r="AY49" s="79"/>
      <c r="AZ49" s="79"/>
      <c r="BA49">
        <v>4</v>
      </c>
      <c r="BB49" s="78" t="str">
        <f>REPLACE(INDEX(GroupVertices[Group],MATCH(Edges[[#This Row],[Vertex 1]],GroupVertices[Vertex],0)),1,1,"")</f>
        <v>3</v>
      </c>
      <c r="BC49" s="78" t="str">
        <f>REPLACE(INDEX(GroupVertices[Group],MATCH(Edges[[#This Row],[Vertex 2]],GroupVertices[Vertex],0)),1,1,"")</f>
        <v>2</v>
      </c>
      <c r="BD49" s="48">
        <v>1</v>
      </c>
      <c r="BE49" s="49">
        <v>12.5</v>
      </c>
      <c r="BF49" s="48">
        <v>0</v>
      </c>
      <c r="BG49" s="49">
        <v>0</v>
      </c>
      <c r="BH49" s="48">
        <v>0</v>
      </c>
      <c r="BI49" s="49">
        <v>0</v>
      </c>
      <c r="BJ49" s="48">
        <v>7</v>
      </c>
      <c r="BK49" s="49">
        <v>87.5</v>
      </c>
      <c r="BL49" s="48">
        <v>8</v>
      </c>
    </row>
    <row r="50" spans="1:64" ht="15">
      <c r="A50" s="64" t="s">
        <v>231</v>
      </c>
      <c r="B50" s="64" t="s">
        <v>256</v>
      </c>
      <c r="C50" s="65" t="s">
        <v>2282</v>
      </c>
      <c r="D50" s="66">
        <v>3</v>
      </c>
      <c r="E50" s="67" t="s">
        <v>132</v>
      </c>
      <c r="F50" s="68">
        <v>35</v>
      </c>
      <c r="G50" s="65"/>
      <c r="H50" s="69"/>
      <c r="I50" s="70"/>
      <c r="J50" s="70"/>
      <c r="K50" s="34" t="s">
        <v>65</v>
      </c>
      <c r="L50" s="77">
        <v>50</v>
      </c>
      <c r="M50" s="77"/>
      <c r="N50" s="72"/>
      <c r="O50" s="79" t="s">
        <v>298</v>
      </c>
      <c r="P50" s="81">
        <v>43410.63538194444</v>
      </c>
      <c r="Q50" s="79" t="s">
        <v>328</v>
      </c>
      <c r="R50" s="83" t="s">
        <v>418</v>
      </c>
      <c r="S50" s="79" t="s">
        <v>458</v>
      </c>
      <c r="T50" s="79" t="s">
        <v>484</v>
      </c>
      <c r="U50" s="79"/>
      <c r="V50" s="83" t="s">
        <v>578</v>
      </c>
      <c r="W50" s="81">
        <v>43410.63538194444</v>
      </c>
      <c r="X50" s="83" t="s">
        <v>614</v>
      </c>
      <c r="Y50" s="79"/>
      <c r="Z50" s="79"/>
      <c r="AA50" s="82" t="s">
        <v>739</v>
      </c>
      <c r="AB50" s="79"/>
      <c r="AC50" s="79" t="b">
        <v>0</v>
      </c>
      <c r="AD50" s="79">
        <v>0</v>
      </c>
      <c r="AE50" s="82" t="s">
        <v>844</v>
      </c>
      <c r="AF50" s="79" t="b">
        <v>0</v>
      </c>
      <c r="AG50" s="79" t="s">
        <v>850</v>
      </c>
      <c r="AH50" s="79"/>
      <c r="AI50" s="82" t="s">
        <v>837</v>
      </c>
      <c r="AJ50" s="79" t="b">
        <v>0</v>
      </c>
      <c r="AK50" s="79">
        <v>0</v>
      </c>
      <c r="AL50" s="82" t="s">
        <v>837</v>
      </c>
      <c r="AM50" s="79" t="s">
        <v>859</v>
      </c>
      <c r="AN50" s="79" t="b">
        <v>0</v>
      </c>
      <c r="AO50" s="82" t="s">
        <v>739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231</v>
      </c>
      <c r="B51" s="64" t="s">
        <v>257</v>
      </c>
      <c r="C51" s="65" t="s">
        <v>2282</v>
      </c>
      <c r="D51" s="66">
        <v>3</v>
      </c>
      <c r="E51" s="67" t="s">
        <v>132</v>
      </c>
      <c r="F51" s="68">
        <v>35</v>
      </c>
      <c r="G51" s="65"/>
      <c r="H51" s="69"/>
      <c r="I51" s="70"/>
      <c r="J51" s="70"/>
      <c r="K51" s="34" t="s">
        <v>65</v>
      </c>
      <c r="L51" s="77">
        <v>51</v>
      </c>
      <c r="M51" s="77"/>
      <c r="N51" s="72"/>
      <c r="O51" s="79" t="s">
        <v>298</v>
      </c>
      <c r="P51" s="81">
        <v>43410.63538194444</v>
      </c>
      <c r="Q51" s="79" t="s">
        <v>328</v>
      </c>
      <c r="R51" s="83" t="s">
        <v>418</v>
      </c>
      <c r="S51" s="79" t="s">
        <v>458</v>
      </c>
      <c r="T51" s="79" t="s">
        <v>484</v>
      </c>
      <c r="U51" s="79"/>
      <c r="V51" s="83" t="s">
        <v>578</v>
      </c>
      <c r="W51" s="81">
        <v>43410.63538194444</v>
      </c>
      <c r="X51" s="83" t="s">
        <v>614</v>
      </c>
      <c r="Y51" s="79"/>
      <c r="Z51" s="79"/>
      <c r="AA51" s="82" t="s">
        <v>739</v>
      </c>
      <c r="AB51" s="79"/>
      <c r="AC51" s="79" t="b">
        <v>0</v>
      </c>
      <c r="AD51" s="79">
        <v>0</v>
      </c>
      <c r="AE51" s="82" t="s">
        <v>844</v>
      </c>
      <c r="AF51" s="79" t="b">
        <v>0</v>
      </c>
      <c r="AG51" s="79" t="s">
        <v>850</v>
      </c>
      <c r="AH51" s="79"/>
      <c r="AI51" s="82" t="s">
        <v>837</v>
      </c>
      <c r="AJ51" s="79" t="b">
        <v>0</v>
      </c>
      <c r="AK51" s="79">
        <v>0</v>
      </c>
      <c r="AL51" s="82" t="s">
        <v>837</v>
      </c>
      <c r="AM51" s="79" t="s">
        <v>859</v>
      </c>
      <c r="AN51" s="79" t="b">
        <v>0</v>
      </c>
      <c r="AO51" s="82" t="s">
        <v>739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231</v>
      </c>
      <c r="B52" s="64" t="s">
        <v>258</v>
      </c>
      <c r="C52" s="65" t="s">
        <v>2282</v>
      </c>
      <c r="D52" s="66">
        <v>3</v>
      </c>
      <c r="E52" s="67" t="s">
        <v>132</v>
      </c>
      <c r="F52" s="68">
        <v>35</v>
      </c>
      <c r="G52" s="65"/>
      <c r="H52" s="69"/>
      <c r="I52" s="70"/>
      <c r="J52" s="70"/>
      <c r="K52" s="34" t="s">
        <v>65</v>
      </c>
      <c r="L52" s="77">
        <v>52</v>
      </c>
      <c r="M52" s="77"/>
      <c r="N52" s="72"/>
      <c r="O52" s="79" t="s">
        <v>298</v>
      </c>
      <c r="P52" s="81">
        <v>43410.63538194444</v>
      </c>
      <c r="Q52" s="79" t="s">
        <v>328</v>
      </c>
      <c r="R52" s="83" t="s">
        <v>418</v>
      </c>
      <c r="S52" s="79" t="s">
        <v>458</v>
      </c>
      <c r="T52" s="79" t="s">
        <v>484</v>
      </c>
      <c r="U52" s="79"/>
      <c r="V52" s="83" t="s">
        <v>578</v>
      </c>
      <c r="W52" s="81">
        <v>43410.63538194444</v>
      </c>
      <c r="X52" s="83" t="s">
        <v>614</v>
      </c>
      <c r="Y52" s="79"/>
      <c r="Z52" s="79"/>
      <c r="AA52" s="82" t="s">
        <v>739</v>
      </c>
      <c r="AB52" s="79"/>
      <c r="AC52" s="79" t="b">
        <v>0</v>
      </c>
      <c r="AD52" s="79">
        <v>0</v>
      </c>
      <c r="AE52" s="82" t="s">
        <v>844</v>
      </c>
      <c r="AF52" s="79" t="b">
        <v>0</v>
      </c>
      <c r="AG52" s="79" t="s">
        <v>850</v>
      </c>
      <c r="AH52" s="79"/>
      <c r="AI52" s="82" t="s">
        <v>837</v>
      </c>
      <c r="AJ52" s="79" t="b">
        <v>0</v>
      </c>
      <c r="AK52" s="79">
        <v>0</v>
      </c>
      <c r="AL52" s="82" t="s">
        <v>837</v>
      </c>
      <c r="AM52" s="79" t="s">
        <v>859</v>
      </c>
      <c r="AN52" s="79" t="b">
        <v>0</v>
      </c>
      <c r="AO52" s="82" t="s">
        <v>739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231</v>
      </c>
      <c r="B53" s="64" t="s">
        <v>259</v>
      </c>
      <c r="C53" s="65" t="s">
        <v>2282</v>
      </c>
      <c r="D53" s="66">
        <v>3</v>
      </c>
      <c r="E53" s="67" t="s">
        <v>132</v>
      </c>
      <c r="F53" s="68">
        <v>35</v>
      </c>
      <c r="G53" s="65"/>
      <c r="H53" s="69"/>
      <c r="I53" s="70"/>
      <c r="J53" s="70"/>
      <c r="K53" s="34" t="s">
        <v>65</v>
      </c>
      <c r="L53" s="77">
        <v>53</v>
      </c>
      <c r="M53" s="77"/>
      <c r="N53" s="72"/>
      <c r="O53" s="79" t="s">
        <v>298</v>
      </c>
      <c r="P53" s="81">
        <v>43410.63538194444</v>
      </c>
      <c r="Q53" s="79" t="s">
        <v>328</v>
      </c>
      <c r="R53" s="83" t="s">
        <v>418</v>
      </c>
      <c r="S53" s="79" t="s">
        <v>458</v>
      </c>
      <c r="T53" s="79" t="s">
        <v>484</v>
      </c>
      <c r="U53" s="79"/>
      <c r="V53" s="83" t="s">
        <v>578</v>
      </c>
      <c r="W53" s="81">
        <v>43410.63538194444</v>
      </c>
      <c r="X53" s="83" t="s">
        <v>614</v>
      </c>
      <c r="Y53" s="79"/>
      <c r="Z53" s="79"/>
      <c r="AA53" s="82" t="s">
        <v>739</v>
      </c>
      <c r="AB53" s="79"/>
      <c r="AC53" s="79" t="b">
        <v>0</v>
      </c>
      <c r="AD53" s="79">
        <v>0</v>
      </c>
      <c r="AE53" s="82" t="s">
        <v>844</v>
      </c>
      <c r="AF53" s="79" t="b">
        <v>0</v>
      </c>
      <c r="AG53" s="79" t="s">
        <v>850</v>
      </c>
      <c r="AH53" s="79"/>
      <c r="AI53" s="82" t="s">
        <v>837</v>
      </c>
      <c r="AJ53" s="79" t="b">
        <v>0</v>
      </c>
      <c r="AK53" s="79">
        <v>0</v>
      </c>
      <c r="AL53" s="82" t="s">
        <v>837</v>
      </c>
      <c r="AM53" s="79" t="s">
        <v>859</v>
      </c>
      <c r="AN53" s="79" t="b">
        <v>0</v>
      </c>
      <c r="AO53" s="82" t="s">
        <v>739</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231</v>
      </c>
      <c r="B54" s="64" t="s">
        <v>260</v>
      </c>
      <c r="C54" s="65" t="s">
        <v>2282</v>
      </c>
      <c r="D54" s="66">
        <v>3</v>
      </c>
      <c r="E54" s="67" t="s">
        <v>132</v>
      </c>
      <c r="F54" s="68">
        <v>35</v>
      </c>
      <c r="G54" s="65"/>
      <c r="H54" s="69"/>
      <c r="I54" s="70"/>
      <c r="J54" s="70"/>
      <c r="K54" s="34" t="s">
        <v>65</v>
      </c>
      <c r="L54" s="77">
        <v>54</v>
      </c>
      <c r="M54" s="77"/>
      <c r="N54" s="72"/>
      <c r="O54" s="79" t="s">
        <v>298</v>
      </c>
      <c r="P54" s="81">
        <v>43410.63538194444</v>
      </c>
      <c r="Q54" s="79" t="s">
        <v>328</v>
      </c>
      <c r="R54" s="83" t="s">
        <v>418</v>
      </c>
      <c r="S54" s="79" t="s">
        <v>458</v>
      </c>
      <c r="T54" s="79" t="s">
        <v>484</v>
      </c>
      <c r="U54" s="79"/>
      <c r="V54" s="83" t="s">
        <v>578</v>
      </c>
      <c r="W54" s="81">
        <v>43410.63538194444</v>
      </c>
      <c r="X54" s="83" t="s">
        <v>614</v>
      </c>
      <c r="Y54" s="79"/>
      <c r="Z54" s="79"/>
      <c r="AA54" s="82" t="s">
        <v>739</v>
      </c>
      <c r="AB54" s="79"/>
      <c r="AC54" s="79" t="b">
        <v>0</v>
      </c>
      <c r="AD54" s="79">
        <v>0</v>
      </c>
      <c r="AE54" s="82" t="s">
        <v>844</v>
      </c>
      <c r="AF54" s="79" t="b">
        <v>0</v>
      </c>
      <c r="AG54" s="79" t="s">
        <v>850</v>
      </c>
      <c r="AH54" s="79"/>
      <c r="AI54" s="82" t="s">
        <v>837</v>
      </c>
      <c r="AJ54" s="79" t="b">
        <v>0</v>
      </c>
      <c r="AK54" s="79">
        <v>0</v>
      </c>
      <c r="AL54" s="82" t="s">
        <v>837</v>
      </c>
      <c r="AM54" s="79" t="s">
        <v>859</v>
      </c>
      <c r="AN54" s="79" t="b">
        <v>0</v>
      </c>
      <c r="AO54" s="82" t="s">
        <v>739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231</v>
      </c>
      <c r="B55" s="64" t="s">
        <v>261</v>
      </c>
      <c r="C55" s="65" t="s">
        <v>2283</v>
      </c>
      <c r="D55" s="66">
        <v>3.4375</v>
      </c>
      <c r="E55" s="67" t="s">
        <v>136</v>
      </c>
      <c r="F55" s="68">
        <v>33.5625</v>
      </c>
      <c r="G55" s="65"/>
      <c r="H55" s="69"/>
      <c r="I55" s="70"/>
      <c r="J55" s="70"/>
      <c r="K55" s="34" t="s">
        <v>65</v>
      </c>
      <c r="L55" s="77">
        <v>55</v>
      </c>
      <c r="M55" s="77"/>
      <c r="N55" s="72"/>
      <c r="O55" s="79" t="s">
        <v>298</v>
      </c>
      <c r="P55" s="81">
        <v>43410.58771990741</v>
      </c>
      <c r="Q55" s="79" t="s">
        <v>329</v>
      </c>
      <c r="R55" s="83" t="s">
        <v>419</v>
      </c>
      <c r="S55" s="79" t="s">
        <v>458</v>
      </c>
      <c r="T55" s="79" t="s">
        <v>485</v>
      </c>
      <c r="U55" s="79"/>
      <c r="V55" s="83" t="s">
        <v>578</v>
      </c>
      <c r="W55" s="81">
        <v>43410.58771990741</v>
      </c>
      <c r="X55" s="83" t="s">
        <v>615</v>
      </c>
      <c r="Y55" s="79"/>
      <c r="Z55" s="79"/>
      <c r="AA55" s="82" t="s">
        <v>740</v>
      </c>
      <c r="AB55" s="79"/>
      <c r="AC55" s="79" t="b">
        <v>0</v>
      </c>
      <c r="AD55" s="79">
        <v>0</v>
      </c>
      <c r="AE55" s="82" t="s">
        <v>837</v>
      </c>
      <c r="AF55" s="79" t="b">
        <v>0</v>
      </c>
      <c r="AG55" s="79" t="s">
        <v>852</v>
      </c>
      <c r="AH55" s="79"/>
      <c r="AI55" s="82" t="s">
        <v>837</v>
      </c>
      <c r="AJ55" s="79" t="b">
        <v>0</v>
      </c>
      <c r="AK55" s="79">
        <v>0</v>
      </c>
      <c r="AL55" s="82" t="s">
        <v>837</v>
      </c>
      <c r="AM55" s="79" t="s">
        <v>859</v>
      </c>
      <c r="AN55" s="79" t="b">
        <v>0</v>
      </c>
      <c r="AO55" s="82" t="s">
        <v>740</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231</v>
      </c>
      <c r="B56" s="64" t="s">
        <v>261</v>
      </c>
      <c r="C56" s="65" t="s">
        <v>2282</v>
      </c>
      <c r="D56" s="66">
        <v>3</v>
      </c>
      <c r="E56" s="67" t="s">
        <v>132</v>
      </c>
      <c r="F56" s="68">
        <v>35</v>
      </c>
      <c r="G56" s="65"/>
      <c r="H56" s="69"/>
      <c r="I56" s="70"/>
      <c r="J56" s="70"/>
      <c r="K56" s="34" t="s">
        <v>65</v>
      </c>
      <c r="L56" s="77">
        <v>56</v>
      </c>
      <c r="M56" s="77"/>
      <c r="N56" s="72"/>
      <c r="O56" s="79" t="s">
        <v>297</v>
      </c>
      <c r="P56" s="81">
        <v>43410.63538194444</v>
      </c>
      <c r="Q56" s="79" t="s">
        <v>328</v>
      </c>
      <c r="R56" s="83" t="s">
        <v>418</v>
      </c>
      <c r="S56" s="79" t="s">
        <v>458</v>
      </c>
      <c r="T56" s="79" t="s">
        <v>484</v>
      </c>
      <c r="U56" s="79"/>
      <c r="V56" s="83" t="s">
        <v>578</v>
      </c>
      <c r="W56" s="81">
        <v>43410.63538194444</v>
      </c>
      <c r="X56" s="83" t="s">
        <v>614</v>
      </c>
      <c r="Y56" s="79"/>
      <c r="Z56" s="79"/>
      <c r="AA56" s="82" t="s">
        <v>739</v>
      </c>
      <c r="AB56" s="79"/>
      <c r="AC56" s="79" t="b">
        <v>0</v>
      </c>
      <c r="AD56" s="79">
        <v>0</v>
      </c>
      <c r="AE56" s="82" t="s">
        <v>844</v>
      </c>
      <c r="AF56" s="79" t="b">
        <v>0</v>
      </c>
      <c r="AG56" s="79" t="s">
        <v>850</v>
      </c>
      <c r="AH56" s="79"/>
      <c r="AI56" s="82" t="s">
        <v>837</v>
      </c>
      <c r="AJ56" s="79" t="b">
        <v>0</v>
      </c>
      <c r="AK56" s="79">
        <v>0</v>
      </c>
      <c r="AL56" s="82" t="s">
        <v>837</v>
      </c>
      <c r="AM56" s="79" t="s">
        <v>859</v>
      </c>
      <c r="AN56" s="79" t="b">
        <v>0</v>
      </c>
      <c r="AO56" s="82" t="s">
        <v>739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231</v>
      </c>
      <c r="B57" s="64" t="s">
        <v>261</v>
      </c>
      <c r="C57" s="65" t="s">
        <v>2283</v>
      </c>
      <c r="D57" s="66">
        <v>3.4375</v>
      </c>
      <c r="E57" s="67" t="s">
        <v>136</v>
      </c>
      <c r="F57" s="68">
        <v>33.5625</v>
      </c>
      <c r="G57" s="65"/>
      <c r="H57" s="69"/>
      <c r="I57" s="70"/>
      <c r="J57" s="70"/>
      <c r="K57" s="34" t="s">
        <v>65</v>
      </c>
      <c r="L57" s="77">
        <v>57</v>
      </c>
      <c r="M57" s="77"/>
      <c r="N57" s="72"/>
      <c r="O57" s="79" t="s">
        <v>298</v>
      </c>
      <c r="P57" s="81">
        <v>43410.63563657407</v>
      </c>
      <c r="Q57" s="79" t="s">
        <v>330</v>
      </c>
      <c r="R57" s="83" t="s">
        <v>420</v>
      </c>
      <c r="S57" s="79" t="s">
        <v>458</v>
      </c>
      <c r="T57" s="79" t="s">
        <v>486</v>
      </c>
      <c r="U57" s="79"/>
      <c r="V57" s="83" t="s">
        <v>578</v>
      </c>
      <c r="W57" s="81">
        <v>43410.63563657407</v>
      </c>
      <c r="X57" s="83" t="s">
        <v>616</v>
      </c>
      <c r="Y57" s="79"/>
      <c r="Z57" s="79"/>
      <c r="AA57" s="82" t="s">
        <v>741</v>
      </c>
      <c r="AB57" s="79"/>
      <c r="AC57" s="79" t="b">
        <v>0</v>
      </c>
      <c r="AD57" s="79">
        <v>0</v>
      </c>
      <c r="AE57" s="82" t="s">
        <v>845</v>
      </c>
      <c r="AF57" s="79" t="b">
        <v>0</v>
      </c>
      <c r="AG57" s="79" t="s">
        <v>850</v>
      </c>
      <c r="AH57" s="79"/>
      <c r="AI57" s="82" t="s">
        <v>837</v>
      </c>
      <c r="AJ57" s="79" t="b">
        <v>0</v>
      </c>
      <c r="AK57" s="79">
        <v>0</v>
      </c>
      <c r="AL57" s="82" t="s">
        <v>837</v>
      </c>
      <c r="AM57" s="79" t="s">
        <v>859</v>
      </c>
      <c r="AN57" s="79" t="b">
        <v>0</v>
      </c>
      <c r="AO57" s="82" t="s">
        <v>741</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231</v>
      </c>
      <c r="B58" s="64" t="s">
        <v>262</v>
      </c>
      <c r="C58" s="65" t="s">
        <v>2282</v>
      </c>
      <c r="D58" s="66">
        <v>3</v>
      </c>
      <c r="E58" s="67" t="s">
        <v>132</v>
      </c>
      <c r="F58" s="68">
        <v>35</v>
      </c>
      <c r="G58" s="65"/>
      <c r="H58" s="69"/>
      <c r="I58" s="70"/>
      <c r="J58" s="70"/>
      <c r="K58" s="34" t="s">
        <v>65</v>
      </c>
      <c r="L58" s="77">
        <v>58</v>
      </c>
      <c r="M58" s="77"/>
      <c r="N58" s="72"/>
      <c r="O58" s="79" t="s">
        <v>298</v>
      </c>
      <c r="P58" s="81">
        <v>43410.63563657407</v>
      </c>
      <c r="Q58" s="79" t="s">
        <v>330</v>
      </c>
      <c r="R58" s="83" t="s">
        <v>420</v>
      </c>
      <c r="S58" s="79" t="s">
        <v>458</v>
      </c>
      <c r="T58" s="79" t="s">
        <v>486</v>
      </c>
      <c r="U58" s="79"/>
      <c r="V58" s="83" t="s">
        <v>578</v>
      </c>
      <c r="W58" s="81">
        <v>43410.63563657407</v>
      </c>
      <c r="X58" s="83" t="s">
        <v>616</v>
      </c>
      <c r="Y58" s="79"/>
      <c r="Z58" s="79"/>
      <c r="AA58" s="82" t="s">
        <v>741</v>
      </c>
      <c r="AB58" s="79"/>
      <c r="AC58" s="79" t="b">
        <v>0</v>
      </c>
      <c r="AD58" s="79">
        <v>0</v>
      </c>
      <c r="AE58" s="82" t="s">
        <v>845</v>
      </c>
      <c r="AF58" s="79" t="b">
        <v>0</v>
      </c>
      <c r="AG58" s="79" t="s">
        <v>850</v>
      </c>
      <c r="AH58" s="79"/>
      <c r="AI58" s="82" t="s">
        <v>837</v>
      </c>
      <c r="AJ58" s="79" t="b">
        <v>0</v>
      </c>
      <c r="AK58" s="79">
        <v>0</v>
      </c>
      <c r="AL58" s="82" t="s">
        <v>837</v>
      </c>
      <c r="AM58" s="79" t="s">
        <v>859</v>
      </c>
      <c r="AN58" s="79" t="b">
        <v>0</v>
      </c>
      <c r="AO58" s="82" t="s">
        <v>741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231</v>
      </c>
      <c r="B59" s="64" t="s">
        <v>263</v>
      </c>
      <c r="C59" s="65" t="s">
        <v>2283</v>
      </c>
      <c r="D59" s="66">
        <v>3.4375</v>
      </c>
      <c r="E59" s="67" t="s">
        <v>136</v>
      </c>
      <c r="F59" s="68">
        <v>33.5625</v>
      </c>
      <c r="G59" s="65"/>
      <c r="H59" s="69"/>
      <c r="I59" s="70"/>
      <c r="J59" s="70"/>
      <c r="K59" s="34" t="s">
        <v>65</v>
      </c>
      <c r="L59" s="77">
        <v>59</v>
      </c>
      <c r="M59" s="77"/>
      <c r="N59" s="72"/>
      <c r="O59" s="79" t="s">
        <v>298</v>
      </c>
      <c r="P59" s="81">
        <v>43410.58771990741</v>
      </c>
      <c r="Q59" s="79" t="s">
        <v>329</v>
      </c>
      <c r="R59" s="83" t="s">
        <v>419</v>
      </c>
      <c r="S59" s="79" t="s">
        <v>458</v>
      </c>
      <c r="T59" s="79" t="s">
        <v>485</v>
      </c>
      <c r="U59" s="79"/>
      <c r="V59" s="83" t="s">
        <v>578</v>
      </c>
      <c r="W59" s="81">
        <v>43410.58771990741</v>
      </c>
      <c r="X59" s="83" t="s">
        <v>615</v>
      </c>
      <c r="Y59" s="79"/>
      <c r="Z59" s="79"/>
      <c r="AA59" s="82" t="s">
        <v>740</v>
      </c>
      <c r="AB59" s="79"/>
      <c r="AC59" s="79" t="b">
        <v>0</v>
      </c>
      <c r="AD59" s="79">
        <v>0</v>
      </c>
      <c r="AE59" s="82" t="s">
        <v>837</v>
      </c>
      <c r="AF59" s="79" t="b">
        <v>0</v>
      </c>
      <c r="AG59" s="79" t="s">
        <v>852</v>
      </c>
      <c r="AH59" s="79"/>
      <c r="AI59" s="82" t="s">
        <v>837</v>
      </c>
      <c r="AJ59" s="79" t="b">
        <v>0</v>
      </c>
      <c r="AK59" s="79">
        <v>0</v>
      </c>
      <c r="AL59" s="82" t="s">
        <v>837</v>
      </c>
      <c r="AM59" s="79" t="s">
        <v>859</v>
      </c>
      <c r="AN59" s="79" t="b">
        <v>0</v>
      </c>
      <c r="AO59" s="82" t="s">
        <v>740</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231</v>
      </c>
      <c r="B60" s="64" t="s">
        <v>263</v>
      </c>
      <c r="C60" s="65" t="s">
        <v>2283</v>
      </c>
      <c r="D60" s="66">
        <v>3.4375</v>
      </c>
      <c r="E60" s="67" t="s">
        <v>136</v>
      </c>
      <c r="F60" s="68">
        <v>33.5625</v>
      </c>
      <c r="G60" s="65"/>
      <c r="H60" s="69"/>
      <c r="I60" s="70"/>
      <c r="J60" s="70"/>
      <c r="K60" s="34" t="s">
        <v>65</v>
      </c>
      <c r="L60" s="77">
        <v>60</v>
      </c>
      <c r="M60" s="77"/>
      <c r="N60" s="72"/>
      <c r="O60" s="79" t="s">
        <v>298</v>
      </c>
      <c r="P60" s="81">
        <v>43410.63563657407</v>
      </c>
      <c r="Q60" s="79" t="s">
        <v>330</v>
      </c>
      <c r="R60" s="83" t="s">
        <v>420</v>
      </c>
      <c r="S60" s="79" t="s">
        <v>458</v>
      </c>
      <c r="T60" s="79" t="s">
        <v>486</v>
      </c>
      <c r="U60" s="79"/>
      <c r="V60" s="83" t="s">
        <v>578</v>
      </c>
      <c r="W60" s="81">
        <v>43410.63563657407</v>
      </c>
      <c r="X60" s="83" t="s">
        <v>616</v>
      </c>
      <c r="Y60" s="79"/>
      <c r="Z60" s="79"/>
      <c r="AA60" s="82" t="s">
        <v>741</v>
      </c>
      <c r="AB60" s="79"/>
      <c r="AC60" s="79" t="b">
        <v>0</v>
      </c>
      <c r="AD60" s="79">
        <v>0</v>
      </c>
      <c r="AE60" s="82" t="s">
        <v>845</v>
      </c>
      <c r="AF60" s="79" t="b">
        <v>0</v>
      </c>
      <c r="AG60" s="79" t="s">
        <v>850</v>
      </c>
      <c r="AH60" s="79"/>
      <c r="AI60" s="82" t="s">
        <v>837</v>
      </c>
      <c r="AJ60" s="79" t="b">
        <v>0</v>
      </c>
      <c r="AK60" s="79">
        <v>0</v>
      </c>
      <c r="AL60" s="82" t="s">
        <v>837</v>
      </c>
      <c r="AM60" s="79" t="s">
        <v>859</v>
      </c>
      <c r="AN60" s="79" t="b">
        <v>0</v>
      </c>
      <c r="AO60" s="82" t="s">
        <v>741</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231</v>
      </c>
      <c r="B61" s="64" t="s">
        <v>264</v>
      </c>
      <c r="C61" s="65" t="s">
        <v>2282</v>
      </c>
      <c r="D61" s="66">
        <v>3</v>
      </c>
      <c r="E61" s="67" t="s">
        <v>132</v>
      </c>
      <c r="F61" s="68">
        <v>35</v>
      </c>
      <c r="G61" s="65"/>
      <c r="H61" s="69"/>
      <c r="I61" s="70"/>
      <c r="J61" s="70"/>
      <c r="K61" s="34" t="s">
        <v>65</v>
      </c>
      <c r="L61" s="77">
        <v>61</v>
      </c>
      <c r="M61" s="77"/>
      <c r="N61" s="72"/>
      <c r="O61" s="79" t="s">
        <v>298</v>
      </c>
      <c r="P61" s="81">
        <v>43410.693715277775</v>
      </c>
      <c r="Q61" s="79" t="s">
        <v>331</v>
      </c>
      <c r="R61" s="83" t="s">
        <v>421</v>
      </c>
      <c r="S61" s="79" t="s">
        <v>458</v>
      </c>
      <c r="T61" s="79" t="s">
        <v>487</v>
      </c>
      <c r="U61" s="79"/>
      <c r="V61" s="83" t="s">
        <v>578</v>
      </c>
      <c r="W61" s="81">
        <v>43410.693715277775</v>
      </c>
      <c r="X61" s="83" t="s">
        <v>617</v>
      </c>
      <c r="Y61" s="79"/>
      <c r="Z61" s="79"/>
      <c r="AA61" s="82" t="s">
        <v>742</v>
      </c>
      <c r="AB61" s="79"/>
      <c r="AC61" s="79" t="b">
        <v>0</v>
      </c>
      <c r="AD61" s="79">
        <v>0</v>
      </c>
      <c r="AE61" s="82" t="s">
        <v>846</v>
      </c>
      <c r="AF61" s="79" t="b">
        <v>0</v>
      </c>
      <c r="AG61" s="79" t="s">
        <v>850</v>
      </c>
      <c r="AH61" s="79"/>
      <c r="AI61" s="82" t="s">
        <v>837</v>
      </c>
      <c r="AJ61" s="79" t="b">
        <v>0</v>
      </c>
      <c r="AK61" s="79">
        <v>0</v>
      </c>
      <c r="AL61" s="82" t="s">
        <v>837</v>
      </c>
      <c r="AM61" s="79" t="s">
        <v>859</v>
      </c>
      <c r="AN61" s="79" t="b">
        <v>0</v>
      </c>
      <c r="AO61" s="82" t="s">
        <v>742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231</v>
      </c>
      <c r="B62" s="64" t="s">
        <v>265</v>
      </c>
      <c r="C62" s="65" t="s">
        <v>2282</v>
      </c>
      <c r="D62" s="66">
        <v>3</v>
      </c>
      <c r="E62" s="67" t="s">
        <v>132</v>
      </c>
      <c r="F62" s="68">
        <v>35</v>
      </c>
      <c r="G62" s="65"/>
      <c r="H62" s="69"/>
      <c r="I62" s="70"/>
      <c r="J62" s="70"/>
      <c r="K62" s="34" t="s">
        <v>65</v>
      </c>
      <c r="L62" s="77">
        <v>62</v>
      </c>
      <c r="M62" s="77"/>
      <c r="N62" s="72"/>
      <c r="O62" s="79" t="s">
        <v>298</v>
      </c>
      <c r="P62" s="81">
        <v>43410.693715277775</v>
      </c>
      <c r="Q62" s="79" t="s">
        <v>331</v>
      </c>
      <c r="R62" s="83" t="s">
        <v>421</v>
      </c>
      <c r="S62" s="79" t="s">
        <v>458</v>
      </c>
      <c r="T62" s="79" t="s">
        <v>487</v>
      </c>
      <c r="U62" s="79"/>
      <c r="V62" s="83" t="s">
        <v>578</v>
      </c>
      <c r="W62" s="81">
        <v>43410.693715277775</v>
      </c>
      <c r="X62" s="83" t="s">
        <v>617</v>
      </c>
      <c r="Y62" s="79"/>
      <c r="Z62" s="79"/>
      <c r="AA62" s="82" t="s">
        <v>742</v>
      </c>
      <c r="AB62" s="79"/>
      <c r="AC62" s="79" t="b">
        <v>0</v>
      </c>
      <c r="AD62" s="79">
        <v>0</v>
      </c>
      <c r="AE62" s="82" t="s">
        <v>846</v>
      </c>
      <c r="AF62" s="79" t="b">
        <v>0</v>
      </c>
      <c r="AG62" s="79" t="s">
        <v>850</v>
      </c>
      <c r="AH62" s="79"/>
      <c r="AI62" s="82" t="s">
        <v>837</v>
      </c>
      <c r="AJ62" s="79" t="b">
        <v>0</v>
      </c>
      <c r="AK62" s="79">
        <v>0</v>
      </c>
      <c r="AL62" s="82" t="s">
        <v>837</v>
      </c>
      <c r="AM62" s="79" t="s">
        <v>859</v>
      </c>
      <c r="AN62" s="79" t="b">
        <v>0</v>
      </c>
      <c r="AO62" s="82" t="s">
        <v>742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231</v>
      </c>
      <c r="B63" s="64" t="s">
        <v>266</v>
      </c>
      <c r="C63" s="65" t="s">
        <v>2284</v>
      </c>
      <c r="D63" s="66">
        <v>4.3125</v>
      </c>
      <c r="E63" s="67" t="s">
        <v>136</v>
      </c>
      <c r="F63" s="68">
        <v>30.6875</v>
      </c>
      <c r="G63" s="65"/>
      <c r="H63" s="69"/>
      <c r="I63" s="70"/>
      <c r="J63" s="70"/>
      <c r="K63" s="34" t="s">
        <v>65</v>
      </c>
      <c r="L63" s="77">
        <v>63</v>
      </c>
      <c r="M63" s="77"/>
      <c r="N63" s="72"/>
      <c r="O63" s="79" t="s">
        <v>298</v>
      </c>
      <c r="P63" s="81">
        <v>43410.58771990741</v>
      </c>
      <c r="Q63" s="79" t="s">
        <v>329</v>
      </c>
      <c r="R63" s="83" t="s">
        <v>419</v>
      </c>
      <c r="S63" s="79" t="s">
        <v>458</v>
      </c>
      <c r="T63" s="79" t="s">
        <v>485</v>
      </c>
      <c r="U63" s="79"/>
      <c r="V63" s="83" t="s">
        <v>578</v>
      </c>
      <c r="W63" s="81">
        <v>43410.58771990741</v>
      </c>
      <c r="X63" s="83" t="s">
        <v>615</v>
      </c>
      <c r="Y63" s="79"/>
      <c r="Z63" s="79"/>
      <c r="AA63" s="82" t="s">
        <v>740</v>
      </c>
      <c r="AB63" s="79"/>
      <c r="AC63" s="79" t="b">
        <v>0</v>
      </c>
      <c r="AD63" s="79">
        <v>0</v>
      </c>
      <c r="AE63" s="82" t="s">
        <v>837</v>
      </c>
      <c r="AF63" s="79" t="b">
        <v>0</v>
      </c>
      <c r="AG63" s="79" t="s">
        <v>852</v>
      </c>
      <c r="AH63" s="79"/>
      <c r="AI63" s="82" t="s">
        <v>837</v>
      </c>
      <c r="AJ63" s="79" t="b">
        <v>0</v>
      </c>
      <c r="AK63" s="79">
        <v>0</v>
      </c>
      <c r="AL63" s="82" t="s">
        <v>837</v>
      </c>
      <c r="AM63" s="79" t="s">
        <v>859</v>
      </c>
      <c r="AN63" s="79" t="b">
        <v>0</v>
      </c>
      <c r="AO63" s="82" t="s">
        <v>740</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231</v>
      </c>
      <c r="B64" s="64" t="s">
        <v>266</v>
      </c>
      <c r="C64" s="65" t="s">
        <v>2284</v>
      </c>
      <c r="D64" s="66">
        <v>4.3125</v>
      </c>
      <c r="E64" s="67" t="s">
        <v>136</v>
      </c>
      <c r="F64" s="68">
        <v>30.6875</v>
      </c>
      <c r="G64" s="65"/>
      <c r="H64" s="69"/>
      <c r="I64" s="70"/>
      <c r="J64" s="70"/>
      <c r="K64" s="34" t="s">
        <v>65</v>
      </c>
      <c r="L64" s="77">
        <v>64</v>
      </c>
      <c r="M64" s="77"/>
      <c r="N64" s="72"/>
      <c r="O64" s="79" t="s">
        <v>298</v>
      </c>
      <c r="P64" s="81">
        <v>43410.63538194444</v>
      </c>
      <c r="Q64" s="79" t="s">
        <v>328</v>
      </c>
      <c r="R64" s="83" t="s">
        <v>418</v>
      </c>
      <c r="S64" s="79" t="s">
        <v>458</v>
      </c>
      <c r="T64" s="79" t="s">
        <v>484</v>
      </c>
      <c r="U64" s="79"/>
      <c r="V64" s="83" t="s">
        <v>578</v>
      </c>
      <c r="W64" s="81">
        <v>43410.63538194444</v>
      </c>
      <c r="X64" s="83" t="s">
        <v>614</v>
      </c>
      <c r="Y64" s="79"/>
      <c r="Z64" s="79"/>
      <c r="AA64" s="82" t="s">
        <v>739</v>
      </c>
      <c r="AB64" s="79"/>
      <c r="AC64" s="79" t="b">
        <v>0</v>
      </c>
      <c r="AD64" s="79">
        <v>0</v>
      </c>
      <c r="AE64" s="82" t="s">
        <v>844</v>
      </c>
      <c r="AF64" s="79" t="b">
        <v>0</v>
      </c>
      <c r="AG64" s="79" t="s">
        <v>850</v>
      </c>
      <c r="AH64" s="79"/>
      <c r="AI64" s="82" t="s">
        <v>837</v>
      </c>
      <c r="AJ64" s="79" t="b">
        <v>0</v>
      </c>
      <c r="AK64" s="79">
        <v>0</v>
      </c>
      <c r="AL64" s="82" t="s">
        <v>837</v>
      </c>
      <c r="AM64" s="79" t="s">
        <v>859</v>
      </c>
      <c r="AN64" s="79" t="b">
        <v>0</v>
      </c>
      <c r="AO64" s="82" t="s">
        <v>739</v>
      </c>
      <c r="AP64" s="79" t="s">
        <v>176</v>
      </c>
      <c r="AQ64" s="79">
        <v>0</v>
      </c>
      <c r="AR64" s="79">
        <v>0</v>
      </c>
      <c r="AS64" s="79"/>
      <c r="AT64" s="79"/>
      <c r="AU64" s="79"/>
      <c r="AV64" s="79"/>
      <c r="AW64" s="79"/>
      <c r="AX64" s="79"/>
      <c r="AY64" s="79"/>
      <c r="AZ64" s="79"/>
      <c r="BA64">
        <v>4</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231</v>
      </c>
      <c r="B65" s="64" t="s">
        <v>266</v>
      </c>
      <c r="C65" s="65" t="s">
        <v>2284</v>
      </c>
      <c r="D65" s="66">
        <v>4.3125</v>
      </c>
      <c r="E65" s="67" t="s">
        <v>136</v>
      </c>
      <c r="F65" s="68">
        <v>30.6875</v>
      </c>
      <c r="G65" s="65"/>
      <c r="H65" s="69"/>
      <c r="I65" s="70"/>
      <c r="J65" s="70"/>
      <c r="K65" s="34" t="s">
        <v>65</v>
      </c>
      <c r="L65" s="77">
        <v>65</v>
      </c>
      <c r="M65" s="77"/>
      <c r="N65" s="72"/>
      <c r="O65" s="79" t="s">
        <v>298</v>
      </c>
      <c r="P65" s="81">
        <v>43410.63563657407</v>
      </c>
      <c r="Q65" s="79" t="s">
        <v>330</v>
      </c>
      <c r="R65" s="83" t="s">
        <v>420</v>
      </c>
      <c r="S65" s="79" t="s">
        <v>458</v>
      </c>
      <c r="T65" s="79" t="s">
        <v>486</v>
      </c>
      <c r="U65" s="79"/>
      <c r="V65" s="83" t="s">
        <v>578</v>
      </c>
      <c r="W65" s="81">
        <v>43410.63563657407</v>
      </c>
      <c r="X65" s="83" t="s">
        <v>616</v>
      </c>
      <c r="Y65" s="79"/>
      <c r="Z65" s="79"/>
      <c r="AA65" s="82" t="s">
        <v>741</v>
      </c>
      <c r="AB65" s="79"/>
      <c r="AC65" s="79" t="b">
        <v>0</v>
      </c>
      <c r="AD65" s="79">
        <v>0</v>
      </c>
      <c r="AE65" s="82" t="s">
        <v>845</v>
      </c>
      <c r="AF65" s="79" t="b">
        <v>0</v>
      </c>
      <c r="AG65" s="79" t="s">
        <v>850</v>
      </c>
      <c r="AH65" s="79"/>
      <c r="AI65" s="82" t="s">
        <v>837</v>
      </c>
      <c r="AJ65" s="79" t="b">
        <v>0</v>
      </c>
      <c r="AK65" s="79">
        <v>0</v>
      </c>
      <c r="AL65" s="82" t="s">
        <v>837</v>
      </c>
      <c r="AM65" s="79" t="s">
        <v>859</v>
      </c>
      <c r="AN65" s="79" t="b">
        <v>0</v>
      </c>
      <c r="AO65" s="82" t="s">
        <v>741</v>
      </c>
      <c r="AP65" s="79" t="s">
        <v>176</v>
      </c>
      <c r="AQ65" s="79">
        <v>0</v>
      </c>
      <c r="AR65" s="79">
        <v>0</v>
      </c>
      <c r="AS65" s="79"/>
      <c r="AT65" s="79"/>
      <c r="AU65" s="79"/>
      <c r="AV65" s="79"/>
      <c r="AW65" s="79"/>
      <c r="AX65" s="79"/>
      <c r="AY65" s="79"/>
      <c r="AZ65" s="79"/>
      <c r="BA65">
        <v>4</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266</v>
      </c>
      <c r="C66" s="65" t="s">
        <v>2284</v>
      </c>
      <c r="D66" s="66">
        <v>4.3125</v>
      </c>
      <c r="E66" s="67" t="s">
        <v>136</v>
      </c>
      <c r="F66" s="68">
        <v>30.6875</v>
      </c>
      <c r="G66" s="65"/>
      <c r="H66" s="69"/>
      <c r="I66" s="70"/>
      <c r="J66" s="70"/>
      <c r="K66" s="34" t="s">
        <v>65</v>
      </c>
      <c r="L66" s="77">
        <v>66</v>
      </c>
      <c r="M66" s="77"/>
      <c r="N66" s="72"/>
      <c r="O66" s="79" t="s">
        <v>298</v>
      </c>
      <c r="P66" s="81">
        <v>43410.693715277775</v>
      </c>
      <c r="Q66" s="79" t="s">
        <v>331</v>
      </c>
      <c r="R66" s="83" t="s">
        <v>421</v>
      </c>
      <c r="S66" s="79" t="s">
        <v>458</v>
      </c>
      <c r="T66" s="79" t="s">
        <v>487</v>
      </c>
      <c r="U66" s="79"/>
      <c r="V66" s="83" t="s">
        <v>578</v>
      </c>
      <c r="W66" s="81">
        <v>43410.693715277775</v>
      </c>
      <c r="X66" s="83" t="s">
        <v>617</v>
      </c>
      <c r="Y66" s="79"/>
      <c r="Z66" s="79"/>
      <c r="AA66" s="82" t="s">
        <v>742</v>
      </c>
      <c r="AB66" s="79"/>
      <c r="AC66" s="79" t="b">
        <v>0</v>
      </c>
      <c r="AD66" s="79">
        <v>0</v>
      </c>
      <c r="AE66" s="82" t="s">
        <v>846</v>
      </c>
      <c r="AF66" s="79" t="b">
        <v>0</v>
      </c>
      <c r="AG66" s="79" t="s">
        <v>850</v>
      </c>
      <c r="AH66" s="79"/>
      <c r="AI66" s="82" t="s">
        <v>837</v>
      </c>
      <c r="AJ66" s="79" t="b">
        <v>0</v>
      </c>
      <c r="AK66" s="79">
        <v>0</v>
      </c>
      <c r="AL66" s="82" t="s">
        <v>837</v>
      </c>
      <c r="AM66" s="79" t="s">
        <v>859</v>
      </c>
      <c r="AN66" s="79" t="b">
        <v>0</v>
      </c>
      <c r="AO66" s="82" t="s">
        <v>742</v>
      </c>
      <c r="AP66" s="79" t="s">
        <v>176</v>
      </c>
      <c r="AQ66" s="79">
        <v>0</v>
      </c>
      <c r="AR66" s="79">
        <v>0</v>
      </c>
      <c r="AS66" s="79"/>
      <c r="AT66" s="79"/>
      <c r="AU66" s="79"/>
      <c r="AV66" s="79"/>
      <c r="AW66" s="79"/>
      <c r="AX66" s="79"/>
      <c r="AY66" s="79"/>
      <c r="AZ66" s="79"/>
      <c r="BA66">
        <v>4</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231</v>
      </c>
      <c r="B67" s="64" t="s">
        <v>267</v>
      </c>
      <c r="C67" s="65" t="s">
        <v>2285</v>
      </c>
      <c r="D67" s="66">
        <v>3.875</v>
      </c>
      <c r="E67" s="67" t="s">
        <v>136</v>
      </c>
      <c r="F67" s="68">
        <v>32.125</v>
      </c>
      <c r="G67" s="65"/>
      <c r="H67" s="69"/>
      <c r="I67" s="70"/>
      <c r="J67" s="70"/>
      <c r="K67" s="34" t="s">
        <v>65</v>
      </c>
      <c r="L67" s="77">
        <v>67</v>
      </c>
      <c r="M67" s="77"/>
      <c r="N67" s="72"/>
      <c r="O67" s="79" t="s">
        <v>298</v>
      </c>
      <c r="P67" s="81">
        <v>43410.58771990741</v>
      </c>
      <c r="Q67" s="79" t="s">
        <v>329</v>
      </c>
      <c r="R67" s="83" t="s">
        <v>419</v>
      </c>
      <c r="S67" s="79" t="s">
        <v>458</v>
      </c>
      <c r="T67" s="79" t="s">
        <v>485</v>
      </c>
      <c r="U67" s="79"/>
      <c r="V67" s="83" t="s">
        <v>578</v>
      </c>
      <c r="W67" s="81">
        <v>43410.58771990741</v>
      </c>
      <c r="X67" s="83" t="s">
        <v>615</v>
      </c>
      <c r="Y67" s="79"/>
      <c r="Z67" s="79"/>
      <c r="AA67" s="82" t="s">
        <v>740</v>
      </c>
      <c r="AB67" s="79"/>
      <c r="AC67" s="79" t="b">
        <v>0</v>
      </c>
      <c r="AD67" s="79">
        <v>0</v>
      </c>
      <c r="AE67" s="82" t="s">
        <v>837</v>
      </c>
      <c r="AF67" s="79" t="b">
        <v>0</v>
      </c>
      <c r="AG67" s="79" t="s">
        <v>852</v>
      </c>
      <c r="AH67" s="79"/>
      <c r="AI67" s="82" t="s">
        <v>837</v>
      </c>
      <c r="AJ67" s="79" t="b">
        <v>0</v>
      </c>
      <c r="AK67" s="79">
        <v>0</v>
      </c>
      <c r="AL67" s="82" t="s">
        <v>837</v>
      </c>
      <c r="AM67" s="79" t="s">
        <v>859</v>
      </c>
      <c r="AN67" s="79" t="b">
        <v>0</v>
      </c>
      <c r="AO67" s="82" t="s">
        <v>740</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231</v>
      </c>
      <c r="B68" s="64" t="s">
        <v>267</v>
      </c>
      <c r="C68" s="65" t="s">
        <v>2285</v>
      </c>
      <c r="D68" s="66">
        <v>3.875</v>
      </c>
      <c r="E68" s="67" t="s">
        <v>136</v>
      </c>
      <c r="F68" s="68">
        <v>32.125</v>
      </c>
      <c r="G68" s="65"/>
      <c r="H68" s="69"/>
      <c r="I68" s="70"/>
      <c r="J68" s="70"/>
      <c r="K68" s="34" t="s">
        <v>65</v>
      </c>
      <c r="L68" s="77">
        <v>68</v>
      </c>
      <c r="M68" s="77"/>
      <c r="N68" s="72"/>
      <c r="O68" s="79" t="s">
        <v>298</v>
      </c>
      <c r="P68" s="81">
        <v>43410.63563657407</v>
      </c>
      <c r="Q68" s="79" t="s">
        <v>330</v>
      </c>
      <c r="R68" s="83" t="s">
        <v>420</v>
      </c>
      <c r="S68" s="79" t="s">
        <v>458</v>
      </c>
      <c r="T68" s="79" t="s">
        <v>486</v>
      </c>
      <c r="U68" s="79"/>
      <c r="V68" s="83" t="s">
        <v>578</v>
      </c>
      <c r="W68" s="81">
        <v>43410.63563657407</v>
      </c>
      <c r="X68" s="83" t="s">
        <v>616</v>
      </c>
      <c r="Y68" s="79"/>
      <c r="Z68" s="79"/>
      <c r="AA68" s="82" t="s">
        <v>741</v>
      </c>
      <c r="AB68" s="79"/>
      <c r="AC68" s="79" t="b">
        <v>0</v>
      </c>
      <c r="AD68" s="79">
        <v>0</v>
      </c>
      <c r="AE68" s="82" t="s">
        <v>845</v>
      </c>
      <c r="AF68" s="79" t="b">
        <v>0</v>
      </c>
      <c r="AG68" s="79" t="s">
        <v>850</v>
      </c>
      <c r="AH68" s="79"/>
      <c r="AI68" s="82" t="s">
        <v>837</v>
      </c>
      <c r="AJ68" s="79" t="b">
        <v>0</v>
      </c>
      <c r="AK68" s="79">
        <v>0</v>
      </c>
      <c r="AL68" s="82" t="s">
        <v>837</v>
      </c>
      <c r="AM68" s="79" t="s">
        <v>859</v>
      </c>
      <c r="AN68" s="79" t="b">
        <v>0</v>
      </c>
      <c r="AO68" s="82" t="s">
        <v>741</v>
      </c>
      <c r="AP68" s="79" t="s">
        <v>176</v>
      </c>
      <c r="AQ68" s="79">
        <v>0</v>
      </c>
      <c r="AR68" s="79">
        <v>0</v>
      </c>
      <c r="AS68" s="79"/>
      <c r="AT68" s="79"/>
      <c r="AU68" s="79"/>
      <c r="AV68" s="79"/>
      <c r="AW68" s="79"/>
      <c r="AX68" s="79"/>
      <c r="AY68" s="79"/>
      <c r="AZ68" s="79"/>
      <c r="BA68">
        <v>3</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231</v>
      </c>
      <c r="B69" s="64" t="s">
        <v>267</v>
      </c>
      <c r="C69" s="65" t="s">
        <v>2285</v>
      </c>
      <c r="D69" s="66">
        <v>3.875</v>
      </c>
      <c r="E69" s="67" t="s">
        <v>136</v>
      </c>
      <c r="F69" s="68">
        <v>32.125</v>
      </c>
      <c r="G69" s="65"/>
      <c r="H69" s="69"/>
      <c r="I69" s="70"/>
      <c r="J69" s="70"/>
      <c r="K69" s="34" t="s">
        <v>65</v>
      </c>
      <c r="L69" s="77">
        <v>69</v>
      </c>
      <c r="M69" s="77"/>
      <c r="N69" s="72"/>
      <c r="O69" s="79" t="s">
        <v>298</v>
      </c>
      <c r="P69" s="81">
        <v>43410.693715277775</v>
      </c>
      <c r="Q69" s="79" t="s">
        <v>331</v>
      </c>
      <c r="R69" s="83" t="s">
        <v>421</v>
      </c>
      <c r="S69" s="79" t="s">
        <v>458</v>
      </c>
      <c r="T69" s="79" t="s">
        <v>487</v>
      </c>
      <c r="U69" s="79"/>
      <c r="V69" s="83" t="s">
        <v>578</v>
      </c>
      <c r="W69" s="81">
        <v>43410.693715277775</v>
      </c>
      <c r="X69" s="83" t="s">
        <v>617</v>
      </c>
      <c r="Y69" s="79"/>
      <c r="Z69" s="79"/>
      <c r="AA69" s="82" t="s">
        <v>742</v>
      </c>
      <c r="AB69" s="79"/>
      <c r="AC69" s="79" t="b">
        <v>0</v>
      </c>
      <c r="AD69" s="79">
        <v>0</v>
      </c>
      <c r="AE69" s="82" t="s">
        <v>846</v>
      </c>
      <c r="AF69" s="79" t="b">
        <v>0</v>
      </c>
      <c r="AG69" s="79" t="s">
        <v>850</v>
      </c>
      <c r="AH69" s="79"/>
      <c r="AI69" s="82" t="s">
        <v>837</v>
      </c>
      <c r="AJ69" s="79" t="b">
        <v>0</v>
      </c>
      <c r="AK69" s="79">
        <v>0</v>
      </c>
      <c r="AL69" s="82" t="s">
        <v>837</v>
      </c>
      <c r="AM69" s="79" t="s">
        <v>859</v>
      </c>
      <c r="AN69" s="79" t="b">
        <v>0</v>
      </c>
      <c r="AO69" s="82" t="s">
        <v>742</v>
      </c>
      <c r="AP69" s="79" t="s">
        <v>176</v>
      </c>
      <c r="AQ69" s="79">
        <v>0</v>
      </c>
      <c r="AR69" s="79">
        <v>0</v>
      </c>
      <c r="AS69" s="79"/>
      <c r="AT69" s="79"/>
      <c r="AU69" s="79"/>
      <c r="AV69" s="79"/>
      <c r="AW69" s="79"/>
      <c r="AX69" s="79"/>
      <c r="AY69" s="79"/>
      <c r="AZ69" s="79"/>
      <c r="BA69">
        <v>3</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231</v>
      </c>
      <c r="B70" s="64" t="s">
        <v>268</v>
      </c>
      <c r="C70" s="65" t="s">
        <v>2284</v>
      </c>
      <c r="D70" s="66">
        <v>4.3125</v>
      </c>
      <c r="E70" s="67" t="s">
        <v>136</v>
      </c>
      <c r="F70" s="68">
        <v>30.6875</v>
      </c>
      <c r="G70" s="65"/>
      <c r="H70" s="69"/>
      <c r="I70" s="70"/>
      <c r="J70" s="70"/>
      <c r="K70" s="34" t="s">
        <v>65</v>
      </c>
      <c r="L70" s="77">
        <v>70</v>
      </c>
      <c r="M70" s="77"/>
      <c r="N70" s="72"/>
      <c r="O70" s="79" t="s">
        <v>298</v>
      </c>
      <c r="P70" s="81">
        <v>43410.58771990741</v>
      </c>
      <c r="Q70" s="79" t="s">
        <v>329</v>
      </c>
      <c r="R70" s="83" t="s">
        <v>419</v>
      </c>
      <c r="S70" s="79" t="s">
        <v>458</v>
      </c>
      <c r="T70" s="79" t="s">
        <v>485</v>
      </c>
      <c r="U70" s="79"/>
      <c r="V70" s="83" t="s">
        <v>578</v>
      </c>
      <c r="W70" s="81">
        <v>43410.58771990741</v>
      </c>
      <c r="X70" s="83" t="s">
        <v>615</v>
      </c>
      <c r="Y70" s="79"/>
      <c r="Z70" s="79"/>
      <c r="AA70" s="82" t="s">
        <v>740</v>
      </c>
      <c r="AB70" s="79"/>
      <c r="AC70" s="79" t="b">
        <v>0</v>
      </c>
      <c r="AD70" s="79">
        <v>0</v>
      </c>
      <c r="AE70" s="82" t="s">
        <v>837</v>
      </c>
      <c r="AF70" s="79" t="b">
        <v>0</v>
      </c>
      <c r="AG70" s="79" t="s">
        <v>852</v>
      </c>
      <c r="AH70" s="79"/>
      <c r="AI70" s="82" t="s">
        <v>837</v>
      </c>
      <c r="AJ70" s="79" t="b">
        <v>0</v>
      </c>
      <c r="AK70" s="79">
        <v>0</v>
      </c>
      <c r="AL70" s="82" t="s">
        <v>837</v>
      </c>
      <c r="AM70" s="79" t="s">
        <v>859</v>
      </c>
      <c r="AN70" s="79" t="b">
        <v>0</v>
      </c>
      <c r="AO70" s="82" t="s">
        <v>740</v>
      </c>
      <c r="AP70" s="79" t="s">
        <v>176</v>
      </c>
      <c r="AQ70" s="79">
        <v>0</v>
      </c>
      <c r="AR70" s="79">
        <v>0</v>
      </c>
      <c r="AS70" s="79"/>
      <c r="AT70" s="79"/>
      <c r="AU70" s="79"/>
      <c r="AV70" s="79"/>
      <c r="AW70" s="79"/>
      <c r="AX70" s="79"/>
      <c r="AY70" s="79"/>
      <c r="AZ70" s="79"/>
      <c r="BA70">
        <v>4</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231</v>
      </c>
      <c r="B71" s="64" t="s">
        <v>268</v>
      </c>
      <c r="C71" s="65" t="s">
        <v>2284</v>
      </c>
      <c r="D71" s="66">
        <v>4.3125</v>
      </c>
      <c r="E71" s="67" t="s">
        <v>136</v>
      </c>
      <c r="F71" s="68">
        <v>30.6875</v>
      </c>
      <c r="G71" s="65"/>
      <c r="H71" s="69"/>
      <c r="I71" s="70"/>
      <c r="J71" s="70"/>
      <c r="K71" s="34" t="s">
        <v>65</v>
      </c>
      <c r="L71" s="77">
        <v>71</v>
      </c>
      <c r="M71" s="77"/>
      <c r="N71" s="72"/>
      <c r="O71" s="79" t="s">
        <v>298</v>
      </c>
      <c r="P71" s="81">
        <v>43410.63538194444</v>
      </c>
      <c r="Q71" s="79" t="s">
        <v>328</v>
      </c>
      <c r="R71" s="83" t="s">
        <v>418</v>
      </c>
      <c r="S71" s="79" t="s">
        <v>458</v>
      </c>
      <c r="T71" s="79" t="s">
        <v>484</v>
      </c>
      <c r="U71" s="79"/>
      <c r="V71" s="83" t="s">
        <v>578</v>
      </c>
      <c r="W71" s="81">
        <v>43410.63538194444</v>
      </c>
      <c r="X71" s="83" t="s">
        <v>614</v>
      </c>
      <c r="Y71" s="79"/>
      <c r="Z71" s="79"/>
      <c r="AA71" s="82" t="s">
        <v>739</v>
      </c>
      <c r="AB71" s="79"/>
      <c r="AC71" s="79" t="b">
        <v>0</v>
      </c>
      <c r="AD71" s="79">
        <v>0</v>
      </c>
      <c r="AE71" s="82" t="s">
        <v>844</v>
      </c>
      <c r="AF71" s="79" t="b">
        <v>0</v>
      </c>
      <c r="AG71" s="79" t="s">
        <v>850</v>
      </c>
      <c r="AH71" s="79"/>
      <c r="AI71" s="82" t="s">
        <v>837</v>
      </c>
      <c r="AJ71" s="79" t="b">
        <v>0</v>
      </c>
      <c r="AK71" s="79">
        <v>0</v>
      </c>
      <c r="AL71" s="82" t="s">
        <v>837</v>
      </c>
      <c r="AM71" s="79" t="s">
        <v>859</v>
      </c>
      <c r="AN71" s="79" t="b">
        <v>0</v>
      </c>
      <c r="AO71" s="82" t="s">
        <v>739</v>
      </c>
      <c r="AP71" s="79" t="s">
        <v>176</v>
      </c>
      <c r="AQ71" s="79">
        <v>0</v>
      </c>
      <c r="AR71" s="79">
        <v>0</v>
      </c>
      <c r="AS71" s="79"/>
      <c r="AT71" s="79"/>
      <c r="AU71" s="79"/>
      <c r="AV71" s="79"/>
      <c r="AW71" s="79"/>
      <c r="AX71" s="79"/>
      <c r="AY71" s="79"/>
      <c r="AZ71" s="79"/>
      <c r="BA71">
        <v>4</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231</v>
      </c>
      <c r="B72" s="64" t="s">
        <v>268</v>
      </c>
      <c r="C72" s="65" t="s">
        <v>2284</v>
      </c>
      <c r="D72" s="66">
        <v>4.3125</v>
      </c>
      <c r="E72" s="67" t="s">
        <v>136</v>
      </c>
      <c r="F72" s="68">
        <v>30.6875</v>
      </c>
      <c r="G72" s="65"/>
      <c r="H72" s="69"/>
      <c r="I72" s="70"/>
      <c r="J72" s="70"/>
      <c r="K72" s="34" t="s">
        <v>65</v>
      </c>
      <c r="L72" s="77">
        <v>72</v>
      </c>
      <c r="M72" s="77"/>
      <c r="N72" s="72"/>
      <c r="O72" s="79" t="s">
        <v>298</v>
      </c>
      <c r="P72" s="81">
        <v>43410.63563657407</v>
      </c>
      <c r="Q72" s="79" t="s">
        <v>330</v>
      </c>
      <c r="R72" s="83" t="s">
        <v>420</v>
      </c>
      <c r="S72" s="79" t="s">
        <v>458</v>
      </c>
      <c r="T72" s="79" t="s">
        <v>486</v>
      </c>
      <c r="U72" s="79"/>
      <c r="V72" s="83" t="s">
        <v>578</v>
      </c>
      <c r="W72" s="81">
        <v>43410.63563657407</v>
      </c>
      <c r="X72" s="83" t="s">
        <v>616</v>
      </c>
      <c r="Y72" s="79"/>
      <c r="Z72" s="79"/>
      <c r="AA72" s="82" t="s">
        <v>741</v>
      </c>
      <c r="AB72" s="79"/>
      <c r="AC72" s="79" t="b">
        <v>0</v>
      </c>
      <c r="AD72" s="79">
        <v>0</v>
      </c>
      <c r="AE72" s="82" t="s">
        <v>845</v>
      </c>
      <c r="AF72" s="79" t="b">
        <v>0</v>
      </c>
      <c r="AG72" s="79" t="s">
        <v>850</v>
      </c>
      <c r="AH72" s="79"/>
      <c r="AI72" s="82" t="s">
        <v>837</v>
      </c>
      <c r="AJ72" s="79" t="b">
        <v>0</v>
      </c>
      <c r="AK72" s="79">
        <v>0</v>
      </c>
      <c r="AL72" s="82" t="s">
        <v>837</v>
      </c>
      <c r="AM72" s="79" t="s">
        <v>859</v>
      </c>
      <c r="AN72" s="79" t="b">
        <v>0</v>
      </c>
      <c r="AO72" s="82" t="s">
        <v>741</v>
      </c>
      <c r="AP72" s="79" t="s">
        <v>176</v>
      </c>
      <c r="AQ72" s="79">
        <v>0</v>
      </c>
      <c r="AR72" s="79">
        <v>0</v>
      </c>
      <c r="AS72" s="79"/>
      <c r="AT72" s="79"/>
      <c r="AU72" s="79"/>
      <c r="AV72" s="79"/>
      <c r="AW72" s="79"/>
      <c r="AX72" s="79"/>
      <c r="AY72" s="79"/>
      <c r="AZ72" s="79"/>
      <c r="BA72">
        <v>4</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231</v>
      </c>
      <c r="B73" s="64" t="s">
        <v>268</v>
      </c>
      <c r="C73" s="65" t="s">
        <v>2284</v>
      </c>
      <c r="D73" s="66">
        <v>4.3125</v>
      </c>
      <c r="E73" s="67" t="s">
        <v>136</v>
      </c>
      <c r="F73" s="68">
        <v>30.6875</v>
      </c>
      <c r="G73" s="65"/>
      <c r="H73" s="69"/>
      <c r="I73" s="70"/>
      <c r="J73" s="70"/>
      <c r="K73" s="34" t="s">
        <v>65</v>
      </c>
      <c r="L73" s="77">
        <v>73</v>
      </c>
      <c r="M73" s="77"/>
      <c r="N73" s="72"/>
      <c r="O73" s="79" t="s">
        <v>298</v>
      </c>
      <c r="P73" s="81">
        <v>43410.693715277775</v>
      </c>
      <c r="Q73" s="79" t="s">
        <v>331</v>
      </c>
      <c r="R73" s="83" t="s">
        <v>421</v>
      </c>
      <c r="S73" s="79" t="s">
        <v>458</v>
      </c>
      <c r="T73" s="79" t="s">
        <v>487</v>
      </c>
      <c r="U73" s="79"/>
      <c r="V73" s="83" t="s">
        <v>578</v>
      </c>
      <c r="W73" s="81">
        <v>43410.693715277775</v>
      </c>
      <c r="X73" s="83" t="s">
        <v>617</v>
      </c>
      <c r="Y73" s="79"/>
      <c r="Z73" s="79"/>
      <c r="AA73" s="82" t="s">
        <v>742</v>
      </c>
      <c r="AB73" s="79"/>
      <c r="AC73" s="79" t="b">
        <v>0</v>
      </c>
      <c r="AD73" s="79">
        <v>0</v>
      </c>
      <c r="AE73" s="82" t="s">
        <v>846</v>
      </c>
      <c r="AF73" s="79" t="b">
        <v>0</v>
      </c>
      <c r="AG73" s="79" t="s">
        <v>850</v>
      </c>
      <c r="AH73" s="79"/>
      <c r="AI73" s="82" t="s">
        <v>837</v>
      </c>
      <c r="AJ73" s="79" t="b">
        <v>0</v>
      </c>
      <c r="AK73" s="79">
        <v>0</v>
      </c>
      <c r="AL73" s="82" t="s">
        <v>837</v>
      </c>
      <c r="AM73" s="79" t="s">
        <v>859</v>
      </c>
      <c r="AN73" s="79" t="b">
        <v>0</v>
      </c>
      <c r="AO73" s="82" t="s">
        <v>742</v>
      </c>
      <c r="AP73" s="79" t="s">
        <v>176</v>
      </c>
      <c r="AQ73" s="79">
        <v>0</v>
      </c>
      <c r="AR73" s="79">
        <v>0</v>
      </c>
      <c r="AS73" s="79"/>
      <c r="AT73" s="79"/>
      <c r="AU73" s="79"/>
      <c r="AV73" s="79"/>
      <c r="AW73" s="79"/>
      <c r="AX73" s="79"/>
      <c r="AY73" s="79"/>
      <c r="AZ73" s="79"/>
      <c r="BA73">
        <v>4</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231</v>
      </c>
      <c r="B74" s="64" t="s">
        <v>269</v>
      </c>
      <c r="C74" s="65" t="s">
        <v>2282</v>
      </c>
      <c r="D74" s="66">
        <v>3</v>
      </c>
      <c r="E74" s="67" t="s">
        <v>132</v>
      </c>
      <c r="F74" s="68">
        <v>35</v>
      </c>
      <c r="G74" s="65"/>
      <c r="H74" s="69"/>
      <c r="I74" s="70"/>
      <c r="J74" s="70"/>
      <c r="K74" s="34" t="s">
        <v>65</v>
      </c>
      <c r="L74" s="77">
        <v>74</v>
      </c>
      <c r="M74" s="77"/>
      <c r="N74" s="72"/>
      <c r="O74" s="79" t="s">
        <v>298</v>
      </c>
      <c r="P74" s="81">
        <v>43410.693715277775</v>
      </c>
      <c r="Q74" s="79" t="s">
        <v>331</v>
      </c>
      <c r="R74" s="83" t="s">
        <v>421</v>
      </c>
      <c r="S74" s="79" t="s">
        <v>458</v>
      </c>
      <c r="T74" s="79" t="s">
        <v>487</v>
      </c>
      <c r="U74" s="79"/>
      <c r="V74" s="83" t="s">
        <v>578</v>
      </c>
      <c r="W74" s="81">
        <v>43410.693715277775</v>
      </c>
      <c r="X74" s="83" t="s">
        <v>617</v>
      </c>
      <c r="Y74" s="79"/>
      <c r="Z74" s="79"/>
      <c r="AA74" s="82" t="s">
        <v>742</v>
      </c>
      <c r="AB74" s="79"/>
      <c r="AC74" s="79" t="b">
        <v>0</v>
      </c>
      <c r="AD74" s="79">
        <v>0</v>
      </c>
      <c r="AE74" s="82" t="s">
        <v>846</v>
      </c>
      <c r="AF74" s="79" t="b">
        <v>0</v>
      </c>
      <c r="AG74" s="79" t="s">
        <v>850</v>
      </c>
      <c r="AH74" s="79"/>
      <c r="AI74" s="82" t="s">
        <v>837</v>
      </c>
      <c r="AJ74" s="79" t="b">
        <v>0</v>
      </c>
      <c r="AK74" s="79">
        <v>0</v>
      </c>
      <c r="AL74" s="82" t="s">
        <v>837</v>
      </c>
      <c r="AM74" s="79" t="s">
        <v>859</v>
      </c>
      <c r="AN74" s="79" t="b">
        <v>0</v>
      </c>
      <c r="AO74" s="82" t="s">
        <v>742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231</v>
      </c>
      <c r="B75" s="64" t="s">
        <v>270</v>
      </c>
      <c r="C75" s="65" t="s">
        <v>2282</v>
      </c>
      <c r="D75" s="66">
        <v>3</v>
      </c>
      <c r="E75" s="67" t="s">
        <v>132</v>
      </c>
      <c r="F75" s="68">
        <v>35</v>
      </c>
      <c r="G75" s="65"/>
      <c r="H75" s="69"/>
      <c r="I75" s="70"/>
      <c r="J75" s="70"/>
      <c r="K75" s="34" t="s">
        <v>65</v>
      </c>
      <c r="L75" s="77">
        <v>75</v>
      </c>
      <c r="M75" s="77"/>
      <c r="N75" s="72"/>
      <c r="O75" s="79" t="s">
        <v>298</v>
      </c>
      <c r="P75" s="81">
        <v>43410.58771990741</v>
      </c>
      <c r="Q75" s="79" t="s">
        <v>329</v>
      </c>
      <c r="R75" s="83" t="s">
        <v>419</v>
      </c>
      <c r="S75" s="79" t="s">
        <v>458</v>
      </c>
      <c r="T75" s="79" t="s">
        <v>485</v>
      </c>
      <c r="U75" s="79"/>
      <c r="V75" s="83" t="s">
        <v>578</v>
      </c>
      <c r="W75" s="81">
        <v>43410.58771990741</v>
      </c>
      <c r="X75" s="83" t="s">
        <v>615</v>
      </c>
      <c r="Y75" s="79"/>
      <c r="Z75" s="79"/>
      <c r="AA75" s="82" t="s">
        <v>740</v>
      </c>
      <c r="AB75" s="79"/>
      <c r="AC75" s="79" t="b">
        <v>0</v>
      </c>
      <c r="AD75" s="79">
        <v>0</v>
      </c>
      <c r="AE75" s="82" t="s">
        <v>837</v>
      </c>
      <c r="AF75" s="79" t="b">
        <v>0</v>
      </c>
      <c r="AG75" s="79" t="s">
        <v>852</v>
      </c>
      <c r="AH75" s="79"/>
      <c r="AI75" s="82" t="s">
        <v>837</v>
      </c>
      <c r="AJ75" s="79" t="b">
        <v>0</v>
      </c>
      <c r="AK75" s="79">
        <v>0</v>
      </c>
      <c r="AL75" s="82" t="s">
        <v>837</v>
      </c>
      <c r="AM75" s="79" t="s">
        <v>859</v>
      </c>
      <c r="AN75" s="79" t="b">
        <v>0</v>
      </c>
      <c r="AO75" s="82" t="s">
        <v>740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231</v>
      </c>
      <c r="B76" s="64" t="s">
        <v>270</v>
      </c>
      <c r="C76" s="65" t="s">
        <v>2282</v>
      </c>
      <c r="D76" s="66">
        <v>3</v>
      </c>
      <c r="E76" s="67" t="s">
        <v>132</v>
      </c>
      <c r="F76" s="68">
        <v>35</v>
      </c>
      <c r="G76" s="65"/>
      <c r="H76" s="69"/>
      <c r="I76" s="70"/>
      <c r="J76" s="70"/>
      <c r="K76" s="34" t="s">
        <v>65</v>
      </c>
      <c r="L76" s="77">
        <v>76</v>
      </c>
      <c r="M76" s="77"/>
      <c r="N76" s="72"/>
      <c r="O76" s="79" t="s">
        <v>297</v>
      </c>
      <c r="P76" s="81">
        <v>43410.693715277775</v>
      </c>
      <c r="Q76" s="79" t="s">
        <v>331</v>
      </c>
      <c r="R76" s="83" t="s">
        <v>421</v>
      </c>
      <c r="S76" s="79" t="s">
        <v>458</v>
      </c>
      <c r="T76" s="79" t="s">
        <v>487</v>
      </c>
      <c r="U76" s="79"/>
      <c r="V76" s="83" t="s">
        <v>578</v>
      </c>
      <c r="W76" s="81">
        <v>43410.693715277775</v>
      </c>
      <c r="X76" s="83" t="s">
        <v>617</v>
      </c>
      <c r="Y76" s="79"/>
      <c r="Z76" s="79"/>
      <c r="AA76" s="82" t="s">
        <v>742</v>
      </c>
      <c r="AB76" s="79"/>
      <c r="AC76" s="79" t="b">
        <v>0</v>
      </c>
      <c r="AD76" s="79">
        <v>0</v>
      </c>
      <c r="AE76" s="82" t="s">
        <v>846</v>
      </c>
      <c r="AF76" s="79" t="b">
        <v>0</v>
      </c>
      <c r="AG76" s="79" t="s">
        <v>850</v>
      </c>
      <c r="AH76" s="79"/>
      <c r="AI76" s="82" t="s">
        <v>837</v>
      </c>
      <c r="AJ76" s="79" t="b">
        <v>0</v>
      </c>
      <c r="AK76" s="79">
        <v>0</v>
      </c>
      <c r="AL76" s="82" t="s">
        <v>837</v>
      </c>
      <c r="AM76" s="79" t="s">
        <v>859</v>
      </c>
      <c r="AN76" s="79" t="b">
        <v>0</v>
      </c>
      <c r="AO76" s="82" t="s">
        <v>742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231</v>
      </c>
      <c r="B77" s="64" t="s">
        <v>271</v>
      </c>
      <c r="C77" s="65" t="s">
        <v>2282</v>
      </c>
      <c r="D77" s="66">
        <v>3</v>
      </c>
      <c r="E77" s="67" t="s">
        <v>132</v>
      </c>
      <c r="F77" s="68">
        <v>35</v>
      </c>
      <c r="G77" s="65"/>
      <c r="H77" s="69"/>
      <c r="I77" s="70"/>
      <c r="J77" s="70"/>
      <c r="K77" s="34" t="s">
        <v>65</v>
      </c>
      <c r="L77" s="77">
        <v>77</v>
      </c>
      <c r="M77" s="77"/>
      <c r="N77" s="72"/>
      <c r="O77" s="79" t="s">
        <v>298</v>
      </c>
      <c r="P77" s="81">
        <v>43410.69388888889</v>
      </c>
      <c r="Q77" s="79" t="s">
        <v>332</v>
      </c>
      <c r="R77" s="83" t="s">
        <v>422</v>
      </c>
      <c r="S77" s="79" t="s">
        <v>458</v>
      </c>
      <c r="T77" s="79" t="s">
        <v>488</v>
      </c>
      <c r="U77" s="79"/>
      <c r="V77" s="83" t="s">
        <v>578</v>
      </c>
      <c r="W77" s="81">
        <v>43410.69388888889</v>
      </c>
      <c r="X77" s="83" t="s">
        <v>618</v>
      </c>
      <c r="Y77" s="79"/>
      <c r="Z77" s="79"/>
      <c r="AA77" s="82" t="s">
        <v>743</v>
      </c>
      <c r="AB77" s="79"/>
      <c r="AC77" s="79" t="b">
        <v>0</v>
      </c>
      <c r="AD77" s="79">
        <v>0</v>
      </c>
      <c r="AE77" s="82" t="s">
        <v>847</v>
      </c>
      <c r="AF77" s="79" t="b">
        <v>0</v>
      </c>
      <c r="AG77" s="79" t="s">
        <v>850</v>
      </c>
      <c r="AH77" s="79"/>
      <c r="AI77" s="82" t="s">
        <v>837</v>
      </c>
      <c r="AJ77" s="79" t="b">
        <v>0</v>
      </c>
      <c r="AK77" s="79">
        <v>0</v>
      </c>
      <c r="AL77" s="82" t="s">
        <v>837</v>
      </c>
      <c r="AM77" s="79" t="s">
        <v>859</v>
      </c>
      <c r="AN77" s="79" t="b">
        <v>0</v>
      </c>
      <c r="AO77" s="82" t="s">
        <v>743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231</v>
      </c>
      <c r="B78" s="64" t="s">
        <v>272</v>
      </c>
      <c r="C78" s="65" t="s">
        <v>2282</v>
      </c>
      <c r="D78" s="66">
        <v>3</v>
      </c>
      <c r="E78" s="67" t="s">
        <v>132</v>
      </c>
      <c r="F78" s="68">
        <v>35</v>
      </c>
      <c r="G78" s="65"/>
      <c r="H78" s="69"/>
      <c r="I78" s="70"/>
      <c r="J78" s="70"/>
      <c r="K78" s="34" t="s">
        <v>65</v>
      </c>
      <c r="L78" s="77">
        <v>78</v>
      </c>
      <c r="M78" s="77"/>
      <c r="N78" s="72"/>
      <c r="O78" s="79" t="s">
        <v>298</v>
      </c>
      <c r="P78" s="81">
        <v>43410.69388888889</v>
      </c>
      <c r="Q78" s="79" t="s">
        <v>332</v>
      </c>
      <c r="R78" s="83" t="s">
        <v>422</v>
      </c>
      <c r="S78" s="79" t="s">
        <v>458</v>
      </c>
      <c r="T78" s="79" t="s">
        <v>488</v>
      </c>
      <c r="U78" s="79"/>
      <c r="V78" s="83" t="s">
        <v>578</v>
      </c>
      <c r="W78" s="81">
        <v>43410.69388888889</v>
      </c>
      <c r="X78" s="83" t="s">
        <v>618</v>
      </c>
      <c r="Y78" s="79"/>
      <c r="Z78" s="79"/>
      <c r="AA78" s="82" t="s">
        <v>743</v>
      </c>
      <c r="AB78" s="79"/>
      <c r="AC78" s="79" t="b">
        <v>0</v>
      </c>
      <c r="AD78" s="79">
        <v>0</v>
      </c>
      <c r="AE78" s="82" t="s">
        <v>847</v>
      </c>
      <c r="AF78" s="79" t="b">
        <v>0</v>
      </c>
      <c r="AG78" s="79" t="s">
        <v>850</v>
      </c>
      <c r="AH78" s="79"/>
      <c r="AI78" s="82" t="s">
        <v>837</v>
      </c>
      <c r="AJ78" s="79" t="b">
        <v>0</v>
      </c>
      <c r="AK78" s="79">
        <v>0</v>
      </c>
      <c r="AL78" s="82" t="s">
        <v>837</v>
      </c>
      <c r="AM78" s="79" t="s">
        <v>859</v>
      </c>
      <c r="AN78" s="79" t="b">
        <v>0</v>
      </c>
      <c r="AO78" s="82" t="s">
        <v>743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231</v>
      </c>
      <c r="B79" s="64" t="s">
        <v>273</v>
      </c>
      <c r="C79" s="65" t="s">
        <v>2282</v>
      </c>
      <c r="D79" s="66">
        <v>3</v>
      </c>
      <c r="E79" s="67" t="s">
        <v>132</v>
      </c>
      <c r="F79" s="68">
        <v>35</v>
      </c>
      <c r="G79" s="65"/>
      <c r="H79" s="69"/>
      <c r="I79" s="70"/>
      <c r="J79" s="70"/>
      <c r="K79" s="34" t="s">
        <v>65</v>
      </c>
      <c r="L79" s="77">
        <v>79</v>
      </c>
      <c r="M79" s="77"/>
      <c r="N79" s="72"/>
      <c r="O79" s="79" t="s">
        <v>298</v>
      </c>
      <c r="P79" s="81">
        <v>43410.69388888889</v>
      </c>
      <c r="Q79" s="79" t="s">
        <v>332</v>
      </c>
      <c r="R79" s="83" t="s">
        <v>422</v>
      </c>
      <c r="S79" s="79" t="s">
        <v>458</v>
      </c>
      <c r="T79" s="79" t="s">
        <v>488</v>
      </c>
      <c r="U79" s="79"/>
      <c r="V79" s="83" t="s">
        <v>578</v>
      </c>
      <c r="W79" s="81">
        <v>43410.69388888889</v>
      </c>
      <c r="X79" s="83" t="s">
        <v>618</v>
      </c>
      <c r="Y79" s="79"/>
      <c r="Z79" s="79"/>
      <c r="AA79" s="82" t="s">
        <v>743</v>
      </c>
      <c r="AB79" s="79"/>
      <c r="AC79" s="79" t="b">
        <v>0</v>
      </c>
      <c r="AD79" s="79">
        <v>0</v>
      </c>
      <c r="AE79" s="82" t="s">
        <v>847</v>
      </c>
      <c r="AF79" s="79" t="b">
        <v>0</v>
      </c>
      <c r="AG79" s="79" t="s">
        <v>850</v>
      </c>
      <c r="AH79" s="79"/>
      <c r="AI79" s="82" t="s">
        <v>837</v>
      </c>
      <c r="AJ79" s="79" t="b">
        <v>0</v>
      </c>
      <c r="AK79" s="79">
        <v>0</v>
      </c>
      <c r="AL79" s="82" t="s">
        <v>837</v>
      </c>
      <c r="AM79" s="79" t="s">
        <v>859</v>
      </c>
      <c r="AN79" s="79" t="b">
        <v>0</v>
      </c>
      <c r="AO79" s="82" t="s">
        <v>743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231</v>
      </c>
      <c r="B80" s="64" t="s">
        <v>274</v>
      </c>
      <c r="C80" s="65" t="s">
        <v>2282</v>
      </c>
      <c r="D80" s="66">
        <v>3</v>
      </c>
      <c r="E80" s="67" t="s">
        <v>132</v>
      </c>
      <c r="F80" s="68">
        <v>35</v>
      </c>
      <c r="G80" s="65"/>
      <c r="H80" s="69"/>
      <c r="I80" s="70"/>
      <c r="J80" s="70"/>
      <c r="K80" s="34" t="s">
        <v>65</v>
      </c>
      <c r="L80" s="77">
        <v>80</v>
      </c>
      <c r="M80" s="77"/>
      <c r="N80" s="72"/>
      <c r="O80" s="79" t="s">
        <v>298</v>
      </c>
      <c r="P80" s="81">
        <v>43410.69388888889</v>
      </c>
      <c r="Q80" s="79" t="s">
        <v>332</v>
      </c>
      <c r="R80" s="83" t="s">
        <v>422</v>
      </c>
      <c r="S80" s="79" t="s">
        <v>458</v>
      </c>
      <c r="T80" s="79" t="s">
        <v>488</v>
      </c>
      <c r="U80" s="79"/>
      <c r="V80" s="83" t="s">
        <v>578</v>
      </c>
      <c r="W80" s="81">
        <v>43410.69388888889</v>
      </c>
      <c r="X80" s="83" t="s">
        <v>618</v>
      </c>
      <c r="Y80" s="79"/>
      <c r="Z80" s="79"/>
      <c r="AA80" s="82" t="s">
        <v>743</v>
      </c>
      <c r="AB80" s="79"/>
      <c r="AC80" s="79" t="b">
        <v>0</v>
      </c>
      <c r="AD80" s="79">
        <v>0</v>
      </c>
      <c r="AE80" s="82" t="s">
        <v>847</v>
      </c>
      <c r="AF80" s="79" t="b">
        <v>0</v>
      </c>
      <c r="AG80" s="79" t="s">
        <v>850</v>
      </c>
      <c r="AH80" s="79"/>
      <c r="AI80" s="82" t="s">
        <v>837</v>
      </c>
      <c r="AJ80" s="79" t="b">
        <v>0</v>
      </c>
      <c r="AK80" s="79">
        <v>0</v>
      </c>
      <c r="AL80" s="82" t="s">
        <v>837</v>
      </c>
      <c r="AM80" s="79" t="s">
        <v>859</v>
      </c>
      <c r="AN80" s="79" t="b">
        <v>0</v>
      </c>
      <c r="AO80" s="82" t="s">
        <v>743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231</v>
      </c>
      <c r="B81" s="64" t="s">
        <v>275</v>
      </c>
      <c r="C81" s="65" t="s">
        <v>2285</v>
      </c>
      <c r="D81" s="66">
        <v>3.875</v>
      </c>
      <c r="E81" s="67" t="s">
        <v>136</v>
      </c>
      <c r="F81" s="68">
        <v>32.125</v>
      </c>
      <c r="G81" s="65"/>
      <c r="H81" s="69"/>
      <c r="I81" s="70"/>
      <c r="J81" s="70"/>
      <c r="K81" s="34" t="s">
        <v>65</v>
      </c>
      <c r="L81" s="77">
        <v>81</v>
      </c>
      <c r="M81" s="77"/>
      <c r="N81" s="72"/>
      <c r="O81" s="79" t="s">
        <v>298</v>
      </c>
      <c r="P81" s="81">
        <v>43410.58771990741</v>
      </c>
      <c r="Q81" s="79" t="s">
        <v>329</v>
      </c>
      <c r="R81" s="83" t="s">
        <v>419</v>
      </c>
      <c r="S81" s="79" t="s">
        <v>458</v>
      </c>
      <c r="T81" s="79" t="s">
        <v>485</v>
      </c>
      <c r="U81" s="79"/>
      <c r="V81" s="83" t="s">
        <v>578</v>
      </c>
      <c r="W81" s="81">
        <v>43410.58771990741</v>
      </c>
      <c r="X81" s="83" t="s">
        <v>615</v>
      </c>
      <c r="Y81" s="79"/>
      <c r="Z81" s="79"/>
      <c r="AA81" s="82" t="s">
        <v>740</v>
      </c>
      <c r="AB81" s="79"/>
      <c r="AC81" s="79" t="b">
        <v>0</v>
      </c>
      <c r="AD81" s="79">
        <v>0</v>
      </c>
      <c r="AE81" s="82" t="s">
        <v>837</v>
      </c>
      <c r="AF81" s="79" t="b">
        <v>0</v>
      </c>
      <c r="AG81" s="79" t="s">
        <v>852</v>
      </c>
      <c r="AH81" s="79"/>
      <c r="AI81" s="82" t="s">
        <v>837</v>
      </c>
      <c r="AJ81" s="79" t="b">
        <v>0</v>
      </c>
      <c r="AK81" s="79">
        <v>0</v>
      </c>
      <c r="AL81" s="82" t="s">
        <v>837</v>
      </c>
      <c r="AM81" s="79" t="s">
        <v>859</v>
      </c>
      <c r="AN81" s="79" t="b">
        <v>0</v>
      </c>
      <c r="AO81" s="82" t="s">
        <v>740</v>
      </c>
      <c r="AP81" s="79" t="s">
        <v>176</v>
      </c>
      <c r="AQ81" s="79">
        <v>0</v>
      </c>
      <c r="AR81" s="79">
        <v>0</v>
      </c>
      <c r="AS81" s="79"/>
      <c r="AT81" s="79"/>
      <c r="AU81" s="79"/>
      <c r="AV81" s="79"/>
      <c r="AW81" s="79"/>
      <c r="AX81" s="79"/>
      <c r="AY81" s="79"/>
      <c r="AZ81" s="79"/>
      <c r="BA81">
        <v>3</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231</v>
      </c>
      <c r="B82" s="64" t="s">
        <v>275</v>
      </c>
      <c r="C82" s="65" t="s">
        <v>2282</v>
      </c>
      <c r="D82" s="66">
        <v>3</v>
      </c>
      <c r="E82" s="67" t="s">
        <v>132</v>
      </c>
      <c r="F82" s="68">
        <v>35</v>
      </c>
      <c r="G82" s="65"/>
      <c r="H82" s="69"/>
      <c r="I82" s="70"/>
      <c r="J82" s="70"/>
      <c r="K82" s="34" t="s">
        <v>65</v>
      </c>
      <c r="L82" s="77">
        <v>82</v>
      </c>
      <c r="M82" s="77"/>
      <c r="N82" s="72"/>
      <c r="O82" s="79" t="s">
        <v>297</v>
      </c>
      <c r="P82" s="81">
        <v>43410.63563657407</v>
      </c>
      <c r="Q82" s="79" t="s">
        <v>330</v>
      </c>
      <c r="R82" s="83" t="s">
        <v>420</v>
      </c>
      <c r="S82" s="79" t="s">
        <v>458</v>
      </c>
      <c r="T82" s="79" t="s">
        <v>486</v>
      </c>
      <c r="U82" s="79"/>
      <c r="V82" s="83" t="s">
        <v>578</v>
      </c>
      <c r="W82" s="81">
        <v>43410.63563657407</v>
      </c>
      <c r="X82" s="83" t="s">
        <v>616</v>
      </c>
      <c r="Y82" s="79"/>
      <c r="Z82" s="79"/>
      <c r="AA82" s="82" t="s">
        <v>741</v>
      </c>
      <c r="AB82" s="79"/>
      <c r="AC82" s="79" t="b">
        <v>0</v>
      </c>
      <c r="AD82" s="79">
        <v>0</v>
      </c>
      <c r="AE82" s="82" t="s">
        <v>845</v>
      </c>
      <c r="AF82" s="79" t="b">
        <v>0</v>
      </c>
      <c r="AG82" s="79" t="s">
        <v>850</v>
      </c>
      <c r="AH82" s="79"/>
      <c r="AI82" s="82" t="s">
        <v>837</v>
      </c>
      <c r="AJ82" s="79" t="b">
        <v>0</v>
      </c>
      <c r="AK82" s="79">
        <v>0</v>
      </c>
      <c r="AL82" s="82" t="s">
        <v>837</v>
      </c>
      <c r="AM82" s="79" t="s">
        <v>859</v>
      </c>
      <c r="AN82" s="79" t="b">
        <v>0</v>
      </c>
      <c r="AO82" s="82" t="s">
        <v>741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231</v>
      </c>
      <c r="B83" s="64" t="s">
        <v>275</v>
      </c>
      <c r="C83" s="65" t="s">
        <v>2285</v>
      </c>
      <c r="D83" s="66">
        <v>3.875</v>
      </c>
      <c r="E83" s="67" t="s">
        <v>136</v>
      </c>
      <c r="F83" s="68">
        <v>32.125</v>
      </c>
      <c r="G83" s="65"/>
      <c r="H83" s="69"/>
      <c r="I83" s="70"/>
      <c r="J83" s="70"/>
      <c r="K83" s="34" t="s">
        <v>65</v>
      </c>
      <c r="L83" s="77">
        <v>83</v>
      </c>
      <c r="M83" s="77"/>
      <c r="N83" s="72"/>
      <c r="O83" s="79" t="s">
        <v>298</v>
      </c>
      <c r="P83" s="81">
        <v>43410.693715277775</v>
      </c>
      <c r="Q83" s="79" t="s">
        <v>331</v>
      </c>
      <c r="R83" s="83" t="s">
        <v>421</v>
      </c>
      <c r="S83" s="79" t="s">
        <v>458</v>
      </c>
      <c r="T83" s="79" t="s">
        <v>487</v>
      </c>
      <c r="U83" s="79"/>
      <c r="V83" s="83" t="s">
        <v>578</v>
      </c>
      <c r="W83" s="81">
        <v>43410.693715277775</v>
      </c>
      <c r="X83" s="83" t="s">
        <v>617</v>
      </c>
      <c r="Y83" s="79"/>
      <c r="Z83" s="79"/>
      <c r="AA83" s="82" t="s">
        <v>742</v>
      </c>
      <c r="AB83" s="79"/>
      <c r="AC83" s="79" t="b">
        <v>0</v>
      </c>
      <c r="AD83" s="79">
        <v>0</v>
      </c>
      <c r="AE83" s="82" t="s">
        <v>846</v>
      </c>
      <c r="AF83" s="79" t="b">
        <v>0</v>
      </c>
      <c r="AG83" s="79" t="s">
        <v>850</v>
      </c>
      <c r="AH83" s="79"/>
      <c r="AI83" s="82" t="s">
        <v>837</v>
      </c>
      <c r="AJ83" s="79" t="b">
        <v>0</v>
      </c>
      <c r="AK83" s="79">
        <v>0</v>
      </c>
      <c r="AL83" s="82" t="s">
        <v>837</v>
      </c>
      <c r="AM83" s="79" t="s">
        <v>859</v>
      </c>
      <c r="AN83" s="79" t="b">
        <v>0</v>
      </c>
      <c r="AO83" s="82" t="s">
        <v>742</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231</v>
      </c>
      <c r="B84" s="64" t="s">
        <v>275</v>
      </c>
      <c r="C84" s="65" t="s">
        <v>2285</v>
      </c>
      <c r="D84" s="66">
        <v>3.875</v>
      </c>
      <c r="E84" s="67" t="s">
        <v>136</v>
      </c>
      <c r="F84" s="68">
        <v>32.125</v>
      </c>
      <c r="G84" s="65"/>
      <c r="H84" s="69"/>
      <c r="I84" s="70"/>
      <c r="J84" s="70"/>
      <c r="K84" s="34" t="s">
        <v>65</v>
      </c>
      <c r="L84" s="77">
        <v>84</v>
      </c>
      <c r="M84" s="77"/>
      <c r="N84" s="72"/>
      <c r="O84" s="79" t="s">
        <v>298</v>
      </c>
      <c r="P84" s="81">
        <v>43410.69388888889</v>
      </c>
      <c r="Q84" s="79" t="s">
        <v>332</v>
      </c>
      <c r="R84" s="83" t="s">
        <v>422</v>
      </c>
      <c r="S84" s="79" t="s">
        <v>458</v>
      </c>
      <c r="T84" s="79" t="s">
        <v>488</v>
      </c>
      <c r="U84" s="79"/>
      <c r="V84" s="83" t="s">
        <v>578</v>
      </c>
      <c r="W84" s="81">
        <v>43410.69388888889</v>
      </c>
      <c r="X84" s="83" t="s">
        <v>618</v>
      </c>
      <c r="Y84" s="79"/>
      <c r="Z84" s="79"/>
      <c r="AA84" s="82" t="s">
        <v>743</v>
      </c>
      <c r="AB84" s="79"/>
      <c r="AC84" s="79" t="b">
        <v>0</v>
      </c>
      <c r="AD84" s="79">
        <v>0</v>
      </c>
      <c r="AE84" s="82" t="s">
        <v>847</v>
      </c>
      <c r="AF84" s="79" t="b">
        <v>0</v>
      </c>
      <c r="AG84" s="79" t="s">
        <v>850</v>
      </c>
      <c r="AH84" s="79"/>
      <c r="AI84" s="82" t="s">
        <v>837</v>
      </c>
      <c r="AJ84" s="79" t="b">
        <v>0</v>
      </c>
      <c r="AK84" s="79">
        <v>0</v>
      </c>
      <c r="AL84" s="82" t="s">
        <v>837</v>
      </c>
      <c r="AM84" s="79" t="s">
        <v>859</v>
      </c>
      <c r="AN84" s="79" t="b">
        <v>0</v>
      </c>
      <c r="AO84" s="82" t="s">
        <v>743</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231</v>
      </c>
      <c r="B85" s="64" t="s">
        <v>276</v>
      </c>
      <c r="C85" s="65" t="s">
        <v>2285</v>
      </c>
      <c r="D85" s="66">
        <v>3.875</v>
      </c>
      <c r="E85" s="67" t="s">
        <v>136</v>
      </c>
      <c r="F85" s="68">
        <v>32.125</v>
      </c>
      <c r="G85" s="65"/>
      <c r="H85" s="69"/>
      <c r="I85" s="70"/>
      <c r="J85" s="70"/>
      <c r="K85" s="34" t="s">
        <v>65</v>
      </c>
      <c r="L85" s="77">
        <v>85</v>
      </c>
      <c r="M85" s="77"/>
      <c r="N85" s="72"/>
      <c r="O85" s="79" t="s">
        <v>298</v>
      </c>
      <c r="P85" s="81">
        <v>43410.58771990741</v>
      </c>
      <c r="Q85" s="79" t="s">
        <v>329</v>
      </c>
      <c r="R85" s="83" t="s">
        <v>419</v>
      </c>
      <c r="S85" s="79" t="s">
        <v>458</v>
      </c>
      <c r="T85" s="79" t="s">
        <v>485</v>
      </c>
      <c r="U85" s="79"/>
      <c r="V85" s="83" t="s">
        <v>578</v>
      </c>
      <c r="W85" s="81">
        <v>43410.58771990741</v>
      </c>
      <c r="X85" s="83" t="s">
        <v>615</v>
      </c>
      <c r="Y85" s="79"/>
      <c r="Z85" s="79"/>
      <c r="AA85" s="82" t="s">
        <v>740</v>
      </c>
      <c r="AB85" s="79"/>
      <c r="AC85" s="79" t="b">
        <v>0</v>
      </c>
      <c r="AD85" s="79">
        <v>0</v>
      </c>
      <c r="AE85" s="82" t="s">
        <v>837</v>
      </c>
      <c r="AF85" s="79" t="b">
        <v>0</v>
      </c>
      <c r="AG85" s="79" t="s">
        <v>852</v>
      </c>
      <c r="AH85" s="79"/>
      <c r="AI85" s="82" t="s">
        <v>837</v>
      </c>
      <c r="AJ85" s="79" t="b">
        <v>0</v>
      </c>
      <c r="AK85" s="79">
        <v>0</v>
      </c>
      <c r="AL85" s="82" t="s">
        <v>837</v>
      </c>
      <c r="AM85" s="79" t="s">
        <v>859</v>
      </c>
      <c r="AN85" s="79" t="b">
        <v>0</v>
      </c>
      <c r="AO85" s="82" t="s">
        <v>740</v>
      </c>
      <c r="AP85" s="79" t="s">
        <v>176</v>
      </c>
      <c r="AQ85" s="79">
        <v>0</v>
      </c>
      <c r="AR85" s="79">
        <v>0</v>
      </c>
      <c r="AS85" s="79"/>
      <c r="AT85" s="79"/>
      <c r="AU85" s="79"/>
      <c r="AV85" s="79"/>
      <c r="AW85" s="79"/>
      <c r="AX85" s="79"/>
      <c r="AY85" s="79"/>
      <c r="AZ85" s="79"/>
      <c r="BA85">
        <v>3</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231</v>
      </c>
      <c r="B86" s="64" t="s">
        <v>276</v>
      </c>
      <c r="C86" s="65" t="s">
        <v>2285</v>
      </c>
      <c r="D86" s="66">
        <v>3.875</v>
      </c>
      <c r="E86" s="67" t="s">
        <v>136</v>
      </c>
      <c r="F86" s="68">
        <v>32.125</v>
      </c>
      <c r="G86" s="65"/>
      <c r="H86" s="69"/>
      <c r="I86" s="70"/>
      <c r="J86" s="70"/>
      <c r="K86" s="34" t="s">
        <v>65</v>
      </c>
      <c r="L86" s="77">
        <v>86</v>
      </c>
      <c r="M86" s="77"/>
      <c r="N86" s="72"/>
      <c r="O86" s="79" t="s">
        <v>298</v>
      </c>
      <c r="P86" s="81">
        <v>43410.63563657407</v>
      </c>
      <c r="Q86" s="79" t="s">
        <v>330</v>
      </c>
      <c r="R86" s="83" t="s">
        <v>420</v>
      </c>
      <c r="S86" s="79" t="s">
        <v>458</v>
      </c>
      <c r="T86" s="79" t="s">
        <v>486</v>
      </c>
      <c r="U86" s="79"/>
      <c r="V86" s="83" t="s">
        <v>578</v>
      </c>
      <c r="W86" s="81">
        <v>43410.63563657407</v>
      </c>
      <c r="X86" s="83" t="s">
        <v>616</v>
      </c>
      <c r="Y86" s="79"/>
      <c r="Z86" s="79"/>
      <c r="AA86" s="82" t="s">
        <v>741</v>
      </c>
      <c r="AB86" s="79"/>
      <c r="AC86" s="79" t="b">
        <v>0</v>
      </c>
      <c r="AD86" s="79">
        <v>0</v>
      </c>
      <c r="AE86" s="82" t="s">
        <v>845</v>
      </c>
      <c r="AF86" s="79" t="b">
        <v>0</v>
      </c>
      <c r="AG86" s="79" t="s">
        <v>850</v>
      </c>
      <c r="AH86" s="79"/>
      <c r="AI86" s="82" t="s">
        <v>837</v>
      </c>
      <c r="AJ86" s="79" t="b">
        <v>0</v>
      </c>
      <c r="AK86" s="79">
        <v>0</v>
      </c>
      <c r="AL86" s="82" t="s">
        <v>837</v>
      </c>
      <c r="AM86" s="79" t="s">
        <v>859</v>
      </c>
      <c r="AN86" s="79" t="b">
        <v>0</v>
      </c>
      <c r="AO86" s="82" t="s">
        <v>741</v>
      </c>
      <c r="AP86" s="79" t="s">
        <v>176</v>
      </c>
      <c r="AQ86" s="79">
        <v>0</v>
      </c>
      <c r="AR86" s="79">
        <v>0</v>
      </c>
      <c r="AS86" s="79"/>
      <c r="AT86" s="79"/>
      <c r="AU86" s="79"/>
      <c r="AV86" s="79"/>
      <c r="AW86" s="79"/>
      <c r="AX86" s="79"/>
      <c r="AY86" s="79"/>
      <c r="AZ86" s="79"/>
      <c r="BA86">
        <v>3</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231</v>
      </c>
      <c r="B87" s="64" t="s">
        <v>276</v>
      </c>
      <c r="C87" s="65" t="s">
        <v>2285</v>
      </c>
      <c r="D87" s="66">
        <v>3.875</v>
      </c>
      <c r="E87" s="67" t="s">
        <v>136</v>
      </c>
      <c r="F87" s="68">
        <v>32.125</v>
      </c>
      <c r="G87" s="65"/>
      <c r="H87" s="69"/>
      <c r="I87" s="70"/>
      <c r="J87" s="70"/>
      <c r="K87" s="34" t="s">
        <v>65</v>
      </c>
      <c r="L87" s="77">
        <v>87</v>
      </c>
      <c r="M87" s="77"/>
      <c r="N87" s="72"/>
      <c r="O87" s="79" t="s">
        <v>298</v>
      </c>
      <c r="P87" s="81">
        <v>43410.69388888889</v>
      </c>
      <c r="Q87" s="79" t="s">
        <v>332</v>
      </c>
      <c r="R87" s="83" t="s">
        <v>422</v>
      </c>
      <c r="S87" s="79" t="s">
        <v>458</v>
      </c>
      <c r="T87" s="79" t="s">
        <v>488</v>
      </c>
      <c r="U87" s="79"/>
      <c r="V87" s="83" t="s">
        <v>578</v>
      </c>
      <c r="W87" s="81">
        <v>43410.69388888889</v>
      </c>
      <c r="X87" s="83" t="s">
        <v>618</v>
      </c>
      <c r="Y87" s="79"/>
      <c r="Z87" s="79"/>
      <c r="AA87" s="82" t="s">
        <v>743</v>
      </c>
      <c r="AB87" s="79"/>
      <c r="AC87" s="79" t="b">
        <v>0</v>
      </c>
      <c r="AD87" s="79">
        <v>0</v>
      </c>
      <c r="AE87" s="82" t="s">
        <v>847</v>
      </c>
      <c r="AF87" s="79" t="b">
        <v>0</v>
      </c>
      <c r="AG87" s="79" t="s">
        <v>850</v>
      </c>
      <c r="AH87" s="79"/>
      <c r="AI87" s="82" t="s">
        <v>837</v>
      </c>
      <c r="AJ87" s="79" t="b">
        <v>0</v>
      </c>
      <c r="AK87" s="79">
        <v>0</v>
      </c>
      <c r="AL87" s="82" t="s">
        <v>837</v>
      </c>
      <c r="AM87" s="79" t="s">
        <v>859</v>
      </c>
      <c r="AN87" s="79" t="b">
        <v>0</v>
      </c>
      <c r="AO87" s="82" t="s">
        <v>743</v>
      </c>
      <c r="AP87" s="79" t="s">
        <v>176</v>
      </c>
      <c r="AQ87" s="79">
        <v>0</v>
      </c>
      <c r="AR87" s="79">
        <v>0</v>
      </c>
      <c r="AS87" s="79"/>
      <c r="AT87" s="79"/>
      <c r="AU87" s="79"/>
      <c r="AV87" s="79"/>
      <c r="AW87" s="79"/>
      <c r="AX87" s="79"/>
      <c r="AY87" s="79"/>
      <c r="AZ87" s="79"/>
      <c r="BA87">
        <v>3</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231</v>
      </c>
      <c r="B88" s="64" t="s">
        <v>277</v>
      </c>
      <c r="C88" s="65" t="s">
        <v>2282</v>
      </c>
      <c r="D88" s="66">
        <v>3</v>
      </c>
      <c r="E88" s="67" t="s">
        <v>132</v>
      </c>
      <c r="F88" s="68">
        <v>35</v>
      </c>
      <c r="G88" s="65"/>
      <c r="H88" s="69"/>
      <c r="I88" s="70"/>
      <c r="J88" s="70"/>
      <c r="K88" s="34" t="s">
        <v>65</v>
      </c>
      <c r="L88" s="77">
        <v>88</v>
      </c>
      <c r="M88" s="77"/>
      <c r="N88" s="72"/>
      <c r="O88" s="79" t="s">
        <v>298</v>
      </c>
      <c r="P88" s="81">
        <v>43410.69388888889</v>
      </c>
      <c r="Q88" s="79" t="s">
        <v>332</v>
      </c>
      <c r="R88" s="83" t="s">
        <v>422</v>
      </c>
      <c r="S88" s="79" t="s">
        <v>458</v>
      </c>
      <c r="T88" s="79" t="s">
        <v>488</v>
      </c>
      <c r="U88" s="79"/>
      <c r="V88" s="83" t="s">
        <v>578</v>
      </c>
      <c r="W88" s="81">
        <v>43410.69388888889</v>
      </c>
      <c r="X88" s="83" t="s">
        <v>618</v>
      </c>
      <c r="Y88" s="79"/>
      <c r="Z88" s="79"/>
      <c r="AA88" s="82" t="s">
        <v>743</v>
      </c>
      <c r="AB88" s="79"/>
      <c r="AC88" s="79" t="b">
        <v>0</v>
      </c>
      <c r="AD88" s="79">
        <v>0</v>
      </c>
      <c r="AE88" s="82" t="s">
        <v>847</v>
      </c>
      <c r="AF88" s="79" t="b">
        <v>0</v>
      </c>
      <c r="AG88" s="79" t="s">
        <v>850</v>
      </c>
      <c r="AH88" s="79"/>
      <c r="AI88" s="82" t="s">
        <v>837</v>
      </c>
      <c r="AJ88" s="79" t="b">
        <v>0</v>
      </c>
      <c r="AK88" s="79">
        <v>0</v>
      </c>
      <c r="AL88" s="82" t="s">
        <v>837</v>
      </c>
      <c r="AM88" s="79" t="s">
        <v>859</v>
      </c>
      <c r="AN88" s="79" t="b">
        <v>0</v>
      </c>
      <c r="AO88" s="82" t="s">
        <v>743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231</v>
      </c>
      <c r="B89" s="64" t="s">
        <v>278</v>
      </c>
      <c r="C89" s="65" t="s">
        <v>2282</v>
      </c>
      <c r="D89" s="66">
        <v>3</v>
      </c>
      <c r="E89" s="67" t="s">
        <v>132</v>
      </c>
      <c r="F89" s="68">
        <v>35</v>
      </c>
      <c r="G89" s="65"/>
      <c r="H89" s="69"/>
      <c r="I89" s="70"/>
      <c r="J89" s="70"/>
      <c r="K89" s="34" t="s">
        <v>65</v>
      </c>
      <c r="L89" s="77">
        <v>89</v>
      </c>
      <c r="M89" s="77"/>
      <c r="N89" s="72"/>
      <c r="O89" s="79" t="s">
        <v>298</v>
      </c>
      <c r="P89" s="81">
        <v>43410.69388888889</v>
      </c>
      <c r="Q89" s="79" t="s">
        <v>332</v>
      </c>
      <c r="R89" s="83" t="s">
        <v>422</v>
      </c>
      <c r="S89" s="79" t="s">
        <v>458</v>
      </c>
      <c r="T89" s="79" t="s">
        <v>488</v>
      </c>
      <c r="U89" s="79"/>
      <c r="V89" s="83" t="s">
        <v>578</v>
      </c>
      <c r="W89" s="81">
        <v>43410.69388888889</v>
      </c>
      <c r="X89" s="83" t="s">
        <v>618</v>
      </c>
      <c r="Y89" s="79"/>
      <c r="Z89" s="79"/>
      <c r="AA89" s="82" t="s">
        <v>743</v>
      </c>
      <c r="AB89" s="79"/>
      <c r="AC89" s="79" t="b">
        <v>0</v>
      </c>
      <c r="AD89" s="79">
        <v>0</v>
      </c>
      <c r="AE89" s="82" t="s">
        <v>847</v>
      </c>
      <c r="AF89" s="79" t="b">
        <v>0</v>
      </c>
      <c r="AG89" s="79" t="s">
        <v>850</v>
      </c>
      <c r="AH89" s="79"/>
      <c r="AI89" s="82" t="s">
        <v>837</v>
      </c>
      <c r="AJ89" s="79" t="b">
        <v>0</v>
      </c>
      <c r="AK89" s="79">
        <v>0</v>
      </c>
      <c r="AL89" s="82" t="s">
        <v>837</v>
      </c>
      <c r="AM89" s="79" t="s">
        <v>859</v>
      </c>
      <c r="AN89" s="79" t="b">
        <v>0</v>
      </c>
      <c r="AO89" s="82" t="s">
        <v>743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231</v>
      </c>
      <c r="B90" s="64" t="s">
        <v>279</v>
      </c>
      <c r="C90" s="65" t="s">
        <v>2282</v>
      </c>
      <c r="D90" s="66">
        <v>3</v>
      </c>
      <c r="E90" s="67" t="s">
        <v>132</v>
      </c>
      <c r="F90" s="68">
        <v>35</v>
      </c>
      <c r="G90" s="65"/>
      <c r="H90" s="69"/>
      <c r="I90" s="70"/>
      <c r="J90" s="70"/>
      <c r="K90" s="34" t="s">
        <v>65</v>
      </c>
      <c r="L90" s="77">
        <v>90</v>
      </c>
      <c r="M90" s="77"/>
      <c r="N90" s="72"/>
      <c r="O90" s="79" t="s">
        <v>298</v>
      </c>
      <c r="P90" s="81">
        <v>43410.58771990741</v>
      </c>
      <c r="Q90" s="79" t="s">
        <v>329</v>
      </c>
      <c r="R90" s="83" t="s">
        <v>419</v>
      </c>
      <c r="S90" s="79" t="s">
        <v>458</v>
      </c>
      <c r="T90" s="79" t="s">
        <v>485</v>
      </c>
      <c r="U90" s="79"/>
      <c r="V90" s="83" t="s">
        <v>578</v>
      </c>
      <c r="W90" s="81">
        <v>43410.58771990741</v>
      </c>
      <c r="X90" s="83" t="s">
        <v>615</v>
      </c>
      <c r="Y90" s="79"/>
      <c r="Z90" s="79"/>
      <c r="AA90" s="82" t="s">
        <v>740</v>
      </c>
      <c r="AB90" s="79"/>
      <c r="AC90" s="79" t="b">
        <v>0</v>
      </c>
      <c r="AD90" s="79">
        <v>0</v>
      </c>
      <c r="AE90" s="82" t="s">
        <v>837</v>
      </c>
      <c r="AF90" s="79" t="b">
        <v>0</v>
      </c>
      <c r="AG90" s="79" t="s">
        <v>852</v>
      </c>
      <c r="AH90" s="79"/>
      <c r="AI90" s="82" t="s">
        <v>837</v>
      </c>
      <c r="AJ90" s="79" t="b">
        <v>0</v>
      </c>
      <c r="AK90" s="79">
        <v>0</v>
      </c>
      <c r="AL90" s="82" t="s">
        <v>837</v>
      </c>
      <c r="AM90" s="79" t="s">
        <v>859</v>
      </c>
      <c r="AN90" s="79" t="b">
        <v>0</v>
      </c>
      <c r="AO90" s="82" t="s">
        <v>740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231</v>
      </c>
      <c r="B91" s="64" t="s">
        <v>279</v>
      </c>
      <c r="C91" s="65" t="s">
        <v>2282</v>
      </c>
      <c r="D91" s="66">
        <v>3</v>
      </c>
      <c r="E91" s="67" t="s">
        <v>132</v>
      </c>
      <c r="F91" s="68">
        <v>35</v>
      </c>
      <c r="G91" s="65"/>
      <c r="H91" s="69"/>
      <c r="I91" s="70"/>
      <c r="J91" s="70"/>
      <c r="K91" s="34" t="s">
        <v>65</v>
      </c>
      <c r="L91" s="77">
        <v>91</v>
      </c>
      <c r="M91" s="77"/>
      <c r="N91" s="72"/>
      <c r="O91" s="79" t="s">
        <v>297</v>
      </c>
      <c r="P91" s="81">
        <v>43410.69388888889</v>
      </c>
      <c r="Q91" s="79" t="s">
        <v>332</v>
      </c>
      <c r="R91" s="83" t="s">
        <v>422</v>
      </c>
      <c r="S91" s="79" t="s">
        <v>458</v>
      </c>
      <c r="T91" s="79" t="s">
        <v>488</v>
      </c>
      <c r="U91" s="79"/>
      <c r="V91" s="83" t="s">
        <v>578</v>
      </c>
      <c r="W91" s="81">
        <v>43410.69388888889</v>
      </c>
      <c r="X91" s="83" t="s">
        <v>618</v>
      </c>
      <c r="Y91" s="79"/>
      <c r="Z91" s="79"/>
      <c r="AA91" s="82" t="s">
        <v>743</v>
      </c>
      <c r="AB91" s="79"/>
      <c r="AC91" s="79" t="b">
        <v>0</v>
      </c>
      <c r="AD91" s="79">
        <v>0</v>
      </c>
      <c r="AE91" s="82" t="s">
        <v>847</v>
      </c>
      <c r="AF91" s="79" t="b">
        <v>0</v>
      </c>
      <c r="AG91" s="79" t="s">
        <v>850</v>
      </c>
      <c r="AH91" s="79"/>
      <c r="AI91" s="82" t="s">
        <v>837</v>
      </c>
      <c r="AJ91" s="79" t="b">
        <v>0</v>
      </c>
      <c r="AK91" s="79">
        <v>0</v>
      </c>
      <c r="AL91" s="82" t="s">
        <v>837</v>
      </c>
      <c r="AM91" s="79" t="s">
        <v>859</v>
      </c>
      <c r="AN91" s="79" t="b">
        <v>0</v>
      </c>
      <c r="AO91" s="82" t="s">
        <v>743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4.545454545454546</v>
      </c>
      <c r="BF91" s="48">
        <v>0</v>
      </c>
      <c r="BG91" s="49">
        <v>0</v>
      </c>
      <c r="BH91" s="48">
        <v>0</v>
      </c>
      <c r="BI91" s="49">
        <v>0</v>
      </c>
      <c r="BJ91" s="48">
        <v>21</v>
      </c>
      <c r="BK91" s="49">
        <v>95.45454545454545</v>
      </c>
      <c r="BL91" s="48">
        <v>22</v>
      </c>
    </row>
    <row r="92" spans="1:64" ht="15">
      <c r="A92" s="64" t="s">
        <v>231</v>
      </c>
      <c r="B92" s="64" t="s">
        <v>280</v>
      </c>
      <c r="C92" s="65" t="s">
        <v>2286</v>
      </c>
      <c r="D92" s="66">
        <v>4.75</v>
      </c>
      <c r="E92" s="67" t="s">
        <v>136</v>
      </c>
      <c r="F92" s="68">
        <v>29.25</v>
      </c>
      <c r="G92" s="65"/>
      <c r="H92" s="69"/>
      <c r="I92" s="70"/>
      <c r="J92" s="70"/>
      <c r="K92" s="34" t="s">
        <v>65</v>
      </c>
      <c r="L92" s="77">
        <v>92</v>
      </c>
      <c r="M92" s="77"/>
      <c r="N92" s="72"/>
      <c r="O92" s="79" t="s">
        <v>298</v>
      </c>
      <c r="P92" s="81">
        <v>43410.58771990741</v>
      </c>
      <c r="Q92" s="79" t="s">
        <v>329</v>
      </c>
      <c r="R92" s="83" t="s">
        <v>419</v>
      </c>
      <c r="S92" s="79" t="s">
        <v>458</v>
      </c>
      <c r="T92" s="79" t="s">
        <v>485</v>
      </c>
      <c r="U92" s="79"/>
      <c r="V92" s="83" t="s">
        <v>578</v>
      </c>
      <c r="W92" s="81">
        <v>43410.58771990741</v>
      </c>
      <c r="X92" s="83" t="s">
        <v>615</v>
      </c>
      <c r="Y92" s="79"/>
      <c r="Z92" s="79"/>
      <c r="AA92" s="82" t="s">
        <v>740</v>
      </c>
      <c r="AB92" s="79"/>
      <c r="AC92" s="79" t="b">
        <v>0</v>
      </c>
      <c r="AD92" s="79">
        <v>0</v>
      </c>
      <c r="AE92" s="82" t="s">
        <v>837</v>
      </c>
      <c r="AF92" s="79" t="b">
        <v>0</v>
      </c>
      <c r="AG92" s="79" t="s">
        <v>852</v>
      </c>
      <c r="AH92" s="79"/>
      <c r="AI92" s="82" t="s">
        <v>837</v>
      </c>
      <c r="AJ92" s="79" t="b">
        <v>0</v>
      </c>
      <c r="AK92" s="79">
        <v>0</v>
      </c>
      <c r="AL92" s="82" t="s">
        <v>837</v>
      </c>
      <c r="AM92" s="79" t="s">
        <v>859</v>
      </c>
      <c r="AN92" s="79" t="b">
        <v>0</v>
      </c>
      <c r="AO92" s="82" t="s">
        <v>740</v>
      </c>
      <c r="AP92" s="79" t="s">
        <v>176</v>
      </c>
      <c r="AQ92" s="79">
        <v>0</v>
      </c>
      <c r="AR92" s="79">
        <v>0</v>
      </c>
      <c r="AS92" s="79"/>
      <c r="AT92" s="79"/>
      <c r="AU92" s="79"/>
      <c r="AV92" s="79"/>
      <c r="AW92" s="79"/>
      <c r="AX92" s="79"/>
      <c r="AY92" s="79"/>
      <c r="AZ92" s="79"/>
      <c r="BA92">
        <v>5</v>
      </c>
      <c r="BB92" s="78" t="str">
        <f>REPLACE(INDEX(GroupVertices[Group],MATCH(Edges[[#This Row],[Vertex 1]],GroupVertices[Vertex],0)),1,1,"")</f>
        <v>1</v>
      </c>
      <c r="BC92" s="78" t="str">
        <f>REPLACE(INDEX(GroupVertices[Group],MATCH(Edges[[#This Row],[Vertex 2]],GroupVertices[Vertex],0)),1,1,"")</f>
        <v>1</v>
      </c>
      <c r="BD92" s="48">
        <v>1</v>
      </c>
      <c r="BE92" s="49">
        <v>4</v>
      </c>
      <c r="BF92" s="48">
        <v>0</v>
      </c>
      <c r="BG92" s="49">
        <v>0</v>
      </c>
      <c r="BH92" s="48">
        <v>0</v>
      </c>
      <c r="BI92" s="49">
        <v>0</v>
      </c>
      <c r="BJ92" s="48">
        <v>24</v>
      </c>
      <c r="BK92" s="49">
        <v>96</v>
      </c>
      <c r="BL92" s="48">
        <v>25</v>
      </c>
    </row>
    <row r="93" spans="1:64" ht="15">
      <c r="A93" s="64" t="s">
        <v>231</v>
      </c>
      <c r="B93" s="64" t="s">
        <v>280</v>
      </c>
      <c r="C93" s="65" t="s">
        <v>2286</v>
      </c>
      <c r="D93" s="66">
        <v>4.75</v>
      </c>
      <c r="E93" s="67" t="s">
        <v>136</v>
      </c>
      <c r="F93" s="68">
        <v>29.25</v>
      </c>
      <c r="G93" s="65"/>
      <c r="H93" s="69"/>
      <c r="I93" s="70"/>
      <c r="J93" s="70"/>
      <c r="K93" s="34" t="s">
        <v>65</v>
      </c>
      <c r="L93" s="77">
        <v>93</v>
      </c>
      <c r="M93" s="77"/>
      <c r="N93" s="72"/>
      <c r="O93" s="79" t="s">
        <v>298</v>
      </c>
      <c r="P93" s="81">
        <v>43410.63538194444</v>
      </c>
      <c r="Q93" s="79" t="s">
        <v>328</v>
      </c>
      <c r="R93" s="83" t="s">
        <v>418</v>
      </c>
      <c r="S93" s="79" t="s">
        <v>458</v>
      </c>
      <c r="T93" s="79" t="s">
        <v>484</v>
      </c>
      <c r="U93" s="79"/>
      <c r="V93" s="83" t="s">
        <v>578</v>
      </c>
      <c r="W93" s="81">
        <v>43410.63538194444</v>
      </c>
      <c r="X93" s="83" t="s">
        <v>614</v>
      </c>
      <c r="Y93" s="79"/>
      <c r="Z93" s="79"/>
      <c r="AA93" s="82" t="s">
        <v>739</v>
      </c>
      <c r="AB93" s="79"/>
      <c r="AC93" s="79" t="b">
        <v>0</v>
      </c>
      <c r="AD93" s="79">
        <v>0</v>
      </c>
      <c r="AE93" s="82" t="s">
        <v>844</v>
      </c>
      <c r="AF93" s="79" t="b">
        <v>0</v>
      </c>
      <c r="AG93" s="79" t="s">
        <v>850</v>
      </c>
      <c r="AH93" s="79"/>
      <c r="AI93" s="82" t="s">
        <v>837</v>
      </c>
      <c r="AJ93" s="79" t="b">
        <v>0</v>
      </c>
      <c r="AK93" s="79">
        <v>0</v>
      </c>
      <c r="AL93" s="82" t="s">
        <v>837</v>
      </c>
      <c r="AM93" s="79" t="s">
        <v>859</v>
      </c>
      <c r="AN93" s="79" t="b">
        <v>0</v>
      </c>
      <c r="AO93" s="82" t="s">
        <v>739</v>
      </c>
      <c r="AP93" s="79" t="s">
        <v>176</v>
      </c>
      <c r="AQ93" s="79">
        <v>0</v>
      </c>
      <c r="AR93" s="79">
        <v>0</v>
      </c>
      <c r="AS93" s="79"/>
      <c r="AT93" s="79"/>
      <c r="AU93" s="79"/>
      <c r="AV93" s="79"/>
      <c r="AW93" s="79"/>
      <c r="AX93" s="79"/>
      <c r="AY93" s="79"/>
      <c r="AZ93" s="79"/>
      <c r="BA93">
        <v>5</v>
      </c>
      <c r="BB93" s="78" t="str">
        <f>REPLACE(INDEX(GroupVertices[Group],MATCH(Edges[[#This Row],[Vertex 1]],GroupVertices[Vertex],0)),1,1,"")</f>
        <v>1</v>
      </c>
      <c r="BC93" s="78" t="str">
        <f>REPLACE(INDEX(GroupVertices[Group],MATCH(Edges[[#This Row],[Vertex 2]],GroupVertices[Vertex],0)),1,1,"")</f>
        <v>1</v>
      </c>
      <c r="BD93" s="48">
        <v>1</v>
      </c>
      <c r="BE93" s="49">
        <v>4.3478260869565215</v>
      </c>
      <c r="BF93" s="48">
        <v>0</v>
      </c>
      <c r="BG93" s="49">
        <v>0</v>
      </c>
      <c r="BH93" s="48">
        <v>0</v>
      </c>
      <c r="BI93" s="49">
        <v>0</v>
      </c>
      <c r="BJ93" s="48">
        <v>22</v>
      </c>
      <c r="BK93" s="49">
        <v>95.65217391304348</v>
      </c>
      <c r="BL93" s="48">
        <v>23</v>
      </c>
    </row>
    <row r="94" spans="1:64" ht="15">
      <c r="A94" s="64" t="s">
        <v>231</v>
      </c>
      <c r="B94" s="64" t="s">
        <v>280</v>
      </c>
      <c r="C94" s="65" t="s">
        <v>2286</v>
      </c>
      <c r="D94" s="66">
        <v>4.75</v>
      </c>
      <c r="E94" s="67" t="s">
        <v>136</v>
      </c>
      <c r="F94" s="68">
        <v>29.25</v>
      </c>
      <c r="G94" s="65"/>
      <c r="H94" s="69"/>
      <c r="I94" s="70"/>
      <c r="J94" s="70"/>
      <c r="K94" s="34" t="s">
        <v>65</v>
      </c>
      <c r="L94" s="77">
        <v>94</v>
      </c>
      <c r="M94" s="77"/>
      <c r="N94" s="72"/>
      <c r="O94" s="79" t="s">
        <v>298</v>
      </c>
      <c r="P94" s="81">
        <v>43410.63563657407</v>
      </c>
      <c r="Q94" s="79" t="s">
        <v>330</v>
      </c>
      <c r="R94" s="83" t="s">
        <v>420</v>
      </c>
      <c r="S94" s="79" t="s">
        <v>458</v>
      </c>
      <c r="T94" s="79" t="s">
        <v>486</v>
      </c>
      <c r="U94" s="79"/>
      <c r="V94" s="83" t="s">
        <v>578</v>
      </c>
      <c r="W94" s="81">
        <v>43410.63563657407</v>
      </c>
      <c r="X94" s="83" t="s">
        <v>616</v>
      </c>
      <c r="Y94" s="79"/>
      <c r="Z94" s="79"/>
      <c r="AA94" s="82" t="s">
        <v>741</v>
      </c>
      <c r="AB94" s="79"/>
      <c r="AC94" s="79" t="b">
        <v>0</v>
      </c>
      <c r="AD94" s="79">
        <v>0</v>
      </c>
      <c r="AE94" s="82" t="s">
        <v>845</v>
      </c>
      <c r="AF94" s="79" t="b">
        <v>0</v>
      </c>
      <c r="AG94" s="79" t="s">
        <v>850</v>
      </c>
      <c r="AH94" s="79"/>
      <c r="AI94" s="82" t="s">
        <v>837</v>
      </c>
      <c r="AJ94" s="79" t="b">
        <v>0</v>
      </c>
      <c r="AK94" s="79">
        <v>0</v>
      </c>
      <c r="AL94" s="82" t="s">
        <v>837</v>
      </c>
      <c r="AM94" s="79" t="s">
        <v>859</v>
      </c>
      <c r="AN94" s="79" t="b">
        <v>0</v>
      </c>
      <c r="AO94" s="82" t="s">
        <v>741</v>
      </c>
      <c r="AP94" s="79" t="s">
        <v>176</v>
      </c>
      <c r="AQ94" s="79">
        <v>0</v>
      </c>
      <c r="AR94" s="79">
        <v>0</v>
      </c>
      <c r="AS94" s="79"/>
      <c r="AT94" s="79"/>
      <c r="AU94" s="79"/>
      <c r="AV94" s="79"/>
      <c r="AW94" s="79"/>
      <c r="AX94" s="79"/>
      <c r="AY94" s="79"/>
      <c r="AZ94" s="79"/>
      <c r="BA94">
        <v>5</v>
      </c>
      <c r="BB94" s="78" t="str">
        <f>REPLACE(INDEX(GroupVertices[Group],MATCH(Edges[[#This Row],[Vertex 1]],GroupVertices[Vertex],0)),1,1,"")</f>
        <v>1</v>
      </c>
      <c r="BC94" s="78" t="str">
        <f>REPLACE(INDEX(GroupVertices[Group],MATCH(Edges[[#This Row],[Vertex 2]],GroupVertices[Vertex],0)),1,1,"")</f>
        <v>1</v>
      </c>
      <c r="BD94" s="48">
        <v>1</v>
      </c>
      <c r="BE94" s="49">
        <v>4.3478260869565215</v>
      </c>
      <c r="BF94" s="48">
        <v>0</v>
      </c>
      <c r="BG94" s="49">
        <v>0</v>
      </c>
      <c r="BH94" s="48">
        <v>0</v>
      </c>
      <c r="BI94" s="49">
        <v>0</v>
      </c>
      <c r="BJ94" s="48">
        <v>22</v>
      </c>
      <c r="BK94" s="49">
        <v>95.65217391304348</v>
      </c>
      <c r="BL94" s="48">
        <v>23</v>
      </c>
    </row>
    <row r="95" spans="1:64" ht="15">
      <c r="A95" s="64" t="s">
        <v>231</v>
      </c>
      <c r="B95" s="64" t="s">
        <v>280</v>
      </c>
      <c r="C95" s="65" t="s">
        <v>2286</v>
      </c>
      <c r="D95" s="66">
        <v>4.75</v>
      </c>
      <c r="E95" s="67" t="s">
        <v>136</v>
      </c>
      <c r="F95" s="68">
        <v>29.25</v>
      </c>
      <c r="G95" s="65"/>
      <c r="H95" s="69"/>
      <c r="I95" s="70"/>
      <c r="J95" s="70"/>
      <c r="K95" s="34" t="s">
        <v>65</v>
      </c>
      <c r="L95" s="77">
        <v>95</v>
      </c>
      <c r="M95" s="77"/>
      <c r="N95" s="72"/>
      <c r="O95" s="79" t="s">
        <v>298</v>
      </c>
      <c r="P95" s="81">
        <v>43410.693715277775</v>
      </c>
      <c r="Q95" s="79" t="s">
        <v>331</v>
      </c>
      <c r="R95" s="83" t="s">
        <v>421</v>
      </c>
      <c r="S95" s="79" t="s">
        <v>458</v>
      </c>
      <c r="T95" s="79" t="s">
        <v>487</v>
      </c>
      <c r="U95" s="79"/>
      <c r="V95" s="83" t="s">
        <v>578</v>
      </c>
      <c r="W95" s="81">
        <v>43410.693715277775</v>
      </c>
      <c r="X95" s="83" t="s">
        <v>617</v>
      </c>
      <c r="Y95" s="79"/>
      <c r="Z95" s="79"/>
      <c r="AA95" s="82" t="s">
        <v>742</v>
      </c>
      <c r="AB95" s="79"/>
      <c r="AC95" s="79" t="b">
        <v>0</v>
      </c>
      <c r="AD95" s="79">
        <v>0</v>
      </c>
      <c r="AE95" s="82" t="s">
        <v>846</v>
      </c>
      <c r="AF95" s="79" t="b">
        <v>0</v>
      </c>
      <c r="AG95" s="79" t="s">
        <v>850</v>
      </c>
      <c r="AH95" s="79"/>
      <c r="AI95" s="82" t="s">
        <v>837</v>
      </c>
      <c r="AJ95" s="79" t="b">
        <v>0</v>
      </c>
      <c r="AK95" s="79">
        <v>0</v>
      </c>
      <c r="AL95" s="82" t="s">
        <v>837</v>
      </c>
      <c r="AM95" s="79" t="s">
        <v>859</v>
      </c>
      <c r="AN95" s="79" t="b">
        <v>0</v>
      </c>
      <c r="AO95" s="82" t="s">
        <v>742</v>
      </c>
      <c r="AP95" s="79" t="s">
        <v>176</v>
      </c>
      <c r="AQ95" s="79">
        <v>0</v>
      </c>
      <c r="AR95" s="79">
        <v>0</v>
      </c>
      <c r="AS95" s="79"/>
      <c r="AT95" s="79"/>
      <c r="AU95" s="79"/>
      <c r="AV95" s="79"/>
      <c r="AW95" s="79"/>
      <c r="AX95" s="79"/>
      <c r="AY95" s="79"/>
      <c r="AZ95" s="79"/>
      <c r="BA95">
        <v>5</v>
      </c>
      <c r="BB95" s="78" t="str">
        <f>REPLACE(INDEX(GroupVertices[Group],MATCH(Edges[[#This Row],[Vertex 1]],GroupVertices[Vertex],0)),1,1,"")</f>
        <v>1</v>
      </c>
      <c r="BC95" s="78" t="str">
        <f>REPLACE(INDEX(GroupVertices[Group],MATCH(Edges[[#This Row],[Vertex 2]],GroupVertices[Vertex],0)),1,1,"")</f>
        <v>1</v>
      </c>
      <c r="BD95" s="48">
        <v>1</v>
      </c>
      <c r="BE95" s="49">
        <v>4.545454545454546</v>
      </c>
      <c r="BF95" s="48">
        <v>0</v>
      </c>
      <c r="BG95" s="49">
        <v>0</v>
      </c>
      <c r="BH95" s="48">
        <v>0</v>
      </c>
      <c r="BI95" s="49">
        <v>0</v>
      </c>
      <c r="BJ95" s="48">
        <v>21</v>
      </c>
      <c r="BK95" s="49">
        <v>95.45454545454545</v>
      </c>
      <c r="BL95" s="48">
        <v>22</v>
      </c>
    </row>
    <row r="96" spans="1:64" ht="15">
      <c r="A96" s="64" t="s">
        <v>231</v>
      </c>
      <c r="B96" s="64" t="s">
        <v>280</v>
      </c>
      <c r="C96" s="65" t="s">
        <v>2286</v>
      </c>
      <c r="D96" s="66">
        <v>4.75</v>
      </c>
      <c r="E96" s="67" t="s">
        <v>136</v>
      </c>
      <c r="F96" s="68">
        <v>29.25</v>
      </c>
      <c r="G96" s="65"/>
      <c r="H96" s="69"/>
      <c r="I96" s="70"/>
      <c r="J96" s="70"/>
      <c r="K96" s="34" t="s">
        <v>65</v>
      </c>
      <c r="L96" s="77">
        <v>96</v>
      </c>
      <c r="M96" s="77"/>
      <c r="N96" s="72"/>
      <c r="O96" s="79" t="s">
        <v>298</v>
      </c>
      <c r="P96" s="81">
        <v>43412.521585648145</v>
      </c>
      <c r="Q96" s="79" t="s">
        <v>333</v>
      </c>
      <c r="R96" s="83" t="s">
        <v>423</v>
      </c>
      <c r="S96" s="79" t="s">
        <v>458</v>
      </c>
      <c r="T96" s="79" t="s">
        <v>489</v>
      </c>
      <c r="U96" s="79"/>
      <c r="V96" s="83" t="s">
        <v>578</v>
      </c>
      <c r="W96" s="81">
        <v>43412.521585648145</v>
      </c>
      <c r="X96" s="83" t="s">
        <v>619</v>
      </c>
      <c r="Y96" s="79"/>
      <c r="Z96" s="79"/>
      <c r="AA96" s="82" t="s">
        <v>744</v>
      </c>
      <c r="AB96" s="79"/>
      <c r="AC96" s="79" t="b">
        <v>0</v>
      </c>
      <c r="AD96" s="79">
        <v>6</v>
      </c>
      <c r="AE96" s="82" t="s">
        <v>837</v>
      </c>
      <c r="AF96" s="79" t="b">
        <v>0</v>
      </c>
      <c r="AG96" s="79" t="s">
        <v>850</v>
      </c>
      <c r="AH96" s="79"/>
      <c r="AI96" s="82" t="s">
        <v>837</v>
      </c>
      <c r="AJ96" s="79" t="b">
        <v>0</v>
      </c>
      <c r="AK96" s="79">
        <v>1</v>
      </c>
      <c r="AL96" s="82" t="s">
        <v>837</v>
      </c>
      <c r="AM96" s="79" t="s">
        <v>859</v>
      </c>
      <c r="AN96" s="79" t="b">
        <v>0</v>
      </c>
      <c r="AO96" s="82" t="s">
        <v>744</v>
      </c>
      <c r="AP96" s="79" t="s">
        <v>176</v>
      </c>
      <c r="AQ96" s="79">
        <v>0</v>
      </c>
      <c r="AR96" s="79">
        <v>0</v>
      </c>
      <c r="AS96" s="79"/>
      <c r="AT96" s="79"/>
      <c r="AU96" s="79"/>
      <c r="AV96" s="79"/>
      <c r="AW96" s="79"/>
      <c r="AX96" s="79"/>
      <c r="AY96" s="79"/>
      <c r="AZ96" s="79"/>
      <c r="BA96">
        <v>5</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232</v>
      </c>
      <c r="B97" s="64" t="s">
        <v>237</v>
      </c>
      <c r="C97" s="65" t="s">
        <v>2282</v>
      </c>
      <c r="D97" s="66">
        <v>3</v>
      </c>
      <c r="E97" s="67" t="s">
        <v>132</v>
      </c>
      <c r="F97" s="68">
        <v>35</v>
      </c>
      <c r="G97" s="65"/>
      <c r="H97" s="69"/>
      <c r="I97" s="70"/>
      <c r="J97" s="70"/>
      <c r="K97" s="34" t="s">
        <v>65</v>
      </c>
      <c r="L97" s="77">
        <v>97</v>
      </c>
      <c r="M97" s="77"/>
      <c r="N97" s="72"/>
      <c r="O97" s="79" t="s">
        <v>298</v>
      </c>
      <c r="P97" s="81">
        <v>43444.88521990741</v>
      </c>
      <c r="Q97" s="79" t="s">
        <v>334</v>
      </c>
      <c r="R97" s="79"/>
      <c r="S97" s="79"/>
      <c r="T97" s="79" t="s">
        <v>477</v>
      </c>
      <c r="U97" s="83" t="s">
        <v>527</v>
      </c>
      <c r="V97" s="83" t="s">
        <v>527</v>
      </c>
      <c r="W97" s="81">
        <v>43444.88521990741</v>
      </c>
      <c r="X97" s="83" t="s">
        <v>620</v>
      </c>
      <c r="Y97" s="79"/>
      <c r="Z97" s="79"/>
      <c r="AA97" s="82" t="s">
        <v>745</v>
      </c>
      <c r="AB97" s="79"/>
      <c r="AC97" s="79" t="b">
        <v>0</v>
      </c>
      <c r="AD97" s="79">
        <v>5</v>
      </c>
      <c r="AE97" s="82" t="s">
        <v>837</v>
      </c>
      <c r="AF97" s="79" t="b">
        <v>0</v>
      </c>
      <c r="AG97" s="79" t="s">
        <v>850</v>
      </c>
      <c r="AH97" s="79"/>
      <c r="AI97" s="82" t="s">
        <v>837</v>
      </c>
      <c r="AJ97" s="79" t="b">
        <v>0</v>
      </c>
      <c r="AK97" s="79">
        <v>1</v>
      </c>
      <c r="AL97" s="82" t="s">
        <v>837</v>
      </c>
      <c r="AM97" s="79" t="s">
        <v>858</v>
      </c>
      <c r="AN97" s="79" t="b">
        <v>0</v>
      </c>
      <c r="AO97" s="82" t="s">
        <v>745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3.3333333333333335</v>
      </c>
      <c r="BF97" s="48">
        <v>0</v>
      </c>
      <c r="BG97" s="49">
        <v>0</v>
      </c>
      <c r="BH97" s="48">
        <v>0</v>
      </c>
      <c r="BI97" s="49">
        <v>0</v>
      </c>
      <c r="BJ97" s="48">
        <v>29</v>
      </c>
      <c r="BK97" s="49">
        <v>96.66666666666667</v>
      </c>
      <c r="BL97" s="48">
        <v>30</v>
      </c>
    </row>
    <row r="98" spans="1:64" ht="15">
      <c r="A98" s="64" t="s">
        <v>233</v>
      </c>
      <c r="B98" s="64" t="s">
        <v>232</v>
      </c>
      <c r="C98" s="65" t="s">
        <v>2282</v>
      </c>
      <c r="D98" s="66">
        <v>3</v>
      </c>
      <c r="E98" s="67" t="s">
        <v>132</v>
      </c>
      <c r="F98" s="68">
        <v>35</v>
      </c>
      <c r="G98" s="65"/>
      <c r="H98" s="69"/>
      <c r="I98" s="70"/>
      <c r="J98" s="70"/>
      <c r="K98" s="34" t="s">
        <v>65</v>
      </c>
      <c r="L98" s="77">
        <v>98</v>
      </c>
      <c r="M98" s="77"/>
      <c r="N98" s="72"/>
      <c r="O98" s="79" t="s">
        <v>298</v>
      </c>
      <c r="P98" s="81">
        <v>43444.88686342593</v>
      </c>
      <c r="Q98" s="79" t="s">
        <v>335</v>
      </c>
      <c r="R98" s="79"/>
      <c r="S98" s="79"/>
      <c r="T98" s="79"/>
      <c r="U98" s="79"/>
      <c r="V98" s="83" t="s">
        <v>579</v>
      </c>
      <c r="W98" s="81">
        <v>43444.88686342593</v>
      </c>
      <c r="X98" s="83" t="s">
        <v>621</v>
      </c>
      <c r="Y98" s="79"/>
      <c r="Z98" s="79"/>
      <c r="AA98" s="82" t="s">
        <v>746</v>
      </c>
      <c r="AB98" s="79"/>
      <c r="AC98" s="79" t="b">
        <v>0</v>
      </c>
      <c r="AD98" s="79">
        <v>0</v>
      </c>
      <c r="AE98" s="82" t="s">
        <v>837</v>
      </c>
      <c r="AF98" s="79" t="b">
        <v>0</v>
      </c>
      <c r="AG98" s="79" t="s">
        <v>850</v>
      </c>
      <c r="AH98" s="79"/>
      <c r="AI98" s="82" t="s">
        <v>837</v>
      </c>
      <c r="AJ98" s="79" t="b">
        <v>0</v>
      </c>
      <c r="AK98" s="79">
        <v>1</v>
      </c>
      <c r="AL98" s="82" t="s">
        <v>745</v>
      </c>
      <c r="AM98" s="79" t="s">
        <v>858</v>
      </c>
      <c r="AN98" s="79" t="b">
        <v>0</v>
      </c>
      <c r="AO98" s="82" t="s">
        <v>745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4.166666666666667</v>
      </c>
      <c r="BF98" s="48">
        <v>0</v>
      </c>
      <c r="BG98" s="49">
        <v>0</v>
      </c>
      <c r="BH98" s="48">
        <v>0</v>
      </c>
      <c r="BI98" s="49">
        <v>0</v>
      </c>
      <c r="BJ98" s="48">
        <v>23</v>
      </c>
      <c r="BK98" s="49">
        <v>95.83333333333333</v>
      </c>
      <c r="BL98" s="48">
        <v>24</v>
      </c>
    </row>
    <row r="99" spans="1:64" ht="15">
      <c r="A99" s="64" t="s">
        <v>231</v>
      </c>
      <c r="B99" s="64" t="s">
        <v>232</v>
      </c>
      <c r="C99" s="65" t="s">
        <v>2283</v>
      </c>
      <c r="D99" s="66">
        <v>3.4375</v>
      </c>
      <c r="E99" s="67" t="s">
        <v>136</v>
      </c>
      <c r="F99" s="68">
        <v>33.5625</v>
      </c>
      <c r="G99" s="65"/>
      <c r="H99" s="69"/>
      <c r="I99" s="70"/>
      <c r="J99" s="70"/>
      <c r="K99" s="34" t="s">
        <v>65</v>
      </c>
      <c r="L99" s="77">
        <v>99</v>
      </c>
      <c r="M99" s="77"/>
      <c r="N99" s="72"/>
      <c r="O99" s="79" t="s">
        <v>298</v>
      </c>
      <c r="P99" s="81">
        <v>43412.521585648145</v>
      </c>
      <c r="Q99" s="79" t="s">
        <v>333</v>
      </c>
      <c r="R99" s="83" t="s">
        <v>423</v>
      </c>
      <c r="S99" s="79" t="s">
        <v>458</v>
      </c>
      <c r="T99" s="79" t="s">
        <v>489</v>
      </c>
      <c r="U99" s="79"/>
      <c r="V99" s="83" t="s">
        <v>578</v>
      </c>
      <c r="W99" s="81">
        <v>43412.521585648145</v>
      </c>
      <c r="X99" s="83" t="s">
        <v>619</v>
      </c>
      <c r="Y99" s="79"/>
      <c r="Z99" s="79"/>
      <c r="AA99" s="82" t="s">
        <v>744</v>
      </c>
      <c r="AB99" s="79"/>
      <c r="AC99" s="79" t="b">
        <v>0</v>
      </c>
      <c r="AD99" s="79">
        <v>6</v>
      </c>
      <c r="AE99" s="82" t="s">
        <v>837</v>
      </c>
      <c r="AF99" s="79" t="b">
        <v>0</v>
      </c>
      <c r="AG99" s="79" t="s">
        <v>850</v>
      </c>
      <c r="AH99" s="79"/>
      <c r="AI99" s="82" t="s">
        <v>837</v>
      </c>
      <c r="AJ99" s="79" t="b">
        <v>0</v>
      </c>
      <c r="AK99" s="79">
        <v>1</v>
      </c>
      <c r="AL99" s="82" t="s">
        <v>837</v>
      </c>
      <c r="AM99" s="79" t="s">
        <v>859</v>
      </c>
      <c r="AN99" s="79" t="b">
        <v>0</v>
      </c>
      <c r="AO99" s="82" t="s">
        <v>744</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2</v>
      </c>
      <c r="BD99" s="48"/>
      <c r="BE99" s="49"/>
      <c r="BF99" s="48"/>
      <c r="BG99" s="49"/>
      <c r="BH99" s="48"/>
      <c r="BI99" s="49"/>
      <c r="BJ99" s="48"/>
      <c r="BK99" s="49"/>
      <c r="BL99" s="48"/>
    </row>
    <row r="100" spans="1:64" ht="15">
      <c r="A100" s="64" t="s">
        <v>231</v>
      </c>
      <c r="B100" s="64" t="s">
        <v>232</v>
      </c>
      <c r="C100" s="65" t="s">
        <v>2283</v>
      </c>
      <c r="D100" s="66">
        <v>3.4375</v>
      </c>
      <c r="E100" s="67" t="s">
        <v>136</v>
      </c>
      <c r="F100" s="68">
        <v>33.5625</v>
      </c>
      <c r="G100" s="65"/>
      <c r="H100" s="69"/>
      <c r="I100" s="70"/>
      <c r="J100" s="70"/>
      <c r="K100" s="34" t="s">
        <v>65</v>
      </c>
      <c r="L100" s="77">
        <v>100</v>
      </c>
      <c r="M100" s="77"/>
      <c r="N100" s="72"/>
      <c r="O100" s="79" t="s">
        <v>298</v>
      </c>
      <c r="P100" s="81">
        <v>43418.48877314815</v>
      </c>
      <c r="Q100" s="79" t="s">
        <v>336</v>
      </c>
      <c r="R100" s="83" t="s">
        <v>424</v>
      </c>
      <c r="S100" s="79" t="s">
        <v>458</v>
      </c>
      <c r="T100" s="79" t="s">
        <v>489</v>
      </c>
      <c r="U100" s="79"/>
      <c r="V100" s="83" t="s">
        <v>578</v>
      </c>
      <c r="W100" s="81">
        <v>43418.48877314815</v>
      </c>
      <c r="X100" s="83" t="s">
        <v>622</v>
      </c>
      <c r="Y100" s="79"/>
      <c r="Z100" s="79"/>
      <c r="AA100" s="82" t="s">
        <v>747</v>
      </c>
      <c r="AB100" s="79"/>
      <c r="AC100" s="79" t="b">
        <v>0</v>
      </c>
      <c r="AD100" s="79">
        <v>6</v>
      </c>
      <c r="AE100" s="82" t="s">
        <v>837</v>
      </c>
      <c r="AF100" s="79" t="b">
        <v>0</v>
      </c>
      <c r="AG100" s="79" t="s">
        <v>850</v>
      </c>
      <c r="AH100" s="79"/>
      <c r="AI100" s="82" t="s">
        <v>837</v>
      </c>
      <c r="AJ100" s="79" t="b">
        <v>0</v>
      </c>
      <c r="AK100" s="79">
        <v>0</v>
      </c>
      <c r="AL100" s="82" t="s">
        <v>837</v>
      </c>
      <c r="AM100" s="79" t="s">
        <v>859</v>
      </c>
      <c r="AN100" s="79" t="b">
        <v>0</v>
      </c>
      <c r="AO100" s="82" t="s">
        <v>747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2</v>
      </c>
      <c r="BD100" s="48"/>
      <c r="BE100" s="49"/>
      <c r="BF100" s="48"/>
      <c r="BG100" s="49"/>
      <c r="BH100" s="48"/>
      <c r="BI100" s="49"/>
      <c r="BJ100" s="48"/>
      <c r="BK100" s="49"/>
      <c r="BL100" s="48"/>
    </row>
    <row r="101" spans="1:64" ht="15">
      <c r="A101" s="64" t="s">
        <v>231</v>
      </c>
      <c r="B101" s="64" t="s">
        <v>281</v>
      </c>
      <c r="C101" s="65" t="s">
        <v>2283</v>
      </c>
      <c r="D101" s="66">
        <v>3.4375</v>
      </c>
      <c r="E101" s="67" t="s">
        <v>136</v>
      </c>
      <c r="F101" s="68">
        <v>33.5625</v>
      </c>
      <c r="G101" s="65"/>
      <c r="H101" s="69"/>
      <c r="I101" s="70"/>
      <c r="J101" s="70"/>
      <c r="K101" s="34" t="s">
        <v>65</v>
      </c>
      <c r="L101" s="77">
        <v>101</v>
      </c>
      <c r="M101" s="77"/>
      <c r="N101" s="72"/>
      <c r="O101" s="79" t="s">
        <v>298</v>
      </c>
      <c r="P101" s="81">
        <v>43412.521585648145</v>
      </c>
      <c r="Q101" s="79" t="s">
        <v>333</v>
      </c>
      <c r="R101" s="83" t="s">
        <v>423</v>
      </c>
      <c r="S101" s="79" t="s">
        <v>458</v>
      </c>
      <c r="T101" s="79" t="s">
        <v>489</v>
      </c>
      <c r="U101" s="79"/>
      <c r="V101" s="83" t="s">
        <v>578</v>
      </c>
      <c r="W101" s="81">
        <v>43412.521585648145</v>
      </c>
      <c r="X101" s="83" t="s">
        <v>619</v>
      </c>
      <c r="Y101" s="79"/>
      <c r="Z101" s="79"/>
      <c r="AA101" s="82" t="s">
        <v>744</v>
      </c>
      <c r="AB101" s="79"/>
      <c r="AC101" s="79" t="b">
        <v>0</v>
      </c>
      <c r="AD101" s="79">
        <v>6</v>
      </c>
      <c r="AE101" s="82" t="s">
        <v>837</v>
      </c>
      <c r="AF101" s="79" t="b">
        <v>0</v>
      </c>
      <c r="AG101" s="79" t="s">
        <v>850</v>
      </c>
      <c r="AH101" s="79"/>
      <c r="AI101" s="82" t="s">
        <v>837</v>
      </c>
      <c r="AJ101" s="79" t="b">
        <v>0</v>
      </c>
      <c r="AK101" s="79">
        <v>1</v>
      </c>
      <c r="AL101" s="82" t="s">
        <v>837</v>
      </c>
      <c r="AM101" s="79" t="s">
        <v>859</v>
      </c>
      <c r="AN101" s="79" t="b">
        <v>0</v>
      </c>
      <c r="AO101" s="82" t="s">
        <v>744</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231</v>
      </c>
      <c r="B102" s="64" t="s">
        <v>281</v>
      </c>
      <c r="C102" s="65" t="s">
        <v>2283</v>
      </c>
      <c r="D102" s="66">
        <v>3.4375</v>
      </c>
      <c r="E102" s="67" t="s">
        <v>136</v>
      </c>
      <c r="F102" s="68">
        <v>33.5625</v>
      </c>
      <c r="G102" s="65"/>
      <c r="H102" s="69"/>
      <c r="I102" s="70"/>
      <c r="J102" s="70"/>
      <c r="K102" s="34" t="s">
        <v>65</v>
      </c>
      <c r="L102" s="77">
        <v>102</v>
      </c>
      <c r="M102" s="77"/>
      <c r="N102" s="72"/>
      <c r="O102" s="79" t="s">
        <v>298</v>
      </c>
      <c r="P102" s="81">
        <v>43418.48877314815</v>
      </c>
      <c r="Q102" s="79" t="s">
        <v>336</v>
      </c>
      <c r="R102" s="83" t="s">
        <v>424</v>
      </c>
      <c r="S102" s="79" t="s">
        <v>458</v>
      </c>
      <c r="T102" s="79" t="s">
        <v>489</v>
      </c>
      <c r="U102" s="79"/>
      <c r="V102" s="83" t="s">
        <v>578</v>
      </c>
      <c r="W102" s="81">
        <v>43418.48877314815</v>
      </c>
      <c r="X102" s="83" t="s">
        <v>622</v>
      </c>
      <c r="Y102" s="79"/>
      <c r="Z102" s="79"/>
      <c r="AA102" s="82" t="s">
        <v>747</v>
      </c>
      <c r="AB102" s="79"/>
      <c r="AC102" s="79" t="b">
        <v>0</v>
      </c>
      <c r="AD102" s="79">
        <v>6</v>
      </c>
      <c r="AE102" s="82" t="s">
        <v>837</v>
      </c>
      <c r="AF102" s="79" t="b">
        <v>0</v>
      </c>
      <c r="AG102" s="79" t="s">
        <v>850</v>
      </c>
      <c r="AH102" s="79"/>
      <c r="AI102" s="82" t="s">
        <v>837</v>
      </c>
      <c r="AJ102" s="79" t="b">
        <v>0</v>
      </c>
      <c r="AK102" s="79">
        <v>0</v>
      </c>
      <c r="AL102" s="82" t="s">
        <v>837</v>
      </c>
      <c r="AM102" s="79" t="s">
        <v>859</v>
      </c>
      <c r="AN102" s="79" t="b">
        <v>0</v>
      </c>
      <c r="AO102" s="82" t="s">
        <v>747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231</v>
      </c>
      <c r="B103" s="64" t="s">
        <v>217</v>
      </c>
      <c r="C103" s="65" t="s">
        <v>2283</v>
      </c>
      <c r="D103" s="66">
        <v>3.4375</v>
      </c>
      <c r="E103" s="67" t="s">
        <v>136</v>
      </c>
      <c r="F103" s="68">
        <v>33.5625</v>
      </c>
      <c r="G103" s="65"/>
      <c r="H103" s="69"/>
      <c r="I103" s="70"/>
      <c r="J103" s="70"/>
      <c r="K103" s="34" t="s">
        <v>65</v>
      </c>
      <c r="L103" s="77">
        <v>103</v>
      </c>
      <c r="M103" s="77"/>
      <c r="N103" s="72"/>
      <c r="O103" s="79" t="s">
        <v>298</v>
      </c>
      <c r="P103" s="81">
        <v>43412.521585648145</v>
      </c>
      <c r="Q103" s="79" t="s">
        <v>333</v>
      </c>
      <c r="R103" s="83" t="s">
        <v>423</v>
      </c>
      <c r="S103" s="79" t="s">
        <v>458</v>
      </c>
      <c r="T103" s="79" t="s">
        <v>489</v>
      </c>
      <c r="U103" s="79"/>
      <c r="V103" s="83" t="s">
        <v>578</v>
      </c>
      <c r="W103" s="81">
        <v>43412.521585648145</v>
      </c>
      <c r="X103" s="83" t="s">
        <v>619</v>
      </c>
      <c r="Y103" s="79"/>
      <c r="Z103" s="79"/>
      <c r="AA103" s="82" t="s">
        <v>744</v>
      </c>
      <c r="AB103" s="79"/>
      <c r="AC103" s="79" t="b">
        <v>0</v>
      </c>
      <c r="AD103" s="79">
        <v>6</v>
      </c>
      <c r="AE103" s="82" t="s">
        <v>837</v>
      </c>
      <c r="AF103" s="79" t="b">
        <v>0</v>
      </c>
      <c r="AG103" s="79" t="s">
        <v>850</v>
      </c>
      <c r="AH103" s="79"/>
      <c r="AI103" s="82" t="s">
        <v>837</v>
      </c>
      <c r="AJ103" s="79" t="b">
        <v>0</v>
      </c>
      <c r="AK103" s="79">
        <v>1</v>
      </c>
      <c r="AL103" s="82" t="s">
        <v>837</v>
      </c>
      <c r="AM103" s="79" t="s">
        <v>859</v>
      </c>
      <c r="AN103" s="79" t="b">
        <v>0</v>
      </c>
      <c r="AO103" s="82" t="s">
        <v>744</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6</v>
      </c>
      <c r="BD103" s="48"/>
      <c r="BE103" s="49"/>
      <c r="BF103" s="48"/>
      <c r="BG103" s="49"/>
      <c r="BH103" s="48"/>
      <c r="BI103" s="49"/>
      <c r="BJ103" s="48"/>
      <c r="BK103" s="49"/>
      <c r="BL103" s="48"/>
    </row>
    <row r="104" spans="1:64" ht="15">
      <c r="A104" s="64" t="s">
        <v>231</v>
      </c>
      <c r="B104" s="64" t="s">
        <v>217</v>
      </c>
      <c r="C104" s="65" t="s">
        <v>2283</v>
      </c>
      <c r="D104" s="66">
        <v>3.4375</v>
      </c>
      <c r="E104" s="67" t="s">
        <v>136</v>
      </c>
      <c r="F104" s="68">
        <v>33.5625</v>
      </c>
      <c r="G104" s="65"/>
      <c r="H104" s="69"/>
      <c r="I104" s="70"/>
      <c r="J104" s="70"/>
      <c r="K104" s="34" t="s">
        <v>65</v>
      </c>
      <c r="L104" s="77">
        <v>104</v>
      </c>
      <c r="M104" s="77"/>
      <c r="N104" s="72"/>
      <c r="O104" s="79" t="s">
        <v>298</v>
      </c>
      <c r="P104" s="81">
        <v>43418.48877314815</v>
      </c>
      <c r="Q104" s="79" t="s">
        <v>336</v>
      </c>
      <c r="R104" s="83" t="s">
        <v>424</v>
      </c>
      <c r="S104" s="79" t="s">
        <v>458</v>
      </c>
      <c r="T104" s="79" t="s">
        <v>489</v>
      </c>
      <c r="U104" s="79"/>
      <c r="V104" s="83" t="s">
        <v>578</v>
      </c>
      <c r="W104" s="81">
        <v>43418.48877314815</v>
      </c>
      <c r="X104" s="83" t="s">
        <v>622</v>
      </c>
      <c r="Y104" s="79"/>
      <c r="Z104" s="79"/>
      <c r="AA104" s="82" t="s">
        <v>747</v>
      </c>
      <c r="AB104" s="79"/>
      <c r="AC104" s="79" t="b">
        <v>0</v>
      </c>
      <c r="AD104" s="79">
        <v>6</v>
      </c>
      <c r="AE104" s="82" t="s">
        <v>837</v>
      </c>
      <c r="AF104" s="79" t="b">
        <v>0</v>
      </c>
      <c r="AG104" s="79" t="s">
        <v>850</v>
      </c>
      <c r="AH104" s="79"/>
      <c r="AI104" s="82" t="s">
        <v>837</v>
      </c>
      <c r="AJ104" s="79" t="b">
        <v>0</v>
      </c>
      <c r="AK104" s="79">
        <v>0</v>
      </c>
      <c r="AL104" s="82" t="s">
        <v>837</v>
      </c>
      <c r="AM104" s="79" t="s">
        <v>859</v>
      </c>
      <c r="AN104" s="79" t="b">
        <v>0</v>
      </c>
      <c r="AO104" s="82" t="s">
        <v>747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6</v>
      </c>
      <c r="BD104" s="48"/>
      <c r="BE104" s="49"/>
      <c r="BF104" s="48"/>
      <c r="BG104" s="49"/>
      <c r="BH104" s="48"/>
      <c r="BI104" s="49"/>
      <c r="BJ104" s="48"/>
      <c r="BK104" s="49"/>
      <c r="BL104" s="48"/>
    </row>
    <row r="105" spans="1:64" ht="15">
      <c r="A105" s="64" t="s">
        <v>233</v>
      </c>
      <c r="B105" s="64" t="s">
        <v>233</v>
      </c>
      <c r="C105" s="65" t="s">
        <v>2283</v>
      </c>
      <c r="D105" s="66">
        <v>3.4375</v>
      </c>
      <c r="E105" s="67" t="s">
        <v>136</v>
      </c>
      <c r="F105" s="68">
        <v>33.5625</v>
      </c>
      <c r="G105" s="65"/>
      <c r="H105" s="69"/>
      <c r="I105" s="70"/>
      <c r="J105" s="70"/>
      <c r="K105" s="34" t="s">
        <v>65</v>
      </c>
      <c r="L105" s="77">
        <v>105</v>
      </c>
      <c r="M105" s="77"/>
      <c r="N105" s="72"/>
      <c r="O105" s="79" t="s">
        <v>176</v>
      </c>
      <c r="P105" s="81">
        <v>43406.61703703704</v>
      </c>
      <c r="Q105" s="79" t="s">
        <v>337</v>
      </c>
      <c r="R105" s="79"/>
      <c r="S105" s="79"/>
      <c r="T105" s="79" t="s">
        <v>473</v>
      </c>
      <c r="U105" s="83" t="s">
        <v>528</v>
      </c>
      <c r="V105" s="83" t="s">
        <v>528</v>
      </c>
      <c r="W105" s="81">
        <v>43406.61703703704</v>
      </c>
      <c r="X105" s="83" t="s">
        <v>623</v>
      </c>
      <c r="Y105" s="79"/>
      <c r="Z105" s="79"/>
      <c r="AA105" s="82" t="s">
        <v>748</v>
      </c>
      <c r="AB105" s="79"/>
      <c r="AC105" s="79" t="b">
        <v>0</v>
      </c>
      <c r="AD105" s="79">
        <v>2</v>
      </c>
      <c r="AE105" s="82" t="s">
        <v>837</v>
      </c>
      <c r="AF105" s="79" t="b">
        <v>0</v>
      </c>
      <c r="AG105" s="79" t="s">
        <v>850</v>
      </c>
      <c r="AH105" s="79"/>
      <c r="AI105" s="82" t="s">
        <v>837</v>
      </c>
      <c r="AJ105" s="79" t="b">
        <v>0</v>
      </c>
      <c r="AK105" s="79">
        <v>0</v>
      </c>
      <c r="AL105" s="82" t="s">
        <v>837</v>
      </c>
      <c r="AM105" s="79" t="s">
        <v>858</v>
      </c>
      <c r="AN105" s="79" t="b">
        <v>0</v>
      </c>
      <c r="AO105" s="82" t="s">
        <v>748</v>
      </c>
      <c r="AP105" s="79" t="s">
        <v>176</v>
      </c>
      <c r="AQ105" s="79">
        <v>0</v>
      </c>
      <c r="AR105" s="79">
        <v>0</v>
      </c>
      <c r="AS105" s="79" t="s">
        <v>867</v>
      </c>
      <c r="AT105" s="79" t="s">
        <v>871</v>
      </c>
      <c r="AU105" s="79" t="s">
        <v>872</v>
      </c>
      <c r="AV105" s="79" t="s">
        <v>875</v>
      </c>
      <c r="AW105" s="79" t="s">
        <v>881</v>
      </c>
      <c r="AX105" s="79" t="s">
        <v>875</v>
      </c>
      <c r="AY105" s="79" t="s">
        <v>890</v>
      </c>
      <c r="AZ105" s="83" t="s">
        <v>894</v>
      </c>
      <c r="BA105">
        <v>2</v>
      </c>
      <c r="BB105" s="78" t="str">
        <f>REPLACE(INDEX(GroupVertices[Group],MATCH(Edges[[#This Row],[Vertex 1]],GroupVertices[Vertex],0)),1,1,"")</f>
        <v>2</v>
      </c>
      <c r="BC105" s="78" t="str">
        <f>REPLACE(INDEX(GroupVertices[Group],MATCH(Edges[[#This Row],[Vertex 2]],GroupVertices[Vertex],0)),1,1,"")</f>
        <v>2</v>
      </c>
      <c r="BD105" s="48">
        <v>1</v>
      </c>
      <c r="BE105" s="49">
        <v>6.25</v>
      </c>
      <c r="BF105" s="48">
        <v>0</v>
      </c>
      <c r="BG105" s="49">
        <v>0</v>
      </c>
      <c r="BH105" s="48">
        <v>0</v>
      </c>
      <c r="BI105" s="49">
        <v>0</v>
      </c>
      <c r="BJ105" s="48">
        <v>15</v>
      </c>
      <c r="BK105" s="49">
        <v>93.75</v>
      </c>
      <c r="BL105" s="48">
        <v>16</v>
      </c>
    </row>
    <row r="106" spans="1:64" ht="15">
      <c r="A106" s="64" t="s">
        <v>233</v>
      </c>
      <c r="B106" s="64" t="s">
        <v>237</v>
      </c>
      <c r="C106" s="65" t="s">
        <v>2283</v>
      </c>
      <c r="D106" s="66">
        <v>3.4375</v>
      </c>
      <c r="E106" s="67" t="s">
        <v>136</v>
      </c>
      <c r="F106" s="68">
        <v>33.5625</v>
      </c>
      <c r="G106" s="65"/>
      <c r="H106" s="69"/>
      <c r="I106" s="70"/>
      <c r="J106" s="70"/>
      <c r="K106" s="34" t="s">
        <v>65</v>
      </c>
      <c r="L106" s="77">
        <v>106</v>
      </c>
      <c r="M106" s="77"/>
      <c r="N106" s="72"/>
      <c r="O106" s="79" t="s">
        <v>298</v>
      </c>
      <c r="P106" s="81">
        <v>43440.884375</v>
      </c>
      <c r="Q106" s="79" t="s">
        <v>306</v>
      </c>
      <c r="R106" s="79"/>
      <c r="S106" s="79"/>
      <c r="T106" s="79"/>
      <c r="U106" s="79"/>
      <c r="V106" s="83" t="s">
        <v>579</v>
      </c>
      <c r="W106" s="81">
        <v>43440.884375</v>
      </c>
      <c r="X106" s="83" t="s">
        <v>624</v>
      </c>
      <c r="Y106" s="79"/>
      <c r="Z106" s="79"/>
      <c r="AA106" s="82" t="s">
        <v>749</v>
      </c>
      <c r="AB106" s="79"/>
      <c r="AC106" s="79" t="b">
        <v>0</v>
      </c>
      <c r="AD106" s="79">
        <v>0</v>
      </c>
      <c r="AE106" s="82" t="s">
        <v>837</v>
      </c>
      <c r="AF106" s="79" t="b">
        <v>0</v>
      </c>
      <c r="AG106" s="79" t="s">
        <v>850</v>
      </c>
      <c r="AH106" s="79"/>
      <c r="AI106" s="82" t="s">
        <v>837</v>
      </c>
      <c r="AJ106" s="79" t="b">
        <v>0</v>
      </c>
      <c r="AK106" s="79">
        <v>3</v>
      </c>
      <c r="AL106" s="82" t="s">
        <v>809</v>
      </c>
      <c r="AM106" s="79" t="s">
        <v>857</v>
      </c>
      <c r="AN106" s="79" t="b">
        <v>0</v>
      </c>
      <c r="AO106" s="82" t="s">
        <v>809</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22</v>
      </c>
      <c r="BK106" s="49">
        <v>100</v>
      </c>
      <c r="BL106" s="48">
        <v>22</v>
      </c>
    </row>
    <row r="107" spans="1:64" ht="15">
      <c r="A107" s="64" t="s">
        <v>233</v>
      </c>
      <c r="B107" s="64" t="s">
        <v>233</v>
      </c>
      <c r="C107" s="65" t="s">
        <v>2283</v>
      </c>
      <c r="D107" s="66">
        <v>3.4375</v>
      </c>
      <c r="E107" s="67" t="s">
        <v>136</v>
      </c>
      <c r="F107" s="68">
        <v>33.5625</v>
      </c>
      <c r="G107" s="65"/>
      <c r="H107" s="69"/>
      <c r="I107" s="70"/>
      <c r="J107" s="70"/>
      <c r="K107" s="34" t="s">
        <v>65</v>
      </c>
      <c r="L107" s="77">
        <v>107</v>
      </c>
      <c r="M107" s="77"/>
      <c r="N107" s="72"/>
      <c r="O107" s="79" t="s">
        <v>176</v>
      </c>
      <c r="P107" s="81">
        <v>43441.10381944444</v>
      </c>
      <c r="Q107" s="79" t="s">
        <v>338</v>
      </c>
      <c r="R107" s="83" t="s">
        <v>425</v>
      </c>
      <c r="S107" s="79" t="s">
        <v>459</v>
      </c>
      <c r="T107" s="79" t="s">
        <v>490</v>
      </c>
      <c r="U107" s="79"/>
      <c r="V107" s="83" t="s">
        <v>579</v>
      </c>
      <c r="W107" s="81">
        <v>43441.10381944444</v>
      </c>
      <c r="X107" s="83" t="s">
        <v>625</v>
      </c>
      <c r="Y107" s="79">
        <v>35.77249895</v>
      </c>
      <c r="Z107" s="79">
        <v>-95.34587166</v>
      </c>
      <c r="AA107" s="82" t="s">
        <v>750</v>
      </c>
      <c r="AB107" s="79"/>
      <c r="AC107" s="79" t="b">
        <v>0</v>
      </c>
      <c r="AD107" s="79">
        <v>2</v>
      </c>
      <c r="AE107" s="82" t="s">
        <v>837</v>
      </c>
      <c r="AF107" s="79" t="b">
        <v>0</v>
      </c>
      <c r="AG107" s="79" t="s">
        <v>850</v>
      </c>
      <c r="AH107" s="79"/>
      <c r="AI107" s="82" t="s">
        <v>837</v>
      </c>
      <c r="AJ107" s="79" t="b">
        <v>0</v>
      </c>
      <c r="AK107" s="79">
        <v>0</v>
      </c>
      <c r="AL107" s="82" t="s">
        <v>837</v>
      </c>
      <c r="AM107" s="79" t="s">
        <v>860</v>
      </c>
      <c r="AN107" s="79" t="b">
        <v>0</v>
      </c>
      <c r="AO107" s="82" t="s">
        <v>750</v>
      </c>
      <c r="AP107" s="79" t="s">
        <v>176</v>
      </c>
      <c r="AQ107" s="79">
        <v>0</v>
      </c>
      <c r="AR107" s="79">
        <v>0</v>
      </c>
      <c r="AS107" s="79" t="s">
        <v>868</v>
      </c>
      <c r="AT107" s="79" t="s">
        <v>871</v>
      </c>
      <c r="AU107" s="79" t="s">
        <v>872</v>
      </c>
      <c r="AV107" s="79" t="s">
        <v>876</v>
      </c>
      <c r="AW107" s="79" t="s">
        <v>882</v>
      </c>
      <c r="AX107" s="79" t="s">
        <v>886</v>
      </c>
      <c r="AY107" s="79" t="s">
        <v>889</v>
      </c>
      <c r="AZ107" s="83" t="s">
        <v>895</v>
      </c>
      <c r="BA107">
        <v>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15</v>
      </c>
      <c r="BK107" s="49">
        <v>100</v>
      </c>
      <c r="BL107" s="48">
        <v>15</v>
      </c>
    </row>
    <row r="108" spans="1:64" ht="15">
      <c r="A108" s="64" t="s">
        <v>233</v>
      </c>
      <c r="B108" s="64" t="s">
        <v>237</v>
      </c>
      <c r="C108" s="65" t="s">
        <v>2283</v>
      </c>
      <c r="D108" s="66">
        <v>3.4375</v>
      </c>
      <c r="E108" s="67" t="s">
        <v>136</v>
      </c>
      <c r="F108" s="68">
        <v>33.5625</v>
      </c>
      <c r="G108" s="65"/>
      <c r="H108" s="69"/>
      <c r="I108" s="70"/>
      <c r="J108" s="70"/>
      <c r="K108" s="34" t="s">
        <v>65</v>
      </c>
      <c r="L108" s="77">
        <v>108</v>
      </c>
      <c r="M108" s="77"/>
      <c r="N108" s="72"/>
      <c r="O108" s="79" t="s">
        <v>298</v>
      </c>
      <c r="P108" s="81">
        <v>43469.0909375</v>
      </c>
      <c r="Q108" s="79" t="s">
        <v>309</v>
      </c>
      <c r="R108" s="79"/>
      <c r="S108" s="79"/>
      <c r="T108" s="79" t="s">
        <v>477</v>
      </c>
      <c r="U108" s="79"/>
      <c r="V108" s="83" t="s">
        <v>579</v>
      </c>
      <c r="W108" s="81">
        <v>43469.0909375</v>
      </c>
      <c r="X108" s="83" t="s">
        <v>626</v>
      </c>
      <c r="Y108" s="79"/>
      <c r="Z108" s="79"/>
      <c r="AA108" s="82" t="s">
        <v>751</v>
      </c>
      <c r="AB108" s="79"/>
      <c r="AC108" s="79" t="b">
        <v>0</v>
      </c>
      <c r="AD108" s="79">
        <v>0</v>
      </c>
      <c r="AE108" s="82" t="s">
        <v>837</v>
      </c>
      <c r="AF108" s="79" t="b">
        <v>0</v>
      </c>
      <c r="AG108" s="79" t="s">
        <v>850</v>
      </c>
      <c r="AH108" s="79"/>
      <c r="AI108" s="82" t="s">
        <v>837</v>
      </c>
      <c r="AJ108" s="79" t="b">
        <v>0</v>
      </c>
      <c r="AK108" s="79">
        <v>1</v>
      </c>
      <c r="AL108" s="82" t="s">
        <v>820</v>
      </c>
      <c r="AM108" s="79" t="s">
        <v>856</v>
      </c>
      <c r="AN108" s="79" t="b">
        <v>0</v>
      </c>
      <c r="AO108" s="82" t="s">
        <v>820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23</v>
      </c>
      <c r="BK108" s="49">
        <v>100</v>
      </c>
      <c r="BL108" s="48">
        <v>23</v>
      </c>
    </row>
    <row r="109" spans="1:64" ht="15">
      <c r="A109" s="64" t="s">
        <v>231</v>
      </c>
      <c r="B109" s="64" t="s">
        <v>233</v>
      </c>
      <c r="C109" s="65" t="s">
        <v>2283</v>
      </c>
      <c r="D109" s="66">
        <v>3.4375</v>
      </c>
      <c r="E109" s="67" t="s">
        <v>136</v>
      </c>
      <c r="F109" s="68">
        <v>33.5625</v>
      </c>
      <c r="G109" s="65"/>
      <c r="H109" s="69"/>
      <c r="I109" s="70"/>
      <c r="J109" s="70"/>
      <c r="K109" s="34" t="s">
        <v>65</v>
      </c>
      <c r="L109" s="77">
        <v>109</v>
      </c>
      <c r="M109" s="77"/>
      <c r="N109" s="72"/>
      <c r="O109" s="79" t="s">
        <v>298</v>
      </c>
      <c r="P109" s="81">
        <v>43412.521585648145</v>
      </c>
      <c r="Q109" s="79" t="s">
        <v>333</v>
      </c>
      <c r="R109" s="83" t="s">
        <v>423</v>
      </c>
      <c r="S109" s="79" t="s">
        <v>458</v>
      </c>
      <c r="T109" s="79" t="s">
        <v>489</v>
      </c>
      <c r="U109" s="79"/>
      <c r="V109" s="83" t="s">
        <v>578</v>
      </c>
      <c r="W109" s="81">
        <v>43412.521585648145</v>
      </c>
      <c r="X109" s="83" t="s">
        <v>619</v>
      </c>
      <c r="Y109" s="79"/>
      <c r="Z109" s="79"/>
      <c r="AA109" s="82" t="s">
        <v>744</v>
      </c>
      <c r="AB109" s="79"/>
      <c r="AC109" s="79" t="b">
        <v>0</v>
      </c>
      <c r="AD109" s="79">
        <v>6</v>
      </c>
      <c r="AE109" s="82" t="s">
        <v>837</v>
      </c>
      <c r="AF109" s="79" t="b">
        <v>0</v>
      </c>
      <c r="AG109" s="79" t="s">
        <v>850</v>
      </c>
      <c r="AH109" s="79"/>
      <c r="AI109" s="82" t="s">
        <v>837</v>
      </c>
      <c r="AJ109" s="79" t="b">
        <v>0</v>
      </c>
      <c r="AK109" s="79">
        <v>1</v>
      </c>
      <c r="AL109" s="82" t="s">
        <v>837</v>
      </c>
      <c r="AM109" s="79" t="s">
        <v>859</v>
      </c>
      <c r="AN109" s="79" t="b">
        <v>0</v>
      </c>
      <c r="AO109" s="82" t="s">
        <v>744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2</v>
      </c>
      <c r="BD109" s="48"/>
      <c r="BE109" s="49"/>
      <c r="BF109" s="48"/>
      <c r="BG109" s="49"/>
      <c r="BH109" s="48"/>
      <c r="BI109" s="49"/>
      <c r="BJ109" s="48"/>
      <c r="BK109" s="49"/>
      <c r="BL109" s="48"/>
    </row>
    <row r="110" spans="1:64" ht="15">
      <c r="A110" s="64" t="s">
        <v>231</v>
      </c>
      <c r="B110" s="64" t="s">
        <v>233</v>
      </c>
      <c r="C110" s="65" t="s">
        <v>2283</v>
      </c>
      <c r="D110" s="66">
        <v>3.4375</v>
      </c>
      <c r="E110" s="67" t="s">
        <v>136</v>
      </c>
      <c r="F110" s="68">
        <v>33.5625</v>
      </c>
      <c r="G110" s="65"/>
      <c r="H110" s="69"/>
      <c r="I110" s="70"/>
      <c r="J110" s="70"/>
      <c r="K110" s="34" t="s">
        <v>65</v>
      </c>
      <c r="L110" s="77">
        <v>110</v>
      </c>
      <c r="M110" s="77"/>
      <c r="N110" s="72"/>
      <c r="O110" s="79" t="s">
        <v>298</v>
      </c>
      <c r="P110" s="81">
        <v>43418.48877314815</v>
      </c>
      <c r="Q110" s="79" t="s">
        <v>336</v>
      </c>
      <c r="R110" s="83" t="s">
        <v>424</v>
      </c>
      <c r="S110" s="79" t="s">
        <v>458</v>
      </c>
      <c r="T110" s="79" t="s">
        <v>489</v>
      </c>
      <c r="U110" s="79"/>
      <c r="V110" s="83" t="s">
        <v>578</v>
      </c>
      <c r="W110" s="81">
        <v>43418.48877314815</v>
      </c>
      <c r="X110" s="83" t="s">
        <v>622</v>
      </c>
      <c r="Y110" s="79"/>
      <c r="Z110" s="79"/>
      <c r="AA110" s="82" t="s">
        <v>747</v>
      </c>
      <c r="AB110" s="79"/>
      <c r="AC110" s="79" t="b">
        <v>0</v>
      </c>
      <c r="AD110" s="79">
        <v>6</v>
      </c>
      <c r="AE110" s="82" t="s">
        <v>837</v>
      </c>
      <c r="AF110" s="79" t="b">
        <v>0</v>
      </c>
      <c r="AG110" s="79" t="s">
        <v>850</v>
      </c>
      <c r="AH110" s="79"/>
      <c r="AI110" s="82" t="s">
        <v>837</v>
      </c>
      <c r="AJ110" s="79" t="b">
        <v>0</v>
      </c>
      <c r="AK110" s="79">
        <v>0</v>
      </c>
      <c r="AL110" s="82" t="s">
        <v>837</v>
      </c>
      <c r="AM110" s="79" t="s">
        <v>859</v>
      </c>
      <c r="AN110" s="79" t="b">
        <v>0</v>
      </c>
      <c r="AO110" s="82" t="s">
        <v>747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234</v>
      </c>
      <c r="B111" s="64" t="s">
        <v>224</v>
      </c>
      <c r="C111" s="65" t="s">
        <v>2282</v>
      </c>
      <c r="D111" s="66">
        <v>3</v>
      </c>
      <c r="E111" s="67" t="s">
        <v>132</v>
      </c>
      <c r="F111" s="68">
        <v>35</v>
      </c>
      <c r="G111" s="65"/>
      <c r="H111" s="69"/>
      <c r="I111" s="70"/>
      <c r="J111" s="70"/>
      <c r="K111" s="34" t="s">
        <v>65</v>
      </c>
      <c r="L111" s="77">
        <v>111</v>
      </c>
      <c r="M111" s="77"/>
      <c r="N111" s="72"/>
      <c r="O111" s="79" t="s">
        <v>298</v>
      </c>
      <c r="P111" s="81">
        <v>43405.879479166666</v>
      </c>
      <c r="Q111" s="79" t="s">
        <v>339</v>
      </c>
      <c r="R111" s="79"/>
      <c r="S111" s="79"/>
      <c r="T111" s="79" t="s">
        <v>491</v>
      </c>
      <c r="U111" s="79"/>
      <c r="V111" s="83" t="s">
        <v>580</v>
      </c>
      <c r="W111" s="81">
        <v>43405.879479166666</v>
      </c>
      <c r="X111" s="83" t="s">
        <v>627</v>
      </c>
      <c r="Y111" s="79"/>
      <c r="Z111" s="79"/>
      <c r="AA111" s="82" t="s">
        <v>752</v>
      </c>
      <c r="AB111" s="79"/>
      <c r="AC111" s="79" t="b">
        <v>0</v>
      </c>
      <c r="AD111" s="79">
        <v>0</v>
      </c>
      <c r="AE111" s="82" t="s">
        <v>837</v>
      </c>
      <c r="AF111" s="79" t="b">
        <v>1</v>
      </c>
      <c r="AG111" s="79" t="s">
        <v>850</v>
      </c>
      <c r="AH111" s="79"/>
      <c r="AI111" s="82" t="s">
        <v>853</v>
      </c>
      <c r="AJ111" s="79" t="b">
        <v>0</v>
      </c>
      <c r="AK111" s="79">
        <v>1</v>
      </c>
      <c r="AL111" s="82" t="s">
        <v>780</v>
      </c>
      <c r="AM111" s="79" t="s">
        <v>861</v>
      </c>
      <c r="AN111" s="79" t="b">
        <v>0</v>
      </c>
      <c r="AO111" s="82" t="s">
        <v>780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0</v>
      </c>
      <c r="BE111" s="49">
        <v>0</v>
      </c>
      <c r="BF111" s="48">
        <v>0</v>
      </c>
      <c r="BG111" s="49">
        <v>0</v>
      </c>
      <c r="BH111" s="48">
        <v>0</v>
      </c>
      <c r="BI111" s="49">
        <v>0</v>
      </c>
      <c r="BJ111" s="48">
        <v>11</v>
      </c>
      <c r="BK111" s="49">
        <v>100</v>
      </c>
      <c r="BL111" s="48">
        <v>11</v>
      </c>
    </row>
    <row r="112" spans="1:64" ht="15">
      <c r="A112" s="64" t="s">
        <v>234</v>
      </c>
      <c r="B112" s="64" t="s">
        <v>237</v>
      </c>
      <c r="C112" s="65" t="s">
        <v>2282</v>
      </c>
      <c r="D112" s="66">
        <v>3</v>
      </c>
      <c r="E112" s="67" t="s">
        <v>132</v>
      </c>
      <c r="F112" s="68">
        <v>35</v>
      </c>
      <c r="G112" s="65"/>
      <c r="H112" s="69"/>
      <c r="I112" s="70"/>
      <c r="J112" s="70"/>
      <c r="K112" s="34" t="s">
        <v>65</v>
      </c>
      <c r="L112" s="77">
        <v>112</v>
      </c>
      <c r="M112" s="77"/>
      <c r="N112" s="72"/>
      <c r="O112" s="79" t="s">
        <v>298</v>
      </c>
      <c r="P112" s="81">
        <v>43469.91480324074</v>
      </c>
      <c r="Q112" s="79" t="s">
        <v>309</v>
      </c>
      <c r="R112" s="79"/>
      <c r="S112" s="79"/>
      <c r="T112" s="79" t="s">
        <v>477</v>
      </c>
      <c r="U112" s="79"/>
      <c r="V112" s="83" t="s">
        <v>580</v>
      </c>
      <c r="W112" s="81">
        <v>43469.91480324074</v>
      </c>
      <c r="X112" s="83" t="s">
        <v>628</v>
      </c>
      <c r="Y112" s="79"/>
      <c r="Z112" s="79"/>
      <c r="AA112" s="82" t="s">
        <v>753</v>
      </c>
      <c r="AB112" s="79"/>
      <c r="AC112" s="79" t="b">
        <v>0</v>
      </c>
      <c r="AD112" s="79">
        <v>0</v>
      </c>
      <c r="AE112" s="82" t="s">
        <v>837</v>
      </c>
      <c r="AF112" s="79" t="b">
        <v>0</v>
      </c>
      <c r="AG112" s="79" t="s">
        <v>850</v>
      </c>
      <c r="AH112" s="79"/>
      <c r="AI112" s="82" t="s">
        <v>837</v>
      </c>
      <c r="AJ112" s="79" t="b">
        <v>0</v>
      </c>
      <c r="AK112" s="79">
        <v>4</v>
      </c>
      <c r="AL112" s="82" t="s">
        <v>820</v>
      </c>
      <c r="AM112" s="79" t="s">
        <v>861</v>
      </c>
      <c r="AN112" s="79" t="b">
        <v>0</v>
      </c>
      <c r="AO112" s="82" t="s">
        <v>820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2</v>
      </c>
      <c r="BD112" s="48">
        <v>0</v>
      </c>
      <c r="BE112" s="49">
        <v>0</v>
      </c>
      <c r="BF112" s="48">
        <v>0</v>
      </c>
      <c r="BG112" s="49">
        <v>0</v>
      </c>
      <c r="BH112" s="48">
        <v>0</v>
      </c>
      <c r="BI112" s="49">
        <v>0</v>
      </c>
      <c r="BJ112" s="48">
        <v>23</v>
      </c>
      <c r="BK112" s="49">
        <v>100</v>
      </c>
      <c r="BL112" s="48">
        <v>23</v>
      </c>
    </row>
    <row r="113" spans="1:64" ht="15">
      <c r="A113" s="64" t="s">
        <v>231</v>
      </c>
      <c r="B113" s="64" t="s">
        <v>234</v>
      </c>
      <c r="C113" s="65" t="s">
        <v>2283</v>
      </c>
      <c r="D113" s="66">
        <v>3.4375</v>
      </c>
      <c r="E113" s="67" t="s">
        <v>136</v>
      </c>
      <c r="F113" s="68">
        <v>33.5625</v>
      </c>
      <c r="G113" s="65"/>
      <c r="H113" s="69"/>
      <c r="I113" s="70"/>
      <c r="J113" s="70"/>
      <c r="K113" s="34" t="s">
        <v>65</v>
      </c>
      <c r="L113" s="77">
        <v>113</v>
      </c>
      <c r="M113" s="77"/>
      <c r="N113" s="72"/>
      <c r="O113" s="79" t="s">
        <v>298</v>
      </c>
      <c r="P113" s="81">
        <v>43412.521585648145</v>
      </c>
      <c r="Q113" s="79" t="s">
        <v>333</v>
      </c>
      <c r="R113" s="83" t="s">
        <v>423</v>
      </c>
      <c r="S113" s="79" t="s">
        <v>458</v>
      </c>
      <c r="T113" s="79" t="s">
        <v>489</v>
      </c>
      <c r="U113" s="79"/>
      <c r="V113" s="83" t="s">
        <v>578</v>
      </c>
      <c r="W113" s="81">
        <v>43412.521585648145</v>
      </c>
      <c r="X113" s="83" t="s">
        <v>619</v>
      </c>
      <c r="Y113" s="79"/>
      <c r="Z113" s="79"/>
      <c r="AA113" s="82" t="s">
        <v>744</v>
      </c>
      <c r="AB113" s="79"/>
      <c r="AC113" s="79" t="b">
        <v>0</v>
      </c>
      <c r="AD113" s="79">
        <v>6</v>
      </c>
      <c r="AE113" s="82" t="s">
        <v>837</v>
      </c>
      <c r="AF113" s="79" t="b">
        <v>0</v>
      </c>
      <c r="AG113" s="79" t="s">
        <v>850</v>
      </c>
      <c r="AH113" s="79"/>
      <c r="AI113" s="82" t="s">
        <v>837</v>
      </c>
      <c r="AJ113" s="79" t="b">
        <v>0</v>
      </c>
      <c r="AK113" s="79">
        <v>1</v>
      </c>
      <c r="AL113" s="82" t="s">
        <v>837</v>
      </c>
      <c r="AM113" s="79" t="s">
        <v>859</v>
      </c>
      <c r="AN113" s="79" t="b">
        <v>0</v>
      </c>
      <c r="AO113" s="82" t="s">
        <v>744</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5</v>
      </c>
      <c r="BD113" s="48">
        <v>1</v>
      </c>
      <c r="BE113" s="49">
        <v>4.545454545454546</v>
      </c>
      <c r="BF113" s="48">
        <v>0</v>
      </c>
      <c r="BG113" s="49">
        <v>0</v>
      </c>
      <c r="BH113" s="48">
        <v>0</v>
      </c>
      <c r="BI113" s="49">
        <v>0</v>
      </c>
      <c r="BJ113" s="48">
        <v>21</v>
      </c>
      <c r="BK113" s="49">
        <v>95.45454545454545</v>
      </c>
      <c r="BL113" s="48">
        <v>22</v>
      </c>
    </row>
    <row r="114" spans="1:64" ht="15">
      <c r="A114" s="64" t="s">
        <v>231</v>
      </c>
      <c r="B114" s="64" t="s">
        <v>234</v>
      </c>
      <c r="C114" s="65" t="s">
        <v>2283</v>
      </c>
      <c r="D114" s="66">
        <v>3.4375</v>
      </c>
      <c r="E114" s="67" t="s">
        <v>136</v>
      </c>
      <c r="F114" s="68">
        <v>33.5625</v>
      </c>
      <c r="G114" s="65"/>
      <c r="H114" s="69"/>
      <c r="I114" s="70"/>
      <c r="J114" s="70"/>
      <c r="K114" s="34" t="s">
        <v>65</v>
      </c>
      <c r="L114" s="77">
        <v>114</v>
      </c>
      <c r="M114" s="77"/>
      <c r="N114" s="72"/>
      <c r="O114" s="79" t="s">
        <v>298</v>
      </c>
      <c r="P114" s="81">
        <v>43418.48877314815</v>
      </c>
      <c r="Q114" s="79" t="s">
        <v>336</v>
      </c>
      <c r="R114" s="83" t="s">
        <v>424</v>
      </c>
      <c r="S114" s="79" t="s">
        <v>458</v>
      </c>
      <c r="T114" s="79" t="s">
        <v>489</v>
      </c>
      <c r="U114" s="79"/>
      <c r="V114" s="83" t="s">
        <v>578</v>
      </c>
      <c r="W114" s="81">
        <v>43418.48877314815</v>
      </c>
      <c r="X114" s="83" t="s">
        <v>622</v>
      </c>
      <c r="Y114" s="79"/>
      <c r="Z114" s="79"/>
      <c r="AA114" s="82" t="s">
        <v>747</v>
      </c>
      <c r="AB114" s="79"/>
      <c r="AC114" s="79" t="b">
        <v>0</v>
      </c>
      <c r="AD114" s="79">
        <v>6</v>
      </c>
      <c r="AE114" s="82" t="s">
        <v>837</v>
      </c>
      <c r="AF114" s="79" t="b">
        <v>0</v>
      </c>
      <c r="AG114" s="79" t="s">
        <v>850</v>
      </c>
      <c r="AH114" s="79"/>
      <c r="AI114" s="82" t="s">
        <v>837</v>
      </c>
      <c r="AJ114" s="79" t="b">
        <v>0</v>
      </c>
      <c r="AK114" s="79">
        <v>0</v>
      </c>
      <c r="AL114" s="82" t="s">
        <v>837</v>
      </c>
      <c r="AM114" s="79" t="s">
        <v>859</v>
      </c>
      <c r="AN114" s="79" t="b">
        <v>0</v>
      </c>
      <c r="AO114" s="82" t="s">
        <v>747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5</v>
      </c>
      <c r="BD114" s="48">
        <v>1</v>
      </c>
      <c r="BE114" s="49">
        <v>4.545454545454546</v>
      </c>
      <c r="BF114" s="48">
        <v>0</v>
      </c>
      <c r="BG114" s="49">
        <v>0</v>
      </c>
      <c r="BH114" s="48">
        <v>0</v>
      </c>
      <c r="BI114" s="49">
        <v>0</v>
      </c>
      <c r="BJ114" s="48">
        <v>21</v>
      </c>
      <c r="BK114" s="49">
        <v>95.45454545454545</v>
      </c>
      <c r="BL114" s="48">
        <v>22</v>
      </c>
    </row>
    <row r="115" spans="1:64" ht="15">
      <c r="A115" s="64" t="s">
        <v>231</v>
      </c>
      <c r="B115" s="64" t="s">
        <v>282</v>
      </c>
      <c r="C115" s="65" t="s">
        <v>2282</v>
      </c>
      <c r="D115" s="66">
        <v>3</v>
      </c>
      <c r="E115" s="67" t="s">
        <v>132</v>
      </c>
      <c r="F115" s="68">
        <v>35</v>
      </c>
      <c r="G115" s="65"/>
      <c r="H115" s="69"/>
      <c r="I115" s="70"/>
      <c r="J115" s="70"/>
      <c r="K115" s="34" t="s">
        <v>65</v>
      </c>
      <c r="L115" s="77">
        <v>115</v>
      </c>
      <c r="M115" s="77"/>
      <c r="N115" s="72"/>
      <c r="O115" s="79" t="s">
        <v>298</v>
      </c>
      <c r="P115" s="81">
        <v>43418.52006944444</v>
      </c>
      <c r="Q115" s="79" t="s">
        <v>340</v>
      </c>
      <c r="R115" s="83" t="s">
        <v>426</v>
      </c>
      <c r="S115" s="79" t="s">
        <v>458</v>
      </c>
      <c r="T115" s="79" t="s">
        <v>492</v>
      </c>
      <c r="U115" s="79"/>
      <c r="V115" s="83" t="s">
        <v>578</v>
      </c>
      <c r="W115" s="81">
        <v>43418.52006944444</v>
      </c>
      <c r="X115" s="83" t="s">
        <v>629</v>
      </c>
      <c r="Y115" s="79"/>
      <c r="Z115" s="79"/>
      <c r="AA115" s="82" t="s">
        <v>754</v>
      </c>
      <c r="AB115" s="79"/>
      <c r="AC115" s="79" t="b">
        <v>0</v>
      </c>
      <c r="AD115" s="79">
        <v>7</v>
      </c>
      <c r="AE115" s="82" t="s">
        <v>837</v>
      </c>
      <c r="AF115" s="79" t="b">
        <v>0</v>
      </c>
      <c r="AG115" s="79" t="s">
        <v>850</v>
      </c>
      <c r="AH115" s="79"/>
      <c r="AI115" s="82" t="s">
        <v>837</v>
      </c>
      <c r="AJ115" s="79" t="b">
        <v>0</v>
      </c>
      <c r="AK115" s="79">
        <v>0</v>
      </c>
      <c r="AL115" s="82" t="s">
        <v>837</v>
      </c>
      <c r="AM115" s="79" t="s">
        <v>859</v>
      </c>
      <c r="AN115" s="79" t="b">
        <v>0</v>
      </c>
      <c r="AO115" s="82" t="s">
        <v>754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231</v>
      </c>
      <c r="B116" s="64" t="s">
        <v>283</v>
      </c>
      <c r="C116" s="65" t="s">
        <v>2284</v>
      </c>
      <c r="D116" s="66">
        <v>4.3125</v>
      </c>
      <c r="E116" s="67" t="s">
        <v>136</v>
      </c>
      <c r="F116" s="68">
        <v>30.6875</v>
      </c>
      <c r="G116" s="65"/>
      <c r="H116" s="69"/>
      <c r="I116" s="70"/>
      <c r="J116" s="70"/>
      <c r="K116" s="34" t="s">
        <v>65</v>
      </c>
      <c r="L116" s="77">
        <v>116</v>
      </c>
      <c r="M116" s="77"/>
      <c r="N116" s="72"/>
      <c r="O116" s="79" t="s">
        <v>298</v>
      </c>
      <c r="P116" s="81">
        <v>43418.52006944444</v>
      </c>
      <c r="Q116" s="79" t="s">
        <v>340</v>
      </c>
      <c r="R116" s="83" t="s">
        <v>426</v>
      </c>
      <c r="S116" s="79" t="s">
        <v>458</v>
      </c>
      <c r="T116" s="79" t="s">
        <v>492</v>
      </c>
      <c r="U116" s="79"/>
      <c r="V116" s="83" t="s">
        <v>578</v>
      </c>
      <c r="W116" s="81">
        <v>43418.52006944444</v>
      </c>
      <c r="X116" s="83" t="s">
        <v>629</v>
      </c>
      <c r="Y116" s="79"/>
      <c r="Z116" s="79"/>
      <c r="AA116" s="82" t="s">
        <v>754</v>
      </c>
      <c r="AB116" s="79"/>
      <c r="AC116" s="79" t="b">
        <v>0</v>
      </c>
      <c r="AD116" s="79">
        <v>7</v>
      </c>
      <c r="AE116" s="82" t="s">
        <v>837</v>
      </c>
      <c r="AF116" s="79" t="b">
        <v>0</v>
      </c>
      <c r="AG116" s="79" t="s">
        <v>850</v>
      </c>
      <c r="AH116" s="79"/>
      <c r="AI116" s="82" t="s">
        <v>837</v>
      </c>
      <c r="AJ116" s="79" t="b">
        <v>0</v>
      </c>
      <c r="AK116" s="79">
        <v>0</v>
      </c>
      <c r="AL116" s="82" t="s">
        <v>837</v>
      </c>
      <c r="AM116" s="79" t="s">
        <v>859</v>
      </c>
      <c r="AN116" s="79" t="b">
        <v>0</v>
      </c>
      <c r="AO116" s="82" t="s">
        <v>754</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231</v>
      </c>
      <c r="B117" s="64" t="s">
        <v>283</v>
      </c>
      <c r="C117" s="65" t="s">
        <v>2284</v>
      </c>
      <c r="D117" s="66">
        <v>4.3125</v>
      </c>
      <c r="E117" s="67" t="s">
        <v>136</v>
      </c>
      <c r="F117" s="68">
        <v>30.6875</v>
      </c>
      <c r="G117" s="65"/>
      <c r="H117" s="69"/>
      <c r="I117" s="70"/>
      <c r="J117" s="70"/>
      <c r="K117" s="34" t="s">
        <v>65</v>
      </c>
      <c r="L117" s="77">
        <v>117</v>
      </c>
      <c r="M117" s="77"/>
      <c r="N117" s="72"/>
      <c r="O117" s="79" t="s">
        <v>298</v>
      </c>
      <c r="P117" s="81">
        <v>43424.69260416667</v>
      </c>
      <c r="Q117" s="79" t="s">
        <v>341</v>
      </c>
      <c r="R117" s="83" t="s">
        <v>427</v>
      </c>
      <c r="S117" s="79" t="s">
        <v>458</v>
      </c>
      <c r="T117" s="79" t="s">
        <v>492</v>
      </c>
      <c r="U117" s="79"/>
      <c r="V117" s="83" t="s">
        <v>578</v>
      </c>
      <c r="W117" s="81">
        <v>43424.69260416667</v>
      </c>
      <c r="X117" s="83" t="s">
        <v>630</v>
      </c>
      <c r="Y117" s="79"/>
      <c r="Z117" s="79"/>
      <c r="AA117" s="82" t="s">
        <v>755</v>
      </c>
      <c r="AB117" s="79"/>
      <c r="AC117" s="79" t="b">
        <v>0</v>
      </c>
      <c r="AD117" s="79">
        <v>0</v>
      </c>
      <c r="AE117" s="82" t="s">
        <v>837</v>
      </c>
      <c r="AF117" s="79" t="b">
        <v>0</v>
      </c>
      <c r="AG117" s="79" t="s">
        <v>850</v>
      </c>
      <c r="AH117" s="79"/>
      <c r="AI117" s="82" t="s">
        <v>837</v>
      </c>
      <c r="AJ117" s="79" t="b">
        <v>0</v>
      </c>
      <c r="AK117" s="79">
        <v>0</v>
      </c>
      <c r="AL117" s="82" t="s">
        <v>837</v>
      </c>
      <c r="AM117" s="79" t="s">
        <v>859</v>
      </c>
      <c r="AN117" s="79" t="b">
        <v>0</v>
      </c>
      <c r="AO117" s="82" t="s">
        <v>755</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231</v>
      </c>
      <c r="B118" s="64" t="s">
        <v>283</v>
      </c>
      <c r="C118" s="65" t="s">
        <v>2284</v>
      </c>
      <c r="D118" s="66">
        <v>4.3125</v>
      </c>
      <c r="E118" s="67" t="s">
        <v>136</v>
      </c>
      <c r="F118" s="68">
        <v>30.6875</v>
      </c>
      <c r="G118" s="65"/>
      <c r="H118" s="69"/>
      <c r="I118" s="70"/>
      <c r="J118" s="70"/>
      <c r="K118" s="34" t="s">
        <v>65</v>
      </c>
      <c r="L118" s="77">
        <v>118</v>
      </c>
      <c r="M118" s="77"/>
      <c r="N118" s="72"/>
      <c r="O118" s="79" t="s">
        <v>298</v>
      </c>
      <c r="P118" s="81">
        <v>43429.60822916667</v>
      </c>
      <c r="Q118" s="79" t="s">
        <v>342</v>
      </c>
      <c r="R118" s="83" t="s">
        <v>428</v>
      </c>
      <c r="S118" s="79" t="s">
        <v>458</v>
      </c>
      <c r="T118" s="79" t="s">
        <v>493</v>
      </c>
      <c r="U118" s="79"/>
      <c r="V118" s="83" t="s">
        <v>578</v>
      </c>
      <c r="W118" s="81">
        <v>43429.60822916667</v>
      </c>
      <c r="X118" s="83" t="s">
        <v>631</v>
      </c>
      <c r="Y118" s="79"/>
      <c r="Z118" s="79"/>
      <c r="AA118" s="82" t="s">
        <v>756</v>
      </c>
      <c r="AB118" s="79"/>
      <c r="AC118" s="79" t="b">
        <v>0</v>
      </c>
      <c r="AD118" s="79">
        <v>2</v>
      </c>
      <c r="AE118" s="82" t="s">
        <v>837</v>
      </c>
      <c r="AF118" s="79" t="b">
        <v>0</v>
      </c>
      <c r="AG118" s="79" t="s">
        <v>850</v>
      </c>
      <c r="AH118" s="79"/>
      <c r="AI118" s="82" t="s">
        <v>837</v>
      </c>
      <c r="AJ118" s="79" t="b">
        <v>0</v>
      </c>
      <c r="AK118" s="79">
        <v>0</v>
      </c>
      <c r="AL118" s="82" t="s">
        <v>837</v>
      </c>
      <c r="AM118" s="79" t="s">
        <v>859</v>
      </c>
      <c r="AN118" s="79" t="b">
        <v>0</v>
      </c>
      <c r="AO118" s="82" t="s">
        <v>756</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231</v>
      </c>
      <c r="B119" s="64" t="s">
        <v>283</v>
      </c>
      <c r="C119" s="65" t="s">
        <v>2284</v>
      </c>
      <c r="D119" s="66">
        <v>4.3125</v>
      </c>
      <c r="E119" s="67" t="s">
        <v>136</v>
      </c>
      <c r="F119" s="68">
        <v>30.6875</v>
      </c>
      <c r="G119" s="65"/>
      <c r="H119" s="69"/>
      <c r="I119" s="70"/>
      <c r="J119" s="70"/>
      <c r="K119" s="34" t="s">
        <v>65</v>
      </c>
      <c r="L119" s="77">
        <v>119</v>
      </c>
      <c r="M119" s="77"/>
      <c r="N119" s="72"/>
      <c r="O119" s="79" t="s">
        <v>298</v>
      </c>
      <c r="P119" s="81">
        <v>43437.232615740744</v>
      </c>
      <c r="Q119" s="79" t="s">
        <v>343</v>
      </c>
      <c r="R119" s="83" t="s">
        <v>429</v>
      </c>
      <c r="S119" s="79" t="s">
        <v>458</v>
      </c>
      <c r="T119" s="79" t="s">
        <v>493</v>
      </c>
      <c r="U119" s="79"/>
      <c r="V119" s="83" t="s">
        <v>578</v>
      </c>
      <c r="W119" s="81">
        <v>43437.232615740744</v>
      </c>
      <c r="X119" s="83" t="s">
        <v>632</v>
      </c>
      <c r="Y119" s="79"/>
      <c r="Z119" s="79"/>
      <c r="AA119" s="82" t="s">
        <v>757</v>
      </c>
      <c r="AB119" s="79"/>
      <c r="AC119" s="79" t="b">
        <v>0</v>
      </c>
      <c r="AD119" s="79">
        <v>5</v>
      </c>
      <c r="AE119" s="82" t="s">
        <v>837</v>
      </c>
      <c r="AF119" s="79" t="b">
        <v>0</v>
      </c>
      <c r="AG119" s="79" t="s">
        <v>850</v>
      </c>
      <c r="AH119" s="79"/>
      <c r="AI119" s="82" t="s">
        <v>837</v>
      </c>
      <c r="AJ119" s="79" t="b">
        <v>0</v>
      </c>
      <c r="AK119" s="79">
        <v>0</v>
      </c>
      <c r="AL119" s="82" t="s">
        <v>837</v>
      </c>
      <c r="AM119" s="79" t="s">
        <v>859</v>
      </c>
      <c r="AN119" s="79" t="b">
        <v>0</v>
      </c>
      <c r="AO119" s="82" t="s">
        <v>757</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231</v>
      </c>
      <c r="B120" s="64" t="s">
        <v>284</v>
      </c>
      <c r="C120" s="65" t="s">
        <v>2284</v>
      </c>
      <c r="D120" s="66">
        <v>4.3125</v>
      </c>
      <c r="E120" s="67" t="s">
        <v>136</v>
      </c>
      <c r="F120" s="68">
        <v>30.6875</v>
      </c>
      <c r="G120" s="65"/>
      <c r="H120" s="69"/>
      <c r="I120" s="70"/>
      <c r="J120" s="70"/>
      <c r="K120" s="34" t="s">
        <v>65</v>
      </c>
      <c r="L120" s="77">
        <v>120</v>
      </c>
      <c r="M120" s="77"/>
      <c r="N120" s="72"/>
      <c r="O120" s="79" t="s">
        <v>298</v>
      </c>
      <c r="P120" s="81">
        <v>43418.52006944444</v>
      </c>
      <c r="Q120" s="79" t="s">
        <v>340</v>
      </c>
      <c r="R120" s="83" t="s">
        <v>426</v>
      </c>
      <c r="S120" s="79" t="s">
        <v>458</v>
      </c>
      <c r="T120" s="79" t="s">
        <v>492</v>
      </c>
      <c r="U120" s="79"/>
      <c r="V120" s="83" t="s">
        <v>578</v>
      </c>
      <c r="W120" s="81">
        <v>43418.52006944444</v>
      </c>
      <c r="X120" s="83" t="s">
        <v>629</v>
      </c>
      <c r="Y120" s="79"/>
      <c r="Z120" s="79"/>
      <c r="AA120" s="82" t="s">
        <v>754</v>
      </c>
      <c r="AB120" s="79"/>
      <c r="AC120" s="79" t="b">
        <v>0</v>
      </c>
      <c r="AD120" s="79">
        <v>7</v>
      </c>
      <c r="AE120" s="82" t="s">
        <v>837</v>
      </c>
      <c r="AF120" s="79" t="b">
        <v>0</v>
      </c>
      <c r="AG120" s="79" t="s">
        <v>850</v>
      </c>
      <c r="AH120" s="79"/>
      <c r="AI120" s="82" t="s">
        <v>837</v>
      </c>
      <c r="AJ120" s="79" t="b">
        <v>0</v>
      </c>
      <c r="AK120" s="79">
        <v>0</v>
      </c>
      <c r="AL120" s="82" t="s">
        <v>837</v>
      </c>
      <c r="AM120" s="79" t="s">
        <v>859</v>
      </c>
      <c r="AN120" s="79" t="b">
        <v>0</v>
      </c>
      <c r="AO120" s="82" t="s">
        <v>754</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231</v>
      </c>
      <c r="B121" s="64" t="s">
        <v>284</v>
      </c>
      <c r="C121" s="65" t="s">
        <v>2284</v>
      </c>
      <c r="D121" s="66">
        <v>4.3125</v>
      </c>
      <c r="E121" s="67" t="s">
        <v>136</v>
      </c>
      <c r="F121" s="68">
        <v>30.6875</v>
      </c>
      <c r="G121" s="65"/>
      <c r="H121" s="69"/>
      <c r="I121" s="70"/>
      <c r="J121" s="70"/>
      <c r="K121" s="34" t="s">
        <v>65</v>
      </c>
      <c r="L121" s="77">
        <v>121</v>
      </c>
      <c r="M121" s="77"/>
      <c r="N121" s="72"/>
      <c r="O121" s="79" t="s">
        <v>298</v>
      </c>
      <c r="P121" s="81">
        <v>43424.69260416667</v>
      </c>
      <c r="Q121" s="79" t="s">
        <v>341</v>
      </c>
      <c r="R121" s="83" t="s">
        <v>427</v>
      </c>
      <c r="S121" s="79" t="s">
        <v>458</v>
      </c>
      <c r="T121" s="79" t="s">
        <v>492</v>
      </c>
      <c r="U121" s="79"/>
      <c r="V121" s="83" t="s">
        <v>578</v>
      </c>
      <c r="W121" s="81">
        <v>43424.69260416667</v>
      </c>
      <c r="X121" s="83" t="s">
        <v>630</v>
      </c>
      <c r="Y121" s="79"/>
      <c r="Z121" s="79"/>
      <c r="AA121" s="82" t="s">
        <v>755</v>
      </c>
      <c r="AB121" s="79"/>
      <c r="AC121" s="79" t="b">
        <v>0</v>
      </c>
      <c r="AD121" s="79">
        <v>0</v>
      </c>
      <c r="AE121" s="82" t="s">
        <v>837</v>
      </c>
      <c r="AF121" s="79" t="b">
        <v>0</v>
      </c>
      <c r="AG121" s="79" t="s">
        <v>850</v>
      </c>
      <c r="AH121" s="79"/>
      <c r="AI121" s="82" t="s">
        <v>837</v>
      </c>
      <c r="AJ121" s="79" t="b">
        <v>0</v>
      </c>
      <c r="AK121" s="79">
        <v>0</v>
      </c>
      <c r="AL121" s="82" t="s">
        <v>837</v>
      </c>
      <c r="AM121" s="79" t="s">
        <v>859</v>
      </c>
      <c r="AN121" s="79" t="b">
        <v>0</v>
      </c>
      <c r="AO121" s="82" t="s">
        <v>755</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231</v>
      </c>
      <c r="B122" s="64" t="s">
        <v>284</v>
      </c>
      <c r="C122" s="65" t="s">
        <v>2284</v>
      </c>
      <c r="D122" s="66">
        <v>4.3125</v>
      </c>
      <c r="E122" s="67" t="s">
        <v>136</v>
      </c>
      <c r="F122" s="68">
        <v>30.6875</v>
      </c>
      <c r="G122" s="65"/>
      <c r="H122" s="69"/>
      <c r="I122" s="70"/>
      <c r="J122" s="70"/>
      <c r="K122" s="34" t="s">
        <v>65</v>
      </c>
      <c r="L122" s="77">
        <v>122</v>
      </c>
      <c r="M122" s="77"/>
      <c r="N122" s="72"/>
      <c r="O122" s="79" t="s">
        <v>298</v>
      </c>
      <c r="P122" s="81">
        <v>43429.60822916667</v>
      </c>
      <c r="Q122" s="79" t="s">
        <v>342</v>
      </c>
      <c r="R122" s="83" t="s">
        <v>428</v>
      </c>
      <c r="S122" s="79" t="s">
        <v>458</v>
      </c>
      <c r="T122" s="79" t="s">
        <v>493</v>
      </c>
      <c r="U122" s="79"/>
      <c r="V122" s="83" t="s">
        <v>578</v>
      </c>
      <c r="W122" s="81">
        <v>43429.60822916667</v>
      </c>
      <c r="X122" s="83" t="s">
        <v>631</v>
      </c>
      <c r="Y122" s="79"/>
      <c r="Z122" s="79"/>
      <c r="AA122" s="82" t="s">
        <v>756</v>
      </c>
      <c r="AB122" s="79"/>
      <c r="AC122" s="79" t="b">
        <v>0</v>
      </c>
      <c r="AD122" s="79">
        <v>2</v>
      </c>
      <c r="AE122" s="82" t="s">
        <v>837</v>
      </c>
      <c r="AF122" s="79" t="b">
        <v>0</v>
      </c>
      <c r="AG122" s="79" t="s">
        <v>850</v>
      </c>
      <c r="AH122" s="79"/>
      <c r="AI122" s="82" t="s">
        <v>837</v>
      </c>
      <c r="AJ122" s="79" t="b">
        <v>0</v>
      </c>
      <c r="AK122" s="79">
        <v>0</v>
      </c>
      <c r="AL122" s="82" t="s">
        <v>837</v>
      </c>
      <c r="AM122" s="79" t="s">
        <v>859</v>
      </c>
      <c r="AN122" s="79" t="b">
        <v>0</v>
      </c>
      <c r="AO122" s="82" t="s">
        <v>756</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231</v>
      </c>
      <c r="B123" s="64" t="s">
        <v>284</v>
      </c>
      <c r="C123" s="65" t="s">
        <v>2284</v>
      </c>
      <c r="D123" s="66">
        <v>4.3125</v>
      </c>
      <c r="E123" s="67" t="s">
        <v>136</v>
      </c>
      <c r="F123" s="68">
        <v>30.6875</v>
      </c>
      <c r="G123" s="65"/>
      <c r="H123" s="69"/>
      <c r="I123" s="70"/>
      <c r="J123" s="70"/>
      <c r="K123" s="34" t="s">
        <v>65</v>
      </c>
      <c r="L123" s="77">
        <v>123</v>
      </c>
      <c r="M123" s="77"/>
      <c r="N123" s="72"/>
      <c r="O123" s="79" t="s">
        <v>298</v>
      </c>
      <c r="P123" s="81">
        <v>43437.232615740744</v>
      </c>
      <c r="Q123" s="79" t="s">
        <v>343</v>
      </c>
      <c r="R123" s="83" t="s">
        <v>429</v>
      </c>
      <c r="S123" s="79" t="s">
        <v>458</v>
      </c>
      <c r="T123" s="79" t="s">
        <v>493</v>
      </c>
      <c r="U123" s="79"/>
      <c r="V123" s="83" t="s">
        <v>578</v>
      </c>
      <c r="W123" s="81">
        <v>43437.232615740744</v>
      </c>
      <c r="X123" s="83" t="s">
        <v>632</v>
      </c>
      <c r="Y123" s="79"/>
      <c r="Z123" s="79"/>
      <c r="AA123" s="82" t="s">
        <v>757</v>
      </c>
      <c r="AB123" s="79"/>
      <c r="AC123" s="79" t="b">
        <v>0</v>
      </c>
      <c r="AD123" s="79">
        <v>5</v>
      </c>
      <c r="AE123" s="82" t="s">
        <v>837</v>
      </c>
      <c r="AF123" s="79" t="b">
        <v>0</v>
      </c>
      <c r="AG123" s="79" t="s">
        <v>850</v>
      </c>
      <c r="AH123" s="79"/>
      <c r="AI123" s="82" t="s">
        <v>837</v>
      </c>
      <c r="AJ123" s="79" t="b">
        <v>0</v>
      </c>
      <c r="AK123" s="79">
        <v>0</v>
      </c>
      <c r="AL123" s="82" t="s">
        <v>837</v>
      </c>
      <c r="AM123" s="79" t="s">
        <v>859</v>
      </c>
      <c r="AN123" s="79" t="b">
        <v>0</v>
      </c>
      <c r="AO123" s="82" t="s">
        <v>757</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231</v>
      </c>
      <c r="B124" s="64" t="s">
        <v>285</v>
      </c>
      <c r="C124" s="65" t="s">
        <v>2284</v>
      </c>
      <c r="D124" s="66">
        <v>4.3125</v>
      </c>
      <c r="E124" s="67" t="s">
        <v>136</v>
      </c>
      <c r="F124" s="68">
        <v>30.6875</v>
      </c>
      <c r="G124" s="65"/>
      <c r="H124" s="69"/>
      <c r="I124" s="70"/>
      <c r="J124" s="70"/>
      <c r="K124" s="34" t="s">
        <v>65</v>
      </c>
      <c r="L124" s="77">
        <v>124</v>
      </c>
      <c r="M124" s="77"/>
      <c r="N124" s="72"/>
      <c r="O124" s="79" t="s">
        <v>298</v>
      </c>
      <c r="P124" s="81">
        <v>43418.52006944444</v>
      </c>
      <c r="Q124" s="79" t="s">
        <v>340</v>
      </c>
      <c r="R124" s="83" t="s">
        <v>426</v>
      </c>
      <c r="S124" s="79" t="s">
        <v>458</v>
      </c>
      <c r="T124" s="79" t="s">
        <v>492</v>
      </c>
      <c r="U124" s="79"/>
      <c r="V124" s="83" t="s">
        <v>578</v>
      </c>
      <c r="W124" s="81">
        <v>43418.52006944444</v>
      </c>
      <c r="X124" s="83" t="s">
        <v>629</v>
      </c>
      <c r="Y124" s="79"/>
      <c r="Z124" s="79"/>
      <c r="AA124" s="82" t="s">
        <v>754</v>
      </c>
      <c r="AB124" s="79"/>
      <c r="AC124" s="79" t="b">
        <v>0</v>
      </c>
      <c r="AD124" s="79">
        <v>7</v>
      </c>
      <c r="AE124" s="82" t="s">
        <v>837</v>
      </c>
      <c r="AF124" s="79" t="b">
        <v>0</v>
      </c>
      <c r="AG124" s="79" t="s">
        <v>850</v>
      </c>
      <c r="AH124" s="79"/>
      <c r="AI124" s="82" t="s">
        <v>837</v>
      </c>
      <c r="AJ124" s="79" t="b">
        <v>0</v>
      </c>
      <c r="AK124" s="79">
        <v>0</v>
      </c>
      <c r="AL124" s="82" t="s">
        <v>837</v>
      </c>
      <c r="AM124" s="79" t="s">
        <v>859</v>
      </c>
      <c r="AN124" s="79" t="b">
        <v>0</v>
      </c>
      <c r="AO124" s="82" t="s">
        <v>754</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1</v>
      </c>
      <c r="BE124" s="49">
        <v>5</v>
      </c>
      <c r="BF124" s="48">
        <v>0</v>
      </c>
      <c r="BG124" s="49">
        <v>0</v>
      </c>
      <c r="BH124" s="48">
        <v>0</v>
      </c>
      <c r="BI124" s="49">
        <v>0</v>
      </c>
      <c r="BJ124" s="48">
        <v>19</v>
      </c>
      <c r="BK124" s="49">
        <v>95</v>
      </c>
      <c r="BL124" s="48">
        <v>20</v>
      </c>
    </row>
    <row r="125" spans="1:64" ht="15">
      <c r="A125" s="64" t="s">
        <v>231</v>
      </c>
      <c r="B125" s="64" t="s">
        <v>285</v>
      </c>
      <c r="C125" s="65" t="s">
        <v>2284</v>
      </c>
      <c r="D125" s="66">
        <v>4.3125</v>
      </c>
      <c r="E125" s="67" t="s">
        <v>136</v>
      </c>
      <c r="F125" s="68">
        <v>30.6875</v>
      </c>
      <c r="G125" s="65"/>
      <c r="H125" s="69"/>
      <c r="I125" s="70"/>
      <c r="J125" s="70"/>
      <c r="K125" s="34" t="s">
        <v>65</v>
      </c>
      <c r="L125" s="77">
        <v>125</v>
      </c>
      <c r="M125" s="77"/>
      <c r="N125" s="72"/>
      <c r="O125" s="79" t="s">
        <v>298</v>
      </c>
      <c r="P125" s="81">
        <v>43424.69260416667</v>
      </c>
      <c r="Q125" s="79" t="s">
        <v>341</v>
      </c>
      <c r="R125" s="83" t="s">
        <v>427</v>
      </c>
      <c r="S125" s="79" t="s">
        <v>458</v>
      </c>
      <c r="T125" s="79" t="s">
        <v>492</v>
      </c>
      <c r="U125" s="79"/>
      <c r="V125" s="83" t="s">
        <v>578</v>
      </c>
      <c r="W125" s="81">
        <v>43424.69260416667</v>
      </c>
      <c r="X125" s="83" t="s">
        <v>630</v>
      </c>
      <c r="Y125" s="79"/>
      <c r="Z125" s="79"/>
      <c r="AA125" s="82" t="s">
        <v>755</v>
      </c>
      <c r="AB125" s="79"/>
      <c r="AC125" s="79" t="b">
        <v>0</v>
      </c>
      <c r="AD125" s="79">
        <v>0</v>
      </c>
      <c r="AE125" s="82" t="s">
        <v>837</v>
      </c>
      <c r="AF125" s="79" t="b">
        <v>0</v>
      </c>
      <c r="AG125" s="79" t="s">
        <v>850</v>
      </c>
      <c r="AH125" s="79"/>
      <c r="AI125" s="82" t="s">
        <v>837</v>
      </c>
      <c r="AJ125" s="79" t="b">
        <v>0</v>
      </c>
      <c r="AK125" s="79">
        <v>0</v>
      </c>
      <c r="AL125" s="82" t="s">
        <v>837</v>
      </c>
      <c r="AM125" s="79" t="s">
        <v>859</v>
      </c>
      <c r="AN125" s="79" t="b">
        <v>0</v>
      </c>
      <c r="AO125" s="82" t="s">
        <v>755</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v>1</v>
      </c>
      <c r="BE125" s="49">
        <v>5</v>
      </c>
      <c r="BF125" s="48">
        <v>0</v>
      </c>
      <c r="BG125" s="49">
        <v>0</v>
      </c>
      <c r="BH125" s="48">
        <v>0</v>
      </c>
      <c r="BI125" s="49">
        <v>0</v>
      </c>
      <c r="BJ125" s="48">
        <v>19</v>
      </c>
      <c r="BK125" s="49">
        <v>95</v>
      </c>
      <c r="BL125" s="48">
        <v>20</v>
      </c>
    </row>
    <row r="126" spans="1:64" ht="15">
      <c r="A126" s="64" t="s">
        <v>231</v>
      </c>
      <c r="B126" s="64" t="s">
        <v>285</v>
      </c>
      <c r="C126" s="65" t="s">
        <v>2284</v>
      </c>
      <c r="D126" s="66">
        <v>4.3125</v>
      </c>
      <c r="E126" s="67" t="s">
        <v>136</v>
      </c>
      <c r="F126" s="68">
        <v>30.6875</v>
      </c>
      <c r="G126" s="65"/>
      <c r="H126" s="69"/>
      <c r="I126" s="70"/>
      <c r="J126" s="70"/>
      <c r="K126" s="34" t="s">
        <v>65</v>
      </c>
      <c r="L126" s="77">
        <v>126</v>
      </c>
      <c r="M126" s="77"/>
      <c r="N126" s="72"/>
      <c r="O126" s="79" t="s">
        <v>298</v>
      </c>
      <c r="P126" s="81">
        <v>43429.60822916667</v>
      </c>
      <c r="Q126" s="79" t="s">
        <v>342</v>
      </c>
      <c r="R126" s="83" t="s">
        <v>428</v>
      </c>
      <c r="S126" s="79" t="s">
        <v>458</v>
      </c>
      <c r="T126" s="79" t="s">
        <v>493</v>
      </c>
      <c r="U126" s="79"/>
      <c r="V126" s="83" t="s">
        <v>578</v>
      </c>
      <c r="W126" s="81">
        <v>43429.60822916667</v>
      </c>
      <c r="X126" s="83" t="s">
        <v>631</v>
      </c>
      <c r="Y126" s="79"/>
      <c r="Z126" s="79"/>
      <c r="AA126" s="82" t="s">
        <v>756</v>
      </c>
      <c r="AB126" s="79"/>
      <c r="AC126" s="79" t="b">
        <v>0</v>
      </c>
      <c r="AD126" s="79">
        <v>2</v>
      </c>
      <c r="AE126" s="82" t="s">
        <v>837</v>
      </c>
      <c r="AF126" s="79" t="b">
        <v>0</v>
      </c>
      <c r="AG126" s="79" t="s">
        <v>850</v>
      </c>
      <c r="AH126" s="79"/>
      <c r="AI126" s="82" t="s">
        <v>837</v>
      </c>
      <c r="AJ126" s="79" t="b">
        <v>0</v>
      </c>
      <c r="AK126" s="79">
        <v>0</v>
      </c>
      <c r="AL126" s="82" t="s">
        <v>837</v>
      </c>
      <c r="AM126" s="79" t="s">
        <v>859</v>
      </c>
      <c r="AN126" s="79" t="b">
        <v>0</v>
      </c>
      <c r="AO126" s="82" t="s">
        <v>756</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v>1</v>
      </c>
      <c r="BE126" s="49">
        <v>5</v>
      </c>
      <c r="BF126" s="48">
        <v>0</v>
      </c>
      <c r="BG126" s="49">
        <v>0</v>
      </c>
      <c r="BH126" s="48">
        <v>0</v>
      </c>
      <c r="BI126" s="49">
        <v>0</v>
      </c>
      <c r="BJ126" s="48">
        <v>19</v>
      </c>
      <c r="BK126" s="49">
        <v>95</v>
      </c>
      <c r="BL126" s="48">
        <v>20</v>
      </c>
    </row>
    <row r="127" spans="1:64" ht="15">
      <c r="A127" s="64" t="s">
        <v>231</v>
      </c>
      <c r="B127" s="64" t="s">
        <v>285</v>
      </c>
      <c r="C127" s="65" t="s">
        <v>2284</v>
      </c>
      <c r="D127" s="66">
        <v>4.3125</v>
      </c>
      <c r="E127" s="67" t="s">
        <v>136</v>
      </c>
      <c r="F127" s="68">
        <v>30.6875</v>
      </c>
      <c r="G127" s="65"/>
      <c r="H127" s="69"/>
      <c r="I127" s="70"/>
      <c r="J127" s="70"/>
      <c r="K127" s="34" t="s">
        <v>65</v>
      </c>
      <c r="L127" s="77">
        <v>127</v>
      </c>
      <c r="M127" s="77"/>
      <c r="N127" s="72"/>
      <c r="O127" s="79" t="s">
        <v>298</v>
      </c>
      <c r="P127" s="81">
        <v>43437.232615740744</v>
      </c>
      <c r="Q127" s="79" t="s">
        <v>343</v>
      </c>
      <c r="R127" s="83" t="s">
        <v>429</v>
      </c>
      <c r="S127" s="79" t="s">
        <v>458</v>
      </c>
      <c r="T127" s="79" t="s">
        <v>493</v>
      </c>
      <c r="U127" s="79"/>
      <c r="V127" s="83" t="s">
        <v>578</v>
      </c>
      <c r="W127" s="81">
        <v>43437.232615740744</v>
      </c>
      <c r="X127" s="83" t="s">
        <v>632</v>
      </c>
      <c r="Y127" s="79"/>
      <c r="Z127" s="79"/>
      <c r="AA127" s="82" t="s">
        <v>757</v>
      </c>
      <c r="AB127" s="79"/>
      <c r="AC127" s="79" t="b">
        <v>0</v>
      </c>
      <c r="AD127" s="79">
        <v>5</v>
      </c>
      <c r="AE127" s="82" t="s">
        <v>837</v>
      </c>
      <c r="AF127" s="79" t="b">
        <v>0</v>
      </c>
      <c r="AG127" s="79" t="s">
        <v>850</v>
      </c>
      <c r="AH127" s="79"/>
      <c r="AI127" s="82" t="s">
        <v>837</v>
      </c>
      <c r="AJ127" s="79" t="b">
        <v>0</v>
      </c>
      <c r="AK127" s="79">
        <v>0</v>
      </c>
      <c r="AL127" s="82" t="s">
        <v>837</v>
      </c>
      <c r="AM127" s="79" t="s">
        <v>859</v>
      </c>
      <c r="AN127" s="79" t="b">
        <v>0</v>
      </c>
      <c r="AO127" s="82" t="s">
        <v>757</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1</v>
      </c>
      <c r="BC127" s="78" t="str">
        <f>REPLACE(INDEX(GroupVertices[Group],MATCH(Edges[[#This Row],[Vertex 2]],GroupVertices[Vertex],0)),1,1,"")</f>
        <v>1</v>
      </c>
      <c r="BD127" s="48">
        <v>1</v>
      </c>
      <c r="BE127" s="49">
        <v>5</v>
      </c>
      <c r="BF127" s="48">
        <v>0</v>
      </c>
      <c r="BG127" s="49">
        <v>0</v>
      </c>
      <c r="BH127" s="48">
        <v>0</v>
      </c>
      <c r="BI127" s="49">
        <v>0</v>
      </c>
      <c r="BJ127" s="48">
        <v>19</v>
      </c>
      <c r="BK127" s="49">
        <v>95</v>
      </c>
      <c r="BL127" s="48">
        <v>20</v>
      </c>
    </row>
    <row r="128" spans="1:64" ht="15">
      <c r="A128" s="64" t="s">
        <v>231</v>
      </c>
      <c r="B128" s="64" t="s">
        <v>286</v>
      </c>
      <c r="C128" s="65" t="s">
        <v>2285</v>
      </c>
      <c r="D128" s="66">
        <v>3.875</v>
      </c>
      <c r="E128" s="67" t="s">
        <v>136</v>
      </c>
      <c r="F128" s="68">
        <v>32.125</v>
      </c>
      <c r="G128" s="65"/>
      <c r="H128" s="69"/>
      <c r="I128" s="70"/>
      <c r="J128" s="70"/>
      <c r="K128" s="34" t="s">
        <v>65</v>
      </c>
      <c r="L128" s="77">
        <v>128</v>
      </c>
      <c r="M128" s="77"/>
      <c r="N128" s="72"/>
      <c r="O128" s="79" t="s">
        <v>298</v>
      </c>
      <c r="P128" s="81">
        <v>43446.58105324074</v>
      </c>
      <c r="Q128" s="79" t="s">
        <v>344</v>
      </c>
      <c r="R128" s="83" t="s">
        <v>430</v>
      </c>
      <c r="S128" s="79" t="s">
        <v>458</v>
      </c>
      <c r="T128" s="79" t="s">
        <v>492</v>
      </c>
      <c r="U128" s="79"/>
      <c r="V128" s="83" t="s">
        <v>578</v>
      </c>
      <c r="W128" s="81">
        <v>43446.58105324074</v>
      </c>
      <c r="X128" s="83" t="s">
        <v>633</v>
      </c>
      <c r="Y128" s="79"/>
      <c r="Z128" s="79"/>
      <c r="AA128" s="82" t="s">
        <v>758</v>
      </c>
      <c r="AB128" s="79"/>
      <c r="AC128" s="79" t="b">
        <v>0</v>
      </c>
      <c r="AD128" s="79">
        <v>5</v>
      </c>
      <c r="AE128" s="82" t="s">
        <v>837</v>
      </c>
      <c r="AF128" s="79" t="b">
        <v>0</v>
      </c>
      <c r="AG128" s="79" t="s">
        <v>850</v>
      </c>
      <c r="AH128" s="79"/>
      <c r="AI128" s="82" t="s">
        <v>837</v>
      </c>
      <c r="AJ128" s="79" t="b">
        <v>0</v>
      </c>
      <c r="AK128" s="79">
        <v>0</v>
      </c>
      <c r="AL128" s="82" t="s">
        <v>837</v>
      </c>
      <c r="AM128" s="79" t="s">
        <v>859</v>
      </c>
      <c r="AN128" s="79" t="b">
        <v>0</v>
      </c>
      <c r="AO128" s="82" t="s">
        <v>758</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231</v>
      </c>
      <c r="B129" s="64" t="s">
        <v>286</v>
      </c>
      <c r="C129" s="65" t="s">
        <v>2285</v>
      </c>
      <c r="D129" s="66">
        <v>3.875</v>
      </c>
      <c r="E129" s="67" t="s">
        <v>136</v>
      </c>
      <c r="F129" s="68">
        <v>32.125</v>
      </c>
      <c r="G129" s="65"/>
      <c r="H129" s="69"/>
      <c r="I129" s="70"/>
      <c r="J129" s="70"/>
      <c r="K129" s="34" t="s">
        <v>65</v>
      </c>
      <c r="L129" s="77">
        <v>129</v>
      </c>
      <c r="M129" s="77"/>
      <c r="N129" s="72"/>
      <c r="O129" s="79" t="s">
        <v>298</v>
      </c>
      <c r="P129" s="81">
        <v>43450.549166666664</v>
      </c>
      <c r="Q129" s="79" t="s">
        <v>345</v>
      </c>
      <c r="R129" s="83" t="s">
        <v>431</v>
      </c>
      <c r="S129" s="79" t="s">
        <v>458</v>
      </c>
      <c r="T129" s="79" t="s">
        <v>494</v>
      </c>
      <c r="U129" s="79"/>
      <c r="V129" s="83" t="s">
        <v>578</v>
      </c>
      <c r="W129" s="81">
        <v>43450.549166666664</v>
      </c>
      <c r="X129" s="83" t="s">
        <v>634</v>
      </c>
      <c r="Y129" s="79"/>
      <c r="Z129" s="79"/>
      <c r="AA129" s="82" t="s">
        <v>759</v>
      </c>
      <c r="AB129" s="79"/>
      <c r="AC129" s="79" t="b">
        <v>0</v>
      </c>
      <c r="AD129" s="79">
        <v>7</v>
      </c>
      <c r="AE129" s="82" t="s">
        <v>837</v>
      </c>
      <c r="AF129" s="79" t="b">
        <v>0</v>
      </c>
      <c r="AG129" s="79" t="s">
        <v>850</v>
      </c>
      <c r="AH129" s="79"/>
      <c r="AI129" s="82" t="s">
        <v>837</v>
      </c>
      <c r="AJ129" s="79" t="b">
        <v>0</v>
      </c>
      <c r="AK129" s="79">
        <v>0</v>
      </c>
      <c r="AL129" s="82" t="s">
        <v>837</v>
      </c>
      <c r="AM129" s="79" t="s">
        <v>859</v>
      </c>
      <c r="AN129" s="79" t="b">
        <v>0</v>
      </c>
      <c r="AO129" s="82" t="s">
        <v>759</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231</v>
      </c>
      <c r="B130" s="64" t="s">
        <v>286</v>
      </c>
      <c r="C130" s="65" t="s">
        <v>2285</v>
      </c>
      <c r="D130" s="66">
        <v>3.875</v>
      </c>
      <c r="E130" s="67" t="s">
        <v>136</v>
      </c>
      <c r="F130" s="68">
        <v>32.125</v>
      </c>
      <c r="G130" s="65"/>
      <c r="H130" s="69"/>
      <c r="I130" s="70"/>
      <c r="J130" s="70"/>
      <c r="K130" s="34" t="s">
        <v>65</v>
      </c>
      <c r="L130" s="77">
        <v>130</v>
      </c>
      <c r="M130" s="77"/>
      <c r="N130" s="72"/>
      <c r="O130" s="79" t="s">
        <v>298</v>
      </c>
      <c r="P130" s="81">
        <v>43470.627291666664</v>
      </c>
      <c r="Q130" s="79" t="s">
        <v>346</v>
      </c>
      <c r="R130" s="83" t="s">
        <v>432</v>
      </c>
      <c r="S130" s="79" t="s">
        <v>458</v>
      </c>
      <c r="T130" s="79" t="s">
        <v>494</v>
      </c>
      <c r="U130" s="79"/>
      <c r="V130" s="83" t="s">
        <v>578</v>
      </c>
      <c r="W130" s="81">
        <v>43470.627291666664</v>
      </c>
      <c r="X130" s="83" t="s">
        <v>635</v>
      </c>
      <c r="Y130" s="79"/>
      <c r="Z130" s="79"/>
      <c r="AA130" s="82" t="s">
        <v>760</v>
      </c>
      <c r="AB130" s="79"/>
      <c r="AC130" s="79" t="b">
        <v>0</v>
      </c>
      <c r="AD130" s="79">
        <v>6</v>
      </c>
      <c r="AE130" s="82" t="s">
        <v>837</v>
      </c>
      <c r="AF130" s="79" t="b">
        <v>0</v>
      </c>
      <c r="AG130" s="79" t="s">
        <v>850</v>
      </c>
      <c r="AH130" s="79"/>
      <c r="AI130" s="82" t="s">
        <v>837</v>
      </c>
      <c r="AJ130" s="79" t="b">
        <v>0</v>
      </c>
      <c r="AK130" s="79">
        <v>0</v>
      </c>
      <c r="AL130" s="82" t="s">
        <v>837</v>
      </c>
      <c r="AM130" s="79" t="s">
        <v>859</v>
      </c>
      <c r="AN130" s="79" t="b">
        <v>0</v>
      </c>
      <c r="AO130" s="82" t="s">
        <v>760</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231</v>
      </c>
      <c r="B131" s="64" t="s">
        <v>287</v>
      </c>
      <c r="C131" s="65" t="s">
        <v>2282</v>
      </c>
      <c r="D131" s="66">
        <v>3</v>
      </c>
      <c r="E131" s="67" t="s">
        <v>132</v>
      </c>
      <c r="F131" s="68">
        <v>35</v>
      </c>
      <c r="G131" s="65"/>
      <c r="H131" s="69"/>
      <c r="I131" s="70"/>
      <c r="J131" s="70"/>
      <c r="K131" s="34" t="s">
        <v>65</v>
      </c>
      <c r="L131" s="77">
        <v>131</v>
      </c>
      <c r="M131" s="77"/>
      <c r="N131" s="72"/>
      <c r="O131" s="79" t="s">
        <v>298</v>
      </c>
      <c r="P131" s="81">
        <v>43477.590729166666</v>
      </c>
      <c r="Q131" s="79" t="s">
        <v>347</v>
      </c>
      <c r="R131" s="83" t="s">
        <v>433</v>
      </c>
      <c r="S131" s="79" t="s">
        <v>458</v>
      </c>
      <c r="T131" s="79" t="s">
        <v>492</v>
      </c>
      <c r="U131" s="79"/>
      <c r="V131" s="83" t="s">
        <v>578</v>
      </c>
      <c r="W131" s="81">
        <v>43477.590729166666</v>
      </c>
      <c r="X131" s="83" t="s">
        <v>636</v>
      </c>
      <c r="Y131" s="79"/>
      <c r="Z131" s="79"/>
      <c r="AA131" s="82" t="s">
        <v>761</v>
      </c>
      <c r="AB131" s="79"/>
      <c r="AC131" s="79" t="b">
        <v>0</v>
      </c>
      <c r="AD131" s="79">
        <v>5</v>
      </c>
      <c r="AE131" s="82" t="s">
        <v>837</v>
      </c>
      <c r="AF131" s="79" t="b">
        <v>0</v>
      </c>
      <c r="AG131" s="79" t="s">
        <v>850</v>
      </c>
      <c r="AH131" s="79"/>
      <c r="AI131" s="82" t="s">
        <v>837</v>
      </c>
      <c r="AJ131" s="79" t="b">
        <v>0</v>
      </c>
      <c r="AK131" s="79">
        <v>0</v>
      </c>
      <c r="AL131" s="82" t="s">
        <v>837</v>
      </c>
      <c r="AM131" s="79" t="s">
        <v>859</v>
      </c>
      <c r="AN131" s="79" t="b">
        <v>0</v>
      </c>
      <c r="AO131" s="82" t="s">
        <v>761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231</v>
      </c>
      <c r="B132" s="64" t="s">
        <v>288</v>
      </c>
      <c r="C132" s="65" t="s">
        <v>2287</v>
      </c>
      <c r="D132" s="66">
        <v>6.0625</v>
      </c>
      <c r="E132" s="67" t="s">
        <v>136</v>
      </c>
      <c r="F132" s="68">
        <v>24.9375</v>
      </c>
      <c r="G132" s="65"/>
      <c r="H132" s="69"/>
      <c r="I132" s="70"/>
      <c r="J132" s="70"/>
      <c r="K132" s="34" t="s">
        <v>65</v>
      </c>
      <c r="L132" s="77">
        <v>132</v>
      </c>
      <c r="M132" s="77"/>
      <c r="N132" s="72"/>
      <c r="O132" s="79" t="s">
        <v>298</v>
      </c>
      <c r="P132" s="81">
        <v>43446.58105324074</v>
      </c>
      <c r="Q132" s="79" t="s">
        <v>344</v>
      </c>
      <c r="R132" s="83" t="s">
        <v>430</v>
      </c>
      <c r="S132" s="79" t="s">
        <v>458</v>
      </c>
      <c r="T132" s="79" t="s">
        <v>492</v>
      </c>
      <c r="U132" s="79"/>
      <c r="V132" s="83" t="s">
        <v>578</v>
      </c>
      <c r="W132" s="81">
        <v>43446.58105324074</v>
      </c>
      <c r="X132" s="83" t="s">
        <v>633</v>
      </c>
      <c r="Y132" s="79"/>
      <c r="Z132" s="79"/>
      <c r="AA132" s="82" t="s">
        <v>758</v>
      </c>
      <c r="AB132" s="79"/>
      <c r="AC132" s="79" t="b">
        <v>0</v>
      </c>
      <c r="AD132" s="79">
        <v>5</v>
      </c>
      <c r="AE132" s="82" t="s">
        <v>837</v>
      </c>
      <c r="AF132" s="79" t="b">
        <v>0</v>
      </c>
      <c r="AG132" s="79" t="s">
        <v>850</v>
      </c>
      <c r="AH132" s="79"/>
      <c r="AI132" s="82" t="s">
        <v>837</v>
      </c>
      <c r="AJ132" s="79" t="b">
        <v>0</v>
      </c>
      <c r="AK132" s="79">
        <v>0</v>
      </c>
      <c r="AL132" s="82" t="s">
        <v>837</v>
      </c>
      <c r="AM132" s="79" t="s">
        <v>859</v>
      </c>
      <c r="AN132" s="79" t="b">
        <v>0</v>
      </c>
      <c r="AO132" s="82" t="s">
        <v>758</v>
      </c>
      <c r="AP132" s="79" t="s">
        <v>176</v>
      </c>
      <c r="AQ132" s="79">
        <v>0</v>
      </c>
      <c r="AR132" s="79">
        <v>0</v>
      </c>
      <c r="AS132" s="79"/>
      <c r="AT132" s="79"/>
      <c r="AU132" s="79"/>
      <c r="AV132" s="79"/>
      <c r="AW132" s="79"/>
      <c r="AX132" s="79"/>
      <c r="AY132" s="79"/>
      <c r="AZ132" s="79"/>
      <c r="BA132">
        <v>8</v>
      </c>
      <c r="BB132" s="78" t="str">
        <f>REPLACE(INDEX(GroupVertices[Group],MATCH(Edges[[#This Row],[Vertex 1]],GroupVertices[Vertex],0)),1,1,"")</f>
        <v>1</v>
      </c>
      <c r="BC132" s="78" t="str">
        <f>REPLACE(INDEX(GroupVertices[Group],MATCH(Edges[[#This Row],[Vertex 2]],GroupVertices[Vertex],0)),1,1,"")</f>
        <v>1</v>
      </c>
      <c r="BD132" s="48">
        <v>1</v>
      </c>
      <c r="BE132" s="49">
        <v>5</v>
      </c>
      <c r="BF132" s="48">
        <v>0</v>
      </c>
      <c r="BG132" s="49">
        <v>0</v>
      </c>
      <c r="BH132" s="48">
        <v>0</v>
      </c>
      <c r="BI132" s="49">
        <v>0</v>
      </c>
      <c r="BJ132" s="48">
        <v>19</v>
      </c>
      <c r="BK132" s="49">
        <v>95</v>
      </c>
      <c r="BL132" s="48">
        <v>20</v>
      </c>
    </row>
    <row r="133" spans="1:64" ht="15">
      <c r="A133" s="64" t="s">
        <v>231</v>
      </c>
      <c r="B133" s="64" t="s">
        <v>288</v>
      </c>
      <c r="C133" s="65" t="s">
        <v>2287</v>
      </c>
      <c r="D133" s="66">
        <v>6.0625</v>
      </c>
      <c r="E133" s="67" t="s">
        <v>136</v>
      </c>
      <c r="F133" s="68">
        <v>24.9375</v>
      </c>
      <c r="G133" s="65"/>
      <c r="H133" s="69"/>
      <c r="I133" s="70"/>
      <c r="J133" s="70"/>
      <c r="K133" s="34" t="s">
        <v>65</v>
      </c>
      <c r="L133" s="77">
        <v>133</v>
      </c>
      <c r="M133" s="77"/>
      <c r="N133" s="72"/>
      <c r="O133" s="79" t="s">
        <v>298</v>
      </c>
      <c r="P133" s="81">
        <v>43460.748078703706</v>
      </c>
      <c r="Q133" s="79" t="s">
        <v>348</v>
      </c>
      <c r="R133" s="83" t="s">
        <v>434</v>
      </c>
      <c r="S133" s="79" t="s">
        <v>458</v>
      </c>
      <c r="T133" s="79" t="s">
        <v>494</v>
      </c>
      <c r="U133" s="79"/>
      <c r="V133" s="83" t="s">
        <v>578</v>
      </c>
      <c r="W133" s="81">
        <v>43460.748078703706</v>
      </c>
      <c r="X133" s="83" t="s">
        <v>637</v>
      </c>
      <c r="Y133" s="79"/>
      <c r="Z133" s="79"/>
      <c r="AA133" s="82" t="s">
        <v>762</v>
      </c>
      <c r="AB133" s="79"/>
      <c r="AC133" s="79" t="b">
        <v>0</v>
      </c>
      <c r="AD133" s="79">
        <v>6</v>
      </c>
      <c r="AE133" s="82" t="s">
        <v>837</v>
      </c>
      <c r="AF133" s="79" t="b">
        <v>0</v>
      </c>
      <c r="AG133" s="79" t="s">
        <v>850</v>
      </c>
      <c r="AH133" s="79"/>
      <c r="AI133" s="82" t="s">
        <v>837</v>
      </c>
      <c r="AJ133" s="79" t="b">
        <v>0</v>
      </c>
      <c r="AK133" s="79">
        <v>0</v>
      </c>
      <c r="AL133" s="82" t="s">
        <v>837</v>
      </c>
      <c r="AM133" s="79" t="s">
        <v>859</v>
      </c>
      <c r="AN133" s="79" t="b">
        <v>0</v>
      </c>
      <c r="AO133" s="82" t="s">
        <v>762</v>
      </c>
      <c r="AP133" s="79" t="s">
        <v>176</v>
      </c>
      <c r="AQ133" s="79">
        <v>0</v>
      </c>
      <c r="AR133" s="79">
        <v>0</v>
      </c>
      <c r="AS133" s="79"/>
      <c r="AT133" s="79"/>
      <c r="AU133" s="79"/>
      <c r="AV133" s="79"/>
      <c r="AW133" s="79"/>
      <c r="AX133" s="79"/>
      <c r="AY133" s="79"/>
      <c r="AZ133" s="79"/>
      <c r="BA133">
        <v>8</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231</v>
      </c>
      <c r="B134" s="64" t="s">
        <v>288</v>
      </c>
      <c r="C134" s="65" t="s">
        <v>2287</v>
      </c>
      <c r="D134" s="66">
        <v>6.0625</v>
      </c>
      <c r="E134" s="67" t="s">
        <v>136</v>
      </c>
      <c r="F134" s="68">
        <v>24.9375</v>
      </c>
      <c r="G134" s="65"/>
      <c r="H134" s="69"/>
      <c r="I134" s="70"/>
      <c r="J134" s="70"/>
      <c r="K134" s="34" t="s">
        <v>65</v>
      </c>
      <c r="L134" s="77">
        <v>134</v>
      </c>
      <c r="M134" s="77"/>
      <c r="N134" s="72"/>
      <c r="O134" s="79" t="s">
        <v>298</v>
      </c>
      <c r="P134" s="81">
        <v>43468.69962962963</v>
      </c>
      <c r="Q134" s="79" t="s">
        <v>349</v>
      </c>
      <c r="R134" s="83" t="s">
        <v>417</v>
      </c>
      <c r="S134" s="79" t="s">
        <v>458</v>
      </c>
      <c r="T134" s="79" t="s">
        <v>494</v>
      </c>
      <c r="U134" s="79"/>
      <c r="V134" s="83" t="s">
        <v>578</v>
      </c>
      <c r="W134" s="81">
        <v>43468.69962962963</v>
      </c>
      <c r="X134" s="83" t="s">
        <v>638</v>
      </c>
      <c r="Y134" s="79"/>
      <c r="Z134" s="79"/>
      <c r="AA134" s="82" t="s">
        <v>763</v>
      </c>
      <c r="AB134" s="79"/>
      <c r="AC134" s="79" t="b">
        <v>0</v>
      </c>
      <c r="AD134" s="79">
        <v>4</v>
      </c>
      <c r="AE134" s="82" t="s">
        <v>837</v>
      </c>
      <c r="AF134" s="79" t="b">
        <v>0</v>
      </c>
      <c r="AG134" s="79" t="s">
        <v>850</v>
      </c>
      <c r="AH134" s="79"/>
      <c r="AI134" s="82" t="s">
        <v>837</v>
      </c>
      <c r="AJ134" s="79" t="b">
        <v>0</v>
      </c>
      <c r="AK134" s="79">
        <v>0</v>
      </c>
      <c r="AL134" s="82" t="s">
        <v>837</v>
      </c>
      <c r="AM134" s="79" t="s">
        <v>859</v>
      </c>
      <c r="AN134" s="79" t="b">
        <v>0</v>
      </c>
      <c r="AO134" s="82" t="s">
        <v>763</v>
      </c>
      <c r="AP134" s="79" t="s">
        <v>176</v>
      </c>
      <c r="AQ134" s="79">
        <v>0</v>
      </c>
      <c r="AR134" s="79">
        <v>0</v>
      </c>
      <c r="AS134" s="79"/>
      <c r="AT134" s="79"/>
      <c r="AU134" s="79"/>
      <c r="AV134" s="79"/>
      <c r="AW134" s="79"/>
      <c r="AX134" s="79"/>
      <c r="AY134" s="79"/>
      <c r="AZ134" s="79"/>
      <c r="BA134">
        <v>8</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231</v>
      </c>
      <c r="B135" s="64" t="s">
        <v>288</v>
      </c>
      <c r="C135" s="65" t="s">
        <v>2287</v>
      </c>
      <c r="D135" s="66">
        <v>6.0625</v>
      </c>
      <c r="E135" s="67" t="s">
        <v>136</v>
      </c>
      <c r="F135" s="68">
        <v>24.9375</v>
      </c>
      <c r="G135" s="65"/>
      <c r="H135" s="69"/>
      <c r="I135" s="70"/>
      <c r="J135" s="70"/>
      <c r="K135" s="34" t="s">
        <v>65</v>
      </c>
      <c r="L135" s="77">
        <v>135</v>
      </c>
      <c r="M135" s="77"/>
      <c r="N135" s="72"/>
      <c r="O135" s="79" t="s">
        <v>298</v>
      </c>
      <c r="P135" s="81">
        <v>43473.903402777774</v>
      </c>
      <c r="Q135" s="79" t="s">
        <v>350</v>
      </c>
      <c r="R135" s="83" t="s">
        <v>435</v>
      </c>
      <c r="S135" s="79" t="s">
        <v>458</v>
      </c>
      <c r="T135" s="79" t="s">
        <v>494</v>
      </c>
      <c r="U135" s="79"/>
      <c r="V135" s="83" t="s">
        <v>578</v>
      </c>
      <c r="W135" s="81">
        <v>43473.903402777774</v>
      </c>
      <c r="X135" s="83" t="s">
        <v>639</v>
      </c>
      <c r="Y135" s="79"/>
      <c r="Z135" s="79"/>
      <c r="AA135" s="82" t="s">
        <v>764</v>
      </c>
      <c r="AB135" s="79"/>
      <c r="AC135" s="79" t="b">
        <v>0</v>
      </c>
      <c r="AD135" s="79">
        <v>1</v>
      </c>
      <c r="AE135" s="82" t="s">
        <v>837</v>
      </c>
      <c r="AF135" s="79" t="b">
        <v>0</v>
      </c>
      <c r="AG135" s="79" t="s">
        <v>850</v>
      </c>
      <c r="AH135" s="79"/>
      <c r="AI135" s="82" t="s">
        <v>837</v>
      </c>
      <c r="AJ135" s="79" t="b">
        <v>0</v>
      </c>
      <c r="AK135" s="79">
        <v>1</v>
      </c>
      <c r="AL135" s="82" t="s">
        <v>837</v>
      </c>
      <c r="AM135" s="79" t="s">
        <v>859</v>
      </c>
      <c r="AN135" s="79" t="b">
        <v>0</v>
      </c>
      <c r="AO135" s="82" t="s">
        <v>764</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231</v>
      </c>
      <c r="B136" s="64" t="s">
        <v>288</v>
      </c>
      <c r="C136" s="65" t="s">
        <v>2287</v>
      </c>
      <c r="D136" s="66">
        <v>6.0625</v>
      </c>
      <c r="E136" s="67" t="s">
        <v>136</v>
      </c>
      <c r="F136" s="68">
        <v>24.9375</v>
      </c>
      <c r="G136" s="65"/>
      <c r="H136" s="69"/>
      <c r="I136" s="70"/>
      <c r="J136" s="70"/>
      <c r="K136" s="34" t="s">
        <v>65</v>
      </c>
      <c r="L136" s="77">
        <v>136</v>
      </c>
      <c r="M136" s="77"/>
      <c r="N136" s="72"/>
      <c r="O136" s="79" t="s">
        <v>298</v>
      </c>
      <c r="P136" s="81">
        <v>43475.518842592595</v>
      </c>
      <c r="Q136" s="79" t="s">
        <v>351</v>
      </c>
      <c r="R136" s="83" t="s">
        <v>436</v>
      </c>
      <c r="S136" s="79" t="s">
        <v>458</v>
      </c>
      <c r="T136" s="79" t="s">
        <v>494</v>
      </c>
      <c r="U136" s="79"/>
      <c r="V136" s="83" t="s">
        <v>578</v>
      </c>
      <c r="W136" s="81">
        <v>43475.518842592595</v>
      </c>
      <c r="X136" s="83" t="s">
        <v>640</v>
      </c>
      <c r="Y136" s="79"/>
      <c r="Z136" s="79"/>
      <c r="AA136" s="82" t="s">
        <v>765</v>
      </c>
      <c r="AB136" s="79"/>
      <c r="AC136" s="79" t="b">
        <v>0</v>
      </c>
      <c r="AD136" s="79">
        <v>5</v>
      </c>
      <c r="AE136" s="82" t="s">
        <v>837</v>
      </c>
      <c r="AF136" s="79" t="b">
        <v>0</v>
      </c>
      <c r="AG136" s="79" t="s">
        <v>850</v>
      </c>
      <c r="AH136" s="79"/>
      <c r="AI136" s="82" t="s">
        <v>837</v>
      </c>
      <c r="AJ136" s="79" t="b">
        <v>0</v>
      </c>
      <c r="AK136" s="79">
        <v>1</v>
      </c>
      <c r="AL136" s="82" t="s">
        <v>837</v>
      </c>
      <c r="AM136" s="79" t="s">
        <v>859</v>
      </c>
      <c r="AN136" s="79" t="b">
        <v>0</v>
      </c>
      <c r="AO136" s="82" t="s">
        <v>765</v>
      </c>
      <c r="AP136" s="79" t="s">
        <v>176</v>
      </c>
      <c r="AQ136" s="79">
        <v>0</v>
      </c>
      <c r="AR136" s="79">
        <v>0</v>
      </c>
      <c r="AS136" s="79"/>
      <c r="AT136" s="79"/>
      <c r="AU136" s="79"/>
      <c r="AV136" s="79"/>
      <c r="AW136" s="79"/>
      <c r="AX136" s="79"/>
      <c r="AY136" s="79"/>
      <c r="AZ136" s="79"/>
      <c r="BA136">
        <v>8</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231</v>
      </c>
      <c r="B137" s="64" t="s">
        <v>288</v>
      </c>
      <c r="C137" s="65" t="s">
        <v>2287</v>
      </c>
      <c r="D137" s="66">
        <v>6.0625</v>
      </c>
      <c r="E137" s="67" t="s">
        <v>136</v>
      </c>
      <c r="F137" s="68">
        <v>24.9375</v>
      </c>
      <c r="G137" s="65"/>
      <c r="H137" s="69"/>
      <c r="I137" s="70"/>
      <c r="J137" s="70"/>
      <c r="K137" s="34" t="s">
        <v>65</v>
      </c>
      <c r="L137" s="77">
        <v>137</v>
      </c>
      <c r="M137" s="77"/>
      <c r="N137" s="72"/>
      <c r="O137" s="79" t="s">
        <v>298</v>
      </c>
      <c r="P137" s="81">
        <v>43477.590729166666</v>
      </c>
      <c r="Q137" s="79" t="s">
        <v>347</v>
      </c>
      <c r="R137" s="83" t="s">
        <v>433</v>
      </c>
      <c r="S137" s="79" t="s">
        <v>458</v>
      </c>
      <c r="T137" s="79" t="s">
        <v>492</v>
      </c>
      <c r="U137" s="79"/>
      <c r="V137" s="83" t="s">
        <v>578</v>
      </c>
      <c r="W137" s="81">
        <v>43477.590729166666</v>
      </c>
      <c r="X137" s="83" t="s">
        <v>636</v>
      </c>
      <c r="Y137" s="79"/>
      <c r="Z137" s="79"/>
      <c r="AA137" s="82" t="s">
        <v>761</v>
      </c>
      <c r="AB137" s="79"/>
      <c r="AC137" s="79" t="b">
        <v>0</v>
      </c>
      <c r="AD137" s="79">
        <v>5</v>
      </c>
      <c r="AE137" s="82" t="s">
        <v>837</v>
      </c>
      <c r="AF137" s="79" t="b">
        <v>0</v>
      </c>
      <c r="AG137" s="79" t="s">
        <v>850</v>
      </c>
      <c r="AH137" s="79"/>
      <c r="AI137" s="82" t="s">
        <v>837</v>
      </c>
      <c r="AJ137" s="79" t="b">
        <v>0</v>
      </c>
      <c r="AK137" s="79">
        <v>0</v>
      </c>
      <c r="AL137" s="82" t="s">
        <v>837</v>
      </c>
      <c r="AM137" s="79" t="s">
        <v>859</v>
      </c>
      <c r="AN137" s="79" t="b">
        <v>0</v>
      </c>
      <c r="AO137" s="82" t="s">
        <v>761</v>
      </c>
      <c r="AP137" s="79" t="s">
        <v>176</v>
      </c>
      <c r="AQ137" s="79">
        <v>0</v>
      </c>
      <c r="AR137" s="79">
        <v>0</v>
      </c>
      <c r="AS137" s="79"/>
      <c r="AT137" s="79"/>
      <c r="AU137" s="79"/>
      <c r="AV137" s="79"/>
      <c r="AW137" s="79"/>
      <c r="AX137" s="79"/>
      <c r="AY137" s="79"/>
      <c r="AZ137" s="79"/>
      <c r="BA137">
        <v>8</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231</v>
      </c>
      <c r="B138" s="64" t="s">
        <v>288</v>
      </c>
      <c r="C138" s="65" t="s">
        <v>2287</v>
      </c>
      <c r="D138" s="66">
        <v>6.0625</v>
      </c>
      <c r="E138" s="67" t="s">
        <v>136</v>
      </c>
      <c r="F138" s="68">
        <v>24.9375</v>
      </c>
      <c r="G138" s="65"/>
      <c r="H138" s="69"/>
      <c r="I138" s="70"/>
      <c r="J138" s="70"/>
      <c r="K138" s="34" t="s">
        <v>65</v>
      </c>
      <c r="L138" s="77">
        <v>138</v>
      </c>
      <c r="M138" s="77"/>
      <c r="N138" s="72"/>
      <c r="O138" s="79" t="s">
        <v>298</v>
      </c>
      <c r="P138" s="81">
        <v>43478.61837962963</v>
      </c>
      <c r="Q138" s="79" t="s">
        <v>352</v>
      </c>
      <c r="R138" s="83" t="s">
        <v>437</v>
      </c>
      <c r="S138" s="79" t="s">
        <v>458</v>
      </c>
      <c r="T138" s="79" t="s">
        <v>492</v>
      </c>
      <c r="U138" s="79"/>
      <c r="V138" s="83" t="s">
        <v>578</v>
      </c>
      <c r="W138" s="81">
        <v>43478.61837962963</v>
      </c>
      <c r="X138" s="83" t="s">
        <v>641</v>
      </c>
      <c r="Y138" s="79"/>
      <c r="Z138" s="79"/>
      <c r="AA138" s="82" t="s">
        <v>766</v>
      </c>
      <c r="AB138" s="79"/>
      <c r="AC138" s="79" t="b">
        <v>0</v>
      </c>
      <c r="AD138" s="79">
        <v>5</v>
      </c>
      <c r="AE138" s="82" t="s">
        <v>837</v>
      </c>
      <c r="AF138" s="79" t="b">
        <v>0</v>
      </c>
      <c r="AG138" s="79" t="s">
        <v>850</v>
      </c>
      <c r="AH138" s="79"/>
      <c r="AI138" s="82" t="s">
        <v>837</v>
      </c>
      <c r="AJ138" s="79" t="b">
        <v>0</v>
      </c>
      <c r="AK138" s="79">
        <v>0</v>
      </c>
      <c r="AL138" s="82" t="s">
        <v>837</v>
      </c>
      <c r="AM138" s="79" t="s">
        <v>859</v>
      </c>
      <c r="AN138" s="79" t="b">
        <v>0</v>
      </c>
      <c r="AO138" s="82" t="s">
        <v>766</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231</v>
      </c>
      <c r="B139" s="64" t="s">
        <v>288</v>
      </c>
      <c r="C139" s="65" t="s">
        <v>2287</v>
      </c>
      <c r="D139" s="66">
        <v>6.0625</v>
      </c>
      <c r="E139" s="67" t="s">
        <v>136</v>
      </c>
      <c r="F139" s="68">
        <v>24.9375</v>
      </c>
      <c r="G139" s="65"/>
      <c r="H139" s="69"/>
      <c r="I139" s="70"/>
      <c r="J139" s="70"/>
      <c r="K139" s="34" t="s">
        <v>65</v>
      </c>
      <c r="L139" s="77">
        <v>139</v>
      </c>
      <c r="M139" s="77"/>
      <c r="N139" s="72"/>
      <c r="O139" s="79" t="s">
        <v>298</v>
      </c>
      <c r="P139" s="81">
        <v>43479.88791666667</v>
      </c>
      <c r="Q139" s="79" t="s">
        <v>353</v>
      </c>
      <c r="R139" s="83" t="s">
        <v>438</v>
      </c>
      <c r="S139" s="79" t="s">
        <v>458</v>
      </c>
      <c r="T139" s="79" t="s">
        <v>492</v>
      </c>
      <c r="U139" s="79"/>
      <c r="V139" s="83" t="s">
        <v>578</v>
      </c>
      <c r="W139" s="81">
        <v>43479.88791666667</v>
      </c>
      <c r="X139" s="83" t="s">
        <v>642</v>
      </c>
      <c r="Y139" s="79"/>
      <c r="Z139" s="79"/>
      <c r="AA139" s="82" t="s">
        <v>767</v>
      </c>
      <c r="AB139" s="79"/>
      <c r="AC139" s="79" t="b">
        <v>0</v>
      </c>
      <c r="AD139" s="79">
        <v>6</v>
      </c>
      <c r="AE139" s="82" t="s">
        <v>837</v>
      </c>
      <c r="AF139" s="79" t="b">
        <v>0</v>
      </c>
      <c r="AG139" s="79" t="s">
        <v>850</v>
      </c>
      <c r="AH139" s="79"/>
      <c r="AI139" s="82" t="s">
        <v>837</v>
      </c>
      <c r="AJ139" s="79" t="b">
        <v>0</v>
      </c>
      <c r="AK139" s="79">
        <v>1</v>
      </c>
      <c r="AL139" s="82" t="s">
        <v>837</v>
      </c>
      <c r="AM139" s="79" t="s">
        <v>859</v>
      </c>
      <c r="AN139" s="79" t="b">
        <v>0</v>
      </c>
      <c r="AO139" s="82" t="s">
        <v>767</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231</v>
      </c>
      <c r="B140" s="64" t="s">
        <v>244</v>
      </c>
      <c r="C140" s="65" t="s">
        <v>2288</v>
      </c>
      <c r="D140" s="66">
        <v>7.375</v>
      </c>
      <c r="E140" s="67" t="s">
        <v>136</v>
      </c>
      <c r="F140" s="68">
        <v>20.625</v>
      </c>
      <c r="G140" s="65"/>
      <c r="H140" s="69"/>
      <c r="I140" s="70"/>
      <c r="J140" s="70"/>
      <c r="K140" s="34" t="s">
        <v>65</v>
      </c>
      <c r="L140" s="77">
        <v>140</v>
      </c>
      <c r="M140" s="77"/>
      <c r="N140" s="72"/>
      <c r="O140" s="79" t="s">
        <v>298</v>
      </c>
      <c r="P140" s="81">
        <v>43418.52006944444</v>
      </c>
      <c r="Q140" s="79" t="s">
        <v>340</v>
      </c>
      <c r="R140" s="83" t="s">
        <v>426</v>
      </c>
      <c r="S140" s="79" t="s">
        <v>458</v>
      </c>
      <c r="T140" s="79" t="s">
        <v>492</v>
      </c>
      <c r="U140" s="79"/>
      <c r="V140" s="83" t="s">
        <v>578</v>
      </c>
      <c r="W140" s="81">
        <v>43418.52006944444</v>
      </c>
      <c r="X140" s="83" t="s">
        <v>629</v>
      </c>
      <c r="Y140" s="79"/>
      <c r="Z140" s="79"/>
      <c r="AA140" s="82" t="s">
        <v>754</v>
      </c>
      <c r="AB140" s="79"/>
      <c r="AC140" s="79" t="b">
        <v>0</v>
      </c>
      <c r="AD140" s="79">
        <v>7</v>
      </c>
      <c r="AE140" s="82" t="s">
        <v>837</v>
      </c>
      <c r="AF140" s="79" t="b">
        <v>0</v>
      </c>
      <c r="AG140" s="79" t="s">
        <v>850</v>
      </c>
      <c r="AH140" s="79"/>
      <c r="AI140" s="82" t="s">
        <v>837</v>
      </c>
      <c r="AJ140" s="79" t="b">
        <v>0</v>
      </c>
      <c r="AK140" s="79">
        <v>0</v>
      </c>
      <c r="AL140" s="82" t="s">
        <v>837</v>
      </c>
      <c r="AM140" s="79" t="s">
        <v>859</v>
      </c>
      <c r="AN140" s="79" t="b">
        <v>0</v>
      </c>
      <c r="AO140" s="82" t="s">
        <v>754</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1</v>
      </c>
      <c r="BC140" s="78" t="str">
        <f>REPLACE(INDEX(GroupVertices[Group],MATCH(Edges[[#This Row],[Vertex 2]],GroupVertices[Vertex],0)),1,1,"")</f>
        <v>4</v>
      </c>
      <c r="BD140" s="48"/>
      <c r="BE140" s="49"/>
      <c r="BF140" s="48"/>
      <c r="BG140" s="49"/>
      <c r="BH140" s="48"/>
      <c r="BI140" s="49"/>
      <c r="BJ140" s="48"/>
      <c r="BK140" s="49"/>
      <c r="BL140" s="48"/>
    </row>
    <row r="141" spans="1:64" ht="15">
      <c r="A141" s="64" t="s">
        <v>231</v>
      </c>
      <c r="B141" s="64" t="s">
        <v>244</v>
      </c>
      <c r="C141" s="65" t="s">
        <v>2288</v>
      </c>
      <c r="D141" s="66">
        <v>7.375</v>
      </c>
      <c r="E141" s="67" t="s">
        <v>136</v>
      </c>
      <c r="F141" s="68">
        <v>20.625</v>
      </c>
      <c r="G141" s="65"/>
      <c r="H141" s="69"/>
      <c r="I141" s="70"/>
      <c r="J141" s="70"/>
      <c r="K141" s="34" t="s">
        <v>65</v>
      </c>
      <c r="L141" s="77">
        <v>141</v>
      </c>
      <c r="M141" s="77"/>
      <c r="N141" s="72"/>
      <c r="O141" s="79" t="s">
        <v>298</v>
      </c>
      <c r="P141" s="81">
        <v>43424.69260416667</v>
      </c>
      <c r="Q141" s="79" t="s">
        <v>341</v>
      </c>
      <c r="R141" s="83" t="s">
        <v>427</v>
      </c>
      <c r="S141" s="79" t="s">
        <v>458</v>
      </c>
      <c r="T141" s="79" t="s">
        <v>492</v>
      </c>
      <c r="U141" s="79"/>
      <c r="V141" s="83" t="s">
        <v>578</v>
      </c>
      <c r="W141" s="81">
        <v>43424.69260416667</v>
      </c>
      <c r="X141" s="83" t="s">
        <v>630</v>
      </c>
      <c r="Y141" s="79"/>
      <c r="Z141" s="79"/>
      <c r="AA141" s="82" t="s">
        <v>755</v>
      </c>
      <c r="AB141" s="79"/>
      <c r="AC141" s="79" t="b">
        <v>0</v>
      </c>
      <c r="AD141" s="79">
        <v>0</v>
      </c>
      <c r="AE141" s="82" t="s">
        <v>837</v>
      </c>
      <c r="AF141" s="79" t="b">
        <v>0</v>
      </c>
      <c r="AG141" s="79" t="s">
        <v>850</v>
      </c>
      <c r="AH141" s="79"/>
      <c r="AI141" s="82" t="s">
        <v>837</v>
      </c>
      <c r="AJ141" s="79" t="b">
        <v>0</v>
      </c>
      <c r="AK141" s="79">
        <v>0</v>
      </c>
      <c r="AL141" s="82" t="s">
        <v>837</v>
      </c>
      <c r="AM141" s="79" t="s">
        <v>859</v>
      </c>
      <c r="AN141" s="79" t="b">
        <v>0</v>
      </c>
      <c r="AO141" s="82" t="s">
        <v>755</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1</v>
      </c>
      <c r="BC141" s="78" t="str">
        <f>REPLACE(INDEX(GroupVertices[Group],MATCH(Edges[[#This Row],[Vertex 2]],GroupVertices[Vertex],0)),1,1,"")</f>
        <v>4</v>
      </c>
      <c r="BD141" s="48"/>
      <c r="BE141" s="49"/>
      <c r="BF141" s="48"/>
      <c r="BG141" s="49"/>
      <c r="BH141" s="48"/>
      <c r="BI141" s="49"/>
      <c r="BJ141" s="48"/>
      <c r="BK141" s="49"/>
      <c r="BL141" s="48"/>
    </row>
    <row r="142" spans="1:64" ht="15">
      <c r="A142" s="64" t="s">
        <v>231</v>
      </c>
      <c r="B142" s="64" t="s">
        <v>244</v>
      </c>
      <c r="C142" s="65" t="s">
        <v>2288</v>
      </c>
      <c r="D142" s="66">
        <v>7.375</v>
      </c>
      <c r="E142" s="67" t="s">
        <v>136</v>
      </c>
      <c r="F142" s="68">
        <v>20.625</v>
      </c>
      <c r="G142" s="65"/>
      <c r="H142" s="69"/>
      <c r="I142" s="70"/>
      <c r="J142" s="70"/>
      <c r="K142" s="34" t="s">
        <v>65</v>
      </c>
      <c r="L142" s="77">
        <v>142</v>
      </c>
      <c r="M142" s="77"/>
      <c r="N142" s="72"/>
      <c r="O142" s="79" t="s">
        <v>298</v>
      </c>
      <c r="P142" s="81">
        <v>43429.60822916667</v>
      </c>
      <c r="Q142" s="79" t="s">
        <v>342</v>
      </c>
      <c r="R142" s="83" t="s">
        <v>428</v>
      </c>
      <c r="S142" s="79" t="s">
        <v>458</v>
      </c>
      <c r="T142" s="79" t="s">
        <v>493</v>
      </c>
      <c r="U142" s="79"/>
      <c r="V142" s="83" t="s">
        <v>578</v>
      </c>
      <c r="W142" s="81">
        <v>43429.60822916667</v>
      </c>
      <c r="X142" s="83" t="s">
        <v>631</v>
      </c>
      <c r="Y142" s="79"/>
      <c r="Z142" s="79"/>
      <c r="AA142" s="82" t="s">
        <v>756</v>
      </c>
      <c r="AB142" s="79"/>
      <c r="AC142" s="79" t="b">
        <v>0</v>
      </c>
      <c r="AD142" s="79">
        <v>2</v>
      </c>
      <c r="AE142" s="82" t="s">
        <v>837</v>
      </c>
      <c r="AF142" s="79" t="b">
        <v>0</v>
      </c>
      <c r="AG142" s="79" t="s">
        <v>850</v>
      </c>
      <c r="AH142" s="79"/>
      <c r="AI142" s="82" t="s">
        <v>837</v>
      </c>
      <c r="AJ142" s="79" t="b">
        <v>0</v>
      </c>
      <c r="AK142" s="79">
        <v>0</v>
      </c>
      <c r="AL142" s="82" t="s">
        <v>837</v>
      </c>
      <c r="AM142" s="79" t="s">
        <v>859</v>
      </c>
      <c r="AN142" s="79" t="b">
        <v>0</v>
      </c>
      <c r="AO142" s="82" t="s">
        <v>756</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1</v>
      </c>
      <c r="BC142" s="78" t="str">
        <f>REPLACE(INDEX(GroupVertices[Group],MATCH(Edges[[#This Row],[Vertex 2]],GroupVertices[Vertex],0)),1,1,"")</f>
        <v>4</v>
      </c>
      <c r="BD142" s="48"/>
      <c r="BE142" s="49"/>
      <c r="BF142" s="48"/>
      <c r="BG142" s="49"/>
      <c r="BH142" s="48"/>
      <c r="BI142" s="49"/>
      <c r="BJ142" s="48"/>
      <c r="BK142" s="49"/>
      <c r="BL142" s="48"/>
    </row>
    <row r="143" spans="1:64" ht="15">
      <c r="A143" s="64" t="s">
        <v>231</v>
      </c>
      <c r="B143" s="64" t="s">
        <v>244</v>
      </c>
      <c r="C143" s="65" t="s">
        <v>2288</v>
      </c>
      <c r="D143" s="66">
        <v>7.375</v>
      </c>
      <c r="E143" s="67" t="s">
        <v>136</v>
      </c>
      <c r="F143" s="68">
        <v>20.625</v>
      </c>
      <c r="G143" s="65"/>
      <c r="H143" s="69"/>
      <c r="I143" s="70"/>
      <c r="J143" s="70"/>
      <c r="K143" s="34" t="s">
        <v>65</v>
      </c>
      <c r="L143" s="77">
        <v>143</v>
      </c>
      <c r="M143" s="77"/>
      <c r="N143" s="72"/>
      <c r="O143" s="79" t="s">
        <v>298</v>
      </c>
      <c r="P143" s="81">
        <v>43437.232615740744</v>
      </c>
      <c r="Q143" s="79" t="s">
        <v>343</v>
      </c>
      <c r="R143" s="83" t="s">
        <v>429</v>
      </c>
      <c r="S143" s="79" t="s">
        <v>458</v>
      </c>
      <c r="T143" s="79" t="s">
        <v>493</v>
      </c>
      <c r="U143" s="79"/>
      <c r="V143" s="83" t="s">
        <v>578</v>
      </c>
      <c r="W143" s="81">
        <v>43437.232615740744</v>
      </c>
      <c r="X143" s="83" t="s">
        <v>632</v>
      </c>
      <c r="Y143" s="79"/>
      <c r="Z143" s="79"/>
      <c r="AA143" s="82" t="s">
        <v>757</v>
      </c>
      <c r="AB143" s="79"/>
      <c r="AC143" s="79" t="b">
        <v>0</v>
      </c>
      <c r="AD143" s="79">
        <v>5</v>
      </c>
      <c r="AE143" s="82" t="s">
        <v>837</v>
      </c>
      <c r="AF143" s="79" t="b">
        <v>0</v>
      </c>
      <c r="AG143" s="79" t="s">
        <v>850</v>
      </c>
      <c r="AH143" s="79"/>
      <c r="AI143" s="82" t="s">
        <v>837</v>
      </c>
      <c r="AJ143" s="79" t="b">
        <v>0</v>
      </c>
      <c r="AK143" s="79">
        <v>0</v>
      </c>
      <c r="AL143" s="82" t="s">
        <v>837</v>
      </c>
      <c r="AM143" s="79" t="s">
        <v>859</v>
      </c>
      <c r="AN143" s="79" t="b">
        <v>0</v>
      </c>
      <c r="AO143" s="82" t="s">
        <v>757</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1</v>
      </c>
      <c r="BC143" s="78" t="str">
        <f>REPLACE(INDEX(GroupVertices[Group],MATCH(Edges[[#This Row],[Vertex 2]],GroupVertices[Vertex],0)),1,1,"")</f>
        <v>4</v>
      </c>
      <c r="BD143" s="48"/>
      <c r="BE143" s="49"/>
      <c r="BF143" s="48"/>
      <c r="BG143" s="49"/>
      <c r="BH143" s="48"/>
      <c r="BI143" s="49"/>
      <c r="BJ143" s="48"/>
      <c r="BK143" s="49"/>
      <c r="BL143" s="48"/>
    </row>
    <row r="144" spans="1:64" ht="15">
      <c r="A144" s="64" t="s">
        <v>231</v>
      </c>
      <c r="B144" s="64" t="s">
        <v>244</v>
      </c>
      <c r="C144" s="65" t="s">
        <v>2288</v>
      </c>
      <c r="D144" s="66">
        <v>7.375</v>
      </c>
      <c r="E144" s="67" t="s">
        <v>136</v>
      </c>
      <c r="F144" s="68">
        <v>20.625</v>
      </c>
      <c r="G144" s="65"/>
      <c r="H144" s="69"/>
      <c r="I144" s="70"/>
      <c r="J144" s="70"/>
      <c r="K144" s="34" t="s">
        <v>65</v>
      </c>
      <c r="L144" s="77">
        <v>144</v>
      </c>
      <c r="M144" s="77"/>
      <c r="N144" s="72"/>
      <c r="O144" s="79" t="s">
        <v>298</v>
      </c>
      <c r="P144" s="81">
        <v>43446.58105324074</v>
      </c>
      <c r="Q144" s="79" t="s">
        <v>344</v>
      </c>
      <c r="R144" s="83" t="s">
        <v>430</v>
      </c>
      <c r="S144" s="79" t="s">
        <v>458</v>
      </c>
      <c r="T144" s="79" t="s">
        <v>492</v>
      </c>
      <c r="U144" s="79"/>
      <c r="V144" s="83" t="s">
        <v>578</v>
      </c>
      <c r="W144" s="81">
        <v>43446.58105324074</v>
      </c>
      <c r="X144" s="83" t="s">
        <v>633</v>
      </c>
      <c r="Y144" s="79"/>
      <c r="Z144" s="79"/>
      <c r="AA144" s="82" t="s">
        <v>758</v>
      </c>
      <c r="AB144" s="79"/>
      <c r="AC144" s="79" t="b">
        <v>0</v>
      </c>
      <c r="AD144" s="79">
        <v>5</v>
      </c>
      <c r="AE144" s="82" t="s">
        <v>837</v>
      </c>
      <c r="AF144" s="79" t="b">
        <v>0</v>
      </c>
      <c r="AG144" s="79" t="s">
        <v>850</v>
      </c>
      <c r="AH144" s="79"/>
      <c r="AI144" s="82" t="s">
        <v>837</v>
      </c>
      <c r="AJ144" s="79" t="b">
        <v>0</v>
      </c>
      <c r="AK144" s="79">
        <v>0</v>
      </c>
      <c r="AL144" s="82" t="s">
        <v>837</v>
      </c>
      <c r="AM144" s="79" t="s">
        <v>859</v>
      </c>
      <c r="AN144" s="79" t="b">
        <v>0</v>
      </c>
      <c r="AO144" s="82" t="s">
        <v>758</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1</v>
      </c>
      <c r="BC144" s="78" t="str">
        <f>REPLACE(INDEX(GroupVertices[Group],MATCH(Edges[[#This Row],[Vertex 2]],GroupVertices[Vertex],0)),1,1,"")</f>
        <v>4</v>
      </c>
      <c r="BD144" s="48"/>
      <c r="BE144" s="49"/>
      <c r="BF144" s="48"/>
      <c r="BG144" s="49"/>
      <c r="BH144" s="48"/>
      <c r="BI144" s="49"/>
      <c r="BJ144" s="48"/>
      <c r="BK144" s="49"/>
      <c r="BL144" s="48"/>
    </row>
    <row r="145" spans="1:64" ht="15">
      <c r="A145" s="64" t="s">
        <v>231</v>
      </c>
      <c r="B145" s="64" t="s">
        <v>244</v>
      </c>
      <c r="C145" s="65" t="s">
        <v>2288</v>
      </c>
      <c r="D145" s="66">
        <v>7.375</v>
      </c>
      <c r="E145" s="67" t="s">
        <v>136</v>
      </c>
      <c r="F145" s="68">
        <v>20.625</v>
      </c>
      <c r="G145" s="65"/>
      <c r="H145" s="69"/>
      <c r="I145" s="70"/>
      <c r="J145" s="70"/>
      <c r="K145" s="34" t="s">
        <v>65</v>
      </c>
      <c r="L145" s="77">
        <v>145</v>
      </c>
      <c r="M145" s="77"/>
      <c r="N145" s="72"/>
      <c r="O145" s="79" t="s">
        <v>298</v>
      </c>
      <c r="P145" s="81">
        <v>43450.549166666664</v>
      </c>
      <c r="Q145" s="79" t="s">
        <v>345</v>
      </c>
      <c r="R145" s="83" t="s">
        <v>431</v>
      </c>
      <c r="S145" s="79" t="s">
        <v>458</v>
      </c>
      <c r="T145" s="79" t="s">
        <v>494</v>
      </c>
      <c r="U145" s="79"/>
      <c r="V145" s="83" t="s">
        <v>578</v>
      </c>
      <c r="W145" s="81">
        <v>43450.549166666664</v>
      </c>
      <c r="X145" s="83" t="s">
        <v>634</v>
      </c>
      <c r="Y145" s="79"/>
      <c r="Z145" s="79"/>
      <c r="AA145" s="82" t="s">
        <v>759</v>
      </c>
      <c r="AB145" s="79"/>
      <c r="AC145" s="79" t="b">
        <v>0</v>
      </c>
      <c r="AD145" s="79">
        <v>7</v>
      </c>
      <c r="AE145" s="82" t="s">
        <v>837</v>
      </c>
      <c r="AF145" s="79" t="b">
        <v>0</v>
      </c>
      <c r="AG145" s="79" t="s">
        <v>850</v>
      </c>
      <c r="AH145" s="79"/>
      <c r="AI145" s="82" t="s">
        <v>837</v>
      </c>
      <c r="AJ145" s="79" t="b">
        <v>0</v>
      </c>
      <c r="AK145" s="79">
        <v>0</v>
      </c>
      <c r="AL145" s="82" t="s">
        <v>837</v>
      </c>
      <c r="AM145" s="79" t="s">
        <v>859</v>
      </c>
      <c r="AN145" s="79" t="b">
        <v>0</v>
      </c>
      <c r="AO145" s="82" t="s">
        <v>759</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1</v>
      </c>
      <c r="BC145" s="78" t="str">
        <f>REPLACE(INDEX(GroupVertices[Group],MATCH(Edges[[#This Row],[Vertex 2]],GroupVertices[Vertex],0)),1,1,"")</f>
        <v>4</v>
      </c>
      <c r="BD145" s="48"/>
      <c r="BE145" s="49"/>
      <c r="BF145" s="48"/>
      <c r="BG145" s="49"/>
      <c r="BH145" s="48"/>
      <c r="BI145" s="49"/>
      <c r="BJ145" s="48"/>
      <c r="BK145" s="49"/>
      <c r="BL145" s="48"/>
    </row>
    <row r="146" spans="1:64" ht="15">
      <c r="A146" s="64" t="s">
        <v>231</v>
      </c>
      <c r="B146" s="64" t="s">
        <v>244</v>
      </c>
      <c r="C146" s="65" t="s">
        <v>2288</v>
      </c>
      <c r="D146" s="66">
        <v>7.375</v>
      </c>
      <c r="E146" s="67" t="s">
        <v>136</v>
      </c>
      <c r="F146" s="68">
        <v>20.625</v>
      </c>
      <c r="G146" s="65"/>
      <c r="H146" s="69"/>
      <c r="I146" s="70"/>
      <c r="J146" s="70"/>
      <c r="K146" s="34" t="s">
        <v>65</v>
      </c>
      <c r="L146" s="77">
        <v>146</v>
      </c>
      <c r="M146" s="77"/>
      <c r="N146" s="72"/>
      <c r="O146" s="79" t="s">
        <v>298</v>
      </c>
      <c r="P146" s="81">
        <v>43460.748078703706</v>
      </c>
      <c r="Q146" s="79" t="s">
        <v>348</v>
      </c>
      <c r="R146" s="83" t="s">
        <v>434</v>
      </c>
      <c r="S146" s="79" t="s">
        <v>458</v>
      </c>
      <c r="T146" s="79" t="s">
        <v>494</v>
      </c>
      <c r="U146" s="79"/>
      <c r="V146" s="83" t="s">
        <v>578</v>
      </c>
      <c r="W146" s="81">
        <v>43460.748078703706</v>
      </c>
      <c r="X146" s="83" t="s">
        <v>637</v>
      </c>
      <c r="Y146" s="79"/>
      <c r="Z146" s="79"/>
      <c r="AA146" s="82" t="s">
        <v>762</v>
      </c>
      <c r="AB146" s="79"/>
      <c r="AC146" s="79" t="b">
        <v>0</v>
      </c>
      <c r="AD146" s="79">
        <v>6</v>
      </c>
      <c r="AE146" s="82" t="s">
        <v>837</v>
      </c>
      <c r="AF146" s="79" t="b">
        <v>0</v>
      </c>
      <c r="AG146" s="79" t="s">
        <v>850</v>
      </c>
      <c r="AH146" s="79"/>
      <c r="AI146" s="82" t="s">
        <v>837</v>
      </c>
      <c r="AJ146" s="79" t="b">
        <v>0</v>
      </c>
      <c r="AK146" s="79">
        <v>0</v>
      </c>
      <c r="AL146" s="82" t="s">
        <v>837</v>
      </c>
      <c r="AM146" s="79" t="s">
        <v>859</v>
      </c>
      <c r="AN146" s="79" t="b">
        <v>0</v>
      </c>
      <c r="AO146" s="82" t="s">
        <v>762</v>
      </c>
      <c r="AP146" s="79" t="s">
        <v>176</v>
      </c>
      <c r="AQ146" s="79">
        <v>0</v>
      </c>
      <c r="AR146" s="79">
        <v>0</v>
      </c>
      <c r="AS146" s="79"/>
      <c r="AT146" s="79"/>
      <c r="AU146" s="79"/>
      <c r="AV146" s="79"/>
      <c r="AW146" s="79"/>
      <c r="AX146" s="79"/>
      <c r="AY146" s="79"/>
      <c r="AZ146" s="79"/>
      <c r="BA146">
        <v>11</v>
      </c>
      <c r="BB146" s="78" t="str">
        <f>REPLACE(INDEX(GroupVertices[Group],MATCH(Edges[[#This Row],[Vertex 1]],GroupVertices[Vertex],0)),1,1,"")</f>
        <v>1</v>
      </c>
      <c r="BC146" s="78" t="str">
        <f>REPLACE(INDEX(GroupVertices[Group],MATCH(Edges[[#This Row],[Vertex 2]],GroupVertices[Vertex],0)),1,1,"")</f>
        <v>4</v>
      </c>
      <c r="BD146" s="48"/>
      <c r="BE146" s="49"/>
      <c r="BF146" s="48"/>
      <c r="BG146" s="49"/>
      <c r="BH146" s="48"/>
      <c r="BI146" s="49"/>
      <c r="BJ146" s="48"/>
      <c r="BK146" s="49"/>
      <c r="BL146" s="48"/>
    </row>
    <row r="147" spans="1:64" ht="15">
      <c r="A147" s="64" t="s">
        <v>231</v>
      </c>
      <c r="B147" s="64" t="s">
        <v>244</v>
      </c>
      <c r="C147" s="65" t="s">
        <v>2288</v>
      </c>
      <c r="D147" s="66">
        <v>7.375</v>
      </c>
      <c r="E147" s="67" t="s">
        <v>136</v>
      </c>
      <c r="F147" s="68">
        <v>20.625</v>
      </c>
      <c r="G147" s="65"/>
      <c r="H147" s="69"/>
      <c r="I147" s="70"/>
      <c r="J147" s="70"/>
      <c r="K147" s="34" t="s">
        <v>65</v>
      </c>
      <c r="L147" s="77">
        <v>147</v>
      </c>
      <c r="M147" s="77"/>
      <c r="N147" s="72"/>
      <c r="O147" s="79" t="s">
        <v>298</v>
      </c>
      <c r="P147" s="81">
        <v>43468.69962962963</v>
      </c>
      <c r="Q147" s="79" t="s">
        <v>349</v>
      </c>
      <c r="R147" s="83" t="s">
        <v>417</v>
      </c>
      <c r="S147" s="79" t="s">
        <v>458</v>
      </c>
      <c r="T147" s="79" t="s">
        <v>494</v>
      </c>
      <c r="U147" s="79"/>
      <c r="V147" s="83" t="s">
        <v>578</v>
      </c>
      <c r="W147" s="81">
        <v>43468.69962962963</v>
      </c>
      <c r="X147" s="83" t="s">
        <v>638</v>
      </c>
      <c r="Y147" s="79"/>
      <c r="Z147" s="79"/>
      <c r="AA147" s="82" t="s">
        <v>763</v>
      </c>
      <c r="AB147" s="79"/>
      <c r="AC147" s="79" t="b">
        <v>0</v>
      </c>
      <c r="AD147" s="79">
        <v>4</v>
      </c>
      <c r="AE147" s="82" t="s">
        <v>837</v>
      </c>
      <c r="AF147" s="79" t="b">
        <v>0</v>
      </c>
      <c r="AG147" s="79" t="s">
        <v>850</v>
      </c>
      <c r="AH147" s="79"/>
      <c r="AI147" s="82" t="s">
        <v>837</v>
      </c>
      <c r="AJ147" s="79" t="b">
        <v>0</v>
      </c>
      <c r="AK147" s="79">
        <v>0</v>
      </c>
      <c r="AL147" s="82" t="s">
        <v>837</v>
      </c>
      <c r="AM147" s="79" t="s">
        <v>859</v>
      </c>
      <c r="AN147" s="79" t="b">
        <v>0</v>
      </c>
      <c r="AO147" s="82" t="s">
        <v>763</v>
      </c>
      <c r="AP147" s="79" t="s">
        <v>176</v>
      </c>
      <c r="AQ147" s="79">
        <v>0</v>
      </c>
      <c r="AR147" s="79">
        <v>0</v>
      </c>
      <c r="AS147" s="79"/>
      <c r="AT147" s="79"/>
      <c r="AU147" s="79"/>
      <c r="AV147" s="79"/>
      <c r="AW147" s="79"/>
      <c r="AX147" s="79"/>
      <c r="AY147" s="79"/>
      <c r="AZ147" s="79"/>
      <c r="BA147">
        <v>11</v>
      </c>
      <c r="BB147" s="78" t="str">
        <f>REPLACE(INDEX(GroupVertices[Group],MATCH(Edges[[#This Row],[Vertex 1]],GroupVertices[Vertex],0)),1,1,"")</f>
        <v>1</v>
      </c>
      <c r="BC147" s="78" t="str">
        <f>REPLACE(INDEX(GroupVertices[Group],MATCH(Edges[[#This Row],[Vertex 2]],GroupVertices[Vertex],0)),1,1,"")</f>
        <v>4</v>
      </c>
      <c r="BD147" s="48"/>
      <c r="BE147" s="49"/>
      <c r="BF147" s="48"/>
      <c r="BG147" s="49"/>
      <c r="BH147" s="48"/>
      <c r="BI147" s="49"/>
      <c r="BJ147" s="48"/>
      <c r="BK147" s="49"/>
      <c r="BL147" s="48"/>
    </row>
    <row r="148" spans="1:64" ht="15">
      <c r="A148" s="64" t="s">
        <v>231</v>
      </c>
      <c r="B148" s="64" t="s">
        <v>244</v>
      </c>
      <c r="C148" s="65" t="s">
        <v>2288</v>
      </c>
      <c r="D148" s="66">
        <v>7.375</v>
      </c>
      <c r="E148" s="67" t="s">
        <v>136</v>
      </c>
      <c r="F148" s="68">
        <v>20.625</v>
      </c>
      <c r="G148" s="65"/>
      <c r="H148" s="69"/>
      <c r="I148" s="70"/>
      <c r="J148" s="70"/>
      <c r="K148" s="34" t="s">
        <v>65</v>
      </c>
      <c r="L148" s="77">
        <v>148</v>
      </c>
      <c r="M148" s="77"/>
      <c r="N148" s="72"/>
      <c r="O148" s="79" t="s">
        <v>298</v>
      </c>
      <c r="P148" s="81">
        <v>43470.627291666664</v>
      </c>
      <c r="Q148" s="79" t="s">
        <v>346</v>
      </c>
      <c r="R148" s="83" t="s">
        <v>432</v>
      </c>
      <c r="S148" s="79" t="s">
        <v>458</v>
      </c>
      <c r="T148" s="79" t="s">
        <v>494</v>
      </c>
      <c r="U148" s="79"/>
      <c r="V148" s="83" t="s">
        <v>578</v>
      </c>
      <c r="W148" s="81">
        <v>43470.627291666664</v>
      </c>
      <c r="X148" s="83" t="s">
        <v>635</v>
      </c>
      <c r="Y148" s="79"/>
      <c r="Z148" s="79"/>
      <c r="AA148" s="82" t="s">
        <v>760</v>
      </c>
      <c r="AB148" s="79"/>
      <c r="AC148" s="79" t="b">
        <v>0</v>
      </c>
      <c r="AD148" s="79">
        <v>6</v>
      </c>
      <c r="AE148" s="82" t="s">
        <v>837</v>
      </c>
      <c r="AF148" s="79" t="b">
        <v>0</v>
      </c>
      <c r="AG148" s="79" t="s">
        <v>850</v>
      </c>
      <c r="AH148" s="79"/>
      <c r="AI148" s="82" t="s">
        <v>837</v>
      </c>
      <c r="AJ148" s="79" t="b">
        <v>0</v>
      </c>
      <c r="AK148" s="79">
        <v>0</v>
      </c>
      <c r="AL148" s="82" t="s">
        <v>837</v>
      </c>
      <c r="AM148" s="79" t="s">
        <v>859</v>
      </c>
      <c r="AN148" s="79" t="b">
        <v>0</v>
      </c>
      <c r="AO148" s="82" t="s">
        <v>760</v>
      </c>
      <c r="AP148" s="79" t="s">
        <v>176</v>
      </c>
      <c r="AQ148" s="79">
        <v>0</v>
      </c>
      <c r="AR148" s="79">
        <v>0</v>
      </c>
      <c r="AS148" s="79"/>
      <c r="AT148" s="79"/>
      <c r="AU148" s="79"/>
      <c r="AV148" s="79"/>
      <c r="AW148" s="79"/>
      <c r="AX148" s="79"/>
      <c r="AY148" s="79"/>
      <c r="AZ148" s="79"/>
      <c r="BA148">
        <v>11</v>
      </c>
      <c r="BB148" s="78" t="str">
        <f>REPLACE(INDEX(GroupVertices[Group],MATCH(Edges[[#This Row],[Vertex 1]],GroupVertices[Vertex],0)),1,1,"")</f>
        <v>1</v>
      </c>
      <c r="BC148" s="78" t="str">
        <f>REPLACE(INDEX(GroupVertices[Group],MATCH(Edges[[#This Row],[Vertex 2]],GroupVertices[Vertex],0)),1,1,"")</f>
        <v>4</v>
      </c>
      <c r="BD148" s="48"/>
      <c r="BE148" s="49"/>
      <c r="BF148" s="48"/>
      <c r="BG148" s="49"/>
      <c r="BH148" s="48"/>
      <c r="BI148" s="49"/>
      <c r="BJ148" s="48"/>
      <c r="BK148" s="49"/>
      <c r="BL148" s="48"/>
    </row>
    <row r="149" spans="1:64" ht="15">
      <c r="A149" s="64" t="s">
        <v>231</v>
      </c>
      <c r="B149" s="64" t="s">
        <v>244</v>
      </c>
      <c r="C149" s="65" t="s">
        <v>2288</v>
      </c>
      <c r="D149" s="66">
        <v>7.375</v>
      </c>
      <c r="E149" s="67" t="s">
        <v>136</v>
      </c>
      <c r="F149" s="68">
        <v>20.625</v>
      </c>
      <c r="G149" s="65"/>
      <c r="H149" s="69"/>
      <c r="I149" s="70"/>
      <c r="J149" s="70"/>
      <c r="K149" s="34" t="s">
        <v>65</v>
      </c>
      <c r="L149" s="77">
        <v>149</v>
      </c>
      <c r="M149" s="77"/>
      <c r="N149" s="72"/>
      <c r="O149" s="79" t="s">
        <v>298</v>
      </c>
      <c r="P149" s="81">
        <v>43473.903402777774</v>
      </c>
      <c r="Q149" s="79" t="s">
        <v>350</v>
      </c>
      <c r="R149" s="83" t="s">
        <v>435</v>
      </c>
      <c r="S149" s="79" t="s">
        <v>458</v>
      </c>
      <c r="T149" s="79" t="s">
        <v>494</v>
      </c>
      <c r="U149" s="79"/>
      <c r="V149" s="83" t="s">
        <v>578</v>
      </c>
      <c r="W149" s="81">
        <v>43473.903402777774</v>
      </c>
      <c r="X149" s="83" t="s">
        <v>639</v>
      </c>
      <c r="Y149" s="79"/>
      <c r="Z149" s="79"/>
      <c r="AA149" s="82" t="s">
        <v>764</v>
      </c>
      <c r="AB149" s="79"/>
      <c r="AC149" s="79" t="b">
        <v>0</v>
      </c>
      <c r="AD149" s="79">
        <v>1</v>
      </c>
      <c r="AE149" s="82" t="s">
        <v>837</v>
      </c>
      <c r="AF149" s="79" t="b">
        <v>0</v>
      </c>
      <c r="AG149" s="79" t="s">
        <v>850</v>
      </c>
      <c r="AH149" s="79"/>
      <c r="AI149" s="82" t="s">
        <v>837</v>
      </c>
      <c r="AJ149" s="79" t="b">
        <v>0</v>
      </c>
      <c r="AK149" s="79">
        <v>1</v>
      </c>
      <c r="AL149" s="82" t="s">
        <v>837</v>
      </c>
      <c r="AM149" s="79" t="s">
        <v>859</v>
      </c>
      <c r="AN149" s="79" t="b">
        <v>0</v>
      </c>
      <c r="AO149" s="82" t="s">
        <v>764</v>
      </c>
      <c r="AP149" s="79" t="s">
        <v>176</v>
      </c>
      <c r="AQ149" s="79">
        <v>0</v>
      </c>
      <c r="AR149" s="79">
        <v>0</v>
      </c>
      <c r="AS149" s="79"/>
      <c r="AT149" s="79"/>
      <c r="AU149" s="79"/>
      <c r="AV149" s="79"/>
      <c r="AW149" s="79"/>
      <c r="AX149" s="79"/>
      <c r="AY149" s="79"/>
      <c r="AZ149" s="79"/>
      <c r="BA149">
        <v>11</v>
      </c>
      <c r="BB149" s="78" t="str">
        <f>REPLACE(INDEX(GroupVertices[Group],MATCH(Edges[[#This Row],[Vertex 1]],GroupVertices[Vertex],0)),1,1,"")</f>
        <v>1</v>
      </c>
      <c r="BC149" s="78" t="str">
        <f>REPLACE(INDEX(GroupVertices[Group],MATCH(Edges[[#This Row],[Vertex 2]],GroupVertices[Vertex],0)),1,1,"")</f>
        <v>4</v>
      </c>
      <c r="BD149" s="48"/>
      <c r="BE149" s="49"/>
      <c r="BF149" s="48"/>
      <c r="BG149" s="49"/>
      <c r="BH149" s="48"/>
      <c r="BI149" s="49"/>
      <c r="BJ149" s="48"/>
      <c r="BK149" s="49"/>
      <c r="BL149" s="48"/>
    </row>
    <row r="150" spans="1:64" ht="15">
      <c r="A150" s="64" t="s">
        <v>231</v>
      </c>
      <c r="B150" s="64" t="s">
        <v>244</v>
      </c>
      <c r="C150" s="65" t="s">
        <v>2288</v>
      </c>
      <c r="D150" s="66">
        <v>7.375</v>
      </c>
      <c r="E150" s="67" t="s">
        <v>136</v>
      </c>
      <c r="F150" s="68">
        <v>20.625</v>
      </c>
      <c r="G150" s="65"/>
      <c r="H150" s="69"/>
      <c r="I150" s="70"/>
      <c r="J150" s="70"/>
      <c r="K150" s="34" t="s">
        <v>65</v>
      </c>
      <c r="L150" s="77">
        <v>150</v>
      </c>
      <c r="M150" s="77"/>
      <c r="N150" s="72"/>
      <c r="O150" s="79" t="s">
        <v>298</v>
      </c>
      <c r="P150" s="81">
        <v>43475.518842592595</v>
      </c>
      <c r="Q150" s="79" t="s">
        <v>351</v>
      </c>
      <c r="R150" s="83" t="s">
        <v>436</v>
      </c>
      <c r="S150" s="79" t="s">
        <v>458</v>
      </c>
      <c r="T150" s="79" t="s">
        <v>494</v>
      </c>
      <c r="U150" s="79"/>
      <c r="V150" s="83" t="s">
        <v>578</v>
      </c>
      <c r="W150" s="81">
        <v>43475.518842592595</v>
      </c>
      <c r="X150" s="83" t="s">
        <v>640</v>
      </c>
      <c r="Y150" s="79"/>
      <c r="Z150" s="79"/>
      <c r="AA150" s="82" t="s">
        <v>765</v>
      </c>
      <c r="AB150" s="79"/>
      <c r="AC150" s="79" t="b">
        <v>0</v>
      </c>
      <c r="AD150" s="79">
        <v>5</v>
      </c>
      <c r="AE150" s="82" t="s">
        <v>837</v>
      </c>
      <c r="AF150" s="79" t="b">
        <v>0</v>
      </c>
      <c r="AG150" s="79" t="s">
        <v>850</v>
      </c>
      <c r="AH150" s="79"/>
      <c r="AI150" s="82" t="s">
        <v>837</v>
      </c>
      <c r="AJ150" s="79" t="b">
        <v>0</v>
      </c>
      <c r="AK150" s="79">
        <v>1</v>
      </c>
      <c r="AL150" s="82" t="s">
        <v>837</v>
      </c>
      <c r="AM150" s="79" t="s">
        <v>859</v>
      </c>
      <c r="AN150" s="79" t="b">
        <v>0</v>
      </c>
      <c r="AO150" s="82" t="s">
        <v>765</v>
      </c>
      <c r="AP150" s="79" t="s">
        <v>176</v>
      </c>
      <c r="AQ150" s="79">
        <v>0</v>
      </c>
      <c r="AR150" s="79">
        <v>0</v>
      </c>
      <c r="AS150" s="79"/>
      <c r="AT150" s="79"/>
      <c r="AU150" s="79"/>
      <c r="AV150" s="79"/>
      <c r="AW150" s="79"/>
      <c r="AX150" s="79"/>
      <c r="AY150" s="79"/>
      <c r="AZ150" s="79"/>
      <c r="BA150">
        <v>11</v>
      </c>
      <c r="BB150" s="78" t="str">
        <f>REPLACE(INDEX(GroupVertices[Group],MATCH(Edges[[#This Row],[Vertex 1]],GroupVertices[Vertex],0)),1,1,"")</f>
        <v>1</v>
      </c>
      <c r="BC150" s="78" t="str">
        <f>REPLACE(INDEX(GroupVertices[Group],MATCH(Edges[[#This Row],[Vertex 2]],GroupVertices[Vertex],0)),1,1,"")</f>
        <v>4</v>
      </c>
      <c r="BD150" s="48"/>
      <c r="BE150" s="49"/>
      <c r="BF150" s="48"/>
      <c r="BG150" s="49"/>
      <c r="BH150" s="48"/>
      <c r="BI150" s="49"/>
      <c r="BJ150" s="48"/>
      <c r="BK150" s="49"/>
      <c r="BL150" s="48"/>
    </row>
    <row r="151" spans="1:64" ht="15">
      <c r="A151" s="64" t="s">
        <v>235</v>
      </c>
      <c r="B151" s="64" t="s">
        <v>244</v>
      </c>
      <c r="C151" s="65" t="s">
        <v>2283</v>
      </c>
      <c r="D151" s="66">
        <v>3.4375</v>
      </c>
      <c r="E151" s="67" t="s">
        <v>136</v>
      </c>
      <c r="F151" s="68">
        <v>33.5625</v>
      </c>
      <c r="G151" s="65"/>
      <c r="H151" s="69"/>
      <c r="I151" s="70"/>
      <c r="J151" s="70"/>
      <c r="K151" s="34" t="s">
        <v>65</v>
      </c>
      <c r="L151" s="77">
        <v>151</v>
      </c>
      <c r="M151" s="77"/>
      <c r="N151" s="72"/>
      <c r="O151" s="79" t="s">
        <v>298</v>
      </c>
      <c r="P151" s="81">
        <v>43474.02936342593</v>
      </c>
      <c r="Q151" s="79" t="s">
        <v>354</v>
      </c>
      <c r="R151" s="83" t="s">
        <v>435</v>
      </c>
      <c r="S151" s="79" t="s">
        <v>458</v>
      </c>
      <c r="T151" s="79"/>
      <c r="U151" s="79"/>
      <c r="V151" s="83" t="s">
        <v>581</v>
      </c>
      <c r="W151" s="81">
        <v>43474.02936342593</v>
      </c>
      <c r="X151" s="83" t="s">
        <v>643</v>
      </c>
      <c r="Y151" s="79"/>
      <c r="Z151" s="79"/>
      <c r="AA151" s="82" t="s">
        <v>768</v>
      </c>
      <c r="AB151" s="79"/>
      <c r="AC151" s="79" t="b">
        <v>0</v>
      </c>
      <c r="AD151" s="79">
        <v>0</v>
      </c>
      <c r="AE151" s="82" t="s">
        <v>837</v>
      </c>
      <c r="AF151" s="79" t="b">
        <v>0</v>
      </c>
      <c r="AG151" s="79" t="s">
        <v>850</v>
      </c>
      <c r="AH151" s="79"/>
      <c r="AI151" s="82" t="s">
        <v>837</v>
      </c>
      <c r="AJ151" s="79" t="b">
        <v>0</v>
      </c>
      <c r="AK151" s="79">
        <v>1</v>
      </c>
      <c r="AL151" s="82" t="s">
        <v>764</v>
      </c>
      <c r="AM151" s="79" t="s">
        <v>862</v>
      </c>
      <c r="AN151" s="79" t="b">
        <v>0</v>
      </c>
      <c r="AO151" s="82" t="s">
        <v>764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235</v>
      </c>
      <c r="B152" s="64" t="s">
        <v>244</v>
      </c>
      <c r="C152" s="65" t="s">
        <v>2283</v>
      </c>
      <c r="D152" s="66">
        <v>3.4375</v>
      </c>
      <c r="E152" s="67" t="s">
        <v>136</v>
      </c>
      <c r="F152" s="68">
        <v>33.5625</v>
      </c>
      <c r="G152" s="65"/>
      <c r="H152" s="69"/>
      <c r="I152" s="70"/>
      <c r="J152" s="70"/>
      <c r="K152" s="34" t="s">
        <v>65</v>
      </c>
      <c r="L152" s="77">
        <v>152</v>
      </c>
      <c r="M152" s="77"/>
      <c r="N152" s="72"/>
      <c r="O152" s="79" t="s">
        <v>298</v>
      </c>
      <c r="P152" s="81">
        <v>43475.79690972222</v>
      </c>
      <c r="Q152" s="79" t="s">
        <v>355</v>
      </c>
      <c r="R152" s="83" t="s">
        <v>436</v>
      </c>
      <c r="S152" s="79" t="s">
        <v>458</v>
      </c>
      <c r="T152" s="79"/>
      <c r="U152" s="79"/>
      <c r="V152" s="83" t="s">
        <v>581</v>
      </c>
      <c r="W152" s="81">
        <v>43475.79690972222</v>
      </c>
      <c r="X152" s="83" t="s">
        <v>644</v>
      </c>
      <c r="Y152" s="79"/>
      <c r="Z152" s="79"/>
      <c r="AA152" s="82" t="s">
        <v>769</v>
      </c>
      <c r="AB152" s="79"/>
      <c r="AC152" s="79" t="b">
        <v>0</v>
      </c>
      <c r="AD152" s="79">
        <v>0</v>
      </c>
      <c r="AE152" s="82" t="s">
        <v>837</v>
      </c>
      <c r="AF152" s="79" t="b">
        <v>0</v>
      </c>
      <c r="AG152" s="79" t="s">
        <v>850</v>
      </c>
      <c r="AH152" s="79"/>
      <c r="AI152" s="82" t="s">
        <v>837</v>
      </c>
      <c r="AJ152" s="79" t="b">
        <v>0</v>
      </c>
      <c r="AK152" s="79">
        <v>1</v>
      </c>
      <c r="AL152" s="82" t="s">
        <v>765</v>
      </c>
      <c r="AM152" s="79" t="s">
        <v>862</v>
      </c>
      <c r="AN152" s="79" t="b">
        <v>0</v>
      </c>
      <c r="AO152" s="82" t="s">
        <v>765</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231</v>
      </c>
      <c r="B153" s="64" t="s">
        <v>245</v>
      </c>
      <c r="C153" s="65" t="s">
        <v>2288</v>
      </c>
      <c r="D153" s="66">
        <v>7.375</v>
      </c>
      <c r="E153" s="67" t="s">
        <v>136</v>
      </c>
      <c r="F153" s="68">
        <v>20.625</v>
      </c>
      <c r="G153" s="65"/>
      <c r="H153" s="69"/>
      <c r="I153" s="70"/>
      <c r="J153" s="70"/>
      <c r="K153" s="34" t="s">
        <v>65</v>
      </c>
      <c r="L153" s="77">
        <v>153</v>
      </c>
      <c r="M153" s="77"/>
      <c r="N153" s="72"/>
      <c r="O153" s="79" t="s">
        <v>298</v>
      </c>
      <c r="P153" s="81">
        <v>43418.52006944444</v>
      </c>
      <c r="Q153" s="79" t="s">
        <v>340</v>
      </c>
      <c r="R153" s="83" t="s">
        <v>426</v>
      </c>
      <c r="S153" s="79" t="s">
        <v>458</v>
      </c>
      <c r="T153" s="79" t="s">
        <v>492</v>
      </c>
      <c r="U153" s="79"/>
      <c r="V153" s="83" t="s">
        <v>578</v>
      </c>
      <c r="W153" s="81">
        <v>43418.52006944444</v>
      </c>
      <c r="X153" s="83" t="s">
        <v>629</v>
      </c>
      <c r="Y153" s="79"/>
      <c r="Z153" s="79"/>
      <c r="AA153" s="82" t="s">
        <v>754</v>
      </c>
      <c r="AB153" s="79"/>
      <c r="AC153" s="79" t="b">
        <v>0</v>
      </c>
      <c r="AD153" s="79">
        <v>7</v>
      </c>
      <c r="AE153" s="82" t="s">
        <v>837</v>
      </c>
      <c r="AF153" s="79" t="b">
        <v>0</v>
      </c>
      <c r="AG153" s="79" t="s">
        <v>850</v>
      </c>
      <c r="AH153" s="79"/>
      <c r="AI153" s="82" t="s">
        <v>837</v>
      </c>
      <c r="AJ153" s="79" t="b">
        <v>0</v>
      </c>
      <c r="AK153" s="79">
        <v>0</v>
      </c>
      <c r="AL153" s="82" t="s">
        <v>837</v>
      </c>
      <c r="AM153" s="79" t="s">
        <v>859</v>
      </c>
      <c r="AN153" s="79" t="b">
        <v>0</v>
      </c>
      <c r="AO153" s="82" t="s">
        <v>754</v>
      </c>
      <c r="AP153" s="79" t="s">
        <v>176</v>
      </c>
      <c r="AQ153" s="79">
        <v>0</v>
      </c>
      <c r="AR153" s="79">
        <v>0</v>
      </c>
      <c r="AS153" s="79"/>
      <c r="AT153" s="79"/>
      <c r="AU153" s="79"/>
      <c r="AV153" s="79"/>
      <c r="AW153" s="79"/>
      <c r="AX153" s="79"/>
      <c r="AY153" s="79"/>
      <c r="AZ153" s="79"/>
      <c r="BA153">
        <v>11</v>
      </c>
      <c r="BB153" s="78" t="str">
        <f>REPLACE(INDEX(GroupVertices[Group],MATCH(Edges[[#This Row],[Vertex 1]],GroupVertices[Vertex],0)),1,1,"")</f>
        <v>1</v>
      </c>
      <c r="BC153" s="78" t="str">
        <f>REPLACE(INDEX(GroupVertices[Group],MATCH(Edges[[#This Row],[Vertex 2]],GroupVertices[Vertex],0)),1,1,"")</f>
        <v>4</v>
      </c>
      <c r="BD153" s="48"/>
      <c r="BE153" s="49"/>
      <c r="BF153" s="48"/>
      <c r="BG153" s="49"/>
      <c r="BH153" s="48"/>
      <c r="BI153" s="49"/>
      <c r="BJ153" s="48"/>
      <c r="BK153" s="49"/>
      <c r="BL153" s="48"/>
    </row>
    <row r="154" spans="1:64" ht="15">
      <c r="A154" s="64" t="s">
        <v>231</v>
      </c>
      <c r="B154" s="64" t="s">
        <v>245</v>
      </c>
      <c r="C154" s="65" t="s">
        <v>2288</v>
      </c>
      <c r="D154" s="66">
        <v>7.375</v>
      </c>
      <c r="E154" s="67" t="s">
        <v>136</v>
      </c>
      <c r="F154" s="68">
        <v>20.625</v>
      </c>
      <c r="G154" s="65"/>
      <c r="H154" s="69"/>
      <c r="I154" s="70"/>
      <c r="J154" s="70"/>
      <c r="K154" s="34" t="s">
        <v>65</v>
      </c>
      <c r="L154" s="77">
        <v>154</v>
      </c>
      <c r="M154" s="77"/>
      <c r="N154" s="72"/>
      <c r="O154" s="79" t="s">
        <v>298</v>
      </c>
      <c r="P154" s="81">
        <v>43424.69260416667</v>
      </c>
      <c r="Q154" s="79" t="s">
        <v>341</v>
      </c>
      <c r="R154" s="83" t="s">
        <v>427</v>
      </c>
      <c r="S154" s="79" t="s">
        <v>458</v>
      </c>
      <c r="T154" s="79" t="s">
        <v>492</v>
      </c>
      <c r="U154" s="79"/>
      <c r="V154" s="83" t="s">
        <v>578</v>
      </c>
      <c r="W154" s="81">
        <v>43424.69260416667</v>
      </c>
      <c r="X154" s="83" t="s">
        <v>630</v>
      </c>
      <c r="Y154" s="79"/>
      <c r="Z154" s="79"/>
      <c r="AA154" s="82" t="s">
        <v>755</v>
      </c>
      <c r="AB154" s="79"/>
      <c r="AC154" s="79" t="b">
        <v>0</v>
      </c>
      <c r="AD154" s="79">
        <v>0</v>
      </c>
      <c r="AE154" s="82" t="s">
        <v>837</v>
      </c>
      <c r="AF154" s="79" t="b">
        <v>0</v>
      </c>
      <c r="AG154" s="79" t="s">
        <v>850</v>
      </c>
      <c r="AH154" s="79"/>
      <c r="AI154" s="82" t="s">
        <v>837</v>
      </c>
      <c r="AJ154" s="79" t="b">
        <v>0</v>
      </c>
      <c r="AK154" s="79">
        <v>0</v>
      </c>
      <c r="AL154" s="82" t="s">
        <v>837</v>
      </c>
      <c r="AM154" s="79" t="s">
        <v>859</v>
      </c>
      <c r="AN154" s="79" t="b">
        <v>0</v>
      </c>
      <c r="AO154" s="82" t="s">
        <v>755</v>
      </c>
      <c r="AP154" s="79" t="s">
        <v>176</v>
      </c>
      <c r="AQ154" s="79">
        <v>0</v>
      </c>
      <c r="AR154" s="79">
        <v>0</v>
      </c>
      <c r="AS154" s="79"/>
      <c r="AT154" s="79"/>
      <c r="AU154" s="79"/>
      <c r="AV154" s="79"/>
      <c r="AW154" s="79"/>
      <c r="AX154" s="79"/>
      <c r="AY154" s="79"/>
      <c r="AZ154" s="79"/>
      <c r="BA154">
        <v>11</v>
      </c>
      <c r="BB154" s="78" t="str">
        <f>REPLACE(INDEX(GroupVertices[Group],MATCH(Edges[[#This Row],[Vertex 1]],GroupVertices[Vertex],0)),1,1,"")</f>
        <v>1</v>
      </c>
      <c r="BC154" s="78" t="str">
        <f>REPLACE(INDEX(GroupVertices[Group],MATCH(Edges[[#This Row],[Vertex 2]],GroupVertices[Vertex],0)),1,1,"")</f>
        <v>4</v>
      </c>
      <c r="BD154" s="48"/>
      <c r="BE154" s="49"/>
      <c r="BF154" s="48"/>
      <c r="BG154" s="49"/>
      <c r="BH154" s="48"/>
      <c r="BI154" s="49"/>
      <c r="BJ154" s="48"/>
      <c r="BK154" s="49"/>
      <c r="BL154" s="48"/>
    </row>
    <row r="155" spans="1:64" ht="15">
      <c r="A155" s="64" t="s">
        <v>231</v>
      </c>
      <c r="B155" s="64" t="s">
        <v>245</v>
      </c>
      <c r="C155" s="65" t="s">
        <v>2288</v>
      </c>
      <c r="D155" s="66">
        <v>7.375</v>
      </c>
      <c r="E155" s="67" t="s">
        <v>136</v>
      </c>
      <c r="F155" s="68">
        <v>20.625</v>
      </c>
      <c r="G155" s="65"/>
      <c r="H155" s="69"/>
      <c r="I155" s="70"/>
      <c r="J155" s="70"/>
      <c r="K155" s="34" t="s">
        <v>65</v>
      </c>
      <c r="L155" s="77">
        <v>155</v>
      </c>
      <c r="M155" s="77"/>
      <c r="N155" s="72"/>
      <c r="O155" s="79" t="s">
        <v>298</v>
      </c>
      <c r="P155" s="81">
        <v>43429.60822916667</v>
      </c>
      <c r="Q155" s="79" t="s">
        <v>342</v>
      </c>
      <c r="R155" s="83" t="s">
        <v>428</v>
      </c>
      <c r="S155" s="79" t="s">
        <v>458</v>
      </c>
      <c r="T155" s="79" t="s">
        <v>493</v>
      </c>
      <c r="U155" s="79"/>
      <c r="V155" s="83" t="s">
        <v>578</v>
      </c>
      <c r="W155" s="81">
        <v>43429.60822916667</v>
      </c>
      <c r="X155" s="83" t="s">
        <v>631</v>
      </c>
      <c r="Y155" s="79"/>
      <c r="Z155" s="79"/>
      <c r="AA155" s="82" t="s">
        <v>756</v>
      </c>
      <c r="AB155" s="79"/>
      <c r="AC155" s="79" t="b">
        <v>0</v>
      </c>
      <c r="AD155" s="79">
        <v>2</v>
      </c>
      <c r="AE155" s="82" t="s">
        <v>837</v>
      </c>
      <c r="AF155" s="79" t="b">
        <v>0</v>
      </c>
      <c r="AG155" s="79" t="s">
        <v>850</v>
      </c>
      <c r="AH155" s="79"/>
      <c r="AI155" s="82" t="s">
        <v>837</v>
      </c>
      <c r="AJ155" s="79" t="b">
        <v>0</v>
      </c>
      <c r="AK155" s="79">
        <v>0</v>
      </c>
      <c r="AL155" s="82" t="s">
        <v>837</v>
      </c>
      <c r="AM155" s="79" t="s">
        <v>859</v>
      </c>
      <c r="AN155" s="79" t="b">
        <v>0</v>
      </c>
      <c r="AO155" s="82" t="s">
        <v>756</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1</v>
      </c>
      <c r="BC155" s="78" t="str">
        <f>REPLACE(INDEX(GroupVertices[Group],MATCH(Edges[[#This Row],[Vertex 2]],GroupVertices[Vertex],0)),1,1,"")</f>
        <v>4</v>
      </c>
      <c r="BD155" s="48"/>
      <c r="BE155" s="49"/>
      <c r="BF155" s="48"/>
      <c r="BG155" s="49"/>
      <c r="BH155" s="48"/>
      <c r="BI155" s="49"/>
      <c r="BJ155" s="48"/>
      <c r="BK155" s="49"/>
      <c r="BL155" s="48"/>
    </row>
    <row r="156" spans="1:64" ht="15">
      <c r="A156" s="64" t="s">
        <v>231</v>
      </c>
      <c r="B156" s="64" t="s">
        <v>245</v>
      </c>
      <c r="C156" s="65" t="s">
        <v>2288</v>
      </c>
      <c r="D156" s="66">
        <v>7.375</v>
      </c>
      <c r="E156" s="67" t="s">
        <v>136</v>
      </c>
      <c r="F156" s="68">
        <v>20.625</v>
      </c>
      <c r="G156" s="65"/>
      <c r="H156" s="69"/>
      <c r="I156" s="70"/>
      <c r="J156" s="70"/>
      <c r="K156" s="34" t="s">
        <v>65</v>
      </c>
      <c r="L156" s="77">
        <v>156</v>
      </c>
      <c r="M156" s="77"/>
      <c r="N156" s="72"/>
      <c r="O156" s="79" t="s">
        <v>298</v>
      </c>
      <c r="P156" s="81">
        <v>43437.232615740744</v>
      </c>
      <c r="Q156" s="79" t="s">
        <v>343</v>
      </c>
      <c r="R156" s="83" t="s">
        <v>429</v>
      </c>
      <c r="S156" s="79" t="s">
        <v>458</v>
      </c>
      <c r="T156" s="79" t="s">
        <v>493</v>
      </c>
      <c r="U156" s="79"/>
      <c r="V156" s="83" t="s">
        <v>578</v>
      </c>
      <c r="W156" s="81">
        <v>43437.232615740744</v>
      </c>
      <c r="X156" s="83" t="s">
        <v>632</v>
      </c>
      <c r="Y156" s="79"/>
      <c r="Z156" s="79"/>
      <c r="AA156" s="82" t="s">
        <v>757</v>
      </c>
      <c r="AB156" s="79"/>
      <c r="AC156" s="79" t="b">
        <v>0</v>
      </c>
      <c r="AD156" s="79">
        <v>5</v>
      </c>
      <c r="AE156" s="82" t="s">
        <v>837</v>
      </c>
      <c r="AF156" s="79" t="b">
        <v>0</v>
      </c>
      <c r="AG156" s="79" t="s">
        <v>850</v>
      </c>
      <c r="AH156" s="79"/>
      <c r="AI156" s="82" t="s">
        <v>837</v>
      </c>
      <c r="AJ156" s="79" t="b">
        <v>0</v>
      </c>
      <c r="AK156" s="79">
        <v>0</v>
      </c>
      <c r="AL156" s="82" t="s">
        <v>837</v>
      </c>
      <c r="AM156" s="79" t="s">
        <v>859</v>
      </c>
      <c r="AN156" s="79" t="b">
        <v>0</v>
      </c>
      <c r="AO156" s="82" t="s">
        <v>757</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1</v>
      </c>
      <c r="BC156" s="78" t="str">
        <f>REPLACE(INDEX(GroupVertices[Group],MATCH(Edges[[#This Row],[Vertex 2]],GroupVertices[Vertex],0)),1,1,"")</f>
        <v>4</v>
      </c>
      <c r="BD156" s="48"/>
      <c r="BE156" s="49"/>
      <c r="BF156" s="48"/>
      <c r="BG156" s="49"/>
      <c r="BH156" s="48"/>
      <c r="BI156" s="49"/>
      <c r="BJ156" s="48"/>
      <c r="BK156" s="49"/>
      <c r="BL156" s="48"/>
    </row>
    <row r="157" spans="1:64" ht="15">
      <c r="A157" s="64" t="s">
        <v>231</v>
      </c>
      <c r="B157" s="64" t="s">
        <v>245</v>
      </c>
      <c r="C157" s="65" t="s">
        <v>2288</v>
      </c>
      <c r="D157" s="66">
        <v>7.375</v>
      </c>
      <c r="E157" s="67" t="s">
        <v>136</v>
      </c>
      <c r="F157" s="68">
        <v>20.625</v>
      </c>
      <c r="G157" s="65"/>
      <c r="H157" s="69"/>
      <c r="I157" s="70"/>
      <c r="J157" s="70"/>
      <c r="K157" s="34" t="s">
        <v>65</v>
      </c>
      <c r="L157" s="77">
        <v>157</v>
      </c>
      <c r="M157" s="77"/>
      <c r="N157" s="72"/>
      <c r="O157" s="79" t="s">
        <v>298</v>
      </c>
      <c r="P157" s="81">
        <v>43446.58105324074</v>
      </c>
      <c r="Q157" s="79" t="s">
        <v>344</v>
      </c>
      <c r="R157" s="83" t="s">
        <v>430</v>
      </c>
      <c r="S157" s="79" t="s">
        <v>458</v>
      </c>
      <c r="T157" s="79" t="s">
        <v>492</v>
      </c>
      <c r="U157" s="79"/>
      <c r="V157" s="83" t="s">
        <v>578</v>
      </c>
      <c r="W157" s="81">
        <v>43446.58105324074</v>
      </c>
      <c r="X157" s="83" t="s">
        <v>633</v>
      </c>
      <c r="Y157" s="79"/>
      <c r="Z157" s="79"/>
      <c r="AA157" s="82" t="s">
        <v>758</v>
      </c>
      <c r="AB157" s="79"/>
      <c r="AC157" s="79" t="b">
        <v>0</v>
      </c>
      <c r="AD157" s="79">
        <v>5</v>
      </c>
      <c r="AE157" s="82" t="s">
        <v>837</v>
      </c>
      <c r="AF157" s="79" t="b">
        <v>0</v>
      </c>
      <c r="AG157" s="79" t="s">
        <v>850</v>
      </c>
      <c r="AH157" s="79"/>
      <c r="AI157" s="82" t="s">
        <v>837</v>
      </c>
      <c r="AJ157" s="79" t="b">
        <v>0</v>
      </c>
      <c r="AK157" s="79">
        <v>0</v>
      </c>
      <c r="AL157" s="82" t="s">
        <v>837</v>
      </c>
      <c r="AM157" s="79" t="s">
        <v>859</v>
      </c>
      <c r="AN157" s="79" t="b">
        <v>0</v>
      </c>
      <c r="AO157" s="82" t="s">
        <v>758</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1</v>
      </c>
      <c r="BC157" s="78" t="str">
        <f>REPLACE(INDEX(GroupVertices[Group],MATCH(Edges[[#This Row],[Vertex 2]],GroupVertices[Vertex],0)),1,1,"")</f>
        <v>4</v>
      </c>
      <c r="BD157" s="48"/>
      <c r="BE157" s="49"/>
      <c r="BF157" s="48"/>
      <c r="BG157" s="49"/>
      <c r="BH157" s="48"/>
      <c r="BI157" s="49"/>
      <c r="BJ157" s="48"/>
      <c r="BK157" s="49"/>
      <c r="BL157" s="48"/>
    </row>
    <row r="158" spans="1:64" ht="15">
      <c r="A158" s="64" t="s">
        <v>231</v>
      </c>
      <c r="B158" s="64" t="s">
        <v>245</v>
      </c>
      <c r="C158" s="65" t="s">
        <v>2288</v>
      </c>
      <c r="D158" s="66">
        <v>7.375</v>
      </c>
      <c r="E158" s="67" t="s">
        <v>136</v>
      </c>
      <c r="F158" s="68">
        <v>20.625</v>
      </c>
      <c r="G158" s="65"/>
      <c r="H158" s="69"/>
      <c r="I158" s="70"/>
      <c r="J158" s="70"/>
      <c r="K158" s="34" t="s">
        <v>65</v>
      </c>
      <c r="L158" s="77">
        <v>158</v>
      </c>
      <c r="M158" s="77"/>
      <c r="N158" s="72"/>
      <c r="O158" s="79" t="s">
        <v>298</v>
      </c>
      <c r="P158" s="81">
        <v>43450.549166666664</v>
      </c>
      <c r="Q158" s="79" t="s">
        <v>345</v>
      </c>
      <c r="R158" s="83" t="s">
        <v>431</v>
      </c>
      <c r="S158" s="79" t="s">
        <v>458</v>
      </c>
      <c r="T158" s="79" t="s">
        <v>494</v>
      </c>
      <c r="U158" s="79"/>
      <c r="V158" s="83" t="s">
        <v>578</v>
      </c>
      <c r="W158" s="81">
        <v>43450.549166666664</v>
      </c>
      <c r="X158" s="83" t="s">
        <v>634</v>
      </c>
      <c r="Y158" s="79"/>
      <c r="Z158" s="79"/>
      <c r="AA158" s="82" t="s">
        <v>759</v>
      </c>
      <c r="AB158" s="79"/>
      <c r="AC158" s="79" t="b">
        <v>0</v>
      </c>
      <c r="AD158" s="79">
        <v>7</v>
      </c>
      <c r="AE158" s="82" t="s">
        <v>837</v>
      </c>
      <c r="AF158" s="79" t="b">
        <v>0</v>
      </c>
      <c r="AG158" s="79" t="s">
        <v>850</v>
      </c>
      <c r="AH158" s="79"/>
      <c r="AI158" s="82" t="s">
        <v>837</v>
      </c>
      <c r="AJ158" s="79" t="b">
        <v>0</v>
      </c>
      <c r="AK158" s="79">
        <v>0</v>
      </c>
      <c r="AL158" s="82" t="s">
        <v>837</v>
      </c>
      <c r="AM158" s="79" t="s">
        <v>859</v>
      </c>
      <c r="AN158" s="79" t="b">
        <v>0</v>
      </c>
      <c r="AO158" s="82" t="s">
        <v>759</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1</v>
      </c>
      <c r="BC158" s="78" t="str">
        <f>REPLACE(INDEX(GroupVertices[Group],MATCH(Edges[[#This Row],[Vertex 2]],GroupVertices[Vertex],0)),1,1,"")</f>
        <v>4</v>
      </c>
      <c r="BD158" s="48"/>
      <c r="BE158" s="49"/>
      <c r="BF158" s="48"/>
      <c r="BG158" s="49"/>
      <c r="BH158" s="48"/>
      <c r="BI158" s="49"/>
      <c r="BJ158" s="48"/>
      <c r="BK158" s="49"/>
      <c r="BL158" s="48"/>
    </row>
    <row r="159" spans="1:64" ht="15">
      <c r="A159" s="64" t="s">
        <v>231</v>
      </c>
      <c r="B159" s="64" t="s">
        <v>245</v>
      </c>
      <c r="C159" s="65" t="s">
        <v>2288</v>
      </c>
      <c r="D159" s="66">
        <v>7.375</v>
      </c>
      <c r="E159" s="67" t="s">
        <v>136</v>
      </c>
      <c r="F159" s="68">
        <v>20.625</v>
      </c>
      <c r="G159" s="65"/>
      <c r="H159" s="69"/>
      <c r="I159" s="70"/>
      <c r="J159" s="70"/>
      <c r="K159" s="34" t="s">
        <v>65</v>
      </c>
      <c r="L159" s="77">
        <v>159</v>
      </c>
      <c r="M159" s="77"/>
      <c r="N159" s="72"/>
      <c r="O159" s="79" t="s">
        <v>298</v>
      </c>
      <c r="P159" s="81">
        <v>43460.748078703706</v>
      </c>
      <c r="Q159" s="79" t="s">
        <v>348</v>
      </c>
      <c r="R159" s="83" t="s">
        <v>434</v>
      </c>
      <c r="S159" s="79" t="s">
        <v>458</v>
      </c>
      <c r="T159" s="79" t="s">
        <v>494</v>
      </c>
      <c r="U159" s="79"/>
      <c r="V159" s="83" t="s">
        <v>578</v>
      </c>
      <c r="W159" s="81">
        <v>43460.748078703706</v>
      </c>
      <c r="X159" s="83" t="s">
        <v>637</v>
      </c>
      <c r="Y159" s="79"/>
      <c r="Z159" s="79"/>
      <c r="AA159" s="82" t="s">
        <v>762</v>
      </c>
      <c r="AB159" s="79"/>
      <c r="AC159" s="79" t="b">
        <v>0</v>
      </c>
      <c r="AD159" s="79">
        <v>6</v>
      </c>
      <c r="AE159" s="82" t="s">
        <v>837</v>
      </c>
      <c r="AF159" s="79" t="b">
        <v>0</v>
      </c>
      <c r="AG159" s="79" t="s">
        <v>850</v>
      </c>
      <c r="AH159" s="79"/>
      <c r="AI159" s="82" t="s">
        <v>837</v>
      </c>
      <c r="AJ159" s="79" t="b">
        <v>0</v>
      </c>
      <c r="AK159" s="79">
        <v>0</v>
      </c>
      <c r="AL159" s="82" t="s">
        <v>837</v>
      </c>
      <c r="AM159" s="79" t="s">
        <v>859</v>
      </c>
      <c r="AN159" s="79" t="b">
        <v>0</v>
      </c>
      <c r="AO159" s="82" t="s">
        <v>762</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1</v>
      </c>
      <c r="BC159" s="78" t="str">
        <f>REPLACE(INDEX(GroupVertices[Group],MATCH(Edges[[#This Row],[Vertex 2]],GroupVertices[Vertex],0)),1,1,"")</f>
        <v>4</v>
      </c>
      <c r="BD159" s="48"/>
      <c r="BE159" s="49"/>
      <c r="BF159" s="48"/>
      <c r="BG159" s="49"/>
      <c r="BH159" s="48"/>
      <c r="BI159" s="49"/>
      <c r="BJ159" s="48"/>
      <c r="BK159" s="49"/>
      <c r="BL159" s="48"/>
    </row>
    <row r="160" spans="1:64" ht="15">
      <c r="A160" s="64" t="s">
        <v>231</v>
      </c>
      <c r="B160" s="64" t="s">
        <v>245</v>
      </c>
      <c r="C160" s="65" t="s">
        <v>2288</v>
      </c>
      <c r="D160" s="66">
        <v>7.375</v>
      </c>
      <c r="E160" s="67" t="s">
        <v>136</v>
      </c>
      <c r="F160" s="68">
        <v>20.625</v>
      </c>
      <c r="G160" s="65"/>
      <c r="H160" s="69"/>
      <c r="I160" s="70"/>
      <c r="J160" s="70"/>
      <c r="K160" s="34" t="s">
        <v>65</v>
      </c>
      <c r="L160" s="77">
        <v>160</v>
      </c>
      <c r="M160" s="77"/>
      <c r="N160" s="72"/>
      <c r="O160" s="79" t="s">
        <v>298</v>
      </c>
      <c r="P160" s="81">
        <v>43468.69962962963</v>
      </c>
      <c r="Q160" s="79" t="s">
        <v>349</v>
      </c>
      <c r="R160" s="83" t="s">
        <v>417</v>
      </c>
      <c r="S160" s="79" t="s">
        <v>458</v>
      </c>
      <c r="T160" s="79" t="s">
        <v>494</v>
      </c>
      <c r="U160" s="79"/>
      <c r="V160" s="83" t="s">
        <v>578</v>
      </c>
      <c r="W160" s="81">
        <v>43468.69962962963</v>
      </c>
      <c r="X160" s="83" t="s">
        <v>638</v>
      </c>
      <c r="Y160" s="79"/>
      <c r="Z160" s="79"/>
      <c r="AA160" s="82" t="s">
        <v>763</v>
      </c>
      <c r="AB160" s="79"/>
      <c r="AC160" s="79" t="b">
        <v>0</v>
      </c>
      <c r="AD160" s="79">
        <v>4</v>
      </c>
      <c r="AE160" s="82" t="s">
        <v>837</v>
      </c>
      <c r="AF160" s="79" t="b">
        <v>0</v>
      </c>
      <c r="AG160" s="79" t="s">
        <v>850</v>
      </c>
      <c r="AH160" s="79"/>
      <c r="AI160" s="82" t="s">
        <v>837</v>
      </c>
      <c r="AJ160" s="79" t="b">
        <v>0</v>
      </c>
      <c r="AK160" s="79">
        <v>0</v>
      </c>
      <c r="AL160" s="82" t="s">
        <v>837</v>
      </c>
      <c r="AM160" s="79" t="s">
        <v>859</v>
      </c>
      <c r="AN160" s="79" t="b">
        <v>0</v>
      </c>
      <c r="AO160" s="82" t="s">
        <v>763</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1</v>
      </c>
      <c r="BC160" s="78" t="str">
        <f>REPLACE(INDEX(GroupVertices[Group],MATCH(Edges[[#This Row],[Vertex 2]],GroupVertices[Vertex],0)),1,1,"")</f>
        <v>4</v>
      </c>
      <c r="BD160" s="48"/>
      <c r="BE160" s="49"/>
      <c r="BF160" s="48"/>
      <c r="BG160" s="49"/>
      <c r="BH160" s="48"/>
      <c r="BI160" s="49"/>
      <c r="BJ160" s="48"/>
      <c r="BK160" s="49"/>
      <c r="BL160" s="48"/>
    </row>
    <row r="161" spans="1:64" ht="15">
      <c r="A161" s="64" t="s">
        <v>231</v>
      </c>
      <c r="B161" s="64" t="s">
        <v>245</v>
      </c>
      <c r="C161" s="65" t="s">
        <v>2288</v>
      </c>
      <c r="D161" s="66">
        <v>7.375</v>
      </c>
      <c r="E161" s="67" t="s">
        <v>136</v>
      </c>
      <c r="F161" s="68">
        <v>20.625</v>
      </c>
      <c r="G161" s="65"/>
      <c r="H161" s="69"/>
      <c r="I161" s="70"/>
      <c r="J161" s="70"/>
      <c r="K161" s="34" t="s">
        <v>65</v>
      </c>
      <c r="L161" s="77">
        <v>161</v>
      </c>
      <c r="M161" s="77"/>
      <c r="N161" s="72"/>
      <c r="O161" s="79" t="s">
        <v>298</v>
      </c>
      <c r="P161" s="81">
        <v>43470.627291666664</v>
      </c>
      <c r="Q161" s="79" t="s">
        <v>346</v>
      </c>
      <c r="R161" s="83" t="s">
        <v>432</v>
      </c>
      <c r="S161" s="79" t="s">
        <v>458</v>
      </c>
      <c r="T161" s="79" t="s">
        <v>494</v>
      </c>
      <c r="U161" s="79"/>
      <c r="V161" s="83" t="s">
        <v>578</v>
      </c>
      <c r="W161" s="81">
        <v>43470.627291666664</v>
      </c>
      <c r="X161" s="83" t="s">
        <v>635</v>
      </c>
      <c r="Y161" s="79"/>
      <c r="Z161" s="79"/>
      <c r="AA161" s="82" t="s">
        <v>760</v>
      </c>
      <c r="AB161" s="79"/>
      <c r="AC161" s="79" t="b">
        <v>0</v>
      </c>
      <c r="AD161" s="79">
        <v>6</v>
      </c>
      <c r="AE161" s="82" t="s">
        <v>837</v>
      </c>
      <c r="AF161" s="79" t="b">
        <v>0</v>
      </c>
      <c r="AG161" s="79" t="s">
        <v>850</v>
      </c>
      <c r="AH161" s="79"/>
      <c r="AI161" s="82" t="s">
        <v>837</v>
      </c>
      <c r="AJ161" s="79" t="b">
        <v>0</v>
      </c>
      <c r="AK161" s="79">
        <v>0</v>
      </c>
      <c r="AL161" s="82" t="s">
        <v>837</v>
      </c>
      <c r="AM161" s="79" t="s">
        <v>859</v>
      </c>
      <c r="AN161" s="79" t="b">
        <v>0</v>
      </c>
      <c r="AO161" s="82" t="s">
        <v>760</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1</v>
      </c>
      <c r="BC161" s="78" t="str">
        <f>REPLACE(INDEX(GroupVertices[Group],MATCH(Edges[[#This Row],[Vertex 2]],GroupVertices[Vertex],0)),1,1,"")</f>
        <v>4</v>
      </c>
      <c r="BD161" s="48"/>
      <c r="BE161" s="49"/>
      <c r="BF161" s="48"/>
      <c r="BG161" s="49"/>
      <c r="BH161" s="48"/>
      <c r="BI161" s="49"/>
      <c r="BJ161" s="48"/>
      <c r="BK161" s="49"/>
      <c r="BL161" s="48"/>
    </row>
    <row r="162" spans="1:64" ht="15">
      <c r="A162" s="64" t="s">
        <v>231</v>
      </c>
      <c r="B162" s="64" t="s">
        <v>245</v>
      </c>
      <c r="C162" s="65" t="s">
        <v>2288</v>
      </c>
      <c r="D162" s="66">
        <v>7.375</v>
      </c>
      <c r="E162" s="67" t="s">
        <v>136</v>
      </c>
      <c r="F162" s="68">
        <v>20.625</v>
      </c>
      <c r="G162" s="65"/>
      <c r="H162" s="69"/>
      <c r="I162" s="70"/>
      <c r="J162" s="70"/>
      <c r="K162" s="34" t="s">
        <v>65</v>
      </c>
      <c r="L162" s="77">
        <v>162</v>
      </c>
      <c r="M162" s="77"/>
      <c r="N162" s="72"/>
      <c r="O162" s="79" t="s">
        <v>298</v>
      </c>
      <c r="P162" s="81">
        <v>43473.903402777774</v>
      </c>
      <c r="Q162" s="79" t="s">
        <v>350</v>
      </c>
      <c r="R162" s="83" t="s">
        <v>435</v>
      </c>
      <c r="S162" s="79" t="s">
        <v>458</v>
      </c>
      <c r="T162" s="79" t="s">
        <v>494</v>
      </c>
      <c r="U162" s="79"/>
      <c r="V162" s="83" t="s">
        <v>578</v>
      </c>
      <c r="W162" s="81">
        <v>43473.903402777774</v>
      </c>
      <c r="X162" s="83" t="s">
        <v>639</v>
      </c>
      <c r="Y162" s="79"/>
      <c r="Z162" s="79"/>
      <c r="AA162" s="82" t="s">
        <v>764</v>
      </c>
      <c r="AB162" s="79"/>
      <c r="AC162" s="79" t="b">
        <v>0</v>
      </c>
      <c r="AD162" s="79">
        <v>1</v>
      </c>
      <c r="AE162" s="82" t="s">
        <v>837</v>
      </c>
      <c r="AF162" s="79" t="b">
        <v>0</v>
      </c>
      <c r="AG162" s="79" t="s">
        <v>850</v>
      </c>
      <c r="AH162" s="79"/>
      <c r="AI162" s="82" t="s">
        <v>837</v>
      </c>
      <c r="AJ162" s="79" t="b">
        <v>0</v>
      </c>
      <c r="AK162" s="79">
        <v>1</v>
      </c>
      <c r="AL162" s="82" t="s">
        <v>837</v>
      </c>
      <c r="AM162" s="79" t="s">
        <v>859</v>
      </c>
      <c r="AN162" s="79" t="b">
        <v>0</v>
      </c>
      <c r="AO162" s="82" t="s">
        <v>764</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1</v>
      </c>
      <c r="BC162" s="78" t="str">
        <f>REPLACE(INDEX(GroupVertices[Group],MATCH(Edges[[#This Row],[Vertex 2]],GroupVertices[Vertex],0)),1,1,"")</f>
        <v>4</v>
      </c>
      <c r="BD162" s="48"/>
      <c r="BE162" s="49"/>
      <c r="BF162" s="48"/>
      <c r="BG162" s="49"/>
      <c r="BH162" s="48"/>
      <c r="BI162" s="49"/>
      <c r="BJ162" s="48"/>
      <c r="BK162" s="49"/>
      <c r="BL162" s="48"/>
    </row>
    <row r="163" spans="1:64" ht="15">
      <c r="A163" s="64" t="s">
        <v>231</v>
      </c>
      <c r="B163" s="64" t="s">
        <v>245</v>
      </c>
      <c r="C163" s="65" t="s">
        <v>2288</v>
      </c>
      <c r="D163" s="66">
        <v>7.375</v>
      </c>
      <c r="E163" s="67" t="s">
        <v>136</v>
      </c>
      <c r="F163" s="68">
        <v>20.625</v>
      </c>
      <c r="G163" s="65"/>
      <c r="H163" s="69"/>
      <c r="I163" s="70"/>
      <c r="J163" s="70"/>
      <c r="K163" s="34" t="s">
        <v>65</v>
      </c>
      <c r="L163" s="77">
        <v>163</v>
      </c>
      <c r="M163" s="77"/>
      <c r="N163" s="72"/>
      <c r="O163" s="79" t="s">
        <v>298</v>
      </c>
      <c r="P163" s="81">
        <v>43475.518842592595</v>
      </c>
      <c r="Q163" s="79" t="s">
        <v>351</v>
      </c>
      <c r="R163" s="83" t="s">
        <v>436</v>
      </c>
      <c r="S163" s="79" t="s">
        <v>458</v>
      </c>
      <c r="T163" s="79" t="s">
        <v>494</v>
      </c>
      <c r="U163" s="79"/>
      <c r="V163" s="83" t="s">
        <v>578</v>
      </c>
      <c r="W163" s="81">
        <v>43475.518842592595</v>
      </c>
      <c r="X163" s="83" t="s">
        <v>640</v>
      </c>
      <c r="Y163" s="79"/>
      <c r="Z163" s="79"/>
      <c r="AA163" s="82" t="s">
        <v>765</v>
      </c>
      <c r="AB163" s="79"/>
      <c r="AC163" s="79" t="b">
        <v>0</v>
      </c>
      <c r="AD163" s="79">
        <v>5</v>
      </c>
      <c r="AE163" s="82" t="s">
        <v>837</v>
      </c>
      <c r="AF163" s="79" t="b">
        <v>0</v>
      </c>
      <c r="AG163" s="79" t="s">
        <v>850</v>
      </c>
      <c r="AH163" s="79"/>
      <c r="AI163" s="82" t="s">
        <v>837</v>
      </c>
      <c r="AJ163" s="79" t="b">
        <v>0</v>
      </c>
      <c r="AK163" s="79">
        <v>1</v>
      </c>
      <c r="AL163" s="82" t="s">
        <v>837</v>
      </c>
      <c r="AM163" s="79" t="s">
        <v>859</v>
      </c>
      <c r="AN163" s="79" t="b">
        <v>0</v>
      </c>
      <c r="AO163" s="82" t="s">
        <v>765</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1</v>
      </c>
      <c r="BC163" s="78" t="str">
        <f>REPLACE(INDEX(GroupVertices[Group],MATCH(Edges[[#This Row],[Vertex 2]],GroupVertices[Vertex],0)),1,1,"")</f>
        <v>4</v>
      </c>
      <c r="BD163" s="48"/>
      <c r="BE163" s="49"/>
      <c r="BF163" s="48"/>
      <c r="BG163" s="49"/>
      <c r="BH163" s="48"/>
      <c r="BI163" s="49"/>
      <c r="BJ163" s="48"/>
      <c r="BK163" s="49"/>
      <c r="BL163" s="48"/>
    </row>
    <row r="164" spans="1:64" ht="15">
      <c r="A164" s="64" t="s">
        <v>235</v>
      </c>
      <c r="B164" s="64" t="s">
        <v>245</v>
      </c>
      <c r="C164" s="65" t="s">
        <v>2283</v>
      </c>
      <c r="D164" s="66">
        <v>3.4375</v>
      </c>
      <c r="E164" s="67" t="s">
        <v>136</v>
      </c>
      <c r="F164" s="68">
        <v>33.5625</v>
      </c>
      <c r="G164" s="65"/>
      <c r="H164" s="69"/>
      <c r="I164" s="70"/>
      <c r="J164" s="70"/>
      <c r="K164" s="34" t="s">
        <v>65</v>
      </c>
      <c r="L164" s="77">
        <v>164</v>
      </c>
      <c r="M164" s="77"/>
      <c r="N164" s="72"/>
      <c r="O164" s="79" t="s">
        <v>298</v>
      </c>
      <c r="P164" s="81">
        <v>43474.02936342593</v>
      </c>
      <c r="Q164" s="79" t="s">
        <v>354</v>
      </c>
      <c r="R164" s="83" t="s">
        <v>435</v>
      </c>
      <c r="S164" s="79" t="s">
        <v>458</v>
      </c>
      <c r="T164" s="79"/>
      <c r="U164" s="79"/>
      <c r="V164" s="83" t="s">
        <v>581</v>
      </c>
      <c r="W164" s="81">
        <v>43474.02936342593</v>
      </c>
      <c r="X164" s="83" t="s">
        <v>643</v>
      </c>
      <c r="Y164" s="79"/>
      <c r="Z164" s="79"/>
      <c r="AA164" s="82" t="s">
        <v>768</v>
      </c>
      <c r="AB164" s="79"/>
      <c r="AC164" s="79" t="b">
        <v>0</v>
      </c>
      <c r="AD164" s="79">
        <v>0</v>
      </c>
      <c r="AE164" s="82" t="s">
        <v>837</v>
      </c>
      <c r="AF164" s="79" t="b">
        <v>0</v>
      </c>
      <c r="AG164" s="79" t="s">
        <v>850</v>
      </c>
      <c r="AH164" s="79"/>
      <c r="AI164" s="82" t="s">
        <v>837</v>
      </c>
      <c r="AJ164" s="79" t="b">
        <v>0</v>
      </c>
      <c r="AK164" s="79">
        <v>1</v>
      </c>
      <c r="AL164" s="82" t="s">
        <v>764</v>
      </c>
      <c r="AM164" s="79" t="s">
        <v>862</v>
      </c>
      <c r="AN164" s="79" t="b">
        <v>0</v>
      </c>
      <c r="AO164" s="82" t="s">
        <v>764</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235</v>
      </c>
      <c r="B165" s="64" t="s">
        <v>245</v>
      </c>
      <c r="C165" s="65" t="s">
        <v>2283</v>
      </c>
      <c r="D165" s="66">
        <v>3.4375</v>
      </c>
      <c r="E165" s="67" t="s">
        <v>136</v>
      </c>
      <c r="F165" s="68">
        <v>33.5625</v>
      </c>
      <c r="G165" s="65"/>
      <c r="H165" s="69"/>
      <c r="I165" s="70"/>
      <c r="J165" s="70"/>
      <c r="K165" s="34" t="s">
        <v>65</v>
      </c>
      <c r="L165" s="77">
        <v>165</v>
      </c>
      <c r="M165" s="77"/>
      <c r="N165" s="72"/>
      <c r="O165" s="79" t="s">
        <v>298</v>
      </c>
      <c r="P165" s="81">
        <v>43475.79690972222</v>
      </c>
      <c r="Q165" s="79" t="s">
        <v>355</v>
      </c>
      <c r="R165" s="83" t="s">
        <v>436</v>
      </c>
      <c r="S165" s="79" t="s">
        <v>458</v>
      </c>
      <c r="T165" s="79"/>
      <c r="U165" s="79"/>
      <c r="V165" s="83" t="s">
        <v>581</v>
      </c>
      <c r="W165" s="81">
        <v>43475.79690972222</v>
      </c>
      <c r="X165" s="83" t="s">
        <v>644</v>
      </c>
      <c r="Y165" s="79"/>
      <c r="Z165" s="79"/>
      <c r="AA165" s="82" t="s">
        <v>769</v>
      </c>
      <c r="AB165" s="79"/>
      <c r="AC165" s="79" t="b">
        <v>0</v>
      </c>
      <c r="AD165" s="79">
        <v>0</v>
      </c>
      <c r="AE165" s="82" t="s">
        <v>837</v>
      </c>
      <c r="AF165" s="79" t="b">
        <v>0</v>
      </c>
      <c r="AG165" s="79" t="s">
        <v>850</v>
      </c>
      <c r="AH165" s="79"/>
      <c r="AI165" s="82" t="s">
        <v>837</v>
      </c>
      <c r="AJ165" s="79" t="b">
        <v>0</v>
      </c>
      <c r="AK165" s="79">
        <v>1</v>
      </c>
      <c r="AL165" s="82" t="s">
        <v>765</v>
      </c>
      <c r="AM165" s="79" t="s">
        <v>862</v>
      </c>
      <c r="AN165" s="79" t="b">
        <v>0</v>
      </c>
      <c r="AO165" s="82" t="s">
        <v>765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235</v>
      </c>
      <c r="B166" s="64" t="s">
        <v>289</v>
      </c>
      <c r="C166" s="65" t="s">
        <v>2285</v>
      </c>
      <c r="D166" s="66">
        <v>3.875</v>
      </c>
      <c r="E166" s="67" t="s">
        <v>136</v>
      </c>
      <c r="F166" s="68">
        <v>32.125</v>
      </c>
      <c r="G166" s="65"/>
      <c r="H166" s="69"/>
      <c r="I166" s="70"/>
      <c r="J166" s="70"/>
      <c r="K166" s="34" t="s">
        <v>65</v>
      </c>
      <c r="L166" s="77">
        <v>166</v>
      </c>
      <c r="M166" s="77"/>
      <c r="N166" s="72"/>
      <c r="O166" s="79" t="s">
        <v>298</v>
      </c>
      <c r="P166" s="81">
        <v>43477.73471064815</v>
      </c>
      <c r="Q166" s="79" t="s">
        <v>356</v>
      </c>
      <c r="R166" s="83" t="s">
        <v>433</v>
      </c>
      <c r="S166" s="79" t="s">
        <v>458</v>
      </c>
      <c r="T166" s="79"/>
      <c r="U166" s="79"/>
      <c r="V166" s="83" t="s">
        <v>581</v>
      </c>
      <c r="W166" s="81">
        <v>43477.73471064815</v>
      </c>
      <c r="X166" s="83" t="s">
        <v>645</v>
      </c>
      <c r="Y166" s="79"/>
      <c r="Z166" s="79"/>
      <c r="AA166" s="82" t="s">
        <v>770</v>
      </c>
      <c r="AB166" s="79"/>
      <c r="AC166" s="79" t="b">
        <v>0</v>
      </c>
      <c r="AD166" s="79">
        <v>0</v>
      </c>
      <c r="AE166" s="82" t="s">
        <v>837</v>
      </c>
      <c r="AF166" s="79" t="b">
        <v>0</v>
      </c>
      <c r="AG166" s="79" t="s">
        <v>850</v>
      </c>
      <c r="AH166" s="79"/>
      <c r="AI166" s="82" t="s">
        <v>837</v>
      </c>
      <c r="AJ166" s="79" t="b">
        <v>0</v>
      </c>
      <c r="AK166" s="79">
        <v>0</v>
      </c>
      <c r="AL166" s="82" t="s">
        <v>761</v>
      </c>
      <c r="AM166" s="79" t="s">
        <v>862</v>
      </c>
      <c r="AN166" s="79" t="b">
        <v>0</v>
      </c>
      <c r="AO166" s="82" t="s">
        <v>761</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235</v>
      </c>
      <c r="B167" s="64" t="s">
        <v>289</v>
      </c>
      <c r="C167" s="65" t="s">
        <v>2285</v>
      </c>
      <c r="D167" s="66">
        <v>3.875</v>
      </c>
      <c r="E167" s="67" t="s">
        <v>136</v>
      </c>
      <c r="F167" s="68">
        <v>32.125</v>
      </c>
      <c r="G167" s="65"/>
      <c r="H167" s="69"/>
      <c r="I167" s="70"/>
      <c r="J167" s="70"/>
      <c r="K167" s="34" t="s">
        <v>65</v>
      </c>
      <c r="L167" s="77">
        <v>167</v>
      </c>
      <c r="M167" s="77"/>
      <c r="N167" s="72"/>
      <c r="O167" s="79" t="s">
        <v>298</v>
      </c>
      <c r="P167" s="81">
        <v>43478.742210648146</v>
      </c>
      <c r="Q167" s="79" t="s">
        <v>357</v>
      </c>
      <c r="R167" s="83" t="s">
        <v>437</v>
      </c>
      <c r="S167" s="79" t="s">
        <v>458</v>
      </c>
      <c r="T167" s="79"/>
      <c r="U167" s="79"/>
      <c r="V167" s="83" t="s">
        <v>581</v>
      </c>
      <c r="W167" s="81">
        <v>43478.742210648146</v>
      </c>
      <c r="X167" s="83" t="s">
        <v>646</v>
      </c>
      <c r="Y167" s="79"/>
      <c r="Z167" s="79"/>
      <c r="AA167" s="82" t="s">
        <v>771</v>
      </c>
      <c r="AB167" s="79"/>
      <c r="AC167" s="79" t="b">
        <v>0</v>
      </c>
      <c r="AD167" s="79">
        <v>0</v>
      </c>
      <c r="AE167" s="82" t="s">
        <v>837</v>
      </c>
      <c r="AF167" s="79" t="b">
        <v>0</v>
      </c>
      <c r="AG167" s="79" t="s">
        <v>850</v>
      </c>
      <c r="AH167" s="79"/>
      <c r="AI167" s="82" t="s">
        <v>837</v>
      </c>
      <c r="AJ167" s="79" t="b">
        <v>0</v>
      </c>
      <c r="AK167" s="79">
        <v>0</v>
      </c>
      <c r="AL167" s="82" t="s">
        <v>766</v>
      </c>
      <c r="AM167" s="79" t="s">
        <v>862</v>
      </c>
      <c r="AN167" s="79" t="b">
        <v>0</v>
      </c>
      <c r="AO167" s="82" t="s">
        <v>766</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235</v>
      </c>
      <c r="B168" s="64" t="s">
        <v>289</v>
      </c>
      <c r="C168" s="65" t="s">
        <v>2285</v>
      </c>
      <c r="D168" s="66">
        <v>3.875</v>
      </c>
      <c r="E168" s="67" t="s">
        <v>136</v>
      </c>
      <c r="F168" s="68">
        <v>32.125</v>
      </c>
      <c r="G168" s="65"/>
      <c r="H168" s="69"/>
      <c r="I168" s="70"/>
      <c r="J168" s="70"/>
      <c r="K168" s="34" t="s">
        <v>65</v>
      </c>
      <c r="L168" s="77">
        <v>168</v>
      </c>
      <c r="M168" s="77"/>
      <c r="N168" s="72"/>
      <c r="O168" s="79" t="s">
        <v>298</v>
      </c>
      <c r="P168" s="81">
        <v>43479.92460648148</v>
      </c>
      <c r="Q168" s="79" t="s">
        <v>358</v>
      </c>
      <c r="R168" s="83" t="s">
        <v>438</v>
      </c>
      <c r="S168" s="79" t="s">
        <v>458</v>
      </c>
      <c r="T168" s="79"/>
      <c r="U168" s="79"/>
      <c r="V168" s="83" t="s">
        <v>581</v>
      </c>
      <c r="W168" s="81">
        <v>43479.92460648148</v>
      </c>
      <c r="X168" s="83" t="s">
        <v>647</v>
      </c>
      <c r="Y168" s="79"/>
      <c r="Z168" s="79"/>
      <c r="AA168" s="82" t="s">
        <v>772</v>
      </c>
      <c r="AB168" s="79"/>
      <c r="AC168" s="79" t="b">
        <v>0</v>
      </c>
      <c r="AD168" s="79">
        <v>0</v>
      </c>
      <c r="AE168" s="82" t="s">
        <v>837</v>
      </c>
      <c r="AF168" s="79" t="b">
        <v>0</v>
      </c>
      <c r="AG168" s="79" t="s">
        <v>850</v>
      </c>
      <c r="AH168" s="79"/>
      <c r="AI168" s="82" t="s">
        <v>837</v>
      </c>
      <c r="AJ168" s="79" t="b">
        <v>0</v>
      </c>
      <c r="AK168" s="79">
        <v>1</v>
      </c>
      <c r="AL168" s="82" t="s">
        <v>767</v>
      </c>
      <c r="AM168" s="79" t="s">
        <v>862</v>
      </c>
      <c r="AN168" s="79" t="b">
        <v>0</v>
      </c>
      <c r="AO168" s="82" t="s">
        <v>767</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231</v>
      </c>
      <c r="B169" s="64" t="s">
        <v>290</v>
      </c>
      <c r="C169" s="65" t="s">
        <v>2289</v>
      </c>
      <c r="D169" s="66">
        <v>6.5</v>
      </c>
      <c r="E169" s="67" t="s">
        <v>136</v>
      </c>
      <c r="F169" s="68">
        <v>23.5</v>
      </c>
      <c r="G169" s="65"/>
      <c r="H169" s="69"/>
      <c r="I169" s="70"/>
      <c r="J169" s="70"/>
      <c r="K169" s="34" t="s">
        <v>65</v>
      </c>
      <c r="L169" s="77">
        <v>169</v>
      </c>
      <c r="M169" s="77"/>
      <c r="N169" s="72"/>
      <c r="O169" s="79" t="s">
        <v>298</v>
      </c>
      <c r="P169" s="81">
        <v>43450.549166666664</v>
      </c>
      <c r="Q169" s="79" t="s">
        <v>345</v>
      </c>
      <c r="R169" s="83" t="s">
        <v>431</v>
      </c>
      <c r="S169" s="79" t="s">
        <v>458</v>
      </c>
      <c r="T169" s="79" t="s">
        <v>494</v>
      </c>
      <c r="U169" s="79"/>
      <c r="V169" s="83" t="s">
        <v>578</v>
      </c>
      <c r="W169" s="81">
        <v>43450.549166666664</v>
      </c>
      <c r="X169" s="83" t="s">
        <v>634</v>
      </c>
      <c r="Y169" s="79"/>
      <c r="Z169" s="79"/>
      <c r="AA169" s="82" t="s">
        <v>759</v>
      </c>
      <c r="AB169" s="79"/>
      <c r="AC169" s="79" t="b">
        <v>0</v>
      </c>
      <c r="AD169" s="79">
        <v>7</v>
      </c>
      <c r="AE169" s="82" t="s">
        <v>837</v>
      </c>
      <c r="AF169" s="79" t="b">
        <v>0</v>
      </c>
      <c r="AG169" s="79" t="s">
        <v>850</v>
      </c>
      <c r="AH169" s="79"/>
      <c r="AI169" s="82" t="s">
        <v>837</v>
      </c>
      <c r="AJ169" s="79" t="b">
        <v>0</v>
      </c>
      <c r="AK169" s="79">
        <v>0</v>
      </c>
      <c r="AL169" s="82" t="s">
        <v>837</v>
      </c>
      <c r="AM169" s="79" t="s">
        <v>859</v>
      </c>
      <c r="AN169" s="79" t="b">
        <v>0</v>
      </c>
      <c r="AO169" s="82" t="s">
        <v>759</v>
      </c>
      <c r="AP169" s="79" t="s">
        <v>176</v>
      </c>
      <c r="AQ169" s="79">
        <v>0</v>
      </c>
      <c r="AR169" s="79">
        <v>0</v>
      </c>
      <c r="AS169" s="79"/>
      <c r="AT169" s="79"/>
      <c r="AU169" s="79"/>
      <c r="AV169" s="79"/>
      <c r="AW169" s="79"/>
      <c r="AX169" s="79"/>
      <c r="AY169" s="79"/>
      <c r="AZ169" s="79"/>
      <c r="BA169">
        <v>9</v>
      </c>
      <c r="BB169" s="78" t="str">
        <f>REPLACE(INDEX(GroupVertices[Group],MATCH(Edges[[#This Row],[Vertex 1]],GroupVertices[Vertex],0)),1,1,"")</f>
        <v>1</v>
      </c>
      <c r="BC169" s="78" t="str">
        <f>REPLACE(INDEX(GroupVertices[Group],MATCH(Edges[[#This Row],[Vertex 2]],GroupVertices[Vertex],0)),1,1,"")</f>
        <v>4</v>
      </c>
      <c r="BD169" s="48"/>
      <c r="BE169" s="49"/>
      <c r="BF169" s="48"/>
      <c r="BG169" s="49"/>
      <c r="BH169" s="48"/>
      <c r="BI169" s="49"/>
      <c r="BJ169" s="48"/>
      <c r="BK169" s="49"/>
      <c r="BL169" s="48"/>
    </row>
    <row r="170" spans="1:64" ht="15">
      <c r="A170" s="64" t="s">
        <v>231</v>
      </c>
      <c r="B170" s="64" t="s">
        <v>290</v>
      </c>
      <c r="C170" s="65" t="s">
        <v>2289</v>
      </c>
      <c r="D170" s="66">
        <v>6.5</v>
      </c>
      <c r="E170" s="67" t="s">
        <v>136</v>
      </c>
      <c r="F170" s="68">
        <v>23.5</v>
      </c>
      <c r="G170" s="65"/>
      <c r="H170" s="69"/>
      <c r="I170" s="70"/>
      <c r="J170" s="70"/>
      <c r="K170" s="34" t="s">
        <v>65</v>
      </c>
      <c r="L170" s="77">
        <v>170</v>
      </c>
      <c r="M170" s="77"/>
      <c r="N170" s="72"/>
      <c r="O170" s="79" t="s">
        <v>298</v>
      </c>
      <c r="P170" s="81">
        <v>43460.748078703706</v>
      </c>
      <c r="Q170" s="79" t="s">
        <v>348</v>
      </c>
      <c r="R170" s="83" t="s">
        <v>434</v>
      </c>
      <c r="S170" s="79" t="s">
        <v>458</v>
      </c>
      <c r="T170" s="79" t="s">
        <v>494</v>
      </c>
      <c r="U170" s="79"/>
      <c r="V170" s="83" t="s">
        <v>578</v>
      </c>
      <c r="W170" s="81">
        <v>43460.748078703706</v>
      </c>
      <c r="X170" s="83" t="s">
        <v>637</v>
      </c>
      <c r="Y170" s="79"/>
      <c r="Z170" s="79"/>
      <c r="AA170" s="82" t="s">
        <v>762</v>
      </c>
      <c r="AB170" s="79"/>
      <c r="AC170" s="79" t="b">
        <v>0</v>
      </c>
      <c r="AD170" s="79">
        <v>6</v>
      </c>
      <c r="AE170" s="82" t="s">
        <v>837</v>
      </c>
      <c r="AF170" s="79" t="b">
        <v>0</v>
      </c>
      <c r="AG170" s="79" t="s">
        <v>850</v>
      </c>
      <c r="AH170" s="79"/>
      <c r="AI170" s="82" t="s">
        <v>837</v>
      </c>
      <c r="AJ170" s="79" t="b">
        <v>0</v>
      </c>
      <c r="AK170" s="79">
        <v>0</v>
      </c>
      <c r="AL170" s="82" t="s">
        <v>837</v>
      </c>
      <c r="AM170" s="79" t="s">
        <v>859</v>
      </c>
      <c r="AN170" s="79" t="b">
        <v>0</v>
      </c>
      <c r="AO170" s="82" t="s">
        <v>762</v>
      </c>
      <c r="AP170" s="79" t="s">
        <v>176</v>
      </c>
      <c r="AQ170" s="79">
        <v>0</v>
      </c>
      <c r="AR170" s="79">
        <v>0</v>
      </c>
      <c r="AS170" s="79"/>
      <c r="AT170" s="79"/>
      <c r="AU170" s="79"/>
      <c r="AV170" s="79"/>
      <c r="AW170" s="79"/>
      <c r="AX170" s="79"/>
      <c r="AY170" s="79"/>
      <c r="AZ170" s="79"/>
      <c r="BA170">
        <v>9</v>
      </c>
      <c r="BB170" s="78" t="str">
        <f>REPLACE(INDEX(GroupVertices[Group],MATCH(Edges[[#This Row],[Vertex 1]],GroupVertices[Vertex],0)),1,1,"")</f>
        <v>1</v>
      </c>
      <c r="BC170" s="78" t="str">
        <f>REPLACE(INDEX(GroupVertices[Group],MATCH(Edges[[#This Row],[Vertex 2]],GroupVertices[Vertex],0)),1,1,"")</f>
        <v>4</v>
      </c>
      <c r="BD170" s="48"/>
      <c r="BE170" s="49"/>
      <c r="BF170" s="48"/>
      <c r="BG170" s="49"/>
      <c r="BH170" s="48"/>
      <c r="BI170" s="49"/>
      <c r="BJ170" s="48"/>
      <c r="BK170" s="49"/>
      <c r="BL170" s="48"/>
    </row>
    <row r="171" spans="1:64" ht="15">
      <c r="A171" s="64" t="s">
        <v>231</v>
      </c>
      <c r="B171" s="64" t="s">
        <v>290</v>
      </c>
      <c r="C171" s="65" t="s">
        <v>2289</v>
      </c>
      <c r="D171" s="66">
        <v>6.5</v>
      </c>
      <c r="E171" s="67" t="s">
        <v>136</v>
      </c>
      <c r="F171" s="68">
        <v>23.5</v>
      </c>
      <c r="G171" s="65"/>
      <c r="H171" s="69"/>
      <c r="I171" s="70"/>
      <c r="J171" s="70"/>
      <c r="K171" s="34" t="s">
        <v>65</v>
      </c>
      <c r="L171" s="77">
        <v>171</v>
      </c>
      <c r="M171" s="77"/>
      <c r="N171" s="72"/>
      <c r="O171" s="79" t="s">
        <v>298</v>
      </c>
      <c r="P171" s="81">
        <v>43468.69962962963</v>
      </c>
      <c r="Q171" s="79" t="s">
        <v>349</v>
      </c>
      <c r="R171" s="83" t="s">
        <v>417</v>
      </c>
      <c r="S171" s="79" t="s">
        <v>458</v>
      </c>
      <c r="T171" s="79" t="s">
        <v>494</v>
      </c>
      <c r="U171" s="79"/>
      <c r="V171" s="83" t="s">
        <v>578</v>
      </c>
      <c r="W171" s="81">
        <v>43468.69962962963</v>
      </c>
      <c r="X171" s="83" t="s">
        <v>638</v>
      </c>
      <c r="Y171" s="79"/>
      <c r="Z171" s="79"/>
      <c r="AA171" s="82" t="s">
        <v>763</v>
      </c>
      <c r="AB171" s="79"/>
      <c r="AC171" s="79" t="b">
        <v>0</v>
      </c>
      <c r="AD171" s="79">
        <v>4</v>
      </c>
      <c r="AE171" s="82" t="s">
        <v>837</v>
      </c>
      <c r="AF171" s="79" t="b">
        <v>0</v>
      </c>
      <c r="AG171" s="79" t="s">
        <v>850</v>
      </c>
      <c r="AH171" s="79"/>
      <c r="AI171" s="82" t="s">
        <v>837</v>
      </c>
      <c r="AJ171" s="79" t="b">
        <v>0</v>
      </c>
      <c r="AK171" s="79">
        <v>0</v>
      </c>
      <c r="AL171" s="82" t="s">
        <v>837</v>
      </c>
      <c r="AM171" s="79" t="s">
        <v>859</v>
      </c>
      <c r="AN171" s="79" t="b">
        <v>0</v>
      </c>
      <c r="AO171" s="82" t="s">
        <v>763</v>
      </c>
      <c r="AP171" s="79" t="s">
        <v>176</v>
      </c>
      <c r="AQ171" s="79">
        <v>0</v>
      </c>
      <c r="AR171" s="79">
        <v>0</v>
      </c>
      <c r="AS171" s="79"/>
      <c r="AT171" s="79"/>
      <c r="AU171" s="79"/>
      <c r="AV171" s="79"/>
      <c r="AW171" s="79"/>
      <c r="AX171" s="79"/>
      <c r="AY171" s="79"/>
      <c r="AZ171" s="79"/>
      <c r="BA171">
        <v>9</v>
      </c>
      <c r="BB171" s="78" t="str">
        <f>REPLACE(INDEX(GroupVertices[Group],MATCH(Edges[[#This Row],[Vertex 1]],GroupVertices[Vertex],0)),1,1,"")</f>
        <v>1</v>
      </c>
      <c r="BC171" s="78" t="str">
        <f>REPLACE(INDEX(GroupVertices[Group],MATCH(Edges[[#This Row],[Vertex 2]],GroupVertices[Vertex],0)),1,1,"")</f>
        <v>4</v>
      </c>
      <c r="BD171" s="48"/>
      <c r="BE171" s="49"/>
      <c r="BF171" s="48"/>
      <c r="BG171" s="49"/>
      <c r="BH171" s="48"/>
      <c r="BI171" s="49"/>
      <c r="BJ171" s="48"/>
      <c r="BK171" s="49"/>
      <c r="BL171" s="48"/>
    </row>
    <row r="172" spans="1:64" ht="15">
      <c r="A172" s="64" t="s">
        <v>231</v>
      </c>
      <c r="B172" s="64" t="s">
        <v>290</v>
      </c>
      <c r="C172" s="65" t="s">
        <v>2289</v>
      </c>
      <c r="D172" s="66">
        <v>6.5</v>
      </c>
      <c r="E172" s="67" t="s">
        <v>136</v>
      </c>
      <c r="F172" s="68">
        <v>23.5</v>
      </c>
      <c r="G172" s="65"/>
      <c r="H172" s="69"/>
      <c r="I172" s="70"/>
      <c r="J172" s="70"/>
      <c r="K172" s="34" t="s">
        <v>65</v>
      </c>
      <c r="L172" s="77">
        <v>172</v>
      </c>
      <c r="M172" s="77"/>
      <c r="N172" s="72"/>
      <c r="O172" s="79" t="s">
        <v>298</v>
      </c>
      <c r="P172" s="81">
        <v>43470.627291666664</v>
      </c>
      <c r="Q172" s="79" t="s">
        <v>346</v>
      </c>
      <c r="R172" s="83" t="s">
        <v>432</v>
      </c>
      <c r="S172" s="79" t="s">
        <v>458</v>
      </c>
      <c r="T172" s="79" t="s">
        <v>494</v>
      </c>
      <c r="U172" s="79"/>
      <c r="V172" s="83" t="s">
        <v>578</v>
      </c>
      <c r="W172" s="81">
        <v>43470.627291666664</v>
      </c>
      <c r="X172" s="83" t="s">
        <v>635</v>
      </c>
      <c r="Y172" s="79"/>
      <c r="Z172" s="79"/>
      <c r="AA172" s="82" t="s">
        <v>760</v>
      </c>
      <c r="AB172" s="79"/>
      <c r="AC172" s="79" t="b">
        <v>0</v>
      </c>
      <c r="AD172" s="79">
        <v>6</v>
      </c>
      <c r="AE172" s="82" t="s">
        <v>837</v>
      </c>
      <c r="AF172" s="79" t="b">
        <v>0</v>
      </c>
      <c r="AG172" s="79" t="s">
        <v>850</v>
      </c>
      <c r="AH172" s="79"/>
      <c r="AI172" s="82" t="s">
        <v>837</v>
      </c>
      <c r="AJ172" s="79" t="b">
        <v>0</v>
      </c>
      <c r="AK172" s="79">
        <v>0</v>
      </c>
      <c r="AL172" s="82" t="s">
        <v>837</v>
      </c>
      <c r="AM172" s="79" t="s">
        <v>859</v>
      </c>
      <c r="AN172" s="79" t="b">
        <v>0</v>
      </c>
      <c r="AO172" s="82" t="s">
        <v>760</v>
      </c>
      <c r="AP172" s="79" t="s">
        <v>176</v>
      </c>
      <c r="AQ172" s="79">
        <v>0</v>
      </c>
      <c r="AR172" s="79">
        <v>0</v>
      </c>
      <c r="AS172" s="79"/>
      <c r="AT172" s="79"/>
      <c r="AU172" s="79"/>
      <c r="AV172" s="79"/>
      <c r="AW172" s="79"/>
      <c r="AX172" s="79"/>
      <c r="AY172" s="79"/>
      <c r="AZ172" s="79"/>
      <c r="BA172">
        <v>9</v>
      </c>
      <c r="BB172" s="78" t="str">
        <f>REPLACE(INDEX(GroupVertices[Group],MATCH(Edges[[#This Row],[Vertex 1]],GroupVertices[Vertex],0)),1,1,"")</f>
        <v>1</v>
      </c>
      <c r="BC172" s="78" t="str">
        <f>REPLACE(INDEX(GroupVertices[Group],MATCH(Edges[[#This Row],[Vertex 2]],GroupVertices[Vertex],0)),1,1,"")</f>
        <v>4</v>
      </c>
      <c r="BD172" s="48"/>
      <c r="BE172" s="49"/>
      <c r="BF172" s="48"/>
      <c r="BG172" s="49"/>
      <c r="BH172" s="48"/>
      <c r="BI172" s="49"/>
      <c r="BJ172" s="48"/>
      <c r="BK172" s="49"/>
      <c r="BL172" s="48"/>
    </row>
    <row r="173" spans="1:64" ht="15">
      <c r="A173" s="64" t="s">
        <v>231</v>
      </c>
      <c r="B173" s="64" t="s">
        <v>290</v>
      </c>
      <c r="C173" s="65" t="s">
        <v>2289</v>
      </c>
      <c r="D173" s="66">
        <v>6.5</v>
      </c>
      <c r="E173" s="67" t="s">
        <v>136</v>
      </c>
      <c r="F173" s="68">
        <v>23.5</v>
      </c>
      <c r="G173" s="65"/>
      <c r="H173" s="69"/>
      <c r="I173" s="70"/>
      <c r="J173" s="70"/>
      <c r="K173" s="34" t="s">
        <v>65</v>
      </c>
      <c r="L173" s="77">
        <v>173</v>
      </c>
      <c r="M173" s="77"/>
      <c r="N173" s="72"/>
      <c r="O173" s="79" t="s">
        <v>298</v>
      </c>
      <c r="P173" s="81">
        <v>43473.903402777774</v>
      </c>
      <c r="Q173" s="79" t="s">
        <v>350</v>
      </c>
      <c r="R173" s="83" t="s">
        <v>435</v>
      </c>
      <c r="S173" s="79" t="s">
        <v>458</v>
      </c>
      <c r="T173" s="79" t="s">
        <v>494</v>
      </c>
      <c r="U173" s="79"/>
      <c r="V173" s="83" t="s">
        <v>578</v>
      </c>
      <c r="W173" s="81">
        <v>43473.903402777774</v>
      </c>
      <c r="X173" s="83" t="s">
        <v>639</v>
      </c>
      <c r="Y173" s="79"/>
      <c r="Z173" s="79"/>
      <c r="AA173" s="82" t="s">
        <v>764</v>
      </c>
      <c r="AB173" s="79"/>
      <c r="AC173" s="79" t="b">
        <v>0</v>
      </c>
      <c r="AD173" s="79">
        <v>1</v>
      </c>
      <c r="AE173" s="82" t="s">
        <v>837</v>
      </c>
      <c r="AF173" s="79" t="b">
        <v>0</v>
      </c>
      <c r="AG173" s="79" t="s">
        <v>850</v>
      </c>
      <c r="AH173" s="79"/>
      <c r="AI173" s="82" t="s">
        <v>837</v>
      </c>
      <c r="AJ173" s="79" t="b">
        <v>0</v>
      </c>
      <c r="AK173" s="79">
        <v>1</v>
      </c>
      <c r="AL173" s="82" t="s">
        <v>837</v>
      </c>
      <c r="AM173" s="79" t="s">
        <v>859</v>
      </c>
      <c r="AN173" s="79" t="b">
        <v>0</v>
      </c>
      <c r="AO173" s="82" t="s">
        <v>764</v>
      </c>
      <c r="AP173" s="79" t="s">
        <v>176</v>
      </c>
      <c r="AQ173" s="79">
        <v>0</v>
      </c>
      <c r="AR173" s="79">
        <v>0</v>
      </c>
      <c r="AS173" s="79"/>
      <c r="AT173" s="79"/>
      <c r="AU173" s="79"/>
      <c r="AV173" s="79"/>
      <c r="AW173" s="79"/>
      <c r="AX173" s="79"/>
      <c r="AY173" s="79"/>
      <c r="AZ173" s="79"/>
      <c r="BA173">
        <v>9</v>
      </c>
      <c r="BB173" s="78" t="str">
        <f>REPLACE(INDEX(GroupVertices[Group],MATCH(Edges[[#This Row],[Vertex 1]],GroupVertices[Vertex],0)),1,1,"")</f>
        <v>1</v>
      </c>
      <c r="BC173" s="78" t="str">
        <f>REPLACE(INDEX(GroupVertices[Group],MATCH(Edges[[#This Row],[Vertex 2]],GroupVertices[Vertex],0)),1,1,"")</f>
        <v>4</v>
      </c>
      <c r="BD173" s="48"/>
      <c r="BE173" s="49"/>
      <c r="BF173" s="48"/>
      <c r="BG173" s="49"/>
      <c r="BH173" s="48"/>
      <c r="BI173" s="49"/>
      <c r="BJ173" s="48"/>
      <c r="BK173" s="49"/>
      <c r="BL173" s="48"/>
    </row>
    <row r="174" spans="1:64" ht="15">
      <c r="A174" s="64" t="s">
        <v>231</v>
      </c>
      <c r="B174" s="64" t="s">
        <v>290</v>
      </c>
      <c r="C174" s="65" t="s">
        <v>2289</v>
      </c>
      <c r="D174" s="66">
        <v>6.5</v>
      </c>
      <c r="E174" s="67" t="s">
        <v>136</v>
      </c>
      <c r="F174" s="68">
        <v>23.5</v>
      </c>
      <c r="G174" s="65"/>
      <c r="H174" s="69"/>
      <c r="I174" s="70"/>
      <c r="J174" s="70"/>
      <c r="K174" s="34" t="s">
        <v>65</v>
      </c>
      <c r="L174" s="77">
        <v>174</v>
      </c>
      <c r="M174" s="77"/>
      <c r="N174" s="72"/>
      <c r="O174" s="79" t="s">
        <v>298</v>
      </c>
      <c r="P174" s="81">
        <v>43475.518842592595</v>
      </c>
      <c r="Q174" s="79" t="s">
        <v>351</v>
      </c>
      <c r="R174" s="83" t="s">
        <v>436</v>
      </c>
      <c r="S174" s="79" t="s">
        <v>458</v>
      </c>
      <c r="T174" s="79" t="s">
        <v>494</v>
      </c>
      <c r="U174" s="79"/>
      <c r="V174" s="83" t="s">
        <v>578</v>
      </c>
      <c r="W174" s="81">
        <v>43475.518842592595</v>
      </c>
      <c r="X174" s="83" t="s">
        <v>640</v>
      </c>
      <c r="Y174" s="79"/>
      <c r="Z174" s="79"/>
      <c r="AA174" s="82" t="s">
        <v>765</v>
      </c>
      <c r="AB174" s="79"/>
      <c r="AC174" s="79" t="b">
        <v>0</v>
      </c>
      <c r="AD174" s="79">
        <v>5</v>
      </c>
      <c r="AE174" s="82" t="s">
        <v>837</v>
      </c>
      <c r="AF174" s="79" t="b">
        <v>0</v>
      </c>
      <c r="AG174" s="79" t="s">
        <v>850</v>
      </c>
      <c r="AH174" s="79"/>
      <c r="AI174" s="82" t="s">
        <v>837</v>
      </c>
      <c r="AJ174" s="79" t="b">
        <v>0</v>
      </c>
      <c r="AK174" s="79">
        <v>1</v>
      </c>
      <c r="AL174" s="82" t="s">
        <v>837</v>
      </c>
      <c r="AM174" s="79" t="s">
        <v>859</v>
      </c>
      <c r="AN174" s="79" t="b">
        <v>0</v>
      </c>
      <c r="AO174" s="82" t="s">
        <v>765</v>
      </c>
      <c r="AP174" s="79" t="s">
        <v>176</v>
      </c>
      <c r="AQ174" s="79">
        <v>0</v>
      </c>
      <c r="AR174" s="79">
        <v>0</v>
      </c>
      <c r="AS174" s="79"/>
      <c r="AT174" s="79"/>
      <c r="AU174" s="79"/>
      <c r="AV174" s="79"/>
      <c r="AW174" s="79"/>
      <c r="AX174" s="79"/>
      <c r="AY174" s="79"/>
      <c r="AZ174" s="79"/>
      <c r="BA174">
        <v>9</v>
      </c>
      <c r="BB174" s="78" t="str">
        <f>REPLACE(INDEX(GroupVertices[Group],MATCH(Edges[[#This Row],[Vertex 1]],GroupVertices[Vertex],0)),1,1,"")</f>
        <v>1</v>
      </c>
      <c r="BC174" s="78" t="str">
        <f>REPLACE(INDEX(GroupVertices[Group],MATCH(Edges[[#This Row],[Vertex 2]],GroupVertices[Vertex],0)),1,1,"")</f>
        <v>4</v>
      </c>
      <c r="BD174" s="48"/>
      <c r="BE174" s="49"/>
      <c r="BF174" s="48"/>
      <c r="BG174" s="49"/>
      <c r="BH174" s="48"/>
      <c r="BI174" s="49"/>
      <c r="BJ174" s="48"/>
      <c r="BK174" s="49"/>
      <c r="BL174" s="48"/>
    </row>
    <row r="175" spans="1:64" ht="15">
      <c r="A175" s="64" t="s">
        <v>231</v>
      </c>
      <c r="B175" s="64" t="s">
        <v>290</v>
      </c>
      <c r="C175" s="65" t="s">
        <v>2289</v>
      </c>
      <c r="D175" s="66">
        <v>6.5</v>
      </c>
      <c r="E175" s="67" t="s">
        <v>136</v>
      </c>
      <c r="F175" s="68">
        <v>23.5</v>
      </c>
      <c r="G175" s="65"/>
      <c r="H175" s="69"/>
      <c r="I175" s="70"/>
      <c r="J175" s="70"/>
      <c r="K175" s="34" t="s">
        <v>65</v>
      </c>
      <c r="L175" s="77">
        <v>175</v>
      </c>
      <c r="M175" s="77"/>
      <c r="N175" s="72"/>
      <c r="O175" s="79" t="s">
        <v>298</v>
      </c>
      <c r="P175" s="81">
        <v>43477.590729166666</v>
      </c>
      <c r="Q175" s="79" t="s">
        <v>347</v>
      </c>
      <c r="R175" s="83" t="s">
        <v>433</v>
      </c>
      <c r="S175" s="79" t="s">
        <v>458</v>
      </c>
      <c r="T175" s="79" t="s">
        <v>492</v>
      </c>
      <c r="U175" s="79"/>
      <c r="V175" s="83" t="s">
        <v>578</v>
      </c>
      <c r="W175" s="81">
        <v>43477.590729166666</v>
      </c>
      <c r="X175" s="83" t="s">
        <v>636</v>
      </c>
      <c r="Y175" s="79"/>
      <c r="Z175" s="79"/>
      <c r="AA175" s="82" t="s">
        <v>761</v>
      </c>
      <c r="AB175" s="79"/>
      <c r="AC175" s="79" t="b">
        <v>0</v>
      </c>
      <c r="AD175" s="79">
        <v>5</v>
      </c>
      <c r="AE175" s="82" t="s">
        <v>837</v>
      </c>
      <c r="AF175" s="79" t="b">
        <v>0</v>
      </c>
      <c r="AG175" s="79" t="s">
        <v>850</v>
      </c>
      <c r="AH175" s="79"/>
      <c r="AI175" s="82" t="s">
        <v>837</v>
      </c>
      <c r="AJ175" s="79" t="b">
        <v>0</v>
      </c>
      <c r="AK175" s="79">
        <v>0</v>
      </c>
      <c r="AL175" s="82" t="s">
        <v>837</v>
      </c>
      <c r="AM175" s="79" t="s">
        <v>859</v>
      </c>
      <c r="AN175" s="79" t="b">
        <v>0</v>
      </c>
      <c r="AO175" s="82" t="s">
        <v>761</v>
      </c>
      <c r="AP175" s="79" t="s">
        <v>176</v>
      </c>
      <c r="AQ175" s="79">
        <v>0</v>
      </c>
      <c r="AR175" s="79">
        <v>0</v>
      </c>
      <c r="AS175" s="79"/>
      <c r="AT175" s="79"/>
      <c r="AU175" s="79"/>
      <c r="AV175" s="79"/>
      <c r="AW175" s="79"/>
      <c r="AX175" s="79"/>
      <c r="AY175" s="79"/>
      <c r="AZ175" s="79"/>
      <c r="BA175">
        <v>9</v>
      </c>
      <c r="BB175" s="78" t="str">
        <f>REPLACE(INDEX(GroupVertices[Group],MATCH(Edges[[#This Row],[Vertex 1]],GroupVertices[Vertex],0)),1,1,"")</f>
        <v>1</v>
      </c>
      <c r="BC175" s="78" t="str">
        <f>REPLACE(INDEX(GroupVertices[Group],MATCH(Edges[[#This Row],[Vertex 2]],GroupVertices[Vertex],0)),1,1,"")</f>
        <v>4</v>
      </c>
      <c r="BD175" s="48"/>
      <c r="BE175" s="49"/>
      <c r="BF175" s="48"/>
      <c r="BG175" s="49"/>
      <c r="BH175" s="48"/>
      <c r="BI175" s="49"/>
      <c r="BJ175" s="48"/>
      <c r="BK175" s="49"/>
      <c r="BL175" s="48"/>
    </row>
    <row r="176" spans="1:64" ht="15">
      <c r="A176" s="64" t="s">
        <v>231</v>
      </c>
      <c r="B176" s="64" t="s">
        <v>290</v>
      </c>
      <c r="C176" s="65" t="s">
        <v>2289</v>
      </c>
      <c r="D176" s="66">
        <v>6.5</v>
      </c>
      <c r="E176" s="67" t="s">
        <v>136</v>
      </c>
      <c r="F176" s="68">
        <v>23.5</v>
      </c>
      <c r="G176" s="65"/>
      <c r="H176" s="69"/>
      <c r="I176" s="70"/>
      <c r="J176" s="70"/>
      <c r="K176" s="34" t="s">
        <v>65</v>
      </c>
      <c r="L176" s="77">
        <v>176</v>
      </c>
      <c r="M176" s="77"/>
      <c r="N176" s="72"/>
      <c r="O176" s="79" t="s">
        <v>298</v>
      </c>
      <c r="P176" s="81">
        <v>43478.61837962963</v>
      </c>
      <c r="Q176" s="79" t="s">
        <v>352</v>
      </c>
      <c r="R176" s="83" t="s">
        <v>437</v>
      </c>
      <c r="S176" s="79" t="s">
        <v>458</v>
      </c>
      <c r="T176" s="79" t="s">
        <v>492</v>
      </c>
      <c r="U176" s="79"/>
      <c r="V176" s="83" t="s">
        <v>578</v>
      </c>
      <c r="W176" s="81">
        <v>43478.61837962963</v>
      </c>
      <c r="X176" s="83" t="s">
        <v>641</v>
      </c>
      <c r="Y176" s="79"/>
      <c r="Z176" s="79"/>
      <c r="AA176" s="82" t="s">
        <v>766</v>
      </c>
      <c r="AB176" s="79"/>
      <c r="AC176" s="79" t="b">
        <v>0</v>
      </c>
      <c r="AD176" s="79">
        <v>5</v>
      </c>
      <c r="AE176" s="82" t="s">
        <v>837</v>
      </c>
      <c r="AF176" s="79" t="b">
        <v>0</v>
      </c>
      <c r="AG176" s="79" t="s">
        <v>850</v>
      </c>
      <c r="AH176" s="79"/>
      <c r="AI176" s="82" t="s">
        <v>837</v>
      </c>
      <c r="AJ176" s="79" t="b">
        <v>0</v>
      </c>
      <c r="AK176" s="79">
        <v>0</v>
      </c>
      <c r="AL176" s="82" t="s">
        <v>837</v>
      </c>
      <c r="AM176" s="79" t="s">
        <v>859</v>
      </c>
      <c r="AN176" s="79" t="b">
        <v>0</v>
      </c>
      <c r="AO176" s="82" t="s">
        <v>766</v>
      </c>
      <c r="AP176" s="79" t="s">
        <v>176</v>
      </c>
      <c r="AQ176" s="79">
        <v>0</v>
      </c>
      <c r="AR176" s="79">
        <v>0</v>
      </c>
      <c r="AS176" s="79"/>
      <c r="AT176" s="79"/>
      <c r="AU176" s="79"/>
      <c r="AV176" s="79"/>
      <c r="AW176" s="79"/>
      <c r="AX176" s="79"/>
      <c r="AY176" s="79"/>
      <c r="AZ176" s="79"/>
      <c r="BA176">
        <v>9</v>
      </c>
      <c r="BB176" s="78" t="str">
        <f>REPLACE(INDEX(GroupVertices[Group],MATCH(Edges[[#This Row],[Vertex 1]],GroupVertices[Vertex],0)),1,1,"")</f>
        <v>1</v>
      </c>
      <c r="BC176" s="78" t="str">
        <f>REPLACE(INDEX(GroupVertices[Group],MATCH(Edges[[#This Row],[Vertex 2]],GroupVertices[Vertex],0)),1,1,"")</f>
        <v>4</v>
      </c>
      <c r="BD176" s="48"/>
      <c r="BE176" s="49"/>
      <c r="BF176" s="48"/>
      <c r="BG176" s="49"/>
      <c r="BH176" s="48"/>
      <c r="BI176" s="49"/>
      <c r="BJ176" s="48"/>
      <c r="BK176" s="49"/>
      <c r="BL176" s="48"/>
    </row>
    <row r="177" spans="1:64" ht="15">
      <c r="A177" s="64" t="s">
        <v>231</v>
      </c>
      <c r="B177" s="64" t="s">
        <v>290</v>
      </c>
      <c r="C177" s="65" t="s">
        <v>2289</v>
      </c>
      <c r="D177" s="66">
        <v>6.5</v>
      </c>
      <c r="E177" s="67" t="s">
        <v>136</v>
      </c>
      <c r="F177" s="68">
        <v>23.5</v>
      </c>
      <c r="G177" s="65"/>
      <c r="H177" s="69"/>
      <c r="I177" s="70"/>
      <c r="J177" s="70"/>
      <c r="K177" s="34" t="s">
        <v>65</v>
      </c>
      <c r="L177" s="77">
        <v>177</v>
      </c>
      <c r="M177" s="77"/>
      <c r="N177" s="72"/>
      <c r="O177" s="79" t="s">
        <v>298</v>
      </c>
      <c r="P177" s="81">
        <v>43479.88791666667</v>
      </c>
      <c r="Q177" s="79" t="s">
        <v>353</v>
      </c>
      <c r="R177" s="83" t="s">
        <v>438</v>
      </c>
      <c r="S177" s="79" t="s">
        <v>458</v>
      </c>
      <c r="T177" s="79" t="s">
        <v>492</v>
      </c>
      <c r="U177" s="79"/>
      <c r="V177" s="83" t="s">
        <v>578</v>
      </c>
      <c r="W177" s="81">
        <v>43479.88791666667</v>
      </c>
      <c r="X177" s="83" t="s">
        <v>642</v>
      </c>
      <c r="Y177" s="79"/>
      <c r="Z177" s="79"/>
      <c r="AA177" s="82" t="s">
        <v>767</v>
      </c>
      <c r="AB177" s="79"/>
      <c r="AC177" s="79" t="b">
        <v>0</v>
      </c>
      <c r="AD177" s="79">
        <v>6</v>
      </c>
      <c r="AE177" s="82" t="s">
        <v>837</v>
      </c>
      <c r="AF177" s="79" t="b">
        <v>0</v>
      </c>
      <c r="AG177" s="79" t="s">
        <v>850</v>
      </c>
      <c r="AH177" s="79"/>
      <c r="AI177" s="82" t="s">
        <v>837</v>
      </c>
      <c r="AJ177" s="79" t="b">
        <v>0</v>
      </c>
      <c r="AK177" s="79">
        <v>1</v>
      </c>
      <c r="AL177" s="82" t="s">
        <v>837</v>
      </c>
      <c r="AM177" s="79" t="s">
        <v>859</v>
      </c>
      <c r="AN177" s="79" t="b">
        <v>0</v>
      </c>
      <c r="AO177" s="82" t="s">
        <v>767</v>
      </c>
      <c r="AP177" s="79" t="s">
        <v>176</v>
      </c>
      <c r="AQ177" s="79">
        <v>0</v>
      </c>
      <c r="AR177" s="79">
        <v>0</v>
      </c>
      <c r="AS177" s="79"/>
      <c r="AT177" s="79"/>
      <c r="AU177" s="79"/>
      <c r="AV177" s="79"/>
      <c r="AW177" s="79"/>
      <c r="AX177" s="79"/>
      <c r="AY177" s="79"/>
      <c r="AZ177" s="79"/>
      <c r="BA177">
        <v>9</v>
      </c>
      <c r="BB177" s="78" t="str">
        <f>REPLACE(INDEX(GroupVertices[Group],MATCH(Edges[[#This Row],[Vertex 1]],GroupVertices[Vertex],0)),1,1,"")</f>
        <v>1</v>
      </c>
      <c r="BC177" s="78" t="str">
        <f>REPLACE(INDEX(GroupVertices[Group],MATCH(Edges[[#This Row],[Vertex 2]],GroupVertices[Vertex],0)),1,1,"")</f>
        <v>4</v>
      </c>
      <c r="BD177" s="48"/>
      <c r="BE177" s="49"/>
      <c r="BF177" s="48"/>
      <c r="BG177" s="49"/>
      <c r="BH177" s="48"/>
      <c r="BI177" s="49"/>
      <c r="BJ177" s="48"/>
      <c r="BK177" s="49"/>
      <c r="BL177" s="48"/>
    </row>
    <row r="178" spans="1:64" ht="15">
      <c r="A178" s="64" t="s">
        <v>235</v>
      </c>
      <c r="B178" s="64" t="s">
        <v>290</v>
      </c>
      <c r="C178" s="65" t="s">
        <v>2285</v>
      </c>
      <c r="D178" s="66">
        <v>3.875</v>
      </c>
      <c r="E178" s="67" t="s">
        <v>136</v>
      </c>
      <c r="F178" s="68">
        <v>32.125</v>
      </c>
      <c r="G178" s="65"/>
      <c r="H178" s="69"/>
      <c r="I178" s="70"/>
      <c r="J178" s="70"/>
      <c r="K178" s="34" t="s">
        <v>65</v>
      </c>
      <c r="L178" s="77">
        <v>178</v>
      </c>
      <c r="M178" s="77"/>
      <c r="N178" s="72"/>
      <c r="O178" s="79" t="s">
        <v>298</v>
      </c>
      <c r="P178" s="81">
        <v>43477.73471064815</v>
      </c>
      <c r="Q178" s="79" t="s">
        <v>356</v>
      </c>
      <c r="R178" s="83" t="s">
        <v>433</v>
      </c>
      <c r="S178" s="79" t="s">
        <v>458</v>
      </c>
      <c r="T178" s="79"/>
      <c r="U178" s="79"/>
      <c r="V178" s="83" t="s">
        <v>581</v>
      </c>
      <c r="W178" s="81">
        <v>43477.73471064815</v>
      </c>
      <c r="X178" s="83" t="s">
        <v>645</v>
      </c>
      <c r="Y178" s="79"/>
      <c r="Z178" s="79"/>
      <c r="AA178" s="82" t="s">
        <v>770</v>
      </c>
      <c r="AB178" s="79"/>
      <c r="AC178" s="79" t="b">
        <v>0</v>
      </c>
      <c r="AD178" s="79">
        <v>0</v>
      </c>
      <c r="AE178" s="82" t="s">
        <v>837</v>
      </c>
      <c r="AF178" s="79" t="b">
        <v>0</v>
      </c>
      <c r="AG178" s="79" t="s">
        <v>850</v>
      </c>
      <c r="AH178" s="79"/>
      <c r="AI178" s="82" t="s">
        <v>837</v>
      </c>
      <c r="AJ178" s="79" t="b">
        <v>0</v>
      </c>
      <c r="AK178" s="79">
        <v>0</v>
      </c>
      <c r="AL178" s="82" t="s">
        <v>761</v>
      </c>
      <c r="AM178" s="79" t="s">
        <v>862</v>
      </c>
      <c r="AN178" s="79" t="b">
        <v>0</v>
      </c>
      <c r="AO178" s="82" t="s">
        <v>761</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235</v>
      </c>
      <c r="B179" s="64" t="s">
        <v>290</v>
      </c>
      <c r="C179" s="65" t="s">
        <v>2285</v>
      </c>
      <c r="D179" s="66">
        <v>3.875</v>
      </c>
      <c r="E179" s="67" t="s">
        <v>136</v>
      </c>
      <c r="F179" s="68">
        <v>32.125</v>
      </c>
      <c r="G179" s="65"/>
      <c r="H179" s="69"/>
      <c r="I179" s="70"/>
      <c r="J179" s="70"/>
      <c r="K179" s="34" t="s">
        <v>65</v>
      </c>
      <c r="L179" s="77">
        <v>179</v>
      </c>
      <c r="M179" s="77"/>
      <c r="N179" s="72"/>
      <c r="O179" s="79" t="s">
        <v>298</v>
      </c>
      <c r="P179" s="81">
        <v>43478.742210648146</v>
      </c>
      <c r="Q179" s="79" t="s">
        <v>357</v>
      </c>
      <c r="R179" s="83" t="s">
        <v>437</v>
      </c>
      <c r="S179" s="79" t="s">
        <v>458</v>
      </c>
      <c r="T179" s="79"/>
      <c r="U179" s="79"/>
      <c r="V179" s="83" t="s">
        <v>581</v>
      </c>
      <c r="W179" s="81">
        <v>43478.742210648146</v>
      </c>
      <c r="X179" s="83" t="s">
        <v>646</v>
      </c>
      <c r="Y179" s="79"/>
      <c r="Z179" s="79"/>
      <c r="AA179" s="82" t="s">
        <v>771</v>
      </c>
      <c r="AB179" s="79"/>
      <c r="AC179" s="79" t="b">
        <v>0</v>
      </c>
      <c r="AD179" s="79">
        <v>0</v>
      </c>
      <c r="AE179" s="82" t="s">
        <v>837</v>
      </c>
      <c r="AF179" s="79" t="b">
        <v>0</v>
      </c>
      <c r="AG179" s="79" t="s">
        <v>850</v>
      </c>
      <c r="AH179" s="79"/>
      <c r="AI179" s="82" t="s">
        <v>837</v>
      </c>
      <c r="AJ179" s="79" t="b">
        <v>0</v>
      </c>
      <c r="AK179" s="79">
        <v>0</v>
      </c>
      <c r="AL179" s="82" t="s">
        <v>766</v>
      </c>
      <c r="AM179" s="79" t="s">
        <v>862</v>
      </c>
      <c r="AN179" s="79" t="b">
        <v>0</v>
      </c>
      <c r="AO179" s="82" t="s">
        <v>766</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235</v>
      </c>
      <c r="B180" s="64" t="s">
        <v>290</v>
      </c>
      <c r="C180" s="65" t="s">
        <v>2285</v>
      </c>
      <c r="D180" s="66">
        <v>3.875</v>
      </c>
      <c r="E180" s="67" t="s">
        <v>136</v>
      </c>
      <c r="F180" s="68">
        <v>32.125</v>
      </c>
      <c r="G180" s="65"/>
      <c r="H180" s="69"/>
      <c r="I180" s="70"/>
      <c r="J180" s="70"/>
      <c r="K180" s="34" t="s">
        <v>65</v>
      </c>
      <c r="L180" s="77">
        <v>180</v>
      </c>
      <c r="M180" s="77"/>
      <c r="N180" s="72"/>
      <c r="O180" s="79" t="s">
        <v>298</v>
      </c>
      <c r="P180" s="81">
        <v>43479.92460648148</v>
      </c>
      <c r="Q180" s="79" t="s">
        <v>358</v>
      </c>
      <c r="R180" s="83" t="s">
        <v>438</v>
      </c>
      <c r="S180" s="79" t="s">
        <v>458</v>
      </c>
      <c r="T180" s="79"/>
      <c r="U180" s="79"/>
      <c r="V180" s="83" t="s">
        <v>581</v>
      </c>
      <c r="W180" s="81">
        <v>43479.92460648148</v>
      </c>
      <c r="X180" s="83" t="s">
        <v>647</v>
      </c>
      <c r="Y180" s="79"/>
      <c r="Z180" s="79"/>
      <c r="AA180" s="82" t="s">
        <v>772</v>
      </c>
      <c r="AB180" s="79"/>
      <c r="AC180" s="79" t="b">
        <v>0</v>
      </c>
      <c r="AD180" s="79">
        <v>0</v>
      </c>
      <c r="AE180" s="82" t="s">
        <v>837</v>
      </c>
      <c r="AF180" s="79" t="b">
        <v>0</v>
      </c>
      <c r="AG180" s="79" t="s">
        <v>850</v>
      </c>
      <c r="AH180" s="79"/>
      <c r="AI180" s="82" t="s">
        <v>837</v>
      </c>
      <c r="AJ180" s="79" t="b">
        <v>0</v>
      </c>
      <c r="AK180" s="79">
        <v>1</v>
      </c>
      <c r="AL180" s="82" t="s">
        <v>767</v>
      </c>
      <c r="AM180" s="79" t="s">
        <v>862</v>
      </c>
      <c r="AN180" s="79" t="b">
        <v>0</v>
      </c>
      <c r="AO180" s="82" t="s">
        <v>767</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231</v>
      </c>
      <c r="B181" s="64" t="s">
        <v>291</v>
      </c>
      <c r="C181" s="65" t="s">
        <v>2289</v>
      </c>
      <c r="D181" s="66">
        <v>6.5</v>
      </c>
      <c r="E181" s="67" t="s">
        <v>136</v>
      </c>
      <c r="F181" s="68">
        <v>23.5</v>
      </c>
      <c r="G181" s="65"/>
      <c r="H181" s="69"/>
      <c r="I181" s="70"/>
      <c r="J181" s="70"/>
      <c r="K181" s="34" t="s">
        <v>65</v>
      </c>
      <c r="L181" s="77">
        <v>181</v>
      </c>
      <c r="M181" s="77"/>
      <c r="N181" s="72"/>
      <c r="O181" s="79" t="s">
        <v>298</v>
      </c>
      <c r="P181" s="81">
        <v>43450.549166666664</v>
      </c>
      <c r="Q181" s="79" t="s">
        <v>345</v>
      </c>
      <c r="R181" s="83" t="s">
        <v>431</v>
      </c>
      <c r="S181" s="79" t="s">
        <v>458</v>
      </c>
      <c r="T181" s="79" t="s">
        <v>494</v>
      </c>
      <c r="U181" s="79"/>
      <c r="V181" s="83" t="s">
        <v>578</v>
      </c>
      <c r="W181" s="81">
        <v>43450.549166666664</v>
      </c>
      <c r="X181" s="83" t="s">
        <v>634</v>
      </c>
      <c r="Y181" s="79"/>
      <c r="Z181" s="79"/>
      <c r="AA181" s="82" t="s">
        <v>759</v>
      </c>
      <c r="AB181" s="79"/>
      <c r="AC181" s="79" t="b">
        <v>0</v>
      </c>
      <c r="AD181" s="79">
        <v>7</v>
      </c>
      <c r="AE181" s="82" t="s">
        <v>837</v>
      </c>
      <c r="AF181" s="79" t="b">
        <v>0</v>
      </c>
      <c r="AG181" s="79" t="s">
        <v>850</v>
      </c>
      <c r="AH181" s="79"/>
      <c r="AI181" s="82" t="s">
        <v>837</v>
      </c>
      <c r="AJ181" s="79" t="b">
        <v>0</v>
      </c>
      <c r="AK181" s="79">
        <v>0</v>
      </c>
      <c r="AL181" s="82" t="s">
        <v>837</v>
      </c>
      <c r="AM181" s="79" t="s">
        <v>859</v>
      </c>
      <c r="AN181" s="79" t="b">
        <v>0</v>
      </c>
      <c r="AO181" s="82" t="s">
        <v>759</v>
      </c>
      <c r="AP181" s="79" t="s">
        <v>176</v>
      </c>
      <c r="AQ181" s="79">
        <v>0</v>
      </c>
      <c r="AR181" s="79">
        <v>0</v>
      </c>
      <c r="AS181" s="79"/>
      <c r="AT181" s="79"/>
      <c r="AU181" s="79"/>
      <c r="AV181" s="79"/>
      <c r="AW181" s="79"/>
      <c r="AX181" s="79"/>
      <c r="AY181" s="79"/>
      <c r="AZ181" s="79"/>
      <c r="BA181">
        <v>9</v>
      </c>
      <c r="BB181" s="78" t="str">
        <f>REPLACE(INDEX(GroupVertices[Group],MATCH(Edges[[#This Row],[Vertex 1]],GroupVertices[Vertex],0)),1,1,"")</f>
        <v>1</v>
      </c>
      <c r="BC181" s="78" t="str">
        <f>REPLACE(INDEX(GroupVertices[Group],MATCH(Edges[[#This Row],[Vertex 2]],GroupVertices[Vertex],0)),1,1,"")</f>
        <v>4</v>
      </c>
      <c r="BD181" s="48">
        <v>1</v>
      </c>
      <c r="BE181" s="49">
        <v>4.761904761904762</v>
      </c>
      <c r="BF181" s="48">
        <v>0</v>
      </c>
      <c r="BG181" s="49">
        <v>0</v>
      </c>
      <c r="BH181" s="48">
        <v>0</v>
      </c>
      <c r="BI181" s="49">
        <v>0</v>
      </c>
      <c r="BJ181" s="48">
        <v>20</v>
      </c>
      <c r="BK181" s="49">
        <v>95.23809523809524</v>
      </c>
      <c r="BL181" s="48">
        <v>21</v>
      </c>
    </row>
    <row r="182" spans="1:64" ht="15">
      <c r="A182" s="64" t="s">
        <v>231</v>
      </c>
      <c r="B182" s="64" t="s">
        <v>291</v>
      </c>
      <c r="C182" s="65" t="s">
        <v>2289</v>
      </c>
      <c r="D182" s="66">
        <v>6.5</v>
      </c>
      <c r="E182" s="67" t="s">
        <v>136</v>
      </c>
      <c r="F182" s="68">
        <v>23.5</v>
      </c>
      <c r="G182" s="65"/>
      <c r="H182" s="69"/>
      <c r="I182" s="70"/>
      <c r="J182" s="70"/>
      <c r="K182" s="34" t="s">
        <v>65</v>
      </c>
      <c r="L182" s="77">
        <v>182</v>
      </c>
      <c r="M182" s="77"/>
      <c r="N182" s="72"/>
      <c r="O182" s="79" t="s">
        <v>298</v>
      </c>
      <c r="P182" s="81">
        <v>43460.748078703706</v>
      </c>
      <c r="Q182" s="79" t="s">
        <v>348</v>
      </c>
      <c r="R182" s="83" t="s">
        <v>434</v>
      </c>
      <c r="S182" s="79" t="s">
        <v>458</v>
      </c>
      <c r="T182" s="79" t="s">
        <v>494</v>
      </c>
      <c r="U182" s="79"/>
      <c r="V182" s="83" t="s">
        <v>578</v>
      </c>
      <c r="W182" s="81">
        <v>43460.748078703706</v>
      </c>
      <c r="X182" s="83" t="s">
        <v>637</v>
      </c>
      <c r="Y182" s="79"/>
      <c r="Z182" s="79"/>
      <c r="AA182" s="82" t="s">
        <v>762</v>
      </c>
      <c r="AB182" s="79"/>
      <c r="AC182" s="79" t="b">
        <v>0</v>
      </c>
      <c r="AD182" s="79">
        <v>6</v>
      </c>
      <c r="AE182" s="82" t="s">
        <v>837</v>
      </c>
      <c r="AF182" s="79" t="b">
        <v>0</v>
      </c>
      <c r="AG182" s="79" t="s">
        <v>850</v>
      </c>
      <c r="AH182" s="79"/>
      <c r="AI182" s="82" t="s">
        <v>837</v>
      </c>
      <c r="AJ182" s="79" t="b">
        <v>0</v>
      </c>
      <c r="AK182" s="79">
        <v>0</v>
      </c>
      <c r="AL182" s="82" t="s">
        <v>837</v>
      </c>
      <c r="AM182" s="79" t="s">
        <v>859</v>
      </c>
      <c r="AN182" s="79" t="b">
        <v>0</v>
      </c>
      <c r="AO182" s="82" t="s">
        <v>762</v>
      </c>
      <c r="AP182" s="79" t="s">
        <v>176</v>
      </c>
      <c r="AQ182" s="79">
        <v>0</v>
      </c>
      <c r="AR182" s="79">
        <v>0</v>
      </c>
      <c r="AS182" s="79"/>
      <c r="AT182" s="79"/>
      <c r="AU182" s="79"/>
      <c r="AV182" s="79"/>
      <c r="AW182" s="79"/>
      <c r="AX182" s="79"/>
      <c r="AY182" s="79"/>
      <c r="AZ182" s="79"/>
      <c r="BA182">
        <v>9</v>
      </c>
      <c r="BB182" s="78" t="str">
        <f>REPLACE(INDEX(GroupVertices[Group],MATCH(Edges[[#This Row],[Vertex 1]],GroupVertices[Vertex],0)),1,1,"")</f>
        <v>1</v>
      </c>
      <c r="BC182" s="78" t="str">
        <f>REPLACE(INDEX(GroupVertices[Group],MATCH(Edges[[#This Row],[Vertex 2]],GroupVertices[Vertex],0)),1,1,"")</f>
        <v>4</v>
      </c>
      <c r="BD182" s="48">
        <v>1</v>
      </c>
      <c r="BE182" s="49">
        <v>4.761904761904762</v>
      </c>
      <c r="BF182" s="48">
        <v>0</v>
      </c>
      <c r="BG182" s="49">
        <v>0</v>
      </c>
      <c r="BH182" s="48">
        <v>0</v>
      </c>
      <c r="BI182" s="49">
        <v>0</v>
      </c>
      <c r="BJ182" s="48">
        <v>20</v>
      </c>
      <c r="BK182" s="49">
        <v>95.23809523809524</v>
      </c>
      <c r="BL182" s="48">
        <v>21</v>
      </c>
    </row>
    <row r="183" spans="1:64" ht="15">
      <c r="A183" s="64" t="s">
        <v>231</v>
      </c>
      <c r="B183" s="64" t="s">
        <v>291</v>
      </c>
      <c r="C183" s="65" t="s">
        <v>2289</v>
      </c>
      <c r="D183" s="66">
        <v>6.5</v>
      </c>
      <c r="E183" s="67" t="s">
        <v>136</v>
      </c>
      <c r="F183" s="68">
        <v>23.5</v>
      </c>
      <c r="G183" s="65"/>
      <c r="H183" s="69"/>
      <c r="I183" s="70"/>
      <c r="J183" s="70"/>
      <c r="K183" s="34" t="s">
        <v>65</v>
      </c>
      <c r="L183" s="77">
        <v>183</v>
      </c>
      <c r="M183" s="77"/>
      <c r="N183" s="72"/>
      <c r="O183" s="79" t="s">
        <v>298</v>
      </c>
      <c r="P183" s="81">
        <v>43468.69962962963</v>
      </c>
      <c r="Q183" s="79" t="s">
        <v>349</v>
      </c>
      <c r="R183" s="83" t="s">
        <v>417</v>
      </c>
      <c r="S183" s="79" t="s">
        <v>458</v>
      </c>
      <c r="T183" s="79" t="s">
        <v>494</v>
      </c>
      <c r="U183" s="79"/>
      <c r="V183" s="83" t="s">
        <v>578</v>
      </c>
      <c r="W183" s="81">
        <v>43468.69962962963</v>
      </c>
      <c r="X183" s="83" t="s">
        <v>638</v>
      </c>
      <c r="Y183" s="79"/>
      <c r="Z183" s="79"/>
      <c r="AA183" s="82" t="s">
        <v>763</v>
      </c>
      <c r="AB183" s="79"/>
      <c r="AC183" s="79" t="b">
        <v>0</v>
      </c>
      <c r="AD183" s="79">
        <v>4</v>
      </c>
      <c r="AE183" s="82" t="s">
        <v>837</v>
      </c>
      <c r="AF183" s="79" t="b">
        <v>0</v>
      </c>
      <c r="AG183" s="79" t="s">
        <v>850</v>
      </c>
      <c r="AH183" s="79"/>
      <c r="AI183" s="82" t="s">
        <v>837</v>
      </c>
      <c r="AJ183" s="79" t="b">
        <v>0</v>
      </c>
      <c r="AK183" s="79">
        <v>0</v>
      </c>
      <c r="AL183" s="82" t="s">
        <v>837</v>
      </c>
      <c r="AM183" s="79" t="s">
        <v>859</v>
      </c>
      <c r="AN183" s="79" t="b">
        <v>0</v>
      </c>
      <c r="AO183" s="82" t="s">
        <v>763</v>
      </c>
      <c r="AP183" s="79" t="s">
        <v>176</v>
      </c>
      <c r="AQ183" s="79">
        <v>0</v>
      </c>
      <c r="AR183" s="79">
        <v>0</v>
      </c>
      <c r="AS183" s="79"/>
      <c r="AT183" s="79"/>
      <c r="AU183" s="79"/>
      <c r="AV183" s="79"/>
      <c r="AW183" s="79"/>
      <c r="AX183" s="79"/>
      <c r="AY183" s="79"/>
      <c r="AZ183" s="79"/>
      <c r="BA183">
        <v>9</v>
      </c>
      <c r="BB183" s="78" t="str">
        <f>REPLACE(INDEX(GroupVertices[Group],MATCH(Edges[[#This Row],[Vertex 1]],GroupVertices[Vertex],0)),1,1,"")</f>
        <v>1</v>
      </c>
      <c r="BC183" s="78" t="str">
        <f>REPLACE(INDEX(GroupVertices[Group],MATCH(Edges[[#This Row],[Vertex 2]],GroupVertices[Vertex],0)),1,1,"")</f>
        <v>4</v>
      </c>
      <c r="BD183" s="48">
        <v>1</v>
      </c>
      <c r="BE183" s="49">
        <v>4.761904761904762</v>
      </c>
      <c r="BF183" s="48">
        <v>0</v>
      </c>
      <c r="BG183" s="49">
        <v>0</v>
      </c>
      <c r="BH183" s="48">
        <v>0</v>
      </c>
      <c r="BI183" s="49">
        <v>0</v>
      </c>
      <c r="BJ183" s="48">
        <v>20</v>
      </c>
      <c r="BK183" s="49">
        <v>95.23809523809524</v>
      </c>
      <c r="BL183" s="48">
        <v>21</v>
      </c>
    </row>
    <row r="184" spans="1:64" ht="15">
      <c r="A184" s="64" t="s">
        <v>231</v>
      </c>
      <c r="B184" s="64" t="s">
        <v>291</v>
      </c>
      <c r="C184" s="65" t="s">
        <v>2289</v>
      </c>
      <c r="D184" s="66">
        <v>6.5</v>
      </c>
      <c r="E184" s="67" t="s">
        <v>136</v>
      </c>
      <c r="F184" s="68">
        <v>23.5</v>
      </c>
      <c r="G184" s="65"/>
      <c r="H184" s="69"/>
      <c r="I184" s="70"/>
      <c r="J184" s="70"/>
      <c r="K184" s="34" t="s">
        <v>65</v>
      </c>
      <c r="L184" s="77">
        <v>184</v>
      </c>
      <c r="M184" s="77"/>
      <c r="N184" s="72"/>
      <c r="O184" s="79" t="s">
        <v>298</v>
      </c>
      <c r="P184" s="81">
        <v>43470.627291666664</v>
      </c>
      <c r="Q184" s="79" t="s">
        <v>346</v>
      </c>
      <c r="R184" s="83" t="s">
        <v>432</v>
      </c>
      <c r="S184" s="79" t="s">
        <v>458</v>
      </c>
      <c r="T184" s="79" t="s">
        <v>494</v>
      </c>
      <c r="U184" s="79"/>
      <c r="V184" s="83" t="s">
        <v>578</v>
      </c>
      <c r="W184" s="81">
        <v>43470.627291666664</v>
      </c>
      <c r="X184" s="83" t="s">
        <v>635</v>
      </c>
      <c r="Y184" s="79"/>
      <c r="Z184" s="79"/>
      <c r="AA184" s="82" t="s">
        <v>760</v>
      </c>
      <c r="AB184" s="79"/>
      <c r="AC184" s="79" t="b">
        <v>0</v>
      </c>
      <c r="AD184" s="79">
        <v>6</v>
      </c>
      <c r="AE184" s="82" t="s">
        <v>837</v>
      </c>
      <c r="AF184" s="79" t="b">
        <v>0</v>
      </c>
      <c r="AG184" s="79" t="s">
        <v>850</v>
      </c>
      <c r="AH184" s="79"/>
      <c r="AI184" s="82" t="s">
        <v>837</v>
      </c>
      <c r="AJ184" s="79" t="b">
        <v>0</v>
      </c>
      <c r="AK184" s="79">
        <v>0</v>
      </c>
      <c r="AL184" s="82" t="s">
        <v>837</v>
      </c>
      <c r="AM184" s="79" t="s">
        <v>859</v>
      </c>
      <c r="AN184" s="79" t="b">
        <v>0</v>
      </c>
      <c r="AO184" s="82" t="s">
        <v>760</v>
      </c>
      <c r="AP184" s="79" t="s">
        <v>176</v>
      </c>
      <c r="AQ184" s="79">
        <v>0</v>
      </c>
      <c r="AR184" s="79">
        <v>0</v>
      </c>
      <c r="AS184" s="79"/>
      <c r="AT184" s="79"/>
      <c r="AU184" s="79"/>
      <c r="AV184" s="79"/>
      <c r="AW184" s="79"/>
      <c r="AX184" s="79"/>
      <c r="AY184" s="79"/>
      <c r="AZ184" s="79"/>
      <c r="BA184">
        <v>9</v>
      </c>
      <c r="BB184" s="78" t="str">
        <f>REPLACE(INDEX(GroupVertices[Group],MATCH(Edges[[#This Row],[Vertex 1]],GroupVertices[Vertex],0)),1,1,"")</f>
        <v>1</v>
      </c>
      <c r="BC184" s="78" t="str">
        <f>REPLACE(INDEX(GroupVertices[Group],MATCH(Edges[[#This Row],[Vertex 2]],GroupVertices[Vertex],0)),1,1,"")</f>
        <v>4</v>
      </c>
      <c r="BD184" s="48">
        <v>1</v>
      </c>
      <c r="BE184" s="49">
        <v>4.761904761904762</v>
      </c>
      <c r="BF184" s="48">
        <v>0</v>
      </c>
      <c r="BG184" s="49">
        <v>0</v>
      </c>
      <c r="BH184" s="48">
        <v>0</v>
      </c>
      <c r="BI184" s="49">
        <v>0</v>
      </c>
      <c r="BJ184" s="48">
        <v>20</v>
      </c>
      <c r="BK184" s="49">
        <v>95.23809523809524</v>
      </c>
      <c r="BL184" s="48">
        <v>21</v>
      </c>
    </row>
    <row r="185" spans="1:64" ht="15">
      <c r="A185" s="64" t="s">
        <v>231</v>
      </c>
      <c r="B185" s="64" t="s">
        <v>291</v>
      </c>
      <c r="C185" s="65" t="s">
        <v>2289</v>
      </c>
      <c r="D185" s="66">
        <v>6.5</v>
      </c>
      <c r="E185" s="67" t="s">
        <v>136</v>
      </c>
      <c r="F185" s="68">
        <v>23.5</v>
      </c>
      <c r="G185" s="65"/>
      <c r="H185" s="69"/>
      <c r="I185" s="70"/>
      <c r="J185" s="70"/>
      <c r="K185" s="34" t="s">
        <v>65</v>
      </c>
      <c r="L185" s="77">
        <v>185</v>
      </c>
      <c r="M185" s="77"/>
      <c r="N185" s="72"/>
      <c r="O185" s="79" t="s">
        <v>298</v>
      </c>
      <c r="P185" s="81">
        <v>43473.903402777774</v>
      </c>
      <c r="Q185" s="79" t="s">
        <v>350</v>
      </c>
      <c r="R185" s="83" t="s">
        <v>435</v>
      </c>
      <c r="S185" s="79" t="s">
        <v>458</v>
      </c>
      <c r="T185" s="79" t="s">
        <v>494</v>
      </c>
      <c r="U185" s="79"/>
      <c r="V185" s="83" t="s">
        <v>578</v>
      </c>
      <c r="W185" s="81">
        <v>43473.903402777774</v>
      </c>
      <c r="X185" s="83" t="s">
        <v>639</v>
      </c>
      <c r="Y185" s="79"/>
      <c r="Z185" s="79"/>
      <c r="AA185" s="82" t="s">
        <v>764</v>
      </c>
      <c r="AB185" s="79"/>
      <c r="AC185" s="79" t="b">
        <v>0</v>
      </c>
      <c r="AD185" s="79">
        <v>1</v>
      </c>
      <c r="AE185" s="82" t="s">
        <v>837</v>
      </c>
      <c r="AF185" s="79" t="b">
        <v>0</v>
      </c>
      <c r="AG185" s="79" t="s">
        <v>850</v>
      </c>
      <c r="AH185" s="79"/>
      <c r="AI185" s="82" t="s">
        <v>837</v>
      </c>
      <c r="AJ185" s="79" t="b">
        <v>0</v>
      </c>
      <c r="AK185" s="79">
        <v>1</v>
      </c>
      <c r="AL185" s="82" t="s">
        <v>837</v>
      </c>
      <c r="AM185" s="79" t="s">
        <v>859</v>
      </c>
      <c r="AN185" s="79" t="b">
        <v>0</v>
      </c>
      <c r="AO185" s="82" t="s">
        <v>764</v>
      </c>
      <c r="AP185" s="79" t="s">
        <v>176</v>
      </c>
      <c r="AQ185" s="79">
        <v>0</v>
      </c>
      <c r="AR185" s="79">
        <v>0</v>
      </c>
      <c r="AS185" s="79"/>
      <c r="AT185" s="79"/>
      <c r="AU185" s="79"/>
      <c r="AV185" s="79"/>
      <c r="AW185" s="79"/>
      <c r="AX185" s="79"/>
      <c r="AY185" s="79"/>
      <c r="AZ185" s="79"/>
      <c r="BA185">
        <v>9</v>
      </c>
      <c r="BB185" s="78" t="str">
        <f>REPLACE(INDEX(GroupVertices[Group],MATCH(Edges[[#This Row],[Vertex 1]],GroupVertices[Vertex],0)),1,1,"")</f>
        <v>1</v>
      </c>
      <c r="BC185" s="78" t="str">
        <f>REPLACE(INDEX(GroupVertices[Group],MATCH(Edges[[#This Row],[Vertex 2]],GroupVertices[Vertex],0)),1,1,"")</f>
        <v>4</v>
      </c>
      <c r="BD185" s="48">
        <v>1</v>
      </c>
      <c r="BE185" s="49">
        <v>4.761904761904762</v>
      </c>
      <c r="BF185" s="48">
        <v>0</v>
      </c>
      <c r="BG185" s="49">
        <v>0</v>
      </c>
      <c r="BH185" s="48">
        <v>0</v>
      </c>
      <c r="BI185" s="49">
        <v>0</v>
      </c>
      <c r="BJ185" s="48">
        <v>20</v>
      </c>
      <c r="BK185" s="49">
        <v>95.23809523809524</v>
      </c>
      <c r="BL185" s="48">
        <v>21</v>
      </c>
    </row>
    <row r="186" spans="1:64" ht="15">
      <c r="A186" s="64" t="s">
        <v>231</v>
      </c>
      <c r="B186" s="64" t="s">
        <v>291</v>
      </c>
      <c r="C186" s="65" t="s">
        <v>2289</v>
      </c>
      <c r="D186" s="66">
        <v>6.5</v>
      </c>
      <c r="E186" s="67" t="s">
        <v>136</v>
      </c>
      <c r="F186" s="68">
        <v>23.5</v>
      </c>
      <c r="G186" s="65"/>
      <c r="H186" s="69"/>
      <c r="I186" s="70"/>
      <c r="J186" s="70"/>
      <c r="K186" s="34" t="s">
        <v>65</v>
      </c>
      <c r="L186" s="77">
        <v>186</v>
      </c>
      <c r="M186" s="77"/>
      <c r="N186" s="72"/>
      <c r="O186" s="79" t="s">
        <v>298</v>
      </c>
      <c r="P186" s="81">
        <v>43475.518842592595</v>
      </c>
      <c r="Q186" s="79" t="s">
        <v>351</v>
      </c>
      <c r="R186" s="83" t="s">
        <v>436</v>
      </c>
      <c r="S186" s="79" t="s">
        <v>458</v>
      </c>
      <c r="T186" s="79" t="s">
        <v>494</v>
      </c>
      <c r="U186" s="79"/>
      <c r="V186" s="83" t="s">
        <v>578</v>
      </c>
      <c r="W186" s="81">
        <v>43475.518842592595</v>
      </c>
      <c r="X186" s="83" t="s">
        <v>640</v>
      </c>
      <c r="Y186" s="79"/>
      <c r="Z186" s="79"/>
      <c r="AA186" s="82" t="s">
        <v>765</v>
      </c>
      <c r="AB186" s="79"/>
      <c r="AC186" s="79" t="b">
        <v>0</v>
      </c>
      <c r="AD186" s="79">
        <v>5</v>
      </c>
      <c r="AE186" s="82" t="s">
        <v>837</v>
      </c>
      <c r="AF186" s="79" t="b">
        <v>0</v>
      </c>
      <c r="AG186" s="79" t="s">
        <v>850</v>
      </c>
      <c r="AH186" s="79"/>
      <c r="AI186" s="82" t="s">
        <v>837</v>
      </c>
      <c r="AJ186" s="79" t="b">
        <v>0</v>
      </c>
      <c r="AK186" s="79">
        <v>1</v>
      </c>
      <c r="AL186" s="82" t="s">
        <v>837</v>
      </c>
      <c r="AM186" s="79" t="s">
        <v>859</v>
      </c>
      <c r="AN186" s="79" t="b">
        <v>0</v>
      </c>
      <c r="AO186" s="82" t="s">
        <v>765</v>
      </c>
      <c r="AP186" s="79" t="s">
        <v>176</v>
      </c>
      <c r="AQ186" s="79">
        <v>0</v>
      </c>
      <c r="AR186" s="79">
        <v>0</v>
      </c>
      <c r="AS186" s="79"/>
      <c r="AT186" s="79"/>
      <c r="AU186" s="79"/>
      <c r="AV186" s="79"/>
      <c r="AW186" s="79"/>
      <c r="AX186" s="79"/>
      <c r="AY186" s="79"/>
      <c r="AZ186" s="79"/>
      <c r="BA186">
        <v>9</v>
      </c>
      <c r="BB186" s="78" t="str">
        <f>REPLACE(INDEX(GroupVertices[Group],MATCH(Edges[[#This Row],[Vertex 1]],GroupVertices[Vertex],0)),1,1,"")</f>
        <v>1</v>
      </c>
      <c r="BC186" s="78" t="str">
        <f>REPLACE(INDEX(GroupVertices[Group],MATCH(Edges[[#This Row],[Vertex 2]],GroupVertices[Vertex],0)),1,1,"")</f>
        <v>4</v>
      </c>
      <c r="BD186" s="48">
        <v>1</v>
      </c>
      <c r="BE186" s="49">
        <v>4.761904761904762</v>
      </c>
      <c r="BF186" s="48">
        <v>0</v>
      </c>
      <c r="BG186" s="49">
        <v>0</v>
      </c>
      <c r="BH186" s="48">
        <v>0</v>
      </c>
      <c r="BI186" s="49">
        <v>0</v>
      </c>
      <c r="BJ186" s="48">
        <v>20</v>
      </c>
      <c r="BK186" s="49">
        <v>95.23809523809524</v>
      </c>
      <c r="BL186" s="48">
        <v>21</v>
      </c>
    </row>
    <row r="187" spans="1:64" ht="15">
      <c r="A187" s="64" t="s">
        <v>231</v>
      </c>
      <c r="B187" s="64" t="s">
        <v>291</v>
      </c>
      <c r="C187" s="65" t="s">
        <v>2289</v>
      </c>
      <c r="D187" s="66">
        <v>6.5</v>
      </c>
      <c r="E187" s="67" t="s">
        <v>136</v>
      </c>
      <c r="F187" s="68">
        <v>23.5</v>
      </c>
      <c r="G187" s="65"/>
      <c r="H187" s="69"/>
      <c r="I187" s="70"/>
      <c r="J187" s="70"/>
      <c r="K187" s="34" t="s">
        <v>65</v>
      </c>
      <c r="L187" s="77">
        <v>187</v>
      </c>
      <c r="M187" s="77"/>
      <c r="N187" s="72"/>
      <c r="O187" s="79" t="s">
        <v>298</v>
      </c>
      <c r="P187" s="81">
        <v>43477.590729166666</v>
      </c>
      <c r="Q187" s="79" t="s">
        <v>347</v>
      </c>
      <c r="R187" s="83" t="s">
        <v>433</v>
      </c>
      <c r="S187" s="79" t="s">
        <v>458</v>
      </c>
      <c r="T187" s="79" t="s">
        <v>492</v>
      </c>
      <c r="U187" s="79"/>
      <c r="V187" s="83" t="s">
        <v>578</v>
      </c>
      <c r="W187" s="81">
        <v>43477.590729166666</v>
      </c>
      <c r="X187" s="83" t="s">
        <v>636</v>
      </c>
      <c r="Y187" s="79"/>
      <c r="Z187" s="79"/>
      <c r="AA187" s="82" t="s">
        <v>761</v>
      </c>
      <c r="AB187" s="79"/>
      <c r="AC187" s="79" t="b">
        <v>0</v>
      </c>
      <c r="AD187" s="79">
        <v>5</v>
      </c>
      <c r="AE187" s="82" t="s">
        <v>837</v>
      </c>
      <c r="AF187" s="79" t="b">
        <v>0</v>
      </c>
      <c r="AG187" s="79" t="s">
        <v>850</v>
      </c>
      <c r="AH187" s="79"/>
      <c r="AI187" s="82" t="s">
        <v>837</v>
      </c>
      <c r="AJ187" s="79" t="b">
        <v>0</v>
      </c>
      <c r="AK187" s="79">
        <v>0</v>
      </c>
      <c r="AL187" s="82" t="s">
        <v>837</v>
      </c>
      <c r="AM187" s="79" t="s">
        <v>859</v>
      </c>
      <c r="AN187" s="79" t="b">
        <v>0</v>
      </c>
      <c r="AO187" s="82" t="s">
        <v>761</v>
      </c>
      <c r="AP187" s="79" t="s">
        <v>176</v>
      </c>
      <c r="AQ187" s="79">
        <v>0</v>
      </c>
      <c r="AR187" s="79">
        <v>0</v>
      </c>
      <c r="AS187" s="79"/>
      <c r="AT187" s="79"/>
      <c r="AU187" s="79"/>
      <c r="AV187" s="79"/>
      <c r="AW187" s="79"/>
      <c r="AX187" s="79"/>
      <c r="AY187" s="79"/>
      <c r="AZ187" s="79"/>
      <c r="BA187">
        <v>9</v>
      </c>
      <c r="BB187" s="78" t="str">
        <f>REPLACE(INDEX(GroupVertices[Group],MATCH(Edges[[#This Row],[Vertex 1]],GroupVertices[Vertex],0)),1,1,"")</f>
        <v>1</v>
      </c>
      <c r="BC187" s="78" t="str">
        <f>REPLACE(INDEX(GroupVertices[Group],MATCH(Edges[[#This Row],[Vertex 2]],GroupVertices[Vertex],0)),1,1,"")</f>
        <v>4</v>
      </c>
      <c r="BD187" s="48">
        <v>1</v>
      </c>
      <c r="BE187" s="49">
        <v>5</v>
      </c>
      <c r="BF187" s="48">
        <v>0</v>
      </c>
      <c r="BG187" s="49">
        <v>0</v>
      </c>
      <c r="BH187" s="48">
        <v>0</v>
      </c>
      <c r="BI187" s="49">
        <v>0</v>
      </c>
      <c r="BJ187" s="48">
        <v>19</v>
      </c>
      <c r="BK187" s="49">
        <v>95</v>
      </c>
      <c r="BL187" s="48">
        <v>20</v>
      </c>
    </row>
    <row r="188" spans="1:64" ht="15">
      <c r="A188" s="64" t="s">
        <v>231</v>
      </c>
      <c r="B188" s="64" t="s">
        <v>291</v>
      </c>
      <c r="C188" s="65" t="s">
        <v>2289</v>
      </c>
      <c r="D188" s="66">
        <v>6.5</v>
      </c>
      <c r="E188" s="67" t="s">
        <v>136</v>
      </c>
      <c r="F188" s="68">
        <v>23.5</v>
      </c>
      <c r="G188" s="65"/>
      <c r="H188" s="69"/>
      <c r="I188" s="70"/>
      <c r="J188" s="70"/>
      <c r="K188" s="34" t="s">
        <v>65</v>
      </c>
      <c r="L188" s="77">
        <v>188</v>
      </c>
      <c r="M188" s="77"/>
      <c r="N188" s="72"/>
      <c r="O188" s="79" t="s">
        <v>298</v>
      </c>
      <c r="P188" s="81">
        <v>43478.61837962963</v>
      </c>
      <c r="Q188" s="79" t="s">
        <v>352</v>
      </c>
      <c r="R188" s="83" t="s">
        <v>437</v>
      </c>
      <c r="S188" s="79" t="s">
        <v>458</v>
      </c>
      <c r="T188" s="79" t="s">
        <v>492</v>
      </c>
      <c r="U188" s="79"/>
      <c r="V188" s="83" t="s">
        <v>578</v>
      </c>
      <c r="W188" s="81">
        <v>43478.61837962963</v>
      </c>
      <c r="X188" s="83" t="s">
        <v>641</v>
      </c>
      <c r="Y188" s="79"/>
      <c r="Z188" s="79"/>
      <c r="AA188" s="82" t="s">
        <v>766</v>
      </c>
      <c r="AB188" s="79"/>
      <c r="AC188" s="79" t="b">
        <v>0</v>
      </c>
      <c r="AD188" s="79">
        <v>5</v>
      </c>
      <c r="AE188" s="82" t="s">
        <v>837</v>
      </c>
      <c r="AF188" s="79" t="b">
        <v>0</v>
      </c>
      <c r="AG188" s="79" t="s">
        <v>850</v>
      </c>
      <c r="AH188" s="79"/>
      <c r="AI188" s="82" t="s">
        <v>837</v>
      </c>
      <c r="AJ188" s="79" t="b">
        <v>0</v>
      </c>
      <c r="AK188" s="79">
        <v>0</v>
      </c>
      <c r="AL188" s="82" t="s">
        <v>837</v>
      </c>
      <c r="AM188" s="79" t="s">
        <v>859</v>
      </c>
      <c r="AN188" s="79" t="b">
        <v>0</v>
      </c>
      <c r="AO188" s="82" t="s">
        <v>766</v>
      </c>
      <c r="AP188" s="79" t="s">
        <v>176</v>
      </c>
      <c r="AQ188" s="79">
        <v>0</v>
      </c>
      <c r="AR188" s="79">
        <v>0</v>
      </c>
      <c r="AS188" s="79"/>
      <c r="AT188" s="79"/>
      <c r="AU188" s="79"/>
      <c r="AV188" s="79"/>
      <c r="AW188" s="79"/>
      <c r="AX188" s="79"/>
      <c r="AY188" s="79"/>
      <c r="AZ188" s="79"/>
      <c r="BA188">
        <v>9</v>
      </c>
      <c r="BB188" s="78" t="str">
        <f>REPLACE(INDEX(GroupVertices[Group],MATCH(Edges[[#This Row],[Vertex 1]],GroupVertices[Vertex],0)),1,1,"")</f>
        <v>1</v>
      </c>
      <c r="BC188" s="78" t="str">
        <f>REPLACE(INDEX(GroupVertices[Group],MATCH(Edges[[#This Row],[Vertex 2]],GroupVertices[Vertex],0)),1,1,"")</f>
        <v>4</v>
      </c>
      <c r="BD188" s="48">
        <v>1</v>
      </c>
      <c r="BE188" s="49">
        <v>5</v>
      </c>
      <c r="BF188" s="48">
        <v>0</v>
      </c>
      <c r="BG188" s="49">
        <v>0</v>
      </c>
      <c r="BH188" s="48">
        <v>0</v>
      </c>
      <c r="BI188" s="49">
        <v>0</v>
      </c>
      <c r="BJ188" s="48">
        <v>19</v>
      </c>
      <c r="BK188" s="49">
        <v>95</v>
      </c>
      <c r="BL188" s="48">
        <v>20</v>
      </c>
    </row>
    <row r="189" spans="1:64" ht="15">
      <c r="A189" s="64" t="s">
        <v>231</v>
      </c>
      <c r="B189" s="64" t="s">
        <v>291</v>
      </c>
      <c r="C189" s="65" t="s">
        <v>2289</v>
      </c>
      <c r="D189" s="66">
        <v>6.5</v>
      </c>
      <c r="E189" s="67" t="s">
        <v>136</v>
      </c>
      <c r="F189" s="68">
        <v>23.5</v>
      </c>
      <c r="G189" s="65"/>
      <c r="H189" s="69"/>
      <c r="I189" s="70"/>
      <c r="J189" s="70"/>
      <c r="K189" s="34" t="s">
        <v>65</v>
      </c>
      <c r="L189" s="77">
        <v>189</v>
      </c>
      <c r="M189" s="77"/>
      <c r="N189" s="72"/>
      <c r="O189" s="79" t="s">
        <v>298</v>
      </c>
      <c r="P189" s="81">
        <v>43479.88791666667</v>
      </c>
      <c r="Q189" s="79" t="s">
        <v>353</v>
      </c>
      <c r="R189" s="83" t="s">
        <v>438</v>
      </c>
      <c r="S189" s="79" t="s">
        <v>458</v>
      </c>
      <c r="T189" s="79" t="s">
        <v>492</v>
      </c>
      <c r="U189" s="79"/>
      <c r="V189" s="83" t="s">
        <v>578</v>
      </c>
      <c r="W189" s="81">
        <v>43479.88791666667</v>
      </c>
      <c r="X189" s="83" t="s">
        <v>642</v>
      </c>
      <c r="Y189" s="79"/>
      <c r="Z189" s="79"/>
      <c r="AA189" s="82" t="s">
        <v>767</v>
      </c>
      <c r="AB189" s="79"/>
      <c r="AC189" s="79" t="b">
        <v>0</v>
      </c>
      <c r="AD189" s="79">
        <v>6</v>
      </c>
      <c r="AE189" s="82" t="s">
        <v>837</v>
      </c>
      <c r="AF189" s="79" t="b">
        <v>0</v>
      </c>
      <c r="AG189" s="79" t="s">
        <v>850</v>
      </c>
      <c r="AH189" s="79"/>
      <c r="AI189" s="82" t="s">
        <v>837</v>
      </c>
      <c r="AJ189" s="79" t="b">
        <v>0</v>
      </c>
      <c r="AK189" s="79">
        <v>1</v>
      </c>
      <c r="AL189" s="82" t="s">
        <v>837</v>
      </c>
      <c r="AM189" s="79" t="s">
        <v>859</v>
      </c>
      <c r="AN189" s="79" t="b">
        <v>0</v>
      </c>
      <c r="AO189" s="82" t="s">
        <v>767</v>
      </c>
      <c r="AP189" s="79" t="s">
        <v>176</v>
      </c>
      <c r="AQ189" s="79">
        <v>0</v>
      </c>
      <c r="AR189" s="79">
        <v>0</v>
      </c>
      <c r="AS189" s="79"/>
      <c r="AT189" s="79"/>
      <c r="AU189" s="79"/>
      <c r="AV189" s="79"/>
      <c r="AW189" s="79"/>
      <c r="AX189" s="79"/>
      <c r="AY189" s="79"/>
      <c r="AZ189" s="79"/>
      <c r="BA189">
        <v>9</v>
      </c>
      <c r="BB189" s="78" t="str">
        <f>REPLACE(INDEX(GroupVertices[Group],MATCH(Edges[[#This Row],[Vertex 1]],GroupVertices[Vertex],0)),1,1,"")</f>
        <v>1</v>
      </c>
      <c r="BC189" s="78" t="str">
        <f>REPLACE(INDEX(GroupVertices[Group],MATCH(Edges[[#This Row],[Vertex 2]],GroupVertices[Vertex],0)),1,1,"")</f>
        <v>4</v>
      </c>
      <c r="BD189" s="48">
        <v>1</v>
      </c>
      <c r="BE189" s="49">
        <v>5</v>
      </c>
      <c r="BF189" s="48">
        <v>0</v>
      </c>
      <c r="BG189" s="49">
        <v>0</v>
      </c>
      <c r="BH189" s="48">
        <v>0</v>
      </c>
      <c r="BI189" s="49">
        <v>0</v>
      </c>
      <c r="BJ189" s="48">
        <v>19</v>
      </c>
      <c r="BK189" s="49">
        <v>95</v>
      </c>
      <c r="BL189" s="48">
        <v>20</v>
      </c>
    </row>
    <row r="190" spans="1:64" ht="15">
      <c r="A190" s="64" t="s">
        <v>235</v>
      </c>
      <c r="B190" s="64" t="s">
        <v>291</v>
      </c>
      <c r="C190" s="65" t="s">
        <v>2285</v>
      </c>
      <c r="D190" s="66">
        <v>3.875</v>
      </c>
      <c r="E190" s="67" t="s">
        <v>136</v>
      </c>
      <c r="F190" s="68">
        <v>32.125</v>
      </c>
      <c r="G190" s="65"/>
      <c r="H190" s="69"/>
      <c r="I190" s="70"/>
      <c r="J190" s="70"/>
      <c r="K190" s="34" t="s">
        <v>65</v>
      </c>
      <c r="L190" s="77">
        <v>190</v>
      </c>
      <c r="M190" s="77"/>
      <c r="N190" s="72"/>
      <c r="O190" s="79" t="s">
        <v>298</v>
      </c>
      <c r="P190" s="81">
        <v>43477.73471064815</v>
      </c>
      <c r="Q190" s="79" t="s">
        <v>356</v>
      </c>
      <c r="R190" s="83" t="s">
        <v>433</v>
      </c>
      <c r="S190" s="79" t="s">
        <v>458</v>
      </c>
      <c r="T190" s="79"/>
      <c r="U190" s="79"/>
      <c r="V190" s="83" t="s">
        <v>581</v>
      </c>
      <c r="W190" s="81">
        <v>43477.73471064815</v>
      </c>
      <c r="X190" s="83" t="s">
        <v>645</v>
      </c>
      <c r="Y190" s="79"/>
      <c r="Z190" s="79"/>
      <c r="AA190" s="82" t="s">
        <v>770</v>
      </c>
      <c r="AB190" s="79"/>
      <c r="AC190" s="79" t="b">
        <v>0</v>
      </c>
      <c r="AD190" s="79">
        <v>0</v>
      </c>
      <c r="AE190" s="82" t="s">
        <v>837</v>
      </c>
      <c r="AF190" s="79" t="b">
        <v>0</v>
      </c>
      <c r="AG190" s="79" t="s">
        <v>850</v>
      </c>
      <c r="AH190" s="79"/>
      <c r="AI190" s="82" t="s">
        <v>837</v>
      </c>
      <c r="AJ190" s="79" t="b">
        <v>0</v>
      </c>
      <c r="AK190" s="79">
        <v>0</v>
      </c>
      <c r="AL190" s="82" t="s">
        <v>761</v>
      </c>
      <c r="AM190" s="79" t="s">
        <v>862</v>
      </c>
      <c r="AN190" s="79" t="b">
        <v>0</v>
      </c>
      <c r="AO190" s="82" t="s">
        <v>761</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4</v>
      </c>
      <c r="BC190" s="78" t="str">
        <f>REPLACE(INDEX(GroupVertices[Group],MATCH(Edges[[#This Row],[Vertex 2]],GroupVertices[Vertex],0)),1,1,"")</f>
        <v>4</v>
      </c>
      <c r="BD190" s="48">
        <v>0</v>
      </c>
      <c r="BE190" s="49">
        <v>0</v>
      </c>
      <c r="BF190" s="48">
        <v>0</v>
      </c>
      <c r="BG190" s="49">
        <v>0</v>
      </c>
      <c r="BH190" s="48">
        <v>0</v>
      </c>
      <c r="BI190" s="49">
        <v>0</v>
      </c>
      <c r="BJ190" s="48">
        <v>12</v>
      </c>
      <c r="BK190" s="49">
        <v>100</v>
      </c>
      <c r="BL190" s="48">
        <v>12</v>
      </c>
    </row>
    <row r="191" spans="1:64" ht="15">
      <c r="A191" s="64" t="s">
        <v>235</v>
      </c>
      <c r="B191" s="64" t="s">
        <v>291</v>
      </c>
      <c r="C191" s="65" t="s">
        <v>2285</v>
      </c>
      <c r="D191" s="66">
        <v>3.875</v>
      </c>
      <c r="E191" s="67" t="s">
        <v>136</v>
      </c>
      <c r="F191" s="68">
        <v>32.125</v>
      </c>
      <c r="G191" s="65"/>
      <c r="H191" s="69"/>
      <c r="I191" s="70"/>
      <c r="J191" s="70"/>
      <c r="K191" s="34" t="s">
        <v>65</v>
      </c>
      <c r="L191" s="77">
        <v>191</v>
      </c>
      <c r="M191" s="77"/>
      <c r="N191" s="72"/>
      <c r="O191" s="79" t="s">
        <v>298</v>
      </c>
      <c r="P191" s="81">
        <v>43478.742210648146</v>
      </c>
      <c r="Q191" s="79" t="s">
        <v>357</v>
      </c>
      <c r="R191" s="83" t="s">
        <v>437</v>
      </c>
      <c r="S191" s="79" t="s">
        <v>458</v>
      </c>
      <c r="T191" s="79"/>
      <c r="U191" s="79"/>
      <c r="V191" s="83" t="s">
        <v>581</v>
      </c>
      <c r="W191" s="81">
        <v>43478.742210648146</v>
      </c>
      <c r="X191" s="83" t="s">
        <v>646</v>
      </c>
      <c r="Y191" s="79"/>
      <c r="Z191" s="79"/>
      <c r="AA191" s="82" t="s">
        <v>771</v>
      </c>
      <c r="AB191" s="79"/>
      <c r="AC191" s="79" t="b">
        <v>0</v>
      </c>
      <c r="AD191" s="79">
        <v>0</v>
      </c>
      <c r="AE191" s="82" t="s">
        <v>837</v>
      </c>
      <c r="AF191" s="79" t="b">
        <v>0</v>
      </c>
      <c r="AG191" s="79" t="s">
        <v>850</v>
      </c>
      <c r="AH191" s="79"/>
      <c r="AI191" s="82" t="s">
        <v>837</v>
      </c>
      <c r="AJ191" s="79" t="b">
        <v>0</v>
      </c>
      <c r="AK191" s="79">
        <v>0</v>
      </c>
      <c r="AL191" s="82" t="s">
        <v>766</v>
      </c>
      <c r="AM191" s="79" t="s">
        <v>862</v>
      </c>
      <c r="AN191" s="79" t="b">
        <v>0</v>
      </c>
      <c r="AO191" s="82" t="s">
        <v>766</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12</v>
      </c>
      <c r="BK191" s="49">
        <v>100</v>
      </c>
      <c r="BL191" s="48">
        <v>12</v>
      </c>
    </row>
    <row r="192" spans="1:64" ht="15">
      <c r="A192" s="64" t="s">
        <v>235</v>
      </c>
      <c r="B192" s="64" t="s">
        <v>291</v>
      </c>
      <c r="C192" s="65" t="s">
        <v>2285</v>
      </c>
      <c r="D192" s="66">
        <v>3.875</v>
      </c>
      <c r="E192" s="67" t="s">
        <v>136</v>
      </c>
      <c r="F192" s="68">
        <v>32.125</v>
      </c>
      <c r="G192" s="65"/>
      <c r="H192" s="69"/>
      <c r="I192" s="70"/>
      <c r="J192" s="70"/>
      <c r="K192" s="34" t="s">
        <v>65</v>
      </c>
      <c r="L192" s="77">
        <v>192</v>
      </c>
      <c r="M192" s="77"/>
      <c r="N192" s="72"/>
      <c r="O192" s="79" t="s">
        <v>298</v>
      </c>
      <c r="P192" s="81">
        <v>43479.92460648148</v>
      </c>
      <c r="Q192" s="79" t="s">
        <v>358</v>
      </c>
      <c r="R192" s="83" t="s">
        <v>438</v>
      </c>
      <c r="S192" s="79" t="s">
        <v>458</v>
      </c>
      <c r="T192" s="79"/>
      <c r="U192" s="79"/>
      <c r="V192" s="83" t="s">
        <v>581</v>
      </c>
      <c r="W192" s="81">
        <v>43479.92460648148</v>
      </c>
      <c r="X192" s="83" t="s">
        <v>647</v>
      </c>
      <c r="Y192" s="79"/>
      <c r="Z192" s="79"/>
      <c r="AA192" s="82" t="s">
        <v>772</v>
      </c>
      <c r="AB192" s="79"/>
      <c r="AC192" s="79" t="b">
        <v>0</v>
      </c>
      <c r="AD192" s="79">
        <v>0</v>
      </c>
      <c r="AE192" s="82" t="s">
        <v>837</v>
      </c>
      <c r="AF192" s="79" t="b">
        <v>0</v>
      </c>
      <c r="AG192" s="79" t="s">
        <v>850</v>
      </c>
      <c r="AH192" s="79"/>
      <c r="AI192" s="82" t="s">
        <v>837</v>
      </c>
      <c r="AJ192" s="79" t="b">
        <v>0</v>
      </c>
      <c r="AK192" s="79">
        <v>1</v>
      </c>
      <c r="AL192" s="82" t="s">
        <v>767</v>
      </c>
      <c r="AM192" s="79" t="s">
        <v>862</v>
      </c>
      <c r="AN192" s="79" t="b">
        <v>0</v>
      </c>
      <c r="AO192" s="82" t="s">
        <v>767</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4</v>
      </c>
      <c r="BC192" s="78" t="str">
        <f>REPLACE(INDEX(GroupVertices[Group],MATCH(Edges[[#This Row],[Vertex 2]],GroupVertices[Vertex],0)),1,1,"")</f>
        <v>4</v>
      </c>
      <c r="BD192" s="48">
        <v>0</v>
      </c>
      <c r="BE192" s="49">
        <v>0</v>
      </c>
      <c r="BF192" s="48">
        <v>0</v>
      </c>
      <c r="BG192" s="49">
        <v>0</v>
      </c>
      <c r="BH192" s="48">
        <v>0</v>
      </c>
      <c r="BI192" s="49">
        <v>0</v>
      </c>
      <c r="BJ192" s="48">
        <v>12</v>
      </c>
      <c r="BK192" s="49">
        <v>100</v>
      </c>
      <c r="BL192" s="48">
        <v>12</v>
      </c>
    </row>
    <row r="193" spans="1:64" ht="15">
      <c r="A193" s="64" t="s">
        <v>231</v>
      </c>
      <c r="B193" s="64" t="s">
        <v>243</v>
      </c>
      <c r="C193" s="65" t="s">
        <v>2290</v>
      </c>
      <c r="D193" s="66">
        <v>8.6875</v>
      </c>
      <c r="E193" s="67" t="s">
        <v>136</v>
      </c>
      <c r="F193" s="68">
        <v>16.3125</v>
      </c>
      <c r="G193" s="65"/>
      <c r="H193" s="69"/>
      <c r="I193" s="70"/>
      <c r="J193" s="70"/>
      <c r="K193" s="34" t="s">
        <v>65</v>
      </c>
      <c r="L193" s="77">
        <v>193</v>
      </c>
      <c r="M193" s="77"/>
      <c r="N193" s="72"/>
      <c r="O193" s="79" t="s">
        <v>298</v>
      </c>
      <c r="P193" s="81">
        <v>43418.52006944444</v>
      </c>
      <c r="Q193" s="79" t="s">
        <v>340</v>
      </c>
      <c r="R193" s="83" t="s">
        <v>426</v>
      </c>
      <c r="S193" s="79" t="s">
        <v>458</v>
      </c>
      <c r="T193" s="79" t="s">
        <v>492</v>
      </c>
      <c r="U193" s="79"/>
      <c r="V193" s="83" t="s">
        <v>578</v>
      </c>
      <c r="W193" s="81">
        <v>43418.52006944444</v>
      </c>
      <c r="X193" s="83" t="s">
        <v>629</v>
      </c>
      <c r="Y193" s="79"/>
      <c r="Z193" s="79"/>
      <c r="AA193" s="82" t="s">
        <v>754</v>
      </c>
      <c r="AB193" s="79"/>
      <c r="AC193" s="79" t="b">
        <v>0</v>
      </c>
      <c r="AD193" s="79">
        <v>7</v>
      </c>
      <c r="AE193" s="82" t="s">
        <v>837</v>
      </c>
      <c r="AF193" s="79" t="b">
        <v>0</v>
      </c>
      <c r="AG193" s="79" t="s">
        <v>850</v>
      </c>
      <c r="AH193" s="79"/>
      <c r="AI193" s="82" t="s">
        <v>837</v>
      </c>
      <c r="AJ193" s="79" t="b">
        <v>0</v>
      </c>
      <c r="AK193" s="79">
        <v>0</v>
      </c>
      <c r="AL193" s="82" t="s">
        <v>837</v>
      </c>
      <c r="AM193" s="79" t="s">
        <v>859</v>
      </c>
      <c r="AN193" s="79" t="b">
        <v>0</v>
      </c>
      <c r="AO193" s="82" t="s">
        <v>754</v>
      </c>
      <c r="AP193" s="79" t="s">
        <v>176</v>
      </c>
      <c r="AQ193" s="79">
        <v>0</v>
      </c>
      <c r="AR193" s="79">
        <v>0</v>
      </c>
      <c r="AS193" s="79"/>
      <c r="AT193" s="79"/>
      <c r="AU193" s="79"/>
      <c r="AV193" s="79"/>
      <c r="AW193" s="79"/>
      <c r="AX193" s="79"/>
      <c r="AY193" s="79"/>
      <c r="AZ193" s="79"/>
      <c r="BA193">
        <v>14</v>
      </c>
      <c r="BB193" s="78" t="str">
        <f>REPLACE(INDEX(GroupVertices[Group],MATCH(Edges[[#This Row],[Vertex 1]],GroupVertices[Vertex],0)),1,1,"")</f>
        <v>1</v>
      </c>
      <c r="BC193" s="78" t="str">
        <f>REPLACE(INDEX(GroupVertices[Group],MATCH(Edges[[#This Row],[Vertex 2]],GroupVertices[Vertex],0)),1,1,"")</f>
        <v>4</v>
      </c>
      <c r="BD193" s="48"/>
      <c r="BE193" s="49"/>
      <c r="BF193" s="48"/>
      <c r="BG193" s="49"/>
      <c r="BH193" s="48"/>
      <c r="BI193" s="49"/>
      <c r="BJ193" s="48"/>
      <c r="BK193" s="49"/>
      <c r="BL193" s="48"/>
    </row>
    <row r="194" spans="1:64" ht="15">
      <c r="A194" s="64" t="s">
        <v>231</v>
      </c>
      <c r="B194" s="64" t="s">
        <v>243</v>
      </c>
      <c r="C194" s="65" t="s">
        <v>2290</v>
      </c>
      <c r="D194" s="66">
        <v>8.6875</v>
      </c>
      <c r="E194" s="67" t="s">
        <v>136</v>
      </c>
      <c r="F194" s="68">
        <v>16.3125</v>
      </c>
      <c r="G194" s="65"/>
      <c r="H194" s="69"/>
      <c r="I194" s="70"/>
      <c r="J194" s="70"/>
      <c r="K194" s="34" t="s">
        <v>65</v>
      </c>
      <c r="L194" s="77">
        <v>194</v>
      </c>
      <c r="M194" s="77"/>
      <c r="N194" s="72"/>
      <c r="O194" s="79" t="s">
        <v>298</v>
      </c>
      <c r="P194" s="81">
        <v>43424.69260416667</v>
      </c>
      <c r="Q194" s="79" t="s">
        <v>341</v>
      </c>
      <c r="R194" s="83" t="s">
        <v>427</v>
      </c>
      <c r="S194" s="79" t="s">
        <v>458</v>
      </c>
      <c r="T194" s="79" t="s">
        <v>492</v>
      </c>
      <c r="U194" s="79"/>
      <c r="V194" s="83" t="s">
        <v>578</v>
      </c>
      <c r="W194" s="81">
        <v>43424.69260416667</v>
      </c>
      <c r="X194" s="83" t="s">
        <v>630</v>
      </c>
      <c r="Y194" s="79"/>
      <c r="Z194" s="79"/>
      <c r="AA194" s="82" t="s">
        <v>755</v>
      </c>
      <c r="AB194" s="79"/>
      <c r="AC194" s="79" t="b">
        <v>0</v>
      </c>
      <c r="AD194" s="79">
        <v>0</v>
      </c>
      <c r="AE194" s="82" t="s">
        <v>837</v>
      </c>
      <c r="AF194" s="79" t="b">
        <v>0</v>
      </c>
      <c r="AG194" s="79" t="s">
        <v>850</v>
      </c>
      <c r="AH194" s="79"/>
      <c r="AI194" s="82" t="s">
        <v>837</v>
      </c>
      <c r="AJ194" s="79" t="b">
        <v>0</v>
      </c>
      <c r="AK194" s="79">
        <v>0</v>
      </c>
      <c r="AL194" s="82" t="s">
        <v>837</v>
      </c>
      <c r="AM194" s="79" t="s">
        <v>859</v>
      </c>
      <c r="AN194" s="79" t="b">
        <v>0</v>
      </c>
      <c r="AO194" s="82" t="s">
        <v>755</v>
      </c>
      <c r="AP194" s="79" t="s">
        <v>176</v>
      </c>
      <c r="AQ194" s="79">
        <v>0</v>
      </c>
      <c r="AR194" s="79">
        <v>0</v>
      </c>
      <c r="AS194" s="79"/>
      <c r="AT194" s="79"/>
      <c r="AU194" s="79"/>
      <c r="AV194" s="79"/>
      <c r="AW194" s="79"/>
      <c r="AX194" s="79"/>
      <c r="AY194" s="79"/>
      <c r="AZ194" s="79"/>
      <c r="BA194">
        <v>14</v>
      </c>
      <c r="BB194" s="78" t="str">
        <f>REPLACE(INDEX(GroupVertices[Group],MATCH(Edges[[#This Row],[Vertex 1]],GroupVertices[Vertex],0)),1,1,"")</f>
        <v>1</v>
      </c>
      <c r="BC194" s="78" t="str">
        <f>REPLACE(INDEX(GroupVertices[Group],MATCH(Edges[[#This Row],[Vertex 2]],GroupVertices[Vertex],0)),1,1,"")</f>
        <v>4</v>
      </c>
      <c r="BD194" s="48"/>
      <c r="BE194" s="49"/>
      <c r="BF194" s="48"/>
      <c r="BG194" s="49"/>
      <c r="BH194" s="48"/>
      <c r="BI194" s="49"/>
      <c r="BJ194" s="48"/>
      <c r="BK194" s="49"/>
      <c r="BL194" s="48"/>
    </row>
    <row r="195" spans="1:64" ht="15">
      <c r="A195" s="64" t="s">
        <v>231</v>
      </c>
      <c r="B195" s="64" t="s">
        <v>243</v>
      </c>
      <c r="C195" s="65" t="s">
        <v>2290</v>
      </c>
      <c r="D195" s="66">
        <v>8.6875</v>
      </c>
      <c r="E195" s="67" t="s">
        <v>136</v>
      </c>
      <c r="F195" s="68">
        <v>16.3125</v>
      </c>
      <c r="G195" s="65"/>
      <c r="H195" s="69"/>
      <c r="I195" s="70"/>
      <c r="J195" s="70"/>
      <c r="K195" s="34" t="s">
        <v>65</v>
      </c>
      <c r="L195" s="77">
        <v>195</v>
      </c>
      <c r="M195" s="77"/>
      <c r="N195" s="72"/>
      <c r="O195" s="79" t="s">
        <v>298</v>
      </c>
      <c r="P195" s="81">
        <v>43429.60822916667</v>
      </c>
      <c r="Q195" s="79" t="s">
        <v>342</v>
      </c>
      <c r="R195" s="83" t="s">
        <v>428</v>
      </c>
      <c r="S195" s="79" t="s">
        <v>458</v>
      </c>
      <c r="T195" s="79" t="s">
        <v>493</v>
      </c>
      <c r="U195" s="79"/>
      <c r="V195" s="83" t="s">
        <v>578</v>
      </c>
      <c r="W195" s="81">
        <v>43429.60822916667</v>
      </c>
      <c r="X195" s="83" t="s">
        <v>631</v>
      </c>
      <c r="Y195" s="79"/>
      <c r="Z195" s="79"/>
      <c r="AA195" s="82" t="s">
        <v>756</v>
      </c>
      <c r="AB195" s="79"/>
      <c r="AC195" s="79" t="b">
        <v>0</v>
      </c>
      <c r="AD195" s="79">
        <v>2</v>
      </c>
      <c r="AE195" s="82" t="s">
        <v>837</v>
      </c>
      <c r="AF195" s="79" t="b">
        <v>0</v>
      </c>
      <c r="AG195" s="79" t="s">
        <v>850</v>
      </c>
      <c r="AH195" s="79"/>
      <c r="AI195" s="82" t="s">
        <v>837</v>
      </c>
      <c r="AJ195" s="79" t="b">
        <v>0</v>
      </c>
      <c r="AK195" s="79">
        <v>0</v>
      </c>
      <c r="AL195" s="82" t="s">
        <v>837</v>
      </c>
      <c r="AM195" s="79" t="s">
        <v>859</v>
      </c>
      <c r="AN195" s="79" t="b">
        <v>0</v>
      </c>
      <c r="AO195" s="82" t="s">
        <v>756</v>
      </c>
      <c r="AP195" s="79" t="s">
        <v>176</v>
      </c>
      <c r="AQ195" s="79">
        <v>0</v>
      </c>
      <c r="AR195" s="79">
        <v>0</v>
      </c>
      <c r="AS195" s="79"/>
      <c r="AT195" s="79"/>
      <c r="AU195" s="79"/>
      <c r="AV195" s="79"/>
      <c r="AW195" s="79"/>
      <c r="AX195" s="79"/>
      <c r="AY195" s="79"/>
      <c r="AZ195" s="79"/>
      <c r="BA195">
        <v>14</v>
      </c>
      <c r="BB195" s="78" t="str">
        <f>REPLACE(INDEX(GroupVertices[Group],MATCH(Edges[[#This Row],[Vertex 1]],GroupVertices[Vertex],0)),1,1,"")</f>
        <v>1</v>
      </c>
      <c r="BC195" s="78" t="str">
        <f>REPLACE(INDEX(GroupVertices[Group],MATCH(Edges[[#This Row],[Vertex 2]],GroupVertices[Vertex],0)),1,1,"")</f>
        <v>4</v>
      </c>
      <c r="BD195" s="48"/>
      <c r="BE195" s="49"/>
      <c r="BF195" s="48"/>
      <c r="BG195" s="49"/>
      <c r="BH195" s="48"/>
      <c r="BI195" s="49"/>
      <c r="BJ195" s="48"/>
      <c r="BK195" s="49"/>
      <c r="BL195" s="48"/>
    </row>
    <row r="196" spans="1:64" ht="15">
      <c r="A196" s="64" t="s">
        <v>231</v>
      </c>
      <c r="B196" s="64" t="s">
        <v>243</v>
      </c>
      <c r="C196" s="65" t="s">
        <v>2290</v>
      </c>
      <c r="D196" s="66">
        <v>8.6875</v>
      </c>
      <c r="E196" s="67" t="s">
        <v>136</v>
      </c>
      <c r="F196" s="68">
        <v>16.3125</v>
      </c>
      <c r="G196" s="65"/>
      <c r="H196" s="69"/>
      <c r="I196" s="70"/>
      <c r="J196" s="70"/>
      <c r="K196" s="34" t="s">
        <v>65</v>
      </c>
      <c r="L196" s="77">
        <v>196</v>
      </c>
      <c r="M196" s="77"/>
      <c r="N196" s="72"/>
      <c r="O196" s="79" t="s">
        <v>298</v>
      </c>
      <c r="P196" s="81">
        <v>43437.232615740744</v>
      </c>
      <c r="Q196" s="79" t="s">
        <v>343</v>
      </c>
      <c r="R196" s="83" t="s">
        <v>429</v>
      </c>
      <c r="S196" s="79" t="s">
        <v>458</v>
      </c>
      <c r="T196" s="79" t="s">
        <v>493</v>
      </c>
      <c r="U196" s="79"/>
      <c r="V196" s="83" t="s">
        <v>578</v>
      </c>
      <c r="W196" s="81">
        <v>43437.232615740744</v>
      </c>
      <c r="X196" s="83" t="s">
        <v>632</v>
      </c>
      <c r="Y196" s="79"/>
      <c r="Z196" s="79"/>
      <c r="AA196" s="82" t="s">
        <v>757</v>
      </c>
      <c r="AB196" s="79"/>
      <c r="AC196" s="79" t="b">
        <v>0</v>
      </c>
      <c r="AD196" s="79">
        <v>5</v>
      </c>
      <c r="AE196" s="82" t="s">
        <v>837</v>
      </c>
      <c r="AF196" s="79" t="b">
        <v>0</v>
      </c>
      <c r="AG196" s="79" t="s">
        <v>850</v>
      </c>
      <c r="AH196" s="79"/>
      <c r="AI196" s="82" t="s">
        <v>837</v>
      </c>
      <c r="AJ196" s="79" t="b">
        <v>0</v>
      </c>
      <c r="AK196" s="79">
        <v>0</v>
      </c>
      <c r="AL196" s="82" t="s">
        <v>837</v>
      </c>
      <c r="AM196" s="79" t="s">
        <v>859</v>
      </c>
      <c r="AN196" s="79" t="b">
        <v>0</v>
      </c>
      <c r="AO196" s="82" t="s">
        <v>757</v>
      </c>
      <c r="AP196" s="79" t="s">
        <v>176</v>
      </c>
      <c r="AQ196" s="79">
        <v>0</v>
      </c>
      <c r="AR196" s="79">
        <v>0</v>
      </c>
      <c r="AS196" s="79"/>
      <c r="AT196" s="79"/>
      <c r="AU196" s="79"/>
      <c r="AV196" s="79"/>
      <c r="AW196" s="79"/>
      <c r="AX196" s="79"/>
      <c r="AY196" s="79"/>
      <c r="AZ196" s="79"/>
      <c r="BA196">
        <v>14</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231</v>
      </c>
      <c r="B197" s="64" t="s">
        <v>243</v>
      </c>
      <c r="C197" s="65" t="s">
        <v>2290</v>
      </c>
      <c r="D197" s="66">
        <v>8.6875</v>
      </c>
      <c r="E197" s="67" t="s">
        <v>136</v>
      </c>
      <c r="F197" s="68">
        <v>16.3125</v>
      </c>
      <c r="G197" s="65"/>
      <c r="H197" s="69"/>
      <c r="I197" s="70"/>
      <c r="J197" s="70"/>
      <c r="K197" s="34" t="s">
        <v>65</v>
      </c>
      <c r="L197" s="77">
        <v>197</v>
      </c>
      <c r="M197" s="77"/>
      <c r="N197" s="72"/>
      <c r="O197" s="79" t="s">
        <v>298</v>
      </c>
      <c r="P197" s="81">
        <v>43446.58105324074</v>
      </c>
      <c r="Q197" s="79" t="s">
        <v>344</v>
      </c>
      <c r="R197" s="83" t="s">
        <v>430</v>
      </c>
      <c r="S197" s="79" t="s">
        <v>458</v>
      </c>
      <c r="T197" s="79" t="s">
        <v>492</v>
      </c>
      <c r="U197" s="79"/>
      <c r="V197" s="83" t="s">
        <v>578</v>
      </c>
      <c r="W197" s="81">
        <v>43446.58105324074</v>
      </c>
      <c r="X197" s="83" t="s">
        <v>633</v>
      </c>
      <c r="Y197" s="79"/>
      <c r="Z197" s="79"/>
      <c r="AA197" s="82" t="s">
        <v>758</v>
      </c>
      <c r="AB197" s="79"/>
      <c r="AC197" s="79" t="b">
        <v>0</v>
      </c>
      <c r="AD197" s="79">
        <v>5</v>
      </c>
      <c r="AE197" s="82" t="s">
        <v>837</v>
      </c>
      <c r="AF197" s="79" t="b">
        <v>0</v>
      </c>
      <c r="AG197" s="79" t="s">
        <v>850</v>
      </c>
      <c r="AH197" s="79"/>
      <c r="AI197" s="82" t="s">
        <v>837</v>
      </c>
      <c r="AJ197" s="79" t="b">
        <v>0</v>
      </c>
      <c r="AK197" s="79">
        <v>0</v>
      </c>
      <c r="AL197" s="82" t="s">
        <v>837</v>
      </c>
      <c r="AM197" s="79" t="s">
        <v>859</v>
      </c>
      <c r="AN197" s="79" t="b">
        <v>0</v>
      </c>
      <c r="AO197" s="82" t="s">
        <v>758</v>
      </c>
      <c r="AP197" s="79" t="s">
        <v>176</v>
      </c>
      <c r="AQ197" s="79">
        <v>0</v>
      </c>
      <c r="AR197" s="79">
        <v>0</v>
      </c>
      <c r="AS197" s="79"/>
      <c r="AT197" s="79"/>
      <c r="AU197" s="79"/>
      <c r="AV197" s="79"/>
      <c r="AW197" s="79"/>
      <c r="AX197" s="79"/>
      <c r="AY197" s="79"/>
      <c r="AZ197" s="79"/>
      <c r="BA197">
        <v>14</v>
      </c>
      <c r="BB197" s="78" t="str">
        <f>REPLACE(INDEX(GroupVertices[Group],MATCH(Edges[[#This Row],[Vertex 1]],GroupVertices[Vertex],0)),1,1,"")</f>
        <v>1</v>
      </c>
      <c r="BC197" s="78" t="str">
        <f>REPLACE(INDEX(GroupVertices[Group],MATCH(Edges[[#This Row],[Vertex 2]],GroupVertices[Vertex],0)),1,1,"")</f>
        <v>4</v>
      </c>
      <c r="BD197" s="48"/>
      <c r="BE197" s="49"/>
      <c r="BF197" s="48"/>
      <c r="BG197" s="49"/>
      <c r="BH197" s="48"/>
      <c r="BI197" s="49"/>
      <c r="BJ197" s="48"/>
      <c r="BK197" s="49"/>
      <c r="BL197" s="48"/>
    </row>
    <row r="198" spans="1:64" ht="15">
      <c r="A198" s="64" t="s">
        <v>231</v>
      </c>
      <c r="B198" s="64" t="s">
        <v>243</v>
      </c>
      <c r="C198" s="65" t="s">
        <v>2290</v>
      </c>
      <c r="D198" s="66">
        <v>8.6875</v>
      </c>
      <c r="E198" s="67" t="s">
        <v>136</v>
      </c>
      <c r="F198" s="68">
        <v>16.3125</v>
      </c>
      <c r="G198" s="65"/>
      <c r="H198" s="69"/>
      <c r="I198" s="70"/>
      <c r="J198" s="70"/>
      <c r="K198" s="34" t="s">
        <v>65</v>
      </c>
      <c r="L198" s="77">
        <v>198</v>
      </c>
      <c r="M198" s="77"/>
      <c r="N198" s="72"/>
      <c r="O198" s="79" t="s">
        <v>298</v>
      </c>
      <c r="P198" s="81">
        <v>43450.549166666664</v>
      </c>
      <c r="Q198" s="79" t="s">
        <v>345</v>
      </c>
      <c r="R198" s="83" t="s">
        <v>431</v>
      </c>
      <c r="S198" s="79" t="s">
        <v>458</v>
      </c>
      <c r="T198" s="79" t="s">
        <v>494</v>
      </c>
      <c r="U198" s="79"/>
      <c r="V198" s="83" t="s">
        <v>578</v>
      </c>
      <c r="W198" s="81">
        <v>43450.549166666664</v>
      </c>
      <c r="X198" s="83" t="s">
        <v>634</v>
      </c>
      <c r="Y198" s="79"/>
      <c r="Z198" s="79"/>
      <c r="AA198" s="82" t="s">
        <v>759</v>
      </c>
      <c r="AB198" s="79"/>
      <c r="AC198" s="79" t="b">
        <v>0</v>
      </c>
      <c r="AD198" s="79">
        <v>7</v>
      </c>
      <c r="AE198" s="82" t="s">
        <v>837</v>
      </c>
      <c r="AF198" s="79" t="b">
        <v>0</v>
      </c>
      <c r="AG198" s="79" t="s">
        <v>850</v>
      </c>
      <c r="AH198" s="79"/>
      <c r="AI198" s="82" t="s">
        <v>837</v>
      </c>
      <c r="AJ198" s="79" t="b">
        <v>0</v>
      </c>
      <c r="AK198" s="79">
        <v>0</v>
      </c>
      <c r="AL198" s="82" t="s">
        <v>837</v>
      </c>
      <c r="AM198" s="79" t="s">
        <v>859</v>
      </c>
      <c r="AN198" s="79" t="b">
        <v>0</v>
      </c>
      <c r="AO198" s="82" t="s">
        <v>759</v>
      </c>
      <c r="AP198" s="79" t="s">
        <v>176</v>
      </c>
      <c r="AQ198" s="79">
        <v>0</v>
      </c>
      <c r="AR198" s="79">
        <v>0</v>
      </c>
      <c r="AS198" s="79"/>
      <c r="AT198" s="79"/>
      <c r="AU198" s="79"/>
      <c r="AV198" s="79"/>
      <c r="AW198" s="79"/>
      <c r="AX198" s="79"/>
      <c r="AY198" s="79"/>
      <c r="AZ198" s="79"/>
      <c r="BA198">
        <v>14</v>
      </c>
      <c r="BB198" s="78" t="str">
        <f>REPLACE(INDEX(GroupVertices[Group],MATCH(Edges[[#This Row],[Vertex 1]],GroupVertices[Vertex],0)),1,1,"")</f>
        <v>1</v>
      </c>
      <c r="BC198" s="78" t="str">
        <f>REPLACE(INDEX(GroupVertices[Group],MATCH(Edges[[#This Row],[Vertex 2]],GroupVertices[Vertex],0)),1,1,"")</f>
        <v>4</v>
      </c>
      <c r="BD198" s="48"/>
      <c r="BE198" s="49"/>
      <c r="BF198" s="48"/>
      <c r="BG198" s="49"/>
      <c r="BH198" s="48"/>
      <c r="BI198" s="49"/>
      <c r="BJ198" s="48"/>
      <c r="BK198" s="49"/>
      <c r="BL198" s="48"/>
    </row>
    <row r="199" spans="1:64" ht="15">
      <c r="A199" s="64" t="s">
        <v>231</v>
      </c>
      <c r="B199" s="64" t="s">
        <v>243</v>
      </c>
      <c r="C199" s="65" t="s">
        <v>2290</v>
      </c>
      <c r="D199" s="66">
        <v>8.6875</v>
      </c>
      <c r="E199" s="67" t="s">
        <v>136</v>
      </c>
      <c r="F199" s="68">
        <v>16.3125</v>
      </c>
      <c r="G199" s="65"/>
      <c r="H199" s="69"/>
      <c r="I199" s="70"/>
      <c r="J199" s="70"/>
      <c r="K199" s="34" t="s">
        <v>65</v>
      </c>
      <c r="L199" s="77">
        <v>199</v>
      </c>
      <c r="M199" s="77"/>
      <c r="N199" s="72"/>
      <c r="O199" s="79" t="s">
        <v>298</v>
      </c>
      <c r="P199" s="81">
        <v>43460.748078703706</v>
      </c>
      <c r="Q199" s="79" t="s">
        <v>348</v>
      </c>
      <c r="R199" s="83" t="s">
        <v>434</v>
      </c>
      <c r="S199" s="79" t="s">
        <v>458</v>
      </c>
      <c r="T199" s="79" t="s">
        <v>494</v>
      </c>
      <c r="U199" s="79"/>
      <c r="V199" s="83" t="s">
        <v>578</v>
      </c>
      <c r="W199" s="81">
        <v>43460.748078703706</v>
      </c>
      <c r="X199" s="83" t="s">
        <v>637</v>
      </c>
      <c r="Y199" s="79"/>
      <c r="Z199" s="79"/>
      <c r="AA199" s="82" t="s">
        <v>762</v>
      </c>
      <c r="AB199" s="79"/>
      <c r="AC199" s="79" t="b">
        <v>0</v>
      </c>
      <c r="AD199" s="79">
        <v>6</v>
      </c>
      <c r="AE199" s="82" t="s">
        <v>837</v>
      </c>
      <c r="AF199" s="79" t="b">
        <v>0</v>
      </c>
      <c r="AG199" s="79" t="s">
        <v>850</v>
      </c>
      <c r="AH199" s="79"/>
      <c r="AI199" s="82" t="s">
        <v>837</v>
      </c>
      <c r="AJ199" s="79" t="b">
        <v>0</v>
      </c>
      <c r="AK199" s="79">
        <v>0</v>
      </c>
      <c r="AL199" s="82" t="s">
        <v>837</v>
      </c>
      <c r="AM199" s="79" t="s">
        <v>859</v>
      </c>
      <c r="AN199" s="79" t="b">
        <v>0</v>
      </c>
      <c r="AO199" s="82" t="s">
        <v>762</v>
      </c>
      <c r="AP199" s="79" t="s">
        <v>176</v>
      </c>
      <c r="AQ199" s="79">
        <v>0</v>
      </c>
      <c r="AR199" s="79">
        <v>0</v>
      </c>
      <c r="AS199" s="79"/>
      <c r="AT199" s="79"/>
      <c r="AU199" s="79"/>
      <c r="AV199" s="79"/>
      <c r="AW199" s="79"/>
      <c r="AX199" s="79"/>
      <c r="AY199" s="79"/>
      <c r="AZ199" s="79"/>
      <c r="BA199">
        <v>14</v>
      </c>
      <c r="BB199" s="78" t="str">
        <f>REPLACE(INDEX(GroupVertices[Group],MATCH(Edges[[#This Row],[Vertex 1]],GroupVertices[Vertex],0)),1,1,"")</f>
        <v>1</v>
      </c>
      <c r="BC199" s="78" t="str">
        <f>REPLACE(INDEX(GroupVertices[Group],MATCH(Edges[[#This Row],[Vertex 2]],GroupVertices[Vertex],0)),1,1,"")</f>
        <v>4</v>
      </c>
      <c r="BD199" s="48"/>
      <c r="BE199" s="49"/>
      <c r="BF199" s="48"/>
      <c r="BG199" s="49"/>
      <c r="BH199" s="48"/>
      <c r="BI199" s="49"/>
      <c r="BJ199" s="48"/>
      <c r="BK199" s="49"/>
      <c r="BL199" s="48"/>
    </row>
    <row r="200" spans="1:64" ht="15">
      <c r="A200" s="64" t="s">
        <v>231</v>
      </c>
      <c r="B200" s="64" t="s">
        <v>243</v>
      </c>
      <c r="C200" s="65" t="s">
        <v>2290</v>
      </c>
      <c r="D200" s="66">
        <v>8.6875</v>
      </c>
      <c r="E200" s="67" t="s">
        <v>136</v>
      </c>
      <c r="F200" s="68">
        <v>16.3125</v>
      </c>
      <c r="G200" s="65"/>
      <c r="H200" s="69"/>
      <c r="I200" s="70"/>
      <c r="J200" s="70"/>
      <c r="K200" s="34" t="s">
        <v>65</v>
      </c>
      <c r="L200" s="77">
        <v>200</v>
      </c>
      <c r="M200" s="77"/>
      <c r="N200" s="72"/>
      <c r="O200" s="79" t="s">
        <v>298</v>
      </c>
      <c r="P200" s="81">
        <v>43468.69962962963</v>
      </c>
      <c r="Q200" s="79" t="s">
        <v>349</v>
      </c>
      <c r="R200" s="83" t="s">
        <v>417</v>
      </c>
      <c r="S200" s="79" t="s">
        <v>458</v>
      </c>
      <c r="T200" s="79" t="s">
        <v>494</v>
      </c>
      <c r="U200" s="79"/>
      <c r="V200" s="83" t="s">
        <v>578</v>
      </c>
      <c r="W200" s="81">
        <v>43468.69962962963</v>
      </c>
      <c r="X200" s="83" t="s">
        <v>638</v>
      </c>
      <c r="Y200" s="79"/>
      <c r="Z200" s="79"/>
      <c r="AA200" s="82" t="s">
        <v>763</v>
      </c>
      <c r="AB200" s="79"/>
      <c r="AC200" s="79" t="b">
        <v>0</v>
      </c>
      <c r="AD200" s="79">
        <v>4</v>
      </c>
      <c r="AE200" s="82" t="s">
        <v>837</v>
      </c>
      <c r="AF200" s="79" t="b">
        <v>0</v>
      </c>
      <c r="AG200" s="79" t="s">
        <v>850</v>
      </c>
      <c r="AH200" s="79"/>
      <c r="AI200" s="82" t="s">
        <v>837</v>
      </c>
      <c r="AJ200" s="79" t="b">
        <v>0</v>
      </c>
      <c r="AK200" s="79">
        <v>0</v>
      </c>
      <c r="AL200" s="82" t="s">
        <v>837</v>
      </c>
      <c r="AM200" s="79" t="s">
        <v>859</v>
      </c>
      <c r="AN200" s="79" t="b">
        <v>0</v>
      </c>
      <c r="AO200" s="82" t="s">
        <v>763</v>
      </c>
      <c r="AP200" s="79" t="s">
        <v>176</v>
      </c>
      <c r="AQ200" s="79">
        <v>0</v>
      </c>
      <c r="AR200" s="79">
        <v>0</v>
      </c>
      <c r="AS200" s="79"/>
      <c r="AT200" s="79"/>
      <c r="AU200" s="79"/>
      <c r="AV200" s="79"/>
      <c r="AW200" s="79"/>
      <c r="AX200" s="79"/>
      <c r="AY200" s="79"/>
      <c r="AZ200" s="79"/>
      <c r="BA200">
        <v>14</v>
      </c>
      <c r="BB200" s="78" t="str">
        <f>REPLACE(INDEX(GroupVertices[Group],MATCH(Edges[[#This Row],[Vertex 1]],GroupVertices[Vertex],0)),1,1,"")</f>
        <v>1</v>
      </c>
      <c r="BC200" s="78" t="str">
        <f>REPLACE(INDEX(GroupVertices[Group],MATCH(Edges[[#This Row],[Vertex 2]],GroupVertices[Vertex],0)),1,1,"")</f>
        <v>4</v>
      </c>
      <c r="BD200" s="48"/>
      <c r="BE200" s="49"/>
      <c r="BF200" s="48"/>
      <c r="BG200" s="49"/>
      <c r="BH200" s="48"/>
      <c r="BI200" s="49"/>
      <c r="BJ200" s="48"/>
      <c r="BK200" s="49"/>
      <c r="BL200" s="48"/>
    </row>
    <row r="201" spans="1:64" ht="15">
      <c r="A201" s="64" t="s">
        <v>231</v>
      </c>
      <c r="B201" s="64" t="s">
        <v>243</v>
      </c>
      <c r="C201" s="65" t="s">
        <v>2290</v>
      </c>
      <c r="D201" s="66">
        <v>8.6875</v>
      </c>
      <c r="E201" s="67" t="s">
        <v>136</v>
      </c>
      <c r="F201" s="68">
        <v>16.3125</v>
      </c>
      <c r="G201" s="65"/>
      <c r="H201" s="69"/>
      <c r="I201" s="70"/>
      <c r="J201" s="70"/>
      <c r="K201" s="34" t="s">
        <v>65</v>
      </c>
      <c r="L201" s="77">
        <v>201</v>
      </c>
      <c r="M201" s="77"/>
      <c r="N201" s="72"/>
      <c r="O201" s="79" t="s">
        <v>298</v>
      </c>
      <c r="P201" s="81">
        <v>43470.627291666664</v>
      </c>
      <c r="Q201" s="79" t="s">
        <v>346</v>
      </c>
      <c r="R201" s="83" t="s">
        <v>432</v>
      </c>
      <c r="S201" s="79" t="s">
        <v>458</v>
      </c>
      <c r="T201" s="79" t="s">
        <v>494</v>
      </c>
      <c r="U201" s="79"/>
      <c r="V201" s="83" t="s">
        <v>578</v>
      </c>
      <c r="W201" s="81">
        <v>43470.627291666664</v>
      </c>
      <c r="X201" s="83" t="s">
        <v>635</v>
      </c>
      <c r="Y201" s="79"/>
      <c r="Z201" s="79"/>
      <c r="AA201" s="82" t="s">
        <v>760</v>
      </c>
      <c r="AB201" s="79"/>
      <c r="AC201" s="79" t="b">
        <v>0</v>
      </c>
      <c r="AD201" s="79">
        <v>6</v>
      </c>
      <c r="AE201" s="82" t="s">
        <v>837</v>
      </c>
      <c r="AF201" s="79" t="b">
        <v>0</v>
      </c>
      <c r="AG201" s="79" t="s">
        <v>850</v>
      </c>
      <c r="AH201" s="79"/>
      <c r="AI201" s="82" t="s">
        <v>837</v>
      </c>
      <c r="AJ201" s="79" t="b">
        <v>0</v>
      </c>
      <c r="AK201" s="79">
        <v>0</v>
      </c>
      <c r="AL201" s="82" t="s">
        <v>837</v>
      </c>
      <c r="AM201" s="79" t="s">
        <v>859</v>
      </c>
      <c r="AN201" s="79" t="b">
        <v>0</v>
      </c>
      <c r="AO201" s="82" t="s">
        <v>760</v>
      </c>
      <c r="AP201" s="79" t="s">
        <v>176</v>
      </c>
      <c r="AQ201" s="79">
        <v>0</v>
      </c>
      <c r="AR201" s="79">
        <v>0</v>
      </c>
      <c r="AS201" s="79"/>
      <c r="AT201" s="79"/>
      <c r="AU201" s="79"/>
      <c r="AV201" s="79"/>
      <c r="AW201" s="79"/>
      <c r="AX201" s="79"/>
      <c r="AY201" s="79"/>
      <c r="AZ201" s="79"/>
      <c r="BA201">
        <v>14</v>
      </c>
      <c r="BB201" s="78" t="str">
        <f>REPLACE(INDEX(GroupVertices[Group],MATCH(Edges[[#This Row],[Vertex 1]],GroupVertices[Vertex],0)),1,1,"")</f>
        <v>1</v>
      </c>
      <c r="BC201" s="78" t="str">
        <f>REPLACE(INDEX(GroupVertices[Group],MATCH(Edges[[#This Row],[Vertex 2]],GroupVertices[Vertex],0)),1,1,"")</f>
        <v>4</v>
      </c>
      <c r="BD201" s="48"/>
      <c r="BE201" s="49"/>
      <c r="BF201" s="48"/>
      <c r="BG201" s="49"/>
      <c r="BH201" s="48"/>
      <c r="BI201" s="49"/>
      <c r="BJ201" s="48"/>
      <c r="BK201" s="49"/>
      <c r="BL201" s="48"/>
    </row>
    <row r="202" spans="1:64" ht="15">
      <c r="A202" s="64" t="s">
        <v>231</v>
      </c>
      <c r="B202" s="64" t="s">
        <v>243</v>
      </c>
      <c r="C202" s="65" t="s">
        <v>2290</v>
      </c>
      <c r="D202" s="66">
        <v>8.6875</v>
      </c>
      <c r="E202" s="67" t="s">
        <v>136</v>
      </c>
      <c r="F202" s="68">
        <v>16.3125</v>
      </c>
      <c r="G202" s="65"/>
      <c r="H202" s="69"/>
      <c r="I202" s="70"/>
      <c r="J202" s="70"/>
      <c r="K202" s="34" t="s">
        <v>65</v>
      </c>
      <c r="L202" s="77">
        <v>202</v>
      </c>
      <c r="M202" s="77"/>
      <c r="N202" s="72"/>
      <c r="O202" s="79" t="s">
        <v>298</v>
      </c>
      <c r="P202" s="81">
        <v>43473.903402777774</v>
      </c>
      <c r="Q202" s="79" t="s">
        <v>350</v>
      </c>
      <c r="R202" s="83" t="s">
        <v>435</v>
      </c>
      <c r="S202" s="79" t="s">
        <v>458</v>
      </c>
      <c r="T202" s="79" t="s">
        <v>494</v>
      </c>
      <c r="U202" s="79"/>
      <c r="V202" s="83" t="s">
        <v>578</v>
      </c>
      <c r="W202" s="81">
        <v>43473.903402777774</v>
      </c>
      <c r="X202" s="83" t="s">
        <v>639</v>
      </c>
      <c r="Y202" s="79"/>
      <c r="Z202" s="79"/>
      <c r="AA202" s="82" t="s">
        <v>764</v>
      </c>
      <c r="AB202" s="79"/>
      <c r="AC202" s="79" t="b">
        <v>0</v>
      </c>
      <c r="AD202" s="79">
        <v>1</v>
      </c>
      <c r="AE202" s="82" t="s">
        <v>837</v>
      </c>
      <c r="AF202" s="79" t="b">
        <v>0</v>
      </c>
      <c r="AG202" s="79" t="s">
        <v>850</v>
      </c>
      <c r="AH202" s="79"/>
      <c r="AI202" s="82" t="s">
        <v>837</v>
      </c>
      <c r="AJ202" s="79" t="b">
        <v>0</v>
      </c>
      <c r="AK202" s="79">
        <v>1</v>
      </c>
      <c r="AL202" s="82" t="s">
        <v>837</v>
      </c>
      <c r="AM202" s="79" t="s">
        <v>859</v>
      </c>
      <c r="AN202" s="79" t="b">
        <v>0</v>
      </c>
      <c r="AO202" s="82" t="s">
        <v>764</v>
      </c>
      <c r="AP202" s="79" t="s">
        <v>176</v>
      </c>
      <c r="AQ202" s="79">
        <v>0</v>
      </c>
      <c r="AR202" s="79">
        <v>0</v>
      </c>
      <c r="AS202" s="79"/>
      <c r="AT202" s="79"/>
      <c r="AU202" s="79"/>
      <c r="AV202" s="79"/>
      <c r="AW202" s="79"/>
      <c r="AX202" s="79"/>
      <c r="AY202" s="79"/>
      <c r="AZ202" s="79"/>
      <c r="BA202">
        <v>14</v>
      </c>
      <c r="BB202" s="78" t="str">
        <f>REPLACE(INDEX(GroupVertices[Group],MATCH(Edges[[#This Row],[Vertex 1]],GroupVertices[Vertex],0)),1,1,"")</f>
        <v>1</v>
      </c>
      <c r="BC202" s="78" t="str">
        <f>REPLACE(INDEX(GroupVertices[Group],MATCH(Edges[[#This Row],[Vertex 2]],GroupVertices[Vertex],0)),1,1,"")</f>
        <v>4</v>
      </c>
      <c r="BD202" s="48"/>
      <c r="BE202" s="49"/>
      <c r="BF202" s="48"/>
      <c r="BG202" s="49"/>
      <c r="BH202" s="48"/>
      <c r="BI202" s="49"/>
      <c r="BJ202" s="48"/>
      <c r="BK202" s="49"/>
      <c r="BL202" s="48"/>
    </row>
    <row r="203" spans="1:64" ht="15">
      <c r="A203" s="64" t="s">
        <v>231</v>
      </c>
      <c r="B203" s="64" t="s">
        <v>243</v>
      </c>
      <c r="C203" s="65" t="s">
        <v>2290</v>
      </c>
      <c r="D203" s="66">
        <v>8.6875</v>
      </c>
      <c r="E203" s="67" t="s">
        <v>136</v>
      </c>
      <c r="F203" s="68">
        <v>16.3125</v>
      </c>
      <c r="G203" s="65"/>
      <c r="H203" s="69"/>
      <c r="I203" s="70"/>
      <c r="J203" s="70"/>
      <c r="K203" s="34" t="s">
        <v>65</v>
      </c>
      <c r="L203" s="77">
        <v>203</v>
      </c>
      <c r="M203" s="77"/>
      <c r="N203" s="72"/>
      <c r="O203" s="79" t="s">
        <v>298</v>
      </c>
      <c r="P203" s="81">
        <v>43475.518842592595</v>
      </c>
      <c r="Q203" s="79" t="s">
        <v>351</v>
      </c>
      <c r="R203" s="83" t="s">
        <v>436</v>
      </c>
      <c r="S203" s="79" t="s">
        <v>458</v>
      </c>
      <c r="T203" s="79" t="s">
        <v>494</v>
      </c>
      <c r="U203" s="79"/>
      <c r="V203" s="83" t="s">
        <v>578</v>
      </c>
      <c r="W203" s="81">
        <v>43475.518842592595</v>
      </c>
      <c r="X203" s="83" t="s">
        <v>640</v>
      </c>
      <c r="Y203" s="79"/>
      <c r="Z203" s="79"/>
      <c r="AA203" s="82" t="s">
        <v>765</v>
      </c>
      <c r="AB203" s="79"/>
      <c r="AC203" s="79" t="b">
        <v>0</v>
      </c>
      <c r="AD203" s="79">
        <v>5</v>
      </c>
      <c r="AE203" s="82" t="s">
        <v>837</v>
      </c>
      <c r="AF203" s="79" t="b">
        <v>0</v>
      </c>
      <c r="AG203" s="79" t="s">
        <v>850</v>
      </c>
      <c r="AH203" s="79"/>
      <c r="AI203" s="82" t="s">
        <v>837</v>
      </c>
      <c r="AJ203" s="79" t="b">
        <v>0</v>
      </c>
      <c r="AK203" s="79">
        <v>1</v>
      </c>
      <c r="AL203" s="82" t="s">
        <v>837</v>
      </c>
      <c r="AM203" s="79" t="s">
        <v>859</v>
      </c>
      <c r="AN203" s="79" t="b">
        <v>0</v>
      </c>
      <c r="AO203" s="82" t="s">
        <v>765</v>
      </c>
      <c r="AP203" s="79" t="s">
        <v>176</v>
      </c>
      <c r="AQ203" s="79">
        <v>0</v>
      </c>
      <c r="AR203" s="79">
        <v>0</v>
      </c>
      <c r="AS203" s="79"/>
      <c r="AT203" s="79"/>
      <c r="AU203" s="79"/>
      <c r="AV203" s="79"/>
      <c r="AW203" s="79"/>
      <c r="AX203" s="79"/>
      <c r="AY203" s="79"/>
      <c r="AZ203" s="79"/>
      <c r="BA203">
        <v>14</v>
      </c>
      <c r="BB203" s="78" t="str">
        <f>REPLACE(INDEX(GroupVertices[Group],MATCH(Edges[[#This Row],[Vertex 1]],GroupVertices[Vertex],0)),1,1,"")</f>
        <v>1</v>
      </c>
      <c r="BC203" s="78" t="str">
        <f>REPLACE(INDEX(GroupVertices[Group],MATCH(Edges[[#This Row],[Vertex 2]],GroupVertices[Vertex],0)),1,1,"")</f>
        <v>4</v>
      </c>
      <c r="BD203" s="48"/>
      <c r="BE203" s="49"/>
      <c r="BF203" s="48"/>
      <c r="BG203" s="49"/>
      <c r="BH203" s="48"/>
      <c r="BI203" s="49"/>
      <c r="BJ203" s="48"/>
      <c r="BK203" s="49"/>
      <c r="BL203" s="48"/>
    </row>
    <row r="204" spans="1:64" ht="15">
      <c r="A204" s="64" t="s">
        <v>231</v>
      </c>
      <c r="B204" s="64" t="s">
        <v>243</v>
      </c>
      <c r="C204" s="65" t="s">
        <v>2290</v>
      </c>
      <c r="D204" s="66">
        <v>8.6875</v>
      </c>
      <c r="E204" s="67" t="s">
        <v>136</v>
      </c>
      <c r="F204" s="68">
        <v>16.3125</v>
      </c>
      <c r="G204" s="65"/>
      <c r="H204" s="69"/>
      <c r="I204" s="70"/>
      <c r="J204" s="70"/>
      <c r="K204" s="34" t="s">
        <v>65</v>
      </c>
      <c r="L204" s="77">
        <v>204</v>
      </c>
      <c r="M204" s="77"/>
      <c r="N204" s="72"/>
      <c r="O204" s="79" t="s">
        <v>298</v>
      </c>
      <c r="P204" s="81">
        <v>43477.590729166666</v>
      </c>
      <c r="Q204" s="79" t="s">
        <v>347</v>
      </c>
      <c r="R204" s="83" t="s">
        <v>433</v>
      </c>
      <c r="S204" s="79" t="s">
        <v>458</v>
      </c>
      <c r="T204" s="79" t="s">
        <v>492</v>
      </c>
      <c r="U204" s="79"/>
      <c r="V204" s="83" t="s">
        <v>578</v>
      </c>
      <c r="W204" s="81">
        <v>43477.590729166666</v>
      </c>
      <c r="X204" s="83" t="s">
        <v>636</v>
      </c>
      <c r="Y204" s="79"/>
      <c r="Z204" s="79"/>
      <c r="AA204" s="82" t="s">
        <v>761</v>
      </c>
      <c r="AB204" s="79"/>
      <c r="AC204" s="79" t="b">
        <v>0</v>
      </c>
      <c r="AD204" s="79">
        <v>5</v>
      </c>
      <c r="AE204" s="82" t="s">
        <v>837</v>
      </c>
      <c r="AF204" s="79" t="b">
        <v>0</v>
      </c>
      <c r="AG204" s="79" t="s">
        <v>850</v>
      </c>
      <c r="AH204" s="79"/>
      <c r="AI204" s="82" t="s">
        <v>837</v>
      </c>
      <c r="AJ204" s="79" t="b">
        <v>0</v>
      </c>
      <c r="AK204" s="79">
        <v>0</v>
      </c>
      <c r="AL204" s="82" t="s">
        <v>837</v>
      </c>
      <c r="AM204" s="79" t="s">
        <v>859</v>
      </c>
      <c r="AN204" s="79" t="b">
        <v>0</v>
      </c>
      <c r="AO204" s="82" t="s">
        <v>761</v>
      </c>
      <c r="AP204" s="79" t="s">
        <v>176</v>
      </c>
      <c r="AQ204" s="79">
        <v>0</v>
      </c>
      <c r="AR204" s="79">
        <v>0</v>
      </c>
      <c r="AS204" s="79"/>
      <c r="AT204" s="79"/>
      <c r="AU204" s="79"/>
      <c r="AV204" s="79"/>
      <c r="AW204" s="79"/>
      <c r="AX204" s="79"/>
      <c r="AY204" s="79"/>
      <c r="AZ204" s="79"/>
      <c r="BA204">
        <v>14</v>
      </c>
      <c r="BB204" s="78" t="str">
        <f>REPLACE(INDEX(GroupVertices[Group],MATCH(Edges[[#This Row],[Vertex 1]],GroupVertices[Vertex],0)),1,1,"")</f>
        <v>1</v>
      </c>
      <c r="BC204" s="78" t="str">
        <f>REPLACE(INDEX(GroupVertices[Group],MATCH(Edges[[#This Row],[Vertex 2]],GroupVertices[Vertex],0)),1,1,"")</f>
        <v>4</v>
      </c>
      <c r="BD204" s="48"/>
      <c r="BE204" s="49"/>
      <c r="BF204" s="48"/>
      <c r="BG204" s="49"/>
      <c r="BH204" s="48"/>
      <c r="BI204" s="49"/>
      <c r="BJ204" s="48"/>
      <c r="BK204" s="49"/>
      <c r="BL204" s="48"/>
    </row>
    <row r="205" spans="1:64" ht="15">
      <c r="A205" s="64" t="s">
        <v>231</v>
      </c>
      <c r="B205" s="64" t="s">
        <v>243</v>
      </c>
      <c r="C205" s="65" t="s">
        <v>2290</v>
      </c>
      <c r="D205" s="66">
        <v>8.6875</v>
      </c>
      <c r="E205" s="67" t="s">
        <v>136</v>
      </c>
      <c r="F205" s="68">
        <v>16.3125</v>
      </c>
      <c r="G205" s="65"/>
      <c r="H205" s="69"/>
      <c r="I205" s="70"/>
      <c r="J205" s="70"/>
      <c r="K205" s="34" t="s">
        <v>65</v>
      </c>
      <c r="L205" s="77">
        <v>205</v>
      </c>
      <c r="M205" s="77"/>
      <c r="N205" s="72"/>
      <c r="O205" s="79" t="s">
        <v>298</v>
      </c>
      <c r="P205" s="81">
        <v>43478.61837962963</v>
      </c>
      <c r="Q205" s="79" t="s">
        <v>352</v>
      </c>
      <c r="R205" s="83" t="s">
        <v>437</v>
      </c>
      <c r="S205" s="79" t="s">
        <v>458</v>
      </c>
      <c r="T205" s="79" t="s">
        <v>492</v>
      </c>
      <c r="U205" s="79"/>
      <c r="V205" s="83" t="s">
        <v>578</v>
      </c>
      <c r="W205" s="81">
        <v>43478.61837962963</v>
      </c>
      <c r="X205" s="83" t="s">
        <v>641</v>
      </c>
      <c r="Y205" s="79"/>
      <c r="Z205" s="79"/>
      <c r="AA205" s="82" t="s">
        <v>766</v>
      </c>
      <c r="AB205" s="79"/>
      <c r="AC205" s="79" t="b">
        <v>0</v>
      </c>
      <c r="AD205" s="79">
        <v>5</v>
      </c>
      <c r="AE205" s="82" t="s">
        <v>837</v>
      </c>
      <c r="AF205" s="79" t="b">
        <v>0</v>
      </c>
      <c r="AG205" s="79" t="s">
        <v>850</v>
      </c>
      <c r="AH205" s="79"/>
      <c r="AI205" s="82" t="s">
        <v>837</v>
      </c>
      <c r="AJ205" s="79" t="b">
        <v>0</v>
      </c>
      <c r="AK205" s="79">
        <v>0</v>
      </c>
      <c r="AL205" s="82" t="s">
        <v>837</v>
      </c>
      <c r="AM205" s="79" t="s">
        <v>859</v>
      </c>
      <c r="AN205" s="79" t="b">
        <v>0</v>
      </c>
      <c r="AO205" s="82" t="s">
        <v>766</v>
      </c>
      <c r="AP205" s="79" t="s">
        <v>176</v>
      </c>
      <c r="AQ205" s="79">
        <v>0</v>
      </c>
      <c r="AR205" s="79">
        <v>0</v>
      </c>
      <c r="AS205" s="79"/>
      <c r="AT205" s="79"/>
      <c r="AU205" s="79"/>
      <c r="AV205" s="79"/>
      <c r="AW205" s="79"/>
      <c r="AX205" s="79"/>
      <c r="AY205" s="79"/>
      <c r="AZ205" s="79"/>
      <c r="BA205">
        <v>14</v>
      </c>
      <c r="BB205" s="78" t="str">
        <f>REPLACE(INDEX(GroupVertices[Group],MATCH(Edges[[#This Row],[Vertex 1]],GroupVertices[Vertex],0)),1,1,"")</f>
        <v>1</v>
      </c>
      <c r="BC205" s="78" t="str">
        <f>REPLACE(INDEX(GroupVertices[Group],MATCH(Edges[[#This Row],[Vertex 2]],GroupVertices[Vertex],0)),1,1,"")</f>
        <v>4</v>
      </c>
      <c r="BD205" s="48"/>
      <c r="BE205" s="49"/>
      <c r="BF205" s="48"/>
      <c r="BG205" s="49"/>
      <c r="BH205" s="48"/>
      <c r="BI205" s="49"/>
      <c r="BJ205" s="48"/>
      <c r="BK205" s="49"/>
      <c r="BL205" s="48"/>
    </row>
    <row r="206" spans="1:64" ht="15">
      <c r="A206" s="64" t="s">
        <v>231</v>
      </c>
      <c r="B206" s="64" t="s">
        <v>243</v>
      </c>
      <c r="C206" s="65" t="s">
        <v>2290</v>
      </c>
      <c r="D206" s="66">
        <v>8.6875</v>
      </c>
      <c r="E206" s="67" t="s">
        <v>136</v>
      </c>
      <c r="F206" s="68">
        <v>16.3125</v>
      </c>
      <c r="G206" s="65"/>
      <c r="H206" s="69"/>
      <c r="I206" s="70"/>
      <c r="J206" s="70"/>
      <c r="K206" s="34" t="s">
        <v>65</v>
      </c>
      <c r="L206" s="77">
        <v>206</v>
      </c>
      <c r="M206" s="77"/>
      <c r="N206" s="72"/>
      <c r="O206" s="79" t="s">
        <v>298</v>
      </c>
      <c r="P206" s="81">
        <v>43479.88791666667</v>
      </c>
      <c r="Q206" s="79" t="s">
        <v>353</v>
      </c>
      <c r="R206" s="83" t="s">
        <v>438</v>
      </c>
      <c r="S206" s="79" t="s">
        <v>458</v>
      </c>
      <c r="T206" s="79" t="s">
        <v>492</v>
      </c>
      <c r="U206" s="79"/>
      <c r="V206" s="83" t="s">
        <v>578</v>
      </c>
      <c r="W206" s="81">
        <v>43479.88791666667</v>
      </c>
      <c r="X206" s="83" t="s">
        <v>642</v>
      </c>
      <c r="Y206" s="79"/>
      <c r="Z206" s="79"/>
      <c r="AA206" s="82" t="s">
        <v>767</v>
      </c>
      <c r="AB206" s="79"/>
      <c r="AC206" s="79" t="b">
        <v>0</v>
      </c>
      <c r="AD206" s="79">
        <v>6</v>
      </c>
      <c r="AE206" s="82" t="s">
        <v>837</v>
      </c>
      <c r="AF206" s="79" t="b">
        <v>0</v>
      </c>
      <c r="AG206" s="79" t="s">
        <v>850</v>
      </c>
      <c r="AH206" s="79"/>
      <c r="AI206" s="82" t="s">
        <v>837</v>
      </c>
      <c r="AJ206" s="79" t="b">
        <v>0</v>
      </c>
      <c r="AK206" s="79">
        <v>1</v>
      </c>
      <c r="AL206" s="82" t="s">
        <v>837</v>
      </c>
      <c r="AM206" s="79" t="s">
        <v>859</v>
      </c>
      <c r="AN206" s="79" t="b">
        <v>0</v>
      </c>
      <c r="AO206" s="82" t="s">
        <v>767</v>
      </c>
      <c r="AP206" s="79" t="s">
        <v>176</v>
      </c>
      <c r="AQ206" s="79">
        <v>0</v>
      </c>
      <c r="AR206" s="79">
        <v>0</v>
      </c>
      <c r="AS206" s="79"/>
      <c r="AT206" s="79"/>
      <c r="AU206" s="79"/>
      <c r="AV206" s="79"/>
      <c r="AW206" s="79"/>
      <c r="AX206" s="79"/>
      <c r="AY206" s="79"/>
      <c r="AZ206" s="79"/>
      <c r="BA206">
        <v>14</v>
      </c>
      <c r="BB206" s="78" t="str">
        <f>REPLACE(INDEX(GroupVertices[Group],MATCH(Edges[[#This Row],[Vertex 1]],GroupVertices[Vertex],0)),1,1,"")</f>
        <v>1</v>
      </c>
      <c r="BC206" s="78" t="str">
        <f>REPLACE(INDEX(GroupVertices[Group],MATCH(Edges[[#This Row],[Vertex 2]],GroupVertices[Vertex],0)),1,1,"")</f>
        <v>4</v>
      </c>
      <c r="BD206" s="48"/>
      <c r="BE206" s="49"/>
      <c r="BF206" s="48"/>
      <c r="BG206" s="49"/>
      <c r="BH206" s="48"/>
      <c r="BI206" s="49"/>
      <c r="BJ206" s="48"/>
      <c r="BK206" s="49"/>
      <c r="BL206" s="48"/>
    </row>
    <row r="207" spans="1:64" ht="15">
      <c r="A207" s="64" t="s">
        <v>235</v>
      </c>
      <c r="B207" s="64" t="s">
        <v>243</v>
      </c>
      <c r="C207" s="65" t="s">
        <v>2286</v>
      </c>
      <c r="D207" s="66">
        <v>4.75</v>
      </c>
      <c r="E207" s="67" t="s">
        <v>136</v>
      </c>
      <c r="F207" s="68">
        <v>29.25</v>
      </c>
      <c r="G207" s="65"/>
      <c r="H207" s="69"/>
      <c r="I207" s="70"/>
      <c r="J207" s="70"/>
      <c r="K207" s="34" t="s">
        <v>65</v>
      </c>
      <c r="L207" s="77">
        <v>207</v>
      </c>
      <c r="M207" s="77"/>
      <c r="N207" s="72"/>
      <c r="O207" s="79" t="s">
        <v>298</v>
      </c>
      <c r="P207" s="81">
        <v>43474.02936342593</v>
      </c>
      <c r="Q207" s="79" t="s">
        <v>354</v>
      </c>
      <c r="R207" s="83" t="s">
        <v>435</v>
      </c>
      <c r="S207" s="79" t="s">
        <v>458</v>
      </c>
      <c r="T207" s="79"/>
      <c r="U207" s="79"/>
      <c r="V207" s="83" t="s">
        <v>581</v>
      </c>
      <c r="W207" s="81">
        <v>43474.02936342593</v>
      </c>
      <c r="X207" s="83" t="s">
        <v>643</v>
      </c>
      <c r="Y207" s="79"/>
      <c r="Z207" s="79"/>
      <c r="AA207" s="82" t="s">
        <v>768</v>
      </c>
      <c r="AB207" s="79"/>
      <c r="AC207" s="79" t="b">
        <v>0</v>
      </c>
      <c r="AD207" s="79">
        <v>0</v>
      </c>
      <c r="AE207" s="82" t="s">
        <v>837</v>
      </c>
      <c r="AF207" s="79" t="b">
        <v>0</v>
      </c>
      <c r="AG207" s="79" t="s">
        <v>850</v>
      </c>
      <c r="AH207" s="79"/>
      <c r="AI207" s="82" t="s">
        <v>837</v>
      </c>
      <c r="AJ207" s="79" t="b">
        <v>0</v>
      </c>
      <c r="AK207" s="79">
        <v>1</v>
      </c>
      <c r="AL207" s="82" t="s">
        <v>764</v>
      </c>
      <c r="AM207" s="79" t="s">
        <v>862</v>
      </c>
      <c r="AN207" s="79" t="b">
        <v>0</v>
      </c>
      <c r="AO207" s="82" t="s">
        <v>764</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4</v>
      </c>
      <c r="BC207" s="78" t="str">
        <f>REPLACE(INDEX(GroupVertices[Group],MATCH(Edges[[#This Row],[Vertex 2]],GroupVertices[Vertex],0)),1,1,"")</f>
        <v>4</v>
      </c>
      <c r="BD207" s="48"/>
      <c r="BE207" s="49"/>
      <c r="BF207" s="48"/>
      <c r="BG207" s="49"/>
      <c r="BH207" s="48"/>
      <c r="BI207" s="49"/>
      <c r="BJ207" s="48"/>
      <c r="BK207" s="49"/>
      <c r="BL207" s="48"/>
    </row>
    <row r="208" spans="1:64" ht="15">
      <c r="A208" s="64" t="s">
        <v>235</v>
      </c>
      <c r="B208" s="64" t="s">
        <v>243</v>
      </c>
      <c r="C208" s="65" t="s">
        <v>2286</v>
      </c>
      <c r="D208" s="66">
        <v>4.75</v>
      </c>
      <c r="E208" s="67" t="s">
        <v>136</v>
      </c>
      <c r="F208" s="68">
        <v>29.25</v>
      </c>
      <c r="G208" s="65"/>
      <c r="H208" s="69"/>
      <c r="I208" s="70"/>
      <c r="J208" s="70"/>
      <c r="K208" s="34" t="s">
        <v>65</v>
      </c>
      <c r="L208" s="77">
        <v>208</v>
      </c>
      <c r="M208" s="77"/>
      <c r="N208" s="72"/>
      <c r="O208" s="79" t="s">
        <v>298</v>
      </c>
      <c r="P208" s="81">
        <v>43475.79690972222</v>
      </c>
      <c r="Q208" s="79" t="s">
        <v>355</v>
      </c>
      <c r="R208" s="83" t="s">
        <v>436</v>
      </c>
      <c r="S208" s="79" t="s">
        <v>458</v>
      </c>
      <c r="T208" s="79"/>
      <c r="U208" s="79"/>
      <c r="V208" s="83" t="s">
        <v>581</v>
      </c>
      <c r="W208" s="81">
        <v>43475.79690972222</v>
      </c>
      <c r="X208" s="83" t="s">
        <v>644</v>
      </c>
      <c r="Y208" s="79"/>
      <c r="Z208" s="79"/>
      <c r="AA208" s="82" t="s">
        <v>769</v>
      </c>
      <c r="AB208" s="79"/>
      <c r="AC208" s="79" t="b">
        <v>0</v>
      </c>
      <c r="AD208" s="79">
        <v>0</v>
      </c>
      <c r="AE208" s="82" t="s">
        <v>837</v>
      </c>
      <c r="AF208" s="79" t="b">
        <v>0</v>
      </c>
      <c r="AG208" s="79" t="s">
        <v>850</v>
      </c>
      <c r="AH208" s="79"/>
      <c r="AI208" s="82" t="s">
        <v>837</v>
      </c>
      <c r="AJ208" s="79" t="b">
        <v>0</v>
      </c>
      <c r="AK208" s="79">
        <v>1</v>
      </c>
      <c r="AL208" s="82" t="s">
        <v>765</v>
      </c>
      <c r="AM208" s="79" t="s">
        <v>862</v>
      </c>
      <c r="AN208" s="79" t="b">
        <v>0</v>
      </c>
      <c r="AO208" s="82" t="s">
        <v>765</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4</v>
      </c>
      <c r="BC208" s="78" t="str">
        <f>REPLACE(INDEX(GroupVertices[Group],MATCH(Edges[[#This Row],[Vertex 2]],GroupVertices[Vertex],0)),1,1,"")</f>
        <v>4</v>
      </c>
      <c r="BD208" s="48"/>
      <c r="BE208" s="49"/>
      <c r="BF208" s="48"/>
      <c r="BG208" s="49"/>
      <c r="BH208" s="48"/>
      <c r="BI208" s="49"/>
      <c r="BJ208" s="48"/>
      <c r="BK208" s="49"/>
      <c r="BL208" s="48"/>
    </row>
    <row r="209" spans="1:64" ht="15">
      <c r="A209" s="64" t="s">
        <v>235</v>
      </c>
      <c r="B209" s="64" t="s">
        <v>243</v>
      </c>
      <c r="C209" s="65" t="s">
        <v>2286</v>
      </c>
      <c r="D209" s="66">
        <v>4.75</v>
      </c>
      <c r="E209" s="67" t="s">
        <v>136</v>
      </c>
      <c r="F209" s="68">
        <v>29.25</v>
      </c>
      <c r="G209" s="65"/>
      <c r="H209" s="69"/>
      <c r="I209" s="70"/>
      <c r="J209" s="70"/>
      <c r="K209" s="34" t="s">
        <v>65</v>
      </c>
      <c r="L209" s="77">
        <v>209</v>
      </c>
      <c r="M209" s="77"/>
      <c r="N209" s="72"/>
      <c r="O209" s="79" t="s">
        <v>298</v>
      </c>
      <c r="P209" s="81">
        <v>43477.73471064815</v>
      </c>
      <c r="Q209" s="79" t="s">
        <v>356</v>
      </c>
      <c r="R209" s="83" t="s">
        <v>433</v>
      </c>
      <c r="S209" s="79" t="s">
        <v>458</v>
      </c>
      <c r="T209" s="79"/>
      <c r="U209" s="79"/>
      <c r="V209" s="83" t="s">
        <v>581</v>
      </c>
      <c r="W209" s="81">
        <v>43477.73471064815</v>
      </c>
      <c r="X209" s="83" t="s">
        <v>645</v>
      </c>
      <c r="Y209" s="79"/>
      <c r="Z209" s="79"/>
      <c r="AA209" s="82" t="s">
        <v>770</v>
      </c>
      <c r="AB209" s="79"/>
      <c r="AC209" s="79" t="b">
        <v>0</v>
      </c>
      <c r="AD209" s="79">
        <v>0</v>
      </c>
      <c r="AE209" s="82" t="s">
        <v>837</v>
      </c>
      <c r="AF209" s="79" t="b">
        <v>0</v>
      </c>
      <c r="AG209" s="79" t="s">
        <v>850</v>
      </c>
      <c r="AH209" s="79"/>
      <c r="AI209" s="82" t="s">
        <v>837</v>
      </c>
      <c r="AJ209" s="79" t="b">
        <v>0</v>
      </c>
      <c r="AK209" s="79">
        <v>0</v>
      </c>
      <c r="AL209" s="82" t="s">
        <v>761</v>
      </c>
      <c r="AM209" s="79" t="s">
        <v>862</v>
      </c>
      <c r="AN209" s="79" t="b">
        <v>0</v>
      </c>
      <c r="AO209" s="82" t="s">
        <v>761</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235</v>
      </c>
      <c r="B210" s="64" t="s">
        <v>243</v>
      </c>
      <c r="C210" s="65" t="s">
        <v>2286</v>
      </c>
      <c r="D210" s="66">
        <v>4.75</v>
      </c>
      <c r="E210" s="67" t="s">
        <v>136</v>
      </c>
      <c r="F210" s="68">
        <v>29.25</v>
      </c>
      <c r="G210" s="65"/>
      <c r="H210" s="69"/>
      <c r="I210" s="70"/>
      <c r="J210" s="70"/>
      <c r="K210" s="34" t="s">
        <v>65</v>
      </c>
      <c r="L210" s="77">
        <v>210</v>
      </c>
      <c r="M210" s="77"/>
      <c r="N210" s="72"/>
      <c r="O210" s="79" t="s">
        <v>298</v>
      </c>
      <c r="P210" s="81">
        <v>43478.742210648146</v>
      </c>
      <c r="Q210" s="79" t="s">
        <v>357</v>
      </c>
      <c r="R210" s="83" t="s">
        <v>437</v>
      </c>
      <c r="S210" s="79" t="s">
        <v>458</v>
      </c>
      <c r="T210" s="79"/>
      <c r="U210" s="79"/>
      <c r="V210" s="83" t="s">
        <v>581</v>
      </c>
      <c r="W210" s="81">
        <v>43478.742210648146</v>
      </c>
      <c r="X210" s="83" t="s">
        <v>646</v>
      </c>
      <c r="Y210" s="79"/>
      <c r="Z210" s="79"/>
      <c r="AA210" s="82" t="s">
        <v>771</v>
      </c>
      <c r="AB210" s="79"/>
      <c r="AC210" s="79" t="b">
        <v>0</v>
      </c>
      <c r="AD210" s="79">
        <v>0</v>
      </c>
      <c r="AE210" s="82" t="s">
        <v>837</v>
      </c>
      <c r="AF210" s="79" t="b">
        <v>0</v>
      </c>
      <c r="AG210" s="79" t="s">
        <v>850</v>
      </c>
      <c r="AH210" s="79"/>
      <c r="AI210" s="82" t="s">
        <v>837</v>
      </c>
      <c r="AJ210" s="79" t="b">
        <v>0</v>
      </c>
      <c r="AK210" s="79">
        <v>0</v>
      </c>
      <c r="AL210" s="82" t="s">
        <v>766</v>
      </c>
      <c r="AM210" s="79" t="s">
        <v>862</v>
      </c>
      <c r="AN210" s="79" t="b">
        <v>0</v>
      </c>
      <c r="AO210" s="82" t="s">
        <v>766</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235</v>
      </c>
      <c r="B211" s="64" t="s">
        <v>243</v>
      </c>
      <c r="C211" s="65" t="s">
        <v>2286</v>
      </c>
      <c r="D211" s="66">
        <v>4.75</v>
      </c>
      <c r="E211" s="67" t="s">
        <v>136</v>
      </c>
      <c r="F211" s="68">
        <v>29.25</v>
      </c>
      <c r="G211" s="65"/>
      <c r="H211" s="69"/>
      <c r="I211" s="70"/>
      <c r="J211" s="70"/>
      <c r="K211" s="34" t="s">
        <v>65</v>
      </c>
      <c r="L211" s="77">
        <v>211</v>
      </c>
      <c r="M211" s="77"/>
      <c r="N211" s="72"/>
      <c r="O211" s="79" t="s">
        <v>298</v>
      </c>
      <c r="P211" s="81">
        <v>43479.92460648148</v>
      </c>
      <c r="Q211" s="79" t="s">
        <v>358</v>
      </c>
      <c r="R211" s="83" t="s">
        <v>438</v>
      </c>
      <c r="S211" s="79" t="s">
        <v>458</v>
      </c>
      <c r="T211" s="79"/>
      <c r="U211" s="79"/>
      <c r="V211" s="83" t="s">
        <v>581</v>
      </c>
      <c r="W211" s="81">
        <v>43479.92460648148</v>
      </c>
      <c r="X211" s="83" t="s">
        <v>647</v>
      </c>
      <c r="Y211" s="79"/>
      <c r="Z211" s="79"/>
      <c r="AA211" s="82" t="s">
        <v>772</v>
      </c>
      <c r="AB211" s="79"/>
      <c r="AC211" s="79" t="b">
        <v>0</v>
      </c>
      <c r="AD211" s="79">
        <v>0</v>
      </c>
      <c r="AE211" s="82" t="s">
        <v>837</v>
      </c>
      <c r="AF211" s="79" t="b">
        <v>0</v>
      </c>
      <c r="AG211" s="79" t="s">
        <v>850</v>
      </c>
      <c r="AH211" s="79"/>
      <c r="AI211" s="82" t="s">
        <v>837</v>
      </c>
      <c r="AJ211" s="79" t="b">
        <v>0</v>
      </c>
      <c r="AK211" s="79">
        <v>1</v>
      </c>
      <c r="AL211" s="82" t="s">
        <v>767</v>
      </c>
      <c r="AM211" s="79" t="s">
        <v>862</v>
      </c>
      <c r="AN211" s="79" t="b">
        <v>0</v>
      </c>
      <c r="AO211" s="82" t="s">
        <v>767</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224</v>
      </c>
      <c r="B212" s="64" t="s">
        <v>231</v>
      </c>
      <c r="C212" s="65" t="s">
        <v>2282</v>
      </c>
      <c r="D212" s="66">
        <v>3</v>
      </c>
      <c r="E212" s="67" t="s">
        <v>132</v>
      </c>
      <c r="F212" s="68">
        <v>35</v>
      </c>
      <c r="G212" s="65"/>
      <c r="H212" s="69"/>
      <c r="I212" s="70"/>
      <c r="J212" s="70"/>
      <c r="K212" s="34" t="s">
        <v>66</v>
      </c>
      <c r="L212" s="77">
        <v>212</v>
      </c>
      <c r="M212" s="77"/>
      <c r="N212" s="72"/>
      <c r="O212" s="79" t="s">
        <v>298</v>
      </c>
      <c r="P212" s="81">
        <v>43420.92800925926</v>
      </c>
      <c r="Q212" s="79" t="s">
        <v>359</v>
      </c>
      <c r="R212" s="79"/>
      <c r="S212" s="79"/>
      <c r="T212" s="79" t="s">
        <v>495</v>
      </c>
      <c r="U212" s="83" t="s">
        <v>529</v>
      </c>
      <c r="V212" s="83" t="s">
        <v>529</v>
      </c>
      <c r="W212" s="81">
        <v>43420.92800925926</v>
      </c>
      <c r="X212" s="83" t="s">
        <v>648</v>
      </c>
      <c r="Y212" s="79"/>
      <c r="Z212" s="79"/>
      <c r="AA212" s="82" t="s">
        <v>773</v>
      </c>
      <c r="AB212" s="79"/>
      <c r="AC212" s="79" t="b">
        <v>0</v>
      </c>
      <c r="AD212" s="79">
        <v>3</v>
      </c>
      <c r="AE212" s="82" t="s">
        <v>837</v>
      </c>
      <c r="AF212" s="79" t="b">
        <v>0</v>
      </c>
      <c r="AG212" s="79" t="s">
        <v>850</v>
      </c>
      <c r="AH212" s="79"/>
      <c r="AI212" s="82" t="s">
        <v>837</v>
      </c>
      <c r="AJ212" s="79" t="b">
        <v>0</v>
      </c>
      <c r="AK212" s="79">
        <v>0</v>
      </c>
      <c r="AL212" s="82" t="s">
        <v>837</v>
      </c>
      <c r="AM212" s="79" t="s">
        <v>856</v>
      </c>
      <c r="AN212" s="79" t="b">
        <v>0</v>
      </c>
      <c r="AO212" s="82" t="s">
        <v>773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1</v>
      </c>
      <c r="BD212" s="48"/>
      <c r="BE212" s="49"/>
      <c r="BF212" s="48"/>
      <c r="BG212" s="49"/>
      <c r="BH212" s="48"/>
      <c r="BI212" s="49"/>
      <c r="BJ212" s="48"/>
      <c r="BK212" s="49"/>
      <c r="BL212" s="48"/>
    </row>
    <row r="213" spans="1:64" ht="15">
      <c r="A213" s="64" t="s">
        <v>231</v>
      </c>
      <c r="B213" s="64" t="s">
        <v>227</v>
      </c>
      <c r="C213" s="65" t="s">
        <v>2290</v>
      </c>
      <c r="D213" s="66">
        <v>8.6875</v>
      </c>
      <c r="E213" s="67" t="s">
        <v>136</v>
      </c>
      <c r="F213" s="68">
        <v>16.3125</v>
      </c>
      <c r="G213" s="65"/>
      <c r="H213" s="69"/>
      <c r="I213" s="70"/>
      <c r="J213" s="70"/>
      <c r="K213" s="34" t="s">
        <v>65</v>
      </c>
      <c r="L213" s="77">
        <v>213</v>
      </c>
      <c r="M213" s="77"/>
      <c r="N213" s="72"/>
      <c r="O213" s="79" t="s">
        <v>298</v>
      </c>
      <c r="P213" s="81">
        <v>43412.521585648145</v>
      </c>
      <c r="Q213" s="79" t="s">
        <v>333</v>
      </c>
      <c r="R213" s="83" t="s">
        <v>423</v>
      </c>
      <c r="S213" s="79" t="s">
        <v>458</v>
      </c>
      <c r="T213" s="79" t="s">
        <v>489</v>
      </c>
      <c r="U213" s="79"/>
      <c r="V213" s="83" t="s">
        <v>578</v>
      </c>
      <c r="W213" s="81">
        <v>43412.521585648145</v>
      </c>
      <c r="X213" s="83" t="s">
        <v>619</v>
      </c>
      <c r="Y213" s="79"/>
      <c r="Z213" s="79"/>
      <c r="AA213" s="82" t="s">
        <v>744</v>
      </c>
      <c r="AB213" s="79"/>
      <c r="AC213" s="79" t="b">
        <v>0</v>
      </c>
      <c r="AD213" s="79">
        <v>6</v>
      </c>
      <c r="AE213" s="82" t="s">
        <v>837</v>
      </c>
      <c r="AF213" s="79" t="b">
        <v>0</v>
      </c>
      <c r="AG213" s="79" t="s">
        <v>850</v>
      </c>
      <c r="AH213" s="79"/>
      <c r="AI213" s="82" t="s">
        <v>837</v>
      </c>
      <c r="AJ213" s="79" t="b">
        <v>0</v>
      </c>
      <c r="AK213" s="79">
        <v>1</v>
      </c>
      <c r="AL213" s="82" t="s">
        <v>837</v>
      </c>
      <c r="AM213" s="79" t="s">
        <v>859</v>
      </c>
      <c r="AN213" s="79" t="b">
        <v>0</v>
      </c>
      <c r="AO213" s="82" t="s">
        <v>744</v>
      </c>
      <c r="AP213" s="79" t="s">
        <v>176</v>
      </c>
      <c r="AQ213" s="79">
        <v>0</v>
      </c>
      <c r="AR213" s="79">
        <v>0</v>
      </c>
      <c r="AS213" s="79"/>
      <c r="AT213" s="79"/>
      <c r="AU213" s="79"/>
      <c r="AV213" s="79"/>
      <c r="AW213" s="79"/>
      <c r="AX213" s="79"/>
      <c r="AY213" s="79"/>
      <c r="AZ213" s="79"/>
      <c r="BA213">
        <v>14</v>
      </c>
      <c r="BB213" s="78" t="str">
        <f>REPLACE(INDEX(GroupVertices[Group],MATCH(Edges[[#This Row],[Vertex 1]],GroupVertices[Vertex],0)),1,1,"")</f>
        <v>1</v>
      </c>
      <c r="BC213" s="78" t="str">
        <f>REPLACE(INDEX(GroupVertices[Group],MATCH(Edges[[#This Row],[Vertex 2]],GroupVertices[Vertex],0)),1,1,"")</f>
        <v>3</v>
      </c>
      <c r="BD213" s="48"/>
      <c r="BE213" s="49"/>
      <c r="BF213" s="48"/>
      <c r="BG213" s="49"/>
      <c r="BH213" s="48"/>
      <c r="BI213" s="49"/>
      <c r="BJ213" s="48"/>
      <c r="BK213" s="49"/>
      <c r="BL213" s="48"/>
    </row>
    <row r="214" spans="1:64" ht="15">
      <c r="A214" s="64" t="s">
        <v>231</v>
      </c>
      <c r="B214" s="64" t="s">
        <v>224</v>
      </c>
      <c r="C214" s="65" t="s">
        <v>2291</v>
      </c>
      <c r="D214" s="66">
        <v>5.625</v>
      </c>
      <c r="E214" s="67" t="s">
        <v>136</v>
      </c>
      <c r="F214" s="68">
        <v>26.375</v>
      </c>
      <c r="G214" s="65"/>
      <c r="H214" s="69"/>
      <c r="I214" s="70"/>
      <c r="J214" s="70"/>
      <c r="K214" s="34" t="s">
        <v>66</v>
      </c>
      <c r="L214" s="77">
        <v>214</v>
      </c>
      <c r="M214" s="77"/>
      <c r="N214" s="72"/>
      <c r="O214" s="79" t="s">
        <v>298</v>
      </c>
      <c r="P214" s="81">
        <v>43412.521585648145</v>
      </c>
      <c r="Q214" s="79" t="s">
        <v>333</v>
      </c>
      <c r="R214" s="83" t="s">
        <v>423</v>
      </c>
      <c r="S214" s="79" t="s">
        <v>458</v>
      </c>
      <c r="T214" s="79" t="s">
        <v>489</v>
      </c>
      <c r="U214" s="79"/>
      <c r="V214" s="83" t="s">
        <v>578</v>
      </c>
      <c r="W214" s="81">
        <v>43412.521585648145</v>
      </c>
      <c r="X214" s="83" t="s">
        <v>619</v>
      </c>
      <c r="Y214" s="79"/>
      <c r="Z214" s="79"/>
      <c r="AA214" s="82" t="s">
        <v>744</v>
      </c>
      <c r="AB214" s="79"/>
      <c r="AC214" s="79" t="b">
        <v>0</v>
      </c>
      <c r="AD214" s="79">
        <v>6</v>
      </c>
      <c r="AE214" s="82" t="s">
        <v>837</v>
      </c>
      <c r="AF214" s="79" t="b">
        <v>0</v>
      </c>
      <c r="AG214" s="79" t="s">
        <v>850</v>
      </c>
      <c r="AH214" s="79"/>
      <c r="AI214" s="82" t="s">
        <v>837</v>
      </c>
      <c r="AJ214" s="79" t="b">
        <v>0</v>
      </c>
      <c r="AK214" s="79">
        <v>1</v>
      </c>
      <c r="AL214" s="82" t="s">
        <v>837</v>
      </c>
      <c r="AM214" s="79" t="s">
        <v>859</v>
      </c>
      <c r="AN214" s="79" t="b">
        <v>0</v>
      </c>
      <c r="AO214" s="82" t="s">
        <v>744</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1</v>
      </c>
      <c r="BC214" s="78" t="str">
        <f>REPLACE(INDEX(GroupVertices[Group],MATCH(Edges[[#This Row],[Vertex 2]],GroupVertices[Vertex],0)),1,1,"")</f>
        <v>5</v>
      </c>
      <c r="BD214" s="48"/>
      <c r="BE214" s="49"/>
      <c r="BF214" s="48"/>
      <c r="BG214" s="49"/>
      <c r="BH214" s="48"/>
      <c r="BI214" s="49"/>
      <c r="BJ214" s="48"/>
      <c r="BK214" s="49"/>
      <c r="BL214" s="48"/>
    </row>
    <row r="215" spans="1:64" ht="15">
      <c r="A215" s="64" t="s">
        <v>231</v>
      </c>
      <c r="B215" s="64" t="s">
        <v>237</v>
      </c>
      <c r="C215" s="65" t="s">
        <v>2292</v>
      </c>
      <c r="D215" s="66">
        <v>10</v>
      </c>
      <c r="E215" s="67" t="s">
        <v>136</v>
      </c>
      <c r="F215" s="68">
        <v>12</v>
      </c>
      <c r="G215" s="65"/>
      <c r="H215" s="69"/>
      <c r="I215" s="70"/>
      <c r="J215" s="70"/>
      <c r="K215" s="34" t="s">
        <v>65</v>
      </c>
      <c r="L215" s="77">
        <v>215</v>
      </c>
      <c r="M215" s="77"/>
      <c r="N215" s="72"/>
      <c r="O215" s="79" t="s">
        <v>298</v>
      </c>
      <c r="P215" s="81">
        <v>43412.521585648145</v>
      </c>
      <c r="Q215" s="79" t="s">
        <v>333</v>
      </c>
      <c r="R215" s="83" t="s">
        <v>423</v>
      </c>
      <c r="S215" s="79" t="s">
        <v>458</v>
      </c>
      <c r="T215" s="79" t="s">
        <v>489</v>
      </c>
      <c r="U215" s="79"/>
      <c r="V215" s="83" t="s">
        <v>578</v>
      </c>
      <c r="W215" s="81">
        <v>43412.521585648145</v>
      </c>
      <c r="X215" s="83" t="s">
        <v>619</v>
      </c>
      <c r="Y215" s="79"/>
      <c r="Z215" s="79"/>
      <c r="AA215" s="82" t="s">
        <v>744</v>
      </c>
      <c r="AB215" s="79"/>
      <c r="AC215" s="79" t="b">
        <v>0</v>
      </c>
      <c r="AD215" s="79">
        <v>6</v>
      </c>
      <c r="AE215" s="82" t="s">
        <v>837</v>
      </c>
      <c r="AF215" s="79" t="b">
        <v>0</v>
      </c>
      <c r="AG215" s="79" t="s">
        <v>850</v>
      </c>
      <c r="AH215" s="79"/>
      <c r="AI215" s="82" t="s">
        <v>837</v>
      </c>
      <c r="AJ215" s="79" t="b">
        <v>0</v>
      </c>
      <c r="AK215" s="79">
        <v>1</v>
      </c>
      <c r="AL215" s="82" t="s">
        <v>837</v>
      </c>
      <c r="AM215" s="79" t="s">
        <v>859</v>
      </c>
      <c r="AN215" s="79" t="b">
        <v>0</v>
      </c>
      <c r="AO215" s="82" t="s">
        <v>744</v>
      </c>
      <c r="AP215" s="79" t="s">
        <v>176</v>
      </c>
      <c r="AQ215" s="79">
        <v>0</v>
      </c>
      <c r="AR215" s="79">
        <v>0</v>
      </c>
      <c r="AS215" s="79"/>
      <c r="AT215" s="79"/>
      <c r="AU215" s="79"/>
      <c r="AV215" s="79"/>
      <c r="AW215" s="79"/>
      <c r="AX215" s="79"/>
      <c r="AY215" s="79"/>
      <c r="AZ215" s="79"/>
      <c r="BA215">
        <v>17</v>
      </c>
      <c r="BB215" s="78" t="str">
        <f>REPLACE(INDEX(GroupVertices[Group],MATCH(Edges[[#This Row],[Vertex 1]],GroupVertices[Vertex],0)),1,1,"")</f>
        <v>1</v>
      </c>
      <c r="BC215" s="78" t="str">
        <f>REPLACE(INDEX(GroupVertices[Group],MATCH(Edges[[#This Row],[Vertex 2]],GroupVertices[Vertex],0)),1,1,"")</f>
        <v>2</v>
      </c>
      <c r="BD215" s="48"/>
      <c r="BE215" s="49"/>
      <c r="BF215" s="48"/>
      <c r="BG215" s="49"/>
      <c r="BH215" s="48"/>
      <c r="BI215" s="49"/>
      <c r="BJ215" s="48"/>
      <c r="BK215" s="49"/>
      <c r="BL215" s="48"/>
    </row>
    <row r="216" spans="1:64" ht="15">
      <c r="A216" s="64" t="s">
        <v>231</v>
      </c>
      <c r="B216" s="64" t="s">
        <v>225</v>
      </c>
      <c r="C216" s="65" t="s">
        <v>2293</v>
      </c>
      <c r="D216" s="66">
        <v>9.125</v>
      </c>
      <c r="E216" s="67" t="s">
        <v>136</v>
      </c>
      <c r="F216" s="68">
        <v>14.875</v>
      </c>
      <c r="G216" s="65"/>
      <c r="H216" s="69"/>
      <c r="I216" s="70"/>
      <c r="J216" s="70"/>
      <c r="K216" s="34" t="s">
        <v>65</v>
      </c>
      <c r="L216" s="77">
        <v>216</v>
      </c>
      <c r="M216" s="77"/>
      <c r="N216" s="72"/>
      <c r="O216" s="79" t="s">
        <v>298</v>
      </c>
      <c r="P216" s="81">
        <v>43418.48877314815</v>
      </c>
      <c r="Q216" s="79" t="s">
        <v>336</v>
      </c>
      <c r="R216" s="83" t="s">
        <v>424</v>
      </c>
      <c r="S216" s="79" t="s">
        <v>458</v>
      </c>
      <c r="T216" s="79" t="s">
        <v>489</v>
      </c>
      <c r="U216" s="79"/>
      <c r="V216" s="83" t="s">
        <v>578</v>
      </c>
      <c r="W216" s="81">
        <v>43418.48877314815</v>
      </c>
      <c r="X216" s="83" t="s">
        <v>622</v>
      </c>
      <c r="Y216" s="79"/>
      <c r="Z216" s="79"/>
      <c r="AA216" s="82" t="s">
        <v>747</v>
      </c>
      <c r="AB216" s="79"/>
      <c r="AC216" s="79" t="b">
        <v>0</v>
      </c>
      <c r="AD216" s="79">
        <v>6</v>
      </c>
      <c r="AE216" s="82" t="s">
        <v>837</v>
      </c>
      <c r="AF216" s="79" t="b">
        <v>0</v>
      </c>
      <c r="AG216" s="79" t="s">
        <v>850</v>
      </c>
      <c r="AH216" s="79"/>
      <c r="AI216" s="82" t="s">
        <v>837</v>
      </c>
      <c r="AJ216" s="79" t="b">
        <v>0</v>
      </c>
      <c r="AK216" s="79">
        <v>0</v>
      </c>
      <c r="AL216" s="82" t="s">
        <v>837</v>
      </c>
      <c r="AM216" s="79" t="s">
        <v>859</v>
      </c>
      <c r="AN216" s="79" t="b">
        <v>0</v>
      </c>
      <c r="AO216" s="82" t="s">
        <v>747</v>
      </c>
      <c r="AP216" s="79" t="s">
        <v>176</v>
      </c>
      <c r="AQ216" s="79">
        <v>0</v>
      </c>
      <c r="AR216" s="79">
        <v>0</v>
      </c>
      <c r="AS216" s="79"/>
      <c r="AT216" s="79"/>
      <c r="AU216" s="79"/>
      <c r="AV216" s="79"/>
      <c r="AW216" s="79"/>
      <c r="AX216" s="79"/>
      <c r="AY216" s="79"/>
      <c r="AZ216" s="79"/>
      <c r="BA216">
        <v>15</v>
      </c>
      <c r="BB216" s="78" t="str">
        <f>REPLACE(INDEX(GroupVertices[Group],MATCH(Edges[[#This Row],[Vertex 1]],GroupVertices[Vertex],0)),1,1,"")</f>
        <v>1</v>
      </c>
      <c r="BC216" s="78" t="str">
        <f>REPLACE(INDEX(GroupVertices[Group],MATCH(Edges[[#This Row],[Vertex 2]],GroupVertices[Vertex],0)),1,1,"")</f>
        <v>5</v>
      </c>
      <c r="BD216" s="48"/>
      <c r="BE216" s="49"/>
      <c r="BF216" s="48"/>
      <c r="BG216" s="49"/>
      <c r="BH216" s="48"/>
      <c r="BI216" s="49"/>
      <c r="BJ216" s="48"/>
      <c r="BK216" s="49"/>
      <c r="BL216" s="48"/>
    </row>
    <row r="217" spans="1:64" ht="15">
      <c r="A217" s="64" t="s">
        <v>231</v>
      </c>
      <c r="B217" s="64" t="s">
        <v>224</v>
      </c>
      <c r="C217" s="65" t="s">
        <v>2291</v>
      </c>
      <c r="D217" s="66">
        <v>5.625</v>
      </c>
      <c r="E217" s="67" t="s">
        <v>136</v>
      </c>
      <c r="F217" s="68">
        <v>26.375</v>
      </c>
      <c r="G217" s="65"/>
      <c r="H217" s="69"/>
      <c r="I217" s="70"/>
      <c r="J217" s="70"/>
      <c r="K217" s="34" t="s">
        <v>66</v>
      </c>
      <c r="L217" s="77">
        <v>217</v>
      </c>
      <c r="M217" s="77"/>
      <c r="N217" s="72"/>
      <c r="O217" s="79" t="s">
        <v>298</v>
      </c>
      <c r="P217" s="81">
        <v>43418.48877314815</v>
      </c>
      <c r="Q217" s="79" t="s">
        <v>336</v>
      </c>
      <c r="R217" s="83" t="s">
        <v>424</v>
      </c>
      <c r="S217" s="79" t="s">
        <v>458</v>
      </c>
      <c r="T217" s="79" t="s">
        <v>489</v>
      </c>
      <c r="U217" s="79"/>
      <c r="V217" s="83" t="s">
        <v>578</v>
      </c>
      <c r="W217" s="81">
        <v>43418.48877314815</v>
      </c>
      <c r="X217" s="83" t="s">
        <v>622</v>
      </c>
      <c r="Y217" s="79"/>
      <c r="Z217" s="79"/>
      <c r="AA217" s="82" t="s">
        <v>747</v>
      </c>
      <c r="AB217" s="79"/>
      <c r="AC217" s="79" t="b">
        <v>0</v>
      </c>
      <c r="AD217" s="79">
        <v>6</v>
      </c>
      <c r="AE217" s="82" t="s">
        <v>837</v>
      </c>
      <c r="AF217" s="79" t="b">
        <v>0</v>
      </c>
      <c r="AG217" s="79" t="s">
        <v>850</v>
      </c>
      <c r="AH217" s="79"/>
      <c r="AI217" s="82" t="s">
        <v>837</v>
      </c>
      <c r="AJ217" s="79" t="b">
        <v>0</v>
      </c>
      <c r="AK217" s="79">
        <v>0</v>
      </c>
      <c r="AL217" s="82" t="s">
        <v>837</v>
      </c>
      <c r="AM217" s="79" t="s">
        <v>859</v>
      </c>
      <c r="AN217" s="79" t="b">
        <v>0</v>
      </c>
      <c r="AO217" s="82" t="s">
        <v>747</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1</v>
      </c>
      <c r="BC217" s="78" t="str">
        <f>REPLACE(INDEX(GroupVertices[Group],MATCH(Edges[[#This Row],[Vertex 2]],GroupVertices[Vertex],0)),1,1,"")</f>
        <v>5</v>
      </c>
      <c r="BD217" s="48"/>
      <c r="BE217" s="49"/>
      <c r="BF217" s="48"/>
      <c r="BG217" s="49"/>
      <c r="BH217" s="48"/>
      <c r="BI217" s="49"/>
      <c r="BJ217" s="48"/>
      <c r="BK217" s="49"/>
      <c r="BL217" s="48"/>
    </row>
    <row r="218" spans="1:64" ht="15">
      <c r="A218" s="64" t="s">
        <v>231</v>
      </c>
      <c r="B218" s="64" t="s">
        <v>227</v>
      </c>
      <c r="C218" s="65" t="s">
        <v>2290</v>
      </c>
      <c r="D218" s="66">
        <v>8.6875</v>
      </c>
      <c r="E218" s="67" t="s">
        <v>136</v>
      </c>
      <c r="F218" s="68">
        <v>16.3125</v>
      </c>
      <c r="G218" s="65"/>
      <c r="H218" s="69"/>
      <c r="I218" s="70"/>
      <c r="J218" s="70"/>
      <c r="K218" s="34" t="s">
        <v>65</v>
      </c>
      <c r="L218" s="77">
        <v>218</v>
      </c>
      <c r="M218" s="77"/>
      <c r="N218" s="72"/>
      <c r="O218" s="79" t="s">
        <v>298</v>
      </c>
      <c r="P218" s="81">
        <v>43418.48877314815</v>
      </c>
      <c r="Q218" s="79" t="s">
        <v>336</v>
      </c>
      <c r="R218" s="83" t="s">
        <v>424</v>
      </c>
      <c r="S218" s="79" t="s">
        <v>458</v>
      </c>
      <c r="T218" s="79" t="s">
        <v>489</v>
      </c>
      <c r="U218" s="79"/>
      <c r="V218" s="83" t="s">
        <v>578</v>
      </c>
      <c r="W218" s="81">
        <v>43418.48877314815</v>
      </c>
      <c r="X218" s="83" t="s">
        <v>622</v>
      </c>
      <c r="Y218" s="79"/>
      <c r="Z218" s="79"/>
      <c r="AA218" s="82" t="s">
        <v>747</v>
      </c>
      <c r="AB218" s="79"/>
      <c r="AC218" s="79" t="b">
        <v>0</v>
      </c>
      <c r="AD218" s="79">
        <v>6</v>
      </c>
      <c r="AE218" s="82" t="s">
        <v>837</v>
      </c>
      <c r="AF218" s="79" t="b">
        <v>0</v>
      </c>
      <c r="AG218" s="79" t="s">
        <v>850</v>
      </c>
      <c r="AH218" s="79"/>
      <c r="AI218" s="82" t="s">
        <v>837</v>
      </c>
      <c r="AJ218" s="79" t="b">
        <v>0</v>
      </c>
      <c r="AK218" s="79">
        <v>0</v>
      </c>
      <c r="AL218" s="82" t="s">
        <v>837</v>
      </c>
      <c r="AM218" s="79" t="s">
        <v>859</v>
      </c>
      <c r="AN218" s="79" t="b">
        <v>0</v>
      </c>
      <c r="AO218" s="82" t="s">
        <v>747</v>
      </c>
      <c r="AP218" s="79" t="s">
        <v>176</v>
      </c>
      <c r="AQ218" s="79">
        <v>0</v>
      </c>
      <c r="AR218" s="79">
        <v>0</v>
      </c>
      <c r="AS218" s="79"/>
      <c r="AT218" s="79"/>
      <c r="AU218" s="79"/>
      <c r="AV218" s="79"/>
      <c r="AW218" s="79"/>
      <c r="AX218" s="79"/>
      <c r="AY218" s="79"/>
      <c r="AZ218" s="79"/>
      <c r="BA218">
        <v>14</v>
      </c>
      <c r="BB218" s="78" t="str">
        <f>REPLACE(INDEX(GroupVertices[Group],MATCH(Edges[[#This Row],[Vertex 1]],GroupVertices[Vertex],0)),1,1,"")</f>
        <v>1</v>
      </c>
      <c r="BC218" s="78" t="str">
        <f>REPLACE(INDEX(GroupVertices[Group],MATCH(Edges[[#This Row],[Vertex 2]],GroupVertices[Vertex],0)),1,1,"")</f>
        <v>3</v>
      </c>
      <c r="BD218" s="48"/>
      <c r="BE218" s="49"/>
      <c r="BF218" s="48"/>
      <c r="BG218" s="49"/>
      <c r="BH218" s="48"/>
      <c r="BI218" s="49"/>
      <c r="BJ218" s="48"/>
      <c r="BK218" s="49"/>
      <c r="BL218" s="48"/>
    </row>
    <row r="219" spans="1:64" ht="15">
      <c r="A219" s="64" t="s">
        <v>231</v>
      </c>
      <c r="B219" s="64" t="s">
        <v>237</v>
      </c>
      <c r="C219" s="65" t="s">
        <v>2292</v>
      </c>
      <c r="D219" s="66">
        <v>10</v>
      </c>
      <c r="E219" s="67" t="s">
        <v>136</v>
      </c>
      <c r="F219" s="68">
        <v>12</v>
      </c>
      <c r="G219" s="65"/>
      <c r="H219" s="69"/>
      <c r="I219" s="70"/>
      <c r="J219" s="70"/>
      <c r="K219" s="34" t="s">
        <v>65</v>
      </c>
      <c r="L219" s="77">
        <v>219</v>
      </c>
      <c r="M219" s="77"/>
      <c r="N219" s="72"/>
      <c r="O219" s="79" t="s">
        <v>298</v>
      </c>
      <c r="P219" s="81">
        <v>43418.48877314815</v>
      </c>
      <c r="Q219" s="79" t="s">
        <v>336</v>
      </c>
      <c r="R219" s="83" t="s">
        <v>424</v>
      </c>
      <c r="S219" s="79" t="s">
        <v>458</v>
      </c>
      <c r="T219" s="79" t="s">
        <v>489</v>
      </c>
      <c r="U219" s="79"/>
      <c r="V219" s="83" t="s">
        <v>578</v>
      </c>
      <c r="W219" s="81">
        <v>43418.48877314815</v>
      </c>
      <c r="X219" s="83" t="s">
        <v>622</v>
      </c>
      <c r="Y219" s="79"/>
      <c r="Z219" s="79"/>
      <c r="AA219" s="82" t="s">
        <v>747</v>
      </c>
      <c r="AB219" s="79"/>
      <c r="AC219" s="79" t="b">
        <v>0</v>
      </c>
      <c r="AD219" s="79">
        <v>6</v>
      </c>
      <c r="AE219" s="82" t="s">
        <v>837</v>
      </c>
      <c r="AF219" s="79" t="b">
        <v>0</v>
      </c>
      <c r="AG219" s="79" t="s">
        <v>850</v>
      </c>
      <c r="AH219" s="79"/>
      <c r="AI219" s="82" t="s">
        <v>837</v>
      </c>
      <c r="AJ219" s="79" t="b">
        <v>0</v>
      </c>
      <c r="AK219" s="79">
        <v>0</v>
      </c>
      <c r="AL219" s="82" t="s">
        <v>837</v>
      </c>
      <c r="AM219" s="79" t="s">
        <v>859</v>
      </c>
      <c r="AN219" s="79" t="b">
        <v>0</v>
      </c>
      <c r="AO219" s="82" t="s">
        <v>747</v>
      </c>
      <c r="AP219" s="79" t="s">
        <v>176</v>
      </c>
      <c r="AQ219" s="79">
        <v>0</v>
      </c>
      <c r="AR219" s="79">
        <v>0</v>
      </c>
      <c r="AS219" s="79"/>
      <c r="AT219" s="79"/>
      <c r="AU219" s="79"/>
      <c r="AV219" s="79"/>
      <c r="AW219" s="79"/>
      <c r="AX219" s="79"/>
      <c r="AY219" s="79"/>
      <c r="AZ219" s="79"/>
      <c r="BA219">
        <v>17</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231</v>
      </c>
      <c r="B220" s="64" t="s">
        <v>225</v>
      </c>
      <c r="C220" s="65" t="s">
        <v>2293</v>
      </c>
      <c r="D220" s="66">
        <v>9.125</v>
      </c>
      <c r="E220" s="67" t="s">
        <v>136</v>
      </c>
      <c r="F220" s="68">
        <v>14.875</v>
      </c>
      <c r="G220" s="65"/>
      <c r="H220" s="69"/>
      <c r="I220" s="70"/>
      <c r="J220" s="70"/>
      <c r="K220" s="34" t="s">
        <v>65</v>
      </c>
      <c r="L220" s="77">
        <v>220</v>
      </c>
      <c r="M220" s="77"/>
      <c r="N220" s="72"/>
      <c r="O220" s="79" t="s">
        <v>298</v>
      </c>
      <c r="P220" s="81">
        <v>43418.52006944444</v>
      </c>
      <c r="Q220" s="79" t="s">
        <v>340</v>
      </c>
      <c r="R220" s="83" t="s">
        <v>426</v>
      </c>
      <c r="S220" s="79" t="s">
        <v>458</v>
      </c>
      <c r="T220" s="79" t="s">
        <v>492</v>
      </c>
      <c r="U220" s="79"/>
      <c r="V220" s="83" t="s">
        <v>578</v>
      </c>
      <c r="W220" s="81">
        <v>43418.52006944444</v>
      </c>
      <c r="X220" s="83" t="s">
        <v>629</v>
      </c>
      <c r="Y220" s="79"/>
      <c r="Z220" s="79"/>
      <c r="AA220" s="82" t="s">
        <v>754</v>
      </c>
      <c r="AB220" s="79"/>
      <c r="AC220" s="79" t="b">
        <v>0</v>
      </c>
      <c r="AD220" s="79">
        <v>7</v>
      </c>
      <c r="AE220" s="82" t="s">
        <v>837</v>
      </c>
      <c r="AF220" s="79" t="b">
        <v>0</v>
      </c>
      <c r="AG220" s="79" t="s">
        <v>850</v>
      </c>
      <c r="AH220" s="79"/>
      <c r="AI220" s="82" t="s">
        <v>837</v>
      </c>
      <c r="AJ220" s="79" t="b">
        <v>0</v>
      </c>
      <c r="AK220" s="79">
        <v>0</v>
      </c>
      <c r="AL220" s="82" t="s">
        <v>837</v>
      </c>
      <c r="AM220" s="79" t="s">
        <v>859</v>
      </c>
      <c r="AN220" s="79" t="b">
        <v>0</v>
      </c>
      <c r="AO220" s="82" t="s">
        <v>754</v>
      </c>
      <c r="AP220" s="79" t="s">
        <v>176</v>
      </c>
      <c r="AQ220" s="79">
        <v>0</v>
      </c>
      <c r="AR220" s="79">
        <v>0</v>
      </c>
      <c r="AS220" s="79"/>
      <c r="AT220" s="79"/>
      <c r="AU220" s="79"/>
      <c r="AV220" s="79"/>
      <c r="AW220" s="79"/>
      <c r="AX220" s="79"/>
      <c r="AY220" s="79"/>
      <c r="AZ220" s="79"/>
      <c r="BA220">
        <v>15</v>
      </c>
      <c r="BB220" s="78" t="str">
        <f>REPLACE(INDEX(GroupVertices[Group],MATCH(Edges[[#This Row],[Vertex 1]],GroupVertices[Vertex],0)),1,1,"")</f>
        <v>1</v>
      </c>
      <c r="BC220" s="78" t="str">
        <f>REPLACE(INDEX(GroupVertices[Group],MATCH(Edges[[#This Row],[Vertex 2]],GroupVertices[Vertex],0)),1,1,"")</f>
        <v>5</v>
      </c>
      <c r="BD220" s="48"/>
      <c r="BE220" s="49"/>
      <c r="BF220" s="48"/>
      <c r="BG220" s="49"/>
      <c r="BH220" s="48"/>
      <c r="BI220" s="49"/>
      <c r="BJ220" s="48"/>
      <c r="BK220" s="49"/>
      <c r="BL220" s="48"/>
    </row>
    <row r="221" spans="1:64" ht="15">
      <c r="A221" s="64" t="s">
        <v>231</v>
      </c>
      <c r="B221" s="64" t="s">
        <v>237</v>
      </c>
      <c r="C221" s="65" t="s">
        <v>2292</v>
      </c>
      <c r="D221" s="66">
        <v>10</v>
      </c>
      <c r="E221" s="67" t="s">
        <v>136</v>
      </c>
      <c r="F221" s="68">
        <v>12</v>
      </c>
      <c r="G221" s="65"/>
      <c r="H221" s="69"/>
      <c r="I221" s="70"/>
      <c r="J221" s="70"/>
      <c r="K221" s="34" t="s">
        <v>65</v>
      </c>
      <c r="L221" s="77">
        <v>221</v>
      </c>
      <c r="M221" s="77"/>
      <c r="N221" s="72"/>
      <c r="O221" s="79" t="s">
        <v>298</v>
      </c>
      <c r="P221" s="81">
        <v>43418.52006944444</v>
      </c>
      <c r="Q221" s="79" t="s">
        <v>340</v>
      </c>
      <c r="R221" s="83" t="s">
        <v>426</v>
      </c>
      <c r="S221" s="79" t="s">
        <v>458</v>
      </c>
      <c r="T221" s="79" t="s">
        <v>492</v>
      </c>
      <c r="U221" s="79"/>
      <c r="V221" s="83" t="s">
        <v>578</v>
      </c>
      <c r="W221" s="81">
        <v>43418.52006944444</v>
      </c>
      <c r="X221" s="83" t="s">
        <v>629</v>
      </c>
      <c r="Y221" s="79"/>
      <c r="Z221" s="79"/>
      <c r="AA221" s="82" t="s">
        <v>754</v>
      </c>
      <c r="AB221" s="79"/>
      <c r="AC221" s="79" t="b">
        <v>0</v>
      </c>
      <c r="AD221" s="79">
        <v>7</v>
      </c>
      <c r="AE221" s="82" t="s">
        <v>837</v>
      </c>
      <c r="AF221" s="79" t="b">
        <v>0</v>
      </c>
      <c r="AG221" s="79" t="s">
        <v>850</v>
      </c>
      <c r="AH221" s="79"/>
      <c r="AI221" s="82" t="s">
        <v>837</v>
      </c>
      <c r="AJ221" s="79" t="b">
        <v>0</v>
      </c>
      <c r="AK221" s="79">
        <v>0</v>
      </c>
      <c r="AL221" s="82" t="s">
        <v>837</v>
      </c>
      <c r="AM221" s="79" t="s">
        <v>859</v>
      </c>
      <c r="AN221" s="79" t="b">
        <v>0</v>
      </c>
      <c r="AO221" s="82" t="s">
        <v>754</v>
      </c>
      <c r="AP221" s="79" t="s">
        <v>176</v>
      </c>
      <c r="AQ221" s="79">
        <v>0</v>
      </c>
      <c r="AR221" s="79">
        <v>0</v>
      </c>
      <c r="AS221" s="79"/>
      <c r="AT221" s="79"/>
      <c r="AU221" s="79"/>
      <c r="AV221" s="79"/>
      <c r="AW221" s="79"/>
      <c r="AX221" s="79"/>
      <c r="AY221" s="79"/>
      <c r="AZ221" s="79"/>
      <c r="BA221">
        <v>17</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231</v>
      </c>
      <c r="B222" s="64" t="s">
        <v>224</v>
      </c>
      <c r="C222" s="65" t="s">
        <v>2291</v>
      </c>
      <c r="D222" s="66">
        <v>5.625</v>
      </c>
      <c r="E222" s="67" t="s">
        <v>136</v>
      </c>
      <c r="F222" s="68">
        <v>26.375</v>
      </c>
      <c r="G222" s="65"/>
      <c r="H222" s="69"/>
      <c r="I222" s="70"/>
      <c r="J222" s="70"/>
      <c r="K222" s="34" t="s">
        <v>66</v>
      </c>
      <c r="L222" s="77">
        <v>222</v>
      </c>
      <c r="M222" s="77"/>
      <c r="N222" s="72"/>
      <c r="O222" s="79" t="s">
        <v>298</v>
      </c>
      <c r="P222" s="81">
        <v>43424.69260416667</v>
      </c>
      <c r="Q222" s="79" t="s">
        <v>341</v>
      </c>
      <c r="R222" s="83" t="s">
        <v>427</v>
      </c>
      <c r="S222" s="79" t="s">
        <v>458</v>
      </c>
      <c r="T222" s="79" t="s">
        <v>492</v>
      </c>
      <c r="U222" s="79"/>
      <c r="V222" s="83" t="s">
        <v>578</v>
      </c>
      <c r="W222" s="81">
        <v>43424.69260416667</v>
      </c>
      <c r="X222" s="83" t="s">
        <v>630</v>
      </c>
      <c r="Y222" s="79"/>
      <c r="Z222" s="79"/>
      <c r="AA222" s="82" t="s">
        <v>755</v>
      </c>
      <c r="AB222" s="79"/>
      <c r="AC222" s="79" t="b">
        <v>0</v>
      </c>
      <c r="AD222" s="79">
        <v>0</v>
      </c>
      <c r="AE222" s="82" t="s">
        <v>837</v>
      </c>
      <c r="AF222" s="79" t="b">
        <v>0</v>
      </c>
      <c r="AG222" s="79" t="s">
        <v>850</v>
      </c>
      <c r="AH222" s="79"/>
      <c r="AI222" s="82" t="s">
        <v>837</v>
      </c>
      <c r="AJ222" s="79" t="b">
        <v>0</v>
      </c>
      <c r="AK222" s="79">
        <v>0</v>
      </c>
      <c r="AL222" s="82" t="s">
        <v>837</v>
      </c>
      <c r="AM222" s="79" t="s">
        <v>859</v>
      </c>
      <c r="AN222" s="79" t="b">
        <v>0</v>
      </c>
      <c r="AO222" s="82" t="s">
        <v>755</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1</v>
      </c>
      <c r="BC222" s="78" t="str">
        <f>REPLACE(INDEX(GroupVertices[Group],MATCH(Edges[[#This Row],[Vertex 2]],GroupVertices[Vertex],0)),1,1,"")</f>
        <v>5</v>
      </c>
      <c r="BD222" s="48"/>
      <c r="BE222" s="49"/>
      <c r="BF222" s="48"/>
      <c r="BG222" s="49"/>
      <c r="BH222" s="48"/>
      <c r="BI222" s="49"/>
      <c r="BJ222" s="48"/>
      <c r="BK222" s="49"/>
      <c r="BL222" s="48"/>
    </row>
    <row r="223" spans="1:64" ht="15">
      <c r="A223" s="64" t="s">
        <v>231</v>
      </c>
      <c r="B223" s="64" t="s">
        <v>225</v>
      </c>
      <c r="C223" s="65" t="s">
        <v>2293</v>
      </c>
      <c r="D223" s="66">
        <v>9.125</v>
      </c>
      <c r="E223" s="67" t="s">
        <v>136</v>
      </c>
      <c r="F223" s="68">
        <v>14.875</v>
      </c>
      <c r="G223" s="65"/>
      <c r="H223" s="69"/>
      <c r="I223" s="70"/>
      <c r="J223" s="70"/>
      <c r="K223" s="34" t="s">
        <v>65</v>
      </c>
      <c r="L223" s="77">
        <v>223</v>
      </c>
      <c r="M223" s="77"/>
      <c r="N223" s="72"/>
      <c r="O223" s="79" t="s">
        <v>298</v>
      </c>
      <c r="P223" s="81">
        <v>43424.69260416667</v>
      </c>
      <c r="Q223" s="79" t="s">
        <v>341</v>
      </c>
      <c r="R223" s="83" t="s">
        <v>427</v>
      </c>
      <c r="S223" s="79" t="s">
        <v>458</v>
      </c>
      <c r="T223" s="79" t="s">
        <v>492</v>
      </c>
      <c r="U223" s="79"/>
      <c r="V223" s="83" t="s">
        <v>578</v>
      </c>
      <c r="W223" s="81">
        <v>43424.69260416667</v>
      </c>
      <c r="X223" s="83" t="s">
        <v>630</v>
      </c>
      <c r="Y223" s="79"/>
      <c r="Z223" s="79"/>
      <c r="AA223" s="82" t="s">
        <v>755</v>
      </c>
      <c r="AB223" s="79"/>
      <c r="AC223" s="79" t="b">
        <v>0</v>
      </c>
      <c r="AD223" s="79">
        <v>0</v>
      </c>
      <c r="AE223" s="82" t="s">
        <v>837</v>
      </c>
      <c r="AF223" s="79" t="b">
        <v>0</v>
      </c>
      <c r="AG223" s="79" t="s">
        <v>850</v>
      </c>
      <c r="AH223" s="79"/>
      <c r="AI223" s="82" t="s">
        <v>837</v>
      </c>
      <c r="AJ223" s="79" t="b">
        <v>0</v>
      </c>
      <c r="AK223" s="79">
        <v>0</v>
      </c>
      <c r="AL223" s="82" t="s">
        <v>837</v>
      </c>
      <c r="AM223" s="79" t="s">
        <v>859</v>
      </c>
      <c r="AN223" s="79" t="b">
        <v>0</v>
      </c>
      <c r="AO223" s="82" t="s">
        <v>755</v>
      </c>
      <c r="AP223" s="79" t="s">
        <v>176</v>
      </c>
      <c r="AQ223" s="79">
        <v>0</v>
      </c>
      <c r="AR223" s="79">
        <v>0</v>
      </c>
      <c r="AS223" s="79"/>
      <c r="AT223" s="79"/>
      <c r="AU223" s="79"/>
      <c r="AV223" s="79"/>
      <c r="AW223" s="79"/>
      <c r="AX223" s="79"/>
      <c r="AY223" s="79"/>
      <c r="AZ223" s="79"/>
      <c r="BA223">
        <v>15</v>
      </c>
      <c r="BB223" s="78" t="str">
        <f>REPLACE(INDEX(GroupVertices[Group],MATCH(Edges[[#This Row],[Vertex 1]],GroupVertices[Vertex],0)),1,1,"")</f>
        <v>1</v>
      </c>
      <c r="BC223" s="78" t="str">
        <f>REPLACE(INDEX(GroupVertices[Group],MATCH(Edges[[#This Row],[Vertex 2]],GroupVertices[Vertex],0)),1,1,"")</f>
        <v>5</v>
      </c>
      <c r="BD223" s="48"/>
      <c r="BE223" s="49"/>
      <c r="BF223" s="48"/>
      <c r="BG223" s="49"/>
      <c r="BH223" s="48"/>
      <c r="BI223" s="49"/>
      <c r="BJ223" s="48"/>
      <c r="BK223" s="49"/>
      <c r="BL223" s="48"/>
    </row>
    <row r="224" spans="1:64" ht="15">
      <c r="A224" s="64" t="s">
        <v>231</v>
      </c>
      <c r="B224" s="64" t="s">
        <v>237</v>
      </c>
      <c r="C224" s="65" t="s">
        <v>2292</v>
      </c>
      <c r="D224" s="66">
        <v>10</v>
      </c>
      <c r="E224" s="67" t="s">
        <v>136</v>
      </c>
      <c r="F224" s="68">
        <v>12</v>
      </c>
      <c r="G224" s="65"/>
      <c r="H224" s="69"/>
      <c r="I224" s="70"/>
      <c r="J224" s="70"/>
      <c r="K224" s="34" t="s">
        <v>65</v>
      </c>
      <c r="L224" s="77">
        <v>224</v>
      </c>
      <c r="M224" s="77"/>
      <c r="N224" s="72"/>
      <c r="O224" s="79" t="s">
        <v>298</v>
      </c>
      <c r="P224" s="81">
        <v>43424.69260416667</v>
      </c>
      <c r="Q224" s="79" t="s">
        <v>341</v>
      </c>
      <c r="R224" s="83" t="s">
        <v>427</v>
      </c>
      <c r="S224" s="79" t="s">
        <v>458</v>
      </c>
      <c r="T224" s="79" t="s">
        <v>492</v>
      </c>
      <c r="U224" s="79"/>
      <c r="V224" s="83" t="s">
        <v>578</v>
      </c>
      <c r="W224" s="81">
        <v>43424.69260416667</v>
      </c>
      <c r="X224" s="83" t="s">
        <v>630</v>
      </c>
      <c r="Y224" s="79"/>
      <c r="Z224" s="79"/>
      <c r="AA224" s="82" t="s">
        <v>755</v>
      </c>
      <c r="AB224" s="79"/>
      <c r="AC224" s="79" t="b">
        <v>0</v>
      </c>
      <c r="AD224" s="79">
        <v>0</v>
      </c>
      <c r="AE224" s="82" t="s">
        <v>837</v>
      </c>
      <c r="AF224" s="79" t="b">
        <v>0</v>
      </c>
      <c r="AG224" s="79" t="s">
        <v>850</v>
      </c>
      <c r="AH224" s="79"/>
      <c r="AI224" s="82" t="s">
        <v>837</v>
      </c>
      <c r="AJ224" s="79" t="b">
        <v>0</v>
      </c>
      <c r="AK224" s="79">
        <v>0</v>
      </c>
      <c r="AL224" s="82" t="s">
        <v>837</v>
      </c>
      <c r="AM224" s="79" t="s">
        <v>859</v>
      </c>
      <c r="AN224" s="79" t="b">
        <v>0</v>
      </c>
      <c r="AO224" s="82" t="s">
        <v>755</v>
      </c>
      <c r="AP224" s="79" t="s">
        <v>176</v>
      </c>
      <c r="AQ224" s="79">
        <v>0</v>
      </c>
      <c r="AR224" s="79">
        <v>0</v>
      </c>
      <c r="AS224" s="79"/>
      <c r="AT224" s="79"/>
      <c r="AU224" s="79"/>
      <c r="AV224" s="79"/>
      <c r="AW224" s="79"/>
      <c r="AX224" s="79"/>
      <c r="AY224" s="79"/>
      <c r="AZ224" s="79"/>
      <c r="BA224">
        <v>17</v>
      </c>
      <c r="BB224" s="78" t="str">
        <f>REPLACE(INDEX(GroupVertices[Group],MATCH(Edges[[#This Row],[Vertex 1]],GroupVertices[Vertex],0)),1,1,"")</f>
        <v>1</v>
      </c>
      <c r="BC224" s="78" t="str">
        <f>REPLACE(INDEX(GroupVertices[Group],MATCH(Edges[[#This Row],[Vertex 2]],GroupVertices[Vertex],0)),1,1,"")</f>
        <v>2</v>
      </c>
      <c r="BD224" s="48"/>
      <c r="BE224" s="49"/>
      <c r="BF224" s="48"/>
      <c r="BG224" s="49"/>
      <c r="BH224" s="48"/>
      <c r="BI224" s="49"/>
      <c r="BJ224" s="48"/>
      <c r="BK224" s="49"/>
      <c r="BL224" s="48"/>
    </row>
    <row r="225" spans="1:64" ht="15">
      <c r="A225" s="64" t="s">
        <v>231</v>
      </c>
      <c r="B225" s="64" t="s">
        <v>231</v>
      </c>
      <c r="C225" s="65" t="s">
        <v>2282</v>
      </c>
      <c r="D225" s="66">
        <v>3</v>
      </c>
      <c r="E225" s="67" t="s">
        <v>132</v>
      </c>
      <c r="F225" s="68">
        <v>35</v>
      </c>
      <c r="G225" s="65"/>
      <c r="H225" s="69"/>
      <c r="I225" s="70"/>
      <c r="J225" s="70"/>
      <c r="K225" s="34" t="s">
        <v>65</v>
      </c>
      <c r="L225" s="77">
        <v>225</v>
      </c>
      <c r="M225" s="77"/>
      <c r="N225" s="72"/>
      <c r="O225" s="79" t="s">
        <v>176</v>
      </c>
      <c r="P225" s="81">
        <v>43429.147673611114</v>
      </c>
      <c r="Q225" s="79" t="s">
        <v>360</v>
      </c>
      <c r="R225" s="79"/>
      <c r="S225" s="79"/>
      <c r="T225" s="79" t="s">
        <v>496</v>
      </c>
      <c r="U225" s="79"/>
      <c r="V225" s="83" t="s">
        <v>578</v>
      </c>
      <c r="W225" s="81">
        <v>43429.147673611114</v>
      </c>
      <c r="X225" s="83" t="s">
        <v>649</v>
      </c>
      <c r="Y225" s="79"/>
      <c r="Z225" s="79"/>
      <c r="AA225" s="82" t="s">
        <v>774</v>
      </c>
      <c r="AB225" s="79"/>
      <c r="AC225" s="79" t="b">
        <v>0</v>
      </c>
      <c r="AD225" s="79">
        <v>2</v>
      </c>
      <c r="AE225" s="82" t="s">
        <v>848</v>
      </c>
      <c r="AF225" s="79" t="b">
        <v>0</v>
      </c>
      <c r="AG225" s="79" t="s">
        <v>850</v>
      </c>
      <c r="AH225" s="79"/>
      <c r="AI225" s="82" t="s">
        <v>837</v>
      </c>
      <c r="AJ225" s="79" t="b">
        <v>0</v>
      </c>
      <c r="AK225" s="79">
        <v>0</v>
      </c>
      <c r="AL225" s="82" t="s">
        <v>837</v>
      </c>
      <c r="AM225" s="79" t="s">
        <v>859</v>
      </c>
      <c r="AN225" s="79" t="b">
        <v>0</v>
      </c>
      <c r="AO225" s="82" t="s">
        <v>774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6</v>
      </c>
      <c r="BK225" s="49">
        <v>100</v>
      </c>
      <c r="BL225" s="48">
        <v>6</v>
      </c>
    </row>
    <row r="226" spans="1:64" ht="15">
      <c r="A226" s="64" t="s">
        <v>231</v>
      </c>
      <c r="B226" s="64" t="s">
        <v>227</v>
      </c>
      <c r="C226" s="65" t="s">
        <v>2290</v>
      </c>
      <c r="D226" s="66">
        <v>8.6875</v>
      </c>
      <c r="E226" s="67" t="s">
        <v>136</v>
      </c>
      <c r="F226" s="68">
        <v>16.3125</v>
      </c>
      <c r="G226" s="65"/>
      <c r="H226" s="69"/>
      <c r="I226" s="70"/>
      <c r="J226" s="70"/>
      <c r="K226" s="34" t="s">
        <v>65</v>
      </c>
      <c r="L226" s="77">
        <v>226</v>
      </c>
      <c r="M226" s="77"/>
      <c r="N226" s="72"/>
      <c r="O226" s="79" t="s">
        <v>298</v>
      </c>
      <c r="P226" s="81">
        <v>43429.60822916667</v>
      </c>
      <c r="Q226" s="79" t="s">
        <v>342</v>
      </c>
      <c r="R226" s="83" t="s">
        <v>428</v>
      </c>
      <c r="S226" s="79" t="s">
        <v>458</v>
      </c>
      <c r="T226" s="79" t="s">
        <v>493</v>
      </c>
      <c r="U226" s="79"/>
      <c r="V226" s="83" t="s">
        <v>578</v>
      </c>
      <c r="W226" s="81">
        <v>43429.60822916667</v>
      </c>
      <c r="X226" s="83" t="s">
        <v>631</v>
      </c>
      <c r="Y226" s="79"/>
      <c r="Z226" s="79"/>
      <c r="AA226" s="82" t="s">
        <v>756</v>
      </c>
      <c r="AB226" s="79"/>
      <c r="AC226" s="79" t="b">
        <v>0</v>
      </c>
      <c r="AD226" s="79">
        <v>2</v>
      </c>
      <c r="AE226" s="82" t="s">
        <v>837</v>
      </c>
      <c r="AF226" s="79" t="b">
        <v>0</v>
      </c>
      <c r="AG226" s="79" t="s">
        <v>850</v>
      </c>
      <c r="AH226" s="79"/>
      <c r="AI226" s="82" t="s">
        <v>837</v>
      </c>
      <c r="AJ226" s="79" t="b">
        <v>0</v>
      </c>
      <c r="AK226" s="79">
        <v>0</v>
      </c>
      <c r="AL226" s="82" t="s">
        <v>837</v>
      </c>
      <c r="AM226" s="79" t="s">
        <v>859</v>
      </c>
      <c r="AN226" s="79" t="b">
        <v>0</v>
      </c>
      <c r="AO226" s="82" t="s">
        <v>756</v>
      </c>
      <c r="AP226" s="79" t="s">
        <v>176</v>
      </c>
      <c r="AQ226" s="79">
        <v>0</v>
      </c>
      <c r="AR226" s="79">
        <v>0</v>
      </c>
      <c r="AS226" s="79"/>
      <c r="AT226" s="79"/>
      <c r="AU226" s="79"/>
      <c r="AV226" s="79"/>
      <c r="AW226" s="79"/>
      <c r="AX226" s="79"/>
      <c r="AY226" s="79"/>
      <c r="AZ226" s="79"/>
      <c r="BA226">
        <v>14</v>
      </c>
      <c r="BB226" s="78" t="str">
        <f>REPLACE(INDEX(GroupVertices[Group],MATCH(Edges[[#This Row],[Vertex 1]],GroupVertices[Vertex],0)),1,1,"")</f>
        <v>1</v>
      </c>
      <c r="BC226" s="78" t="str">
        <f>REPLACE(INDEX(GroupVertices[Group],MATCH(Edges[[#This Row],[Vertex 2]],GroupVertices[Vertex],0)),1,1,"")</f>
        <v>3</v>
      </c>
      <c r="BD226" s="48"/>
      <c r="BE226" s="49"/>
      <c r="BF226" s="48"/>
      <c r="BG226" s="49"/>
      <c r="BH226" s="48"/>
      <c r="BI226" s="49"/>
      <c r="BJ226" s="48"/>
      <c r="BK226" s="49"/>
      <c r="BL226" s="48"/>
    </row>
    <row r="227" spans="1:64" ht="15">
      <c r="A227" s="64" t="s">
        <v>231</v>
      </c>
      <c r="B227" s="64" t="s">
        <v>225</v>
      </c>
      <c r="C227" s="65" t="s">
        <v>2293</v>
      </c>
      <c r="D227" s="66">
        <v>9.125</v>
      </c>
      <c r="E227" s="67" t="s">
        <v>136</v>
      </c>
      <c r="F227" s="68">
        <v>14.875</v>
      </c>
      <c r="G227" s="65"/>
      <c r="H227" s="69"/>
      <c r="I227" s="70"/>
      <c r="J227" s="70"/>
      <c r="K227" s="34" t="s">
        <v>65</v>
      </c>
      <c r="L227" s="77">
        <v>227</v>
      </c>
      <c r="M227" s="77"/>
      <c r="N227" s="72"/>
      <c r="O227" s="79" t="s">
        <v>298</v>
      </c>
      <c r="P227" s="81">
        <v>43429.60822916667</v>
      </c>
      <c r="Q227" s="79" t="s">
        <v>342</v>
      </c>
      <c r="R227" s="83" t="s">
        <v>428</v>
      </c>
      <c r="S227" s="79" t="s">
        <v>458</v>
      </c>
      <c r="T227" s="79" t="s">
        <v>493</v>
      </c>
      <c r="U227" s="79"/>
      <c r="V227" s="83" t="s">
        <v>578</v>
      </c>
      <c r="W227" s="81">
        <v>43429.60822916667</v>
      </c>
      <c r="X227" s="83" t="s">
        <v>631</v>
      </c>
      <c r="Y227" s="79"/>
      <c r="Z227" s="79"/>
      <c r="AA227" s="82" t="s">
        <v>756</v>
      </c>
      <c r="AB227" s="79"/>
      <c r="AC227" s="79" t="b">
        <v>0</v>
      </c>
      <c r="AD227" s="79">
        <v>2</v>
      </c>
      <c r="AE227" s="82" t="s">
        <v>837</v>
      </c>
      <c r="AF227" s="79" t="b">
        <v>0</v>
      </c>
      <c r="AG227" s="79" t="s">
        <v>850</v>
      </c>
      <c r="AH227" s="79"/>
      <c r="AI227" s="82" t="s">
        <v>837</v>
      </c>
      <c r="AJ227" s="79" t="b">
        <v>0</v>
      </c>
      <c r="AK227" s="79">
        <v>0</v>
      </c>
      <c r="AL227" s="82" t="s">
        <v>837</v>
      </c>
      <c r="AM227" s="79" t="s">
        <v>859</v>
      </c>
      <c r="AN227" s="79" t="b">
        <v>0</v>
      </c>
      <c r="AO227" s="82" t="s">
        <v>756</v>
      </c>
      <c r="AP227" s="79" t="s">
        <v>176</v>
      </c>
      <c r="AQ227" s="79">
        <v>0</v>
      </c>
      <c r="AR227" s="79">
        <v>0</v>
      </c>
      <c r="AS227" s="79"/>
      <c r="AT227" s="79"/>
      <c r="AU227" s="79"/>
      <c r="AV227" s="79"/>
      <c r="AW227" s="79"/>
      <c r="AX227" s="79"/>
      <c r="AY227" s="79"/>
      <c r="AZ227" s="79"/>
      <c r="BA227">
        <v>15</v>
      </c>
      <c r="BB227" s="78" t="str">
        <f>REPLACE(INDEX(GroupVertices[Group],MATCH(Edges[[#This Row],[Vertex 1]],GroupVertices[Vertex],0)),1,1,"")</f>
        <v>1</v>
      </c>
      <c r="BC227" s="78" t="str">
        <f>REPLACE(INDEX(GroupVertices[Group],MATCH(Edges[[#This Row],[Vertex 2]],GroupVertices[Vertex],0)),1,1,"")</f>
        <v>5</v>
      </c>
      <c r="BD227" s="48"/>
      <c r="BE227" s="49"/>
      <c r="BF227" s="48"/>
      <c r="BG227" s="49"/>
      <c r="BH227" s="48"/>
      <c r="BI227" s="49"/>
      <c r="BJ227" s="48"/>
      <c r="BK227" s="49"/>
      <c r="BL227" s="48"/>
    </row>
    <row r="228" spans="1:64" ht="15">
      <c r="A228" s="64" t="s">
        <v>231</v>
      </c>
      <c r="B228" s="64" t="s">
        <v>237</v>
      </c>
      <c r="C228" s="65" t="s">
        <v>2292</v>
      </c>
      <c r="D228" s="66">
        <v>10</v>
      </c>
      <c r="E228" s="67" t="s">
        <v>136</v>
      </c>
      <c r="F228" s="68">
        <v>12</v>
      </c>
      <c r="G228" s="65"/>
      <c r="H228" s="69"/>
      <c r="I228" s="70"/>
      <c r="J228" s="70"/>
      <c r="K228" s="34" t="s">
        <v>65</v>
      </c>
      <c r="L228" s="77">
        <v>228</v>
      </c>
      <c r="M228" s="77"/>
      <c r="N228" s="72"/>
      <c r="O228" s="79" t="s">
        <v>298</v>
      </c>
      <c r="P228" s="81">
        <v>43429.60822916667</v>
      </c>
      <c r="Q228" s="79" t="s">
        <v>342</v>
      </c>
      <c r="R228" s="83" t="s">
        <v>428</v>
      </c>
      <c r="S228" s="79" t="s">
        <v>458</v>
      </c>
      <c r="T228" s="79" t="s">
        <v>493</v>
      </c>
      <c r="U228" s="79"/>
      <c r="V228" s="83" t="s">
        <v>578</v>
      </c>
      <c r="W228" s="81">
        <v>43429.60822916667</v>
      </c>
      <c r="X228" s="83" t="s">
        <v>631</v>
      </c>
      <c r="Y228" s="79"/>
      <c r="Z228" s="79"/>
      <c r="AA228" s="82" t="s">
        <v>756</v>
      </c>
      <c r="AB228" s="79"/>
      <c r="AC228" s="79" t="b">
        <v>0</v>
      </c>
      <c r="AD228" s="79">
        <v>2</v>
      </c>
      <c r="AE228" s="82" t="s">
        <v>837</v>
      </c>
      <c r="AF228" s="79" t="b">
        <v>0</v>
      </c>
      <c r="AG228" s="79" t="s">
        <v>850</v>
      </c>
      <c r="AH228" s="79"/>
      <c r="AI228" s="82" t="s">
        <v>837</v>
      </c>
      <c r="AJ228" s="79" t="b">
        <v>0</v>
      </c>
      <c r="AK228" s="79">
        <v>0</v>
      </c>
      <c r="AL228" s="82" t="s">
        <v>837</v>
      </c>
      <c r="AM228" s="79" t="s">
        <v>859</v>
      </c>
      <c r="AN228" s="79" t="b">
        <v>0</v>
      </c>
      <c r="AO228" s="82" t="s">
        <v>756</v>
      </c>
      <c r="AP228" s="79" t="s">
        <v>176</v>
      </c>
      <c r="AQ228" s="79">
        <v>0</v>
      </c>
      <c r="AR228" s="79">
        <v>0</v>
      </c>
      <c r="AS228" s="79"/>
      <c r="AT228" s="79"/>
      <c r="AU228" s="79"/>
      <c r="AV228" s="79"/>
      <c r="AW228" s="79"/>
      <c r="AX228" s="79"/>
      <c r="AY228" s="79"/>
      <c r="AZ228" s="79"/>
      <c r="BA228">
        <v>17</v>
      </c>
      <c r="BB228" s="78" t="str">
        <f>REPLACE(INDEX(GroupVertices[Group],MATCH(Edges[[#This Row],[Vertex 1]],GroupVertices[Vertex],0)),1,1,"")</f>
        <v>1</v>
      </c>
      <c r="BC228" s="78" t="str">
        <f>REPLACE(INDEX(GroupVertices[Group],MATCH(Edges[[#This Row],[Vertex 2]],GroupVertices[Vertex],0)),1,1,"")</f>
        <v>2</v>
      </c>
      <c r="BD228" s="48"/>
      <c r="BE228" s="49"/>
      <c r="BF228" s="48"/>
      <c r="BG228" s="49"/>
      <c r="BH228" s="48"/>
      <c r="BI228" s="49"/>
      <c r="BJ228" s="48"/>
      <c r="BK228" s="49"/>
      <c r="BL228" s="48"/>
    </row>
    <row r="229" spans="1:64" ht="15">
      <c r="A229" s="64" t="s">
        <v>231</v>
      </c>
      <c r="B229" s="64" t="s">
        <v>227</v>
      </c>
      <c r="C229" s="65" t="s">
        <v>2290</v>
      </c>
      <c r="D229" s="66">
        <v>8.6875</v>
      </c>
      <c r="E229" s="67" t="s">
        <v>136</v>
      </c>
      <c r="F229" s="68">
        <v>16.3125</v>
      </c>
      <c r="G229" s="65"/>
      <c r="H229" s="69"/>
      <c r="I229" s="70"/>
      <c r="J229" s="70"/>
      <c r="K229" s="34" t="s">
        <v>65</v>
      </c>
      <c r="L229" s="77">
        <v>229</v>
      </c>
      <c r="M229" s="77"/>
      <c r="N229" s="72"/>
      <c r="O229" s="79" t="s">
        <v>298</v>
      </c>
      <c r="P229" s="81">
        <v>43437.232615740744</v>
      </c>
      <c r="Q229" s="79" t="s">
        <v>343</v>
      </c>
      <c r="R229" s="83" t="s">
        <v>429</v>
      </c>
      <c r="S229" s="79" t="s">
        <v>458</v>
      </c>
      <c r="T229" s="79" t="s">
        <v>493</v>
      </c>
      <c r="U229" s="79"/>
      <c r="V229" s="83" t="s">
        <v>578</v>
      </c>
      <c r="W229" s="81">
        <v>43437.232615740744</v>
      </c>
      <c r="X229" s="83" t="s">
        <v>632</v>
      </c>
      <c r="Y229" s="79"/>
      <c r="Z229" s="79"/>
      <c r="AA229" s="82" t="s">
        <v>757</v>
      </c>
      <c r="AB229" s="79"/>
      <c r="AC229" s="79" t="b">
        <v>0</v>
      </c>
      <c r="AD229" s="79">
        <v>5</v>
      </c>
      <c r="AE229" s="82" t="s">
        <v>837</v>
      </c>
      <c r="AF229" s="79" t="b">
        <v>0</v>
      </c>
      <c r="AG229" s="79" t="s">
        <v>850</v>
      </c>
      <c r="AH229" s="79"/>
      <c r="AI229" s="82" t="s">
        <v>837</v>
      </c>
      <c r="AJ229" s="79" t="b">
        <v>0</v>
      </c>
      <c r="AK229" s="79">
        <v>0</v>
      </c>
      <c r="AL229" s="82" t="s">
        <v>837</v>
      </c>
      <c r="AM229" s="79" t="s">
        <v>859</v>
      </c>
      <c r="AN229" s="79" t="b">
        <v>0</v>
      </c>
      <c r="AO229" s="82" t="s">
        <v>757</v>
      </c>
      <c r="AP229" s="79" t="s">
        <v>176</v>
      </c>
      <c r="AQ229" s="79">
        <v>0</v>
      </c>
      <c r="AR229" s="79">
        <v>0</v>
      </c>
      <c r="AS229" s="79"/>
      <c r="AT229" s="79"/>
      <c r="AU229" s="79"/>
      <c r="AV229" s="79"/>
      <c r="AW229" s="79"/>
      <c r="AX229" s="79"/>
      <c r="AY229" s="79"/>
      <c r="AZ229" s="79"/>
      <c r="BA229">
        <v>14</v>
      </c>
      <c r="BB229" s="78" t="str">
        <f>REPLACE(INDEX(GroupVertices[Group],MATCH(Edges[[#This Row],[Vertex 1]],GroupVertices[Vertex],0)),1,1,"")</f>
        <v>1</v>
      </c>
      <c r="BC229" s="78" t="str">
        <f>REPLACE(INDEX(GroupVertices[Group],MATCH(Edges[[#This Row],[Vertex 2]],GroupVertices[Vertex],0)),1,1,"")</f>
        <v>3</v>
      </c>
      <c r="BD229" s="48"/>
      <c r="BE229" s="49"/>
      <c r="BF229" s="48"/>
      <c r="BG229" s="49"/>
      <c r="BH229" s="48"/>
      <c r="BI229" s="49"/>
      <c r="BJ229" s="48"/>
      <c r="BK229" s="49"/>
      <c r="BL229" s="48"/>
    </row>
    <row r="230" spans="1:64" ht="15">
      <c r="A230" s="64" t="s">
        <v>231</v>
      </c>
      <c r="B230" s="64" t="s">
        <v>225</v>
      </c>
      <c r="C230" s="65" t="s">
        <v>2293</v>
      </c>
      <c r="D230" s="66">
        <v>9.125</v>
      </c>
      <c r="E230" s="67" t="s">
        <v>136</v>
      </c>
      <c r="F230" s="68">
        <v>14.875</v>
      </c>
      <c r="G230" s="65"/>
      <c r="H230" s="69"/>
      <c r="I230" s="70"/>
      <c r="J230" s="70"/>
      <c r="K230" s="34" t="s">
        <v>65</v>
      </c>
      <c r="L230" s="77">
        <v>230</v>
      </c>
      <c r="M230" s="77"/>
      <c r="N230" s="72"/>
      <c r="O230" s="79" t="s">
        <v>298</v>
      </c>
      <c r="P230" s="81">
        <v>43437.232615740744</v>
      </c>
      <c r="Q230" s="79" t="s">
        <v>343</v>
      </c>
      <c r="R230" s="83" t="s">
        <v>429</v>
      </c>
      <c r="S230" s="79" t="s">
        <v>458</v>
      </c>
      <c r="T230" s="79" t="s">
        <v>493</v>
      </c>
      <c r="U230" s="79"/>
      <c r="V230" s="83" t="s">
        <v>578</v>
      </c>
      <c r="W230" s="81">
        <v>43437.232615740744</v>
      </c>
      <c r="X230" s="83" t="s">
        <v>632</v>
      </c>
      <c r="Y230" s="79"/>
      <c r="Z230" s="79"/>
      <c r="AA230" s="82" t="s">
        <v>757</v>
      </c>
      <c r="AB230" s="79"/>
      <c r="AC230" s="79" t="b">
        <v>0</v>
      </c>
      <c r="AD230" s="79">
        <v>5</v>
      </c>
      <c r="AE230" s="82" t="s">
        <v>837</v>
      </c>
      <c r="AF230" s="79" t="b">
        <v>0</v>
      </c>
      <c r="AG230" s="79" t="s">
        <v>850</v>
      </c>
      <c r="AH230" s="79"/>
      <c r="AI230" s="82" t="s">
        <v>837</v>
      </c>
      <c r="AJ230" s="79" t="b">
        <v>0</v>
      </c>
      <c r="AK230" s="79">
        <v>0</v>
      </c>
      <c r="AL230" s="82" t="s">
        <v>837</v>
      </c>
      <c r="AM230" s="79" t="s">
        <v>859</v>
      </c>
      <c r="AN230" s="79" t="b">
        <v>0</v>
      </c>
      <c r="AO230" s="82" t="s">
        <v>757</v>
      </c>
      <c r="AP230" s="79" t="s">
        <v>176</v>
      </c>
      <c r="AQ230" s="79">
        <v>0</v>
      </c>
      <c r="AR230" s="79">
        <v>0</v>
      </c>
      <c r="AS230" s="79"/>
      <c r="AT230" s="79"/>
      <c r="AU230" s="79"/>
      <c r="AV230" s="79"/>
      <c r="AW230" s="79"/>
      <c r="AX230" s="79"/>
      <c r="AY230" s="79"/>
      <c r="AZ230" s="79"/>
      <c r="BA230">
        <v>15</v>
      </c>
      <c r="BB230" s="78" t="str">
        <f>REPLACE(INDEX(GroupVertices[Group],MATCH(Edges[[#This Row],[Vertex 1]],GroupVertices[Vertex],0)),1,1,"")</f>
        <v>1</v>
      </c>
      <c r="BC230" s="78" t="str">
        <f>REPLACE(INDEX(GroupVertices[Group],MATCH(Edges[[#This Row],[Vertex 2]],GroupVertices[Vertex],0)),1,1,"")</f>
        <v>5</v>
      </c>
      <c r="BD230" s="48"/>
      <c r="BE230" s="49"/>
      <c r="BF230" s="48"/>
      <c r="BG230" s="49"/>
      <c r="BH230" s="48"/>
      <c r="BI230" s="49"/>
      <c r="BJ230" s="48"/>
      <c r="BK230" s="49"/>
      <c r="BL230" s="48"/>
    </row>
    <row r="231" spans="1:64" ht="15">
      <c r="A231" s="64" t="s">
        <v>231</v>
      </c>
      <c r="B231" s="64" t="s">
        <v>237</v>
      </c>
      <c r="C231" s="65" t="s">
        <v>2292</v>
      </c>
      <c r="D231" s="66">
        <v>10</v>
      </c>
      <c r="E231" s="67" t="s">
        <v>136</v>
      </c>
      <c r="F231" s="68">
        <v>12</v>
      </c>
      <c r="G231" s="65"/>
      <c r="H231" s="69"/>
      <c r="I231" s="70"/>
      <c r="J231" s="70"/>
      <c r="K231" s="34" t="s">
        <v>65</v>
      </c>
      <c r="L231" s="77">
        <v>231</v>
      </c>
      <c r="M231" s="77"/>
      <c r="N231" s="72"/>
      <c r="O231" s="79" t="s">
        <v>298</v>
      </c>
      <c r="P231" s="81">
        <v>43437.232615740744</v>
      </c>
      <c r="Q231" s="79" t="s">
        <v>343</v>
      </c>
      <c r="R231" s="83" t="s">
        <v>429</v>
      </c>
      <c r="S231" s="79" t="s">
        <v>458</v>
      </c>
      <c r="T231" s="79" t="s">
        <v>493</v>
      </c>
      <c r="U231" s="79"/>
      <c r="V231" s="83" t="s">
        <v>578</v>
      </c>
      <c r="W231" s="81">
        <v>43437.232615740744</v>
      </c>
      <c r="X231" s="83" t="s">
        <v>632</v>
      </c>
      <c r="Y231" s="79"/>
      <c r="Z231" s="79"/>
      <c r="AA231" s="82" t="s">
        <v>757</v>
      </c>
      <c r="AB231" s="79"/>
      <c r="AC231" s="79" t="b">
        <v>0</v>
      </c>
      <c r="AD231" s="79">
        <v>5</v>
      </c>
      <c r="AE231" s="82" t="s">
        <v>837</v>
      </c>
      <c r="AF231" s="79" t="b">
        <v>0</v>
      </c>
      <c r="AG231" s="79" t="s">
        <v>850</v>
      </c>
      <c r="AH231" s="79"/>
      <c r="AI231" s="82" t="s">
        <v>837</v>
      </c>
      <c r="AJ231" s="79" t="b">
        <v>0</v>
      </c>
      <c r="AK231" s="79">
        <v>0</v>
      </c>
      <c r="AL231" s="82" t="s">
        <v>837</v>
      </c>
      <c r="AM231" s="79" t="s">
        <v>859</v>
      </c>
      <c r="AN231" s="79" t="b">
        <v>0</v>
      </c>
      <c r="AO231" s="82" t="s">
        <v>757</v>
      </c>
      <c r="AP231" s="79" t="s">
        <v>176</v>
      </c>
      <c r="AQ231" s="79">
        <v>0</v>
      </c>
      <c r="AR231" s="79">
        <v>0</v>
      </c>
      <c r="AS231" s="79"/>
      <c r="AT231" s="79"/>
      <c r="AU231" s="79"/>
      <c r="AV231" s="79"/>
      <c r="AW231" s="79"/>
      <c r="AX231" s="79"/>
      <c r="AY231" s="79"/>
      <c r="AZ231" s="79"/>
      <c r="BA231">
        <v>17</v>
      </c>
      <c r="BB231" s="78" t="str">
        <f>REPLACE(INDEX(GroupVertices[Group],MATCH(Edges[[#This Row],[Vertex 1]],GroupVertices[Vertex],0)),1,1,"")</f>
        <v>1</v>
      </c>
      <c r="BC231" s="78" t="str">
        <f>REPLACE(INDEX(GroupVertices[Group],MATCH(Edges[[#This Row],[Vertex 2]],GroupVertices[Vertex],0)),1,1,"")</f>
        <v>2</v>
      </c>
      <c r="BD231" s="48"/>
      <c r="BE231" s="49"/>
      <c r="BF231" s="48"/>
      <c r="BG231" s="49"/>
      <c r="BH231" s="48"/>
      <c r="BI231" s="49"/>
      <c r="BJ231" s="48"/>
      <c r="BK231" s="49"/>
      <c r="BL231" s="48"/>
    </row>
    <row r="232" spans="1:64" ht="15">
      <c r="A232" s="64" t="s">
        <v>231</v>
      </c>
      <c r="B232" s="64" t="s">
        <v>224</v>
      </c>
      <c r="C232" s="65" t="s">
        <v>2291</v>
      </c>
      <c r="D232" s="66">
        <v>5.625</v>
      </c>
      <c r="E232" s="67" t="s">
        <v>136</v>
      </c>
      <c r="F232" s="68">
        <v>26.375</v>
      </c>
      <c r="G232" s="65"/>
      <c r="H232" s="69"/>
      <c r="I232" s="70"/>
      <c r="J232" s="70"/>
      <c r="K232" s="34" t="s">
        <v>66</v>
      </c>
      <c r="L232" s="77">
        <v>232</v>
      </c>
      <c r="M232" s="77"/>
      <c r="N232" s="72"/>
      <c r="O232" s="79" t="s">
        <v>298</v>
      </c>
      <c r="P232" s="81">
        <v>43446.58105324074</v>
      </c>
      <c r="Q232" s="79" t="s">
        <v>344</v>
      </c>
      <c r="R232" s="83" t="s">
        <v>430</v>
      </c>
      <c r="S232" s="79" t="s">
        <v>458</v>
      </c>
      <c r="T232" s="79" t="s">
        <v>492</v>
      </c>
      <c r="U232" s="79"/>
      <c r="V232" s="83" t="s">
        <v>578</v>
      </c>
      <c r="W232" s="81">
        <v>43446.58105324074</v>
      </c>
      <c r="X232" s="83" t="s">
        <v>633</v>
      </c>
      <c r="Y232" s="79"/>
      <c r="Z232" s="79"/>
      <c r="AA232" s="82" t="s">
        <v>758</v>
      </c>
      <c r="AB232" s="79"/>
      <c r="AC232" s="79" t="b">
        <v>0</v>
      </c>
      <c r="AD232" s="79">
        <v>5</v>
      </c>
      <c r="AE232" s="82" t="s">
        <v>837</v>
      </c>
      <c r="AF232" s="79" t="b">
        <v>0</v>
      </c>
      <c r="AG232" s="79" t="s">
        <v>850</v>
      </c>
      <c r="AH232" s="79"/>
      <c r="AI232" s="82" t="s">
        <v>837</v>
      </c>
      <c r="AJ232" s="79" t="b">
        <v>0</v>
      </c>
      <c r="AK232" s="79">
        <v>0</v>
      </c>
      <c r="AL232" s="82" t="s">
        <v>837</v>
      </c>
      <c r="AM232" s="79" t="s">
        <v>859</v>
      </c>
      <c r="AN232" s="79" t="b">
        <v>0</v>
      </c>
      <c r="AO232" s="82" t="s">
        <v>758</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1</v>
      </c>
      <c r="BC232" s="78" t="str">
        <f>REPLACE(INDEX(GroupVertices[Group],MATCH(Edges[[#This Row],[Vertex 2]],GroupVertices[Vertex],0)),1,1,"")</f>
        <v>5</v>
      </c>
      <c r="BD232" s="48"/>
      <c r="BE232" s="49"/>
      <c r="BF232" s="48"/>
      <c r="BG232" s="49"/>
      <c r="BH232" s="48"/>
      <c r="BI232" s="49"/>
      <c r="BJ232" s="48"/>
      <c r="BK232" s="49"/>
      <c r="BL232" s="48"/>
    </row>
    <row r="233" spans="1:64" ht="15">
      <c r="A233" s="64" t="s">
        <v>231</v>
      </c>
      <c r="B233" s="64" t="s">
        <v>227</v>
      </c>
      <c r="C233" s="65" t="s">
        <v>2290</v>
      </c>
      <c r="D233" s="66">
        <v>8.6875</v>
      </c>
      <c r="E233" s="67" t="s">
        <v>136</v>
      </c>
      <c r="F233" s="68">
        <v>16.3125</v>
      </c>
      <c r="G233" s="65"/>
      <c r="H233" s="69"/>
      <c r="I233" s="70"/>
      <c r="J233" s="70"/>
      <c r="K233" s="34" t="s">
        <v>65</v>
      </c>
      <c r="L233" s="77">
        <v>233</v>
      </c>
      <c r="M233" s="77"/>
      <c r="N233" s="72"/>
      <c r="O233" s="79" t="s">
        <v>298</v>
      </c>
      <c r="P233" s="81">
        <v>43446.58105324074</v>
      </c>
      <c r="Q233" s="79" t="s">
        <v>344</v>
      </c>
      <c r="R233" s="83" t="s">
        <v>430</v>
      </c>
      <c r="S233" s="79" t="s">
        <v>458</v>
      </c>
      <c r="T233" s="79" t="s">
        <v>492</v>
      </c>
      <c r="U233" s="79"/>
      <c r="V233" s="83" t="s">
        <v>578</v>
      </c>
      <c r="W233" s="81">
        <v>43446.58105324074</v>
      </c>
      <c r="X233" s="83" t="s">
        <v>633</v>
      </c>
      <c r="Y233" s="79"/>
      <c r="Z233" s="79"/>
      <c r="AA233" s="82" t="s">
        <v>758</v>
      </c>
      <c r="AB233" s="79"/>
      <c r="AC233" s="79" t="b">
        <v>0</v>
      </c>
      <c r="AD233" s="79">
        <v>5</v>
      </c>
      <c r="AE233" s="82" t="s">
        <v>837</v>
      </c>
      <c r="AF233" s="79" t="b">
        <v>0</v>
      </c>
      <c r="AG233" s="79" t="s">
        <v>850</v>
      </c>
      <c r="AH233" s="79"/>
      <c r="AI233" s="82" t="s">
        <v>837</v>
      </c>
      <c r="AJ233" s="79" t="b">
        <v>0</v>
      </c>
      <c r="AK233" s="79">
        <v>0</v>
      </c>
      <c r="AL233" s="82" t="s">
        <v>837</v>
      </c>
      <c r="AM233" s="79" t="s">
        <v>859</v>
      </c>
      <c r="AN233" s="79" t="b">
        <v>0</v>
      </c>
      <c r="AO233" s="82" t="s">
        <v>758</v>
      </c>
      <c r="AP233" s="79" t="s">
        <v>176</v>
      </c>
      <c r="AQ233" s="79">
        <v>0</v>
      </c>
      <c r="AR233" s="79">
        <v>0</v>
      </c>
      <c r="AS233" s="79"/>
      <c r="AT233" s="79"/>
      <c r="AU233" s="79"/>
      <c r="AV233" s="79"/>
      <c r="AW233" s="79"/>
      <c r="AX233" s="79"/>
      <c r="AY233" s="79"/>
      <c r="AZ233" s="79"/>
      <c r="BA233">
        <v>14</v>
      </c>
      <c r="BB233" s="78" t="str">
        <f>REPLACE(INDEX(GroupVertices[Group],MATCH(Edges[[#This Row],[Vertex 1]],GroupVertices[Vertex],0)),1,1,"")</f>
        <v>1</v>
      </c>
      <c r="BC233" s="78" t="str">
        <f>REPLACE(INDEX(GroupVertices[Group],MATCH(Edges[[#This Row],[Vertex 2]],GroupVertices[Vertex],0)),1,1,"")</f>
        <v>3</v>
      </c>
      <c r="BD233" s="48"/>
      <c r="BE233" s="49"/>
      <c r="BF233" s="48"/>
      <c r="BG233" s="49"/>
      <c r="BH233" s="48"/>
      <c r="BI233" s="49"/>
      <c r="BJ233" s="48"/>
      <c r="BK233" s="49"/>
      <c r="BL233" s="48"/>
    </row>
    <row r="234" spans="1:64" ht="15">
      <c r="A234" s="64" t="s">
        <v>231</v>
      </c>
      <c r="B234" s="64" t="s">
        <v>225</v>
      </c>
      <c r="C234" s="65" t="s">
        <v>2293</v>
      </c>
      <c r="D234" s="66">
        <v>9.125</v>
      </c>
      <c r="E234" s="67" t="s">
        <v>136</v>
      </c>
      <c r="F234" s="68">
        <v>14.875</v>
      </c>
      <c r="G234" s="65"/>
      <c r="H234" s="69"/>
      <c r="I234" s="70"/>
      <c r="J234" s="70"/>
      <c r="K234" s="34" t="s">
        <v>65</v>
      </c>
      <c r="L234" s="77">
        <v>234</v>
      </c>
      <c r="M234" s="77"/>
      <c r="N234" s="72"/>
      <c r="O234" s="79" t="s">
        <v>298</v>
      </c>
      <c r="P234" s="81">
        <v>43446.58105324074</v>
      </c>
      <c r="Q234" s="79" t="s">
        <v>344</v>
      </c>
      <c r="R234" s="83" t="s">
        <v>430</v>
      </c>
      <c r="S234" s="79" t="s">
        <v>458</v>
      </c>
      <c r="T234" s="79" t="s">
        <v>492</v>
      </c>
      <c r="U234" s="79"/>
      <c r="V234" s="83" t="s">
        <v>578</v>
      </c>
      <c r="W234" s="81">
        <v>43446.58105324074</v>
      </c>
      <c r="X234" s="83" t="s">
        <v>633</v>
      </c>
      <c r="Y234" s="79"/>
      <c r="Z234" s="79"/>
      <c r="AA234" s="82" t="s">
        <v>758</v>
      </c>
      <c r="AB234" s="79"/>
      <c r="AC234" s="79" t="b">
        <v>0</v>
      </c>
      <c r="AD234" s="79">
        <v>5</v>
      </c>
      <c r="AE234" s="82" t="s">
        <v>837</v>
      </c>
      <c r="AF234" s="79" t="b">
        <v>0</v>
      </c>
      <c r="AG234" s="79" t="s">
        <v>850</v>
      </c>
      <c r="AH234" s="79"/>
      <c r="AI234" s="82" t="s">
        <v>837</v>
      </c>
      <c r="AJ234" s="79" t="b">
        <v>0</v>
      </c>
      <c r="AK234" s="79">
        <v>0</v>
      </c>
      <c r="AL234" s="82" t="s">
        <v>837</v>
      </c>
      <c r="AM234" s="79" t="s">
        <v>859</v>
      </c>
      <c r="AN234" s="79" t="b">
        <v>0</v>
      </c>
      <c r="AO234" s="82" t="s">
        <v>758</v>
      </c>
      <c r="AP234" s="79" t="s">
        <v>176</v>
      </c>
      <c r="AQ234" s="79">
        <v>0</v>
      </c>
      <c r="AR234" s="79">
        <v>0</v>
      </c>
      <c r="AS234" s="79"/>
      <c r="AT234" s="79"/>
      <c r="AU234" s="79"/>
      <c r="AV234" s="79"/>
      <c r="AW234" s="79"/>
      <c r="AX234" s="79"/>
      <c r="AY234" s="79"/>
      <c r="AZ234" s="79"/>
      <c r="BA234">
        <v>15</v>
      </c>
      <c r="BB234" s="78" t="str">
        <f>REPLACE(INDEX(GroupVertices[Group],MATCH(Edges[[#This Row],[Vertex 1]],GroupVertices[Vertex],0)),1,1,"")</f>
        <v>1</v>
      </c>
      <c r="BC234" s="78" t="str">
        <f>REPLACE(INDEX(GroupVertices[Group],MATCH(Edges[[#This Row],[Vertex 2]],GroupVertices[Vertex],0)),1,1,"")</f>
        <v>5</v>
      </c>
      <c r="BD234" s="48"/>
      <c r="BE234" s="49"/>
      <c r="BF234" s="48"/>
      <c r="BG234" s="49"/>
      <c r="BH234" s="48"/>
      <c r="BI234" s="49"/>
      <c r="BJ234" s="48"/>
      <c r="BK234" s="49"/>
      <c r="BL234" s="48"/>
    </row>
    <row r="235" spans="1:64" ht="15">
      <c r="A235" s="64" t="s">
        <v>231</v>
      </c>
      <c r="B235" s="64" t="s">
        <v>237</v>
      </c>
      <c r="C235" s="65" t="s">
        <v>2292</v>
      </c>
      <c r="D235" s="66">
        <v>10</v>
      </c>
      <c r="E235" s="67" t="s">
        <v>136</v>
      </c>
      <c r="F235" s="68">
        <v>12</v>
      </c>
      <c r="G235" s="65"/>
      <c r="H235" s="69"/>
      <c r="I235" s="70"/>
      <c r="J235" s="70"/>
      <c r="K235" s="34" t="s">
        <v>65</v>
      </c>
      <c r="L235" s="77">
        <v>235</v>
      </c>
      <c r="M235" s="77"/>
      <c r="N235" s="72"/>
      <c r="O235" s="79" t="s">
        <v>298</v>
      </c>
      <c r="P235" s="81">
        <v>43446.58105324074</v>
      </c>
      <c r="Q235" s="79" t="s">
        <v>344</v>
      </c>
      <c r="R235" s="83" t="s">
        <v>430</v>
      </c>
      <c r="S235" s="79" t="s">
        <v>458</v>
      </c>
      <c r="T235" s="79" t="s">
        <v>492</v>
      </c>
      <c r="U235" s="79"/>
      <c r="V235" s="83" t="s">
        <v>578</v>
      </c>
      <c r="W235" s="81">
        <v>43446.58105324074</v>
      </c>
      <c r="X235" s="83" t="s">
        <v>633</v>
      </c>
      <c r="Y235" s="79"/>
      <c r="Z235" s="79"/>
      <c r="AA235" s="82" t="s">
        <v>758</v>
      </c>
      <c r="AB235" s="79"/>
      <c r="AC235" s="79" t="b">
        <v>0</v>
      </c>
      <c r="AD235" s="79">
        <v>5</v>
      </c>
      <c r="AE235" s="82" t="s">
        <v>837</v>
      </c>
      <c r="AF235" s="79" t="b">
        <v>0</v>
      </c>
      <c r="AG235" s="79" t="s">
        <v>850</v>
      </c>
      <c r="AH235" s="79"/>
      <c r="AI235" s="82" t="s">
        <v>837</v>
      </c>
      <c r="AJ235" s="79" t="b">
        <v>0</v>
      </c>
      <c r="AK235" s="79">
        <v>0</v>
      </c>
      <c r="AL235" s="82" t="s">
        <v>837</v>
      </c>
      <c r="AM235" s="79" t="s">
        <v>859</v>
      </c>
      <c r="AN235" s="79" t="b">
        <v>0</v>
      </c>
      <c r="AO235" s="82" t="s">
        <v>758</v>
      </c>
      <c r="AP235" s="79" t="s">
        <v>176</v>
      </c>
      <c r="AQ235" s="79">
        <v>0</v>
      </c>
      <c r="AR235" s="79">
        <v>0</v>
      </c>
      <c r="AS235" s="79"/>
      <c r="AT235" s="79"/>
      <c r="AU235" s="79"/>
      <c r="AV235" s="79"/>
      <c r="AW235" s="79"/>
      <c r="AX235" s="79"/>
      <c r="AY235" s="79"/>
      <c r="AZ235" s="79"/>
      <c r="BA235">
        <v>17</v>
      </c>
      <c r="BB235" s="78" t="str">
        <f>REPLACE(INDEX(GroupVertices[Group],MATCH(Edges[[#This Row],[Vertex 1]],GroupVertices[Vertex],0)),1,1,"")</f>
        <v>1</v>
      </c>
      <c r="BC235" s="78" t="str">
        <f>REPLACE(INDEX(GroupVertices[Group],MATCH(Edges[[#This Row],[Vertex 2]],GroupVertices[Vertex],0)),1,1,"")</f>
        <v>2</v>
      </c>
      <c r="BD235" s="48"/>
      <c r="BE235" s="49"/>
      <c r="BF235" s="48"/>
      <c r="BG235" s="49"/>
      <c r="BH235" s="48"/>
      <c r="BI235" s="49"/>
      <c r="BJ235" s="48"/>
      <c r="BK235" s="49"/>
      <c r="BL235" s="48"/>
    </row>
    <row r="236" spans="1:64" ht="15">
      <c r="A236" s="64" t="s">
        <v>231</v>
      </c>
      <c r="B236" s="64" t="s">
        <v>227</v>
      </c>
      <c r="C236" s="65" t="s">
        <v>2290</v>
      </c>
      <c r="D236" s="66">
        <v>8.6875</v>
      </c>
      <c r="E236" s="67" t="s">
        <v>136</v>
      </c>
      <c r="F236" s="68">
        <v>16.3125</v>
      </c>
      <c r="G236" s="65"/>
      <c r="H236" s="69"/>
      <c r="I236" s="70"/>
      <c r="J236" s="70"/>
      <c r="K236" s="34" t="s">
        <v>65</v>
      </c>
      <c r="L236" s="77">
        <v>236</v>
      </c>
      <c r="M236" s="77"/>
      <c r="N236" s="72"/>
      <c r="O236" s="79" t="s">
        <v>298</v>
      </c>
      <c r="P236" s="81">
        <v>43450.549166666664</v>
      </c>
      <c r="Q236" s="79" t="s">
        <v>345</v>
      </c>
      <c r="R236" s="83" t="s">
        <v>431</v>
      </c>
      <c r="S236" s="79" t="s">
        <v>458</v>
      </c>
      <c r="T236" s="79" t="s">
        <v>494</v>
      </c>
      <c r="U236" s="79"/>
      <c r="V236" s="83" t="s">
        <v>578</v>
      </c>
      <c r="W236" s="81">
        <v>43450.549166666664</v>
      </c>
      <c r="X236" s="83" t="s">
        <v>634</v>
      </c>
      <c r="Y236" s="79"/>
      <c r="Z236" s="79"/>
      <c r="AA236" s="82" t="s">
        <v>759</v>
      </c>
      <c r="AB236" s="79"/>
      <c r="AC236" s="79" t="b">
        <v>0</v>
      </c>
      <c r="AD236" s="79">
        <v>7</v>
      </c>
      <c r="AE236" s="82" t="s">
        <v>837</v>
      </c>
      <c r="AF236" s="79" t="b">
        <v>0</v>
      </c>
      <c r="AG236" s="79" t="s">
        <v>850</v>
      </c>
      <c r="AH236" s="79"/>
      <c r="AI236" s="82" t="s">
        <v>837</v>
      </c>
      <c r="AJ236" s="79" t="b">
        <v>0</v>
      </c>
      <c r="AK236" s="79">
        <v>0</v>
      </c>
      <c r="AL236" s="82" t="s">
        <v>837</v>
      </c>
      <c r="AM236" s="79" t="s">
        <v>859</v>
      </c>
      <c r="AN236" s="79" t="b">
        <v>0</v>
      </c>
      <c r="AO236" s="82" t="s">
        <v>759</v>
      </c>
      <c r="AP236" s="79" t="s">
        <v>176</v>
      </c>
      <c r="AQ236" s="79">
        <v>0</v>
      </c>
      <c r="AR236" s="79">
        <v>0</v>
      </c>
      <c r="AS236" s="79"/>
      <c r="AT236" s="79"/>
      <c r="AU236" s="79"/>
      <c r="AV236" s="79"/>
      <c r="AW236" s="79"/>
      <c r="AX236" s="79"/>
      <c r="AY236" s="79"/>
      <c r="AZ236" s="79"/>
      <c r="BA236">
        <v>14</v>
      </c>
      <c r="BB236" s="78" t="str">
        <f>REPLACE(INDEX(GroupVertices[Group],MATCH(Edges[[#This Row],[Vertex 1]],GroupVertices[Vertex],0)),1,1,"")</f>
        <v>1</v>
      </c>
      <c r="BC236" s="78" t="str">
        <f>REPLACE(INDEX(GroupVertices[Group],MATCH(Edges[[#This Row],[Vertex 2]],GroupVertices[Vertex],0)),1,1,"")</f>
        <v>3</v>
      </c>
      <c r="BD236" s="48"/>
      <c r="BE236" s="49"/>
      <c r="BF236" s="48"/>
      <c r="BG236" s="49"/>
      <c r="BH236" s="48"/>
      <c r="BI236" s="49"/>
      <c r="BJ236" s="48"/>
      <c r="BK236" s="49"/>
      <c r="BL236" s="48"/>
    </row>
    <row r="237" spans="1:64" ht="15">
      <c r="A237" s="64" t="s">
        <v>231</v>
      </c>
      <c r="B237" s="64" t="s">
        <v>225</v>
      </c>
      <c r="C237" s="65" t="s">
        <v>2293</v>
      </c>
      <c r="D237" s="66">
        <v>9.125</v>
      </c>
      <c r="E237" s="67" t="s">
        <v>136</v>
      </c>
      <c r="F237" s="68">
        <v>14.875</v>
      </c>
      <c r="G237" s="65"/>
      <c r="H237" s="69"/>
      <c r="I237" s="70"/>
      <c r="J237" s="70"/>
      <c r="K237" s="34" t="s">
        <v>65</v>
      </c>
      <c r="L237" s="77">
        <v>237</v>
      </c>
      <c r="M237" s="77"/>
      <c r="N237" s="72"/>
      <c r="O237" s="79" t="s">
        <v>298</v>
      </c>
      <c r="P237" s="81">
        <v>43450.549166666664</v>
      </c>
      <c r="Q237" s="79" t="s">
        <v>345</v>
      </c>
      <c r="R237" s="83" t="s">
        <v>431</v>
      </c>
      <c r="S237" s="79" t="s">
        <v>458</v>
      </c>
      <c r="T237" s="79" t="s">
        <v>494</v>
      </c>
      <c r="U237" s="79"/>
      <c r="V237" s="83" t="s">
        <v>578</v>
      </c>
      <c r="W237" s="81">
        <v>43450.549166666664</v>
      </c>
      <c r="X237" s="83" t="s">
        <v>634</v>
      </c>
      <c r="Y237" s="79"/>
      <c r="Z237" s="79"/>
      <c r="AA237" s="82" t="s">
        <v>759</v>
      </c>
      <c r="AB237" s="79"/>
      <c r="AC237" s="79" t="b">
        <v>0</v>
      </c>
      <c r="AD237" s="79">
        <v>7</v>
      </c>
      <c r="AE237" s="82" t="s">
        <v>837</v>
      </c>
      <c r="AF237" s="79" t="b">
        <v>0</v>
      </c>
      <c r="AG237" s="79" t="s">
        <v>850</v>
      </c>
      <c r="AH237" s="79"/>
      <c r="AI237" s="82" t="s">
        <v>837</v>
      </c>
      <c r="AJ237" s="79" t="b">
        <v>0</v>
      </c>
      <c r="AK237" s="79">
        <v>0</v>
      </c>
      <c r="AL237" s="82" t="s">
        <v>837</v>
      </c>
      <c r="AM237" s="79" t="s">
        <v>859</v>
      </c>
      <c r="AN237" s="79" t="b">
        <v>0</v>
      </c>
      <c r="AO237" s="82" t="s">
        <v>759</v>
      </c>
      <c r="AP237" s="79" t="s">
        <v>176</v>
      </c>
      <c r="AQ237" s="79">
        <v>0</v>
      </c>
      <c r="AR237" s="79">
        <v>0</v>
      </c>
      <c r="AS237" s="79"/>
      <c r="AT237" s="79"/>
      <c r="AU237" s="79"/>
      <c r="AV237" s="79"/>
      <c r="AW237" s="79"/>
      <c r="AX237" s="79"/>
      <c r="AY237" s="79"/>
      <c r="AZ237" s="79"/>
      <c r="BA237">
        <v>15</v>
      </c>
      <c r="BB237" s="78" t="str">
        <f>REPLACE(INDEX(GroupVertices[Group],MATCH(Edges[[#This Row],[Vertex 1]],GroupVertices[Vertex],0)),1,1,"")</f>
        <v>1</v>
      </c>
      <c r="BC237" s="78" t="str">
        <f>REPLACE(INDEX(GroupVertices[Group],MATCH(Edges[[#This Row],[Vertex 2]],GroupVertices[Vertex],0)),1,1,"")</f>
        <v>5</v>
      </c>
      <c r="BD237" s="48"/>
      <c r="BE237" s="49"/>
      <c r="BF237" s="48"/>
      <c r="BG237" s="49"/>
      <c r="BH237" s="48"/>
      <c r="BI237" s="49"/>
      <c r="BJ237" s="48"/>
      <c r="BK237" s="49"/>
      <c r="BL237" s="48"/>
    </row>
    <row r="238" spans="1:64" ht="15">
      <c r="A238" s="64" t="s">
        <v>231</v>
      </c>
      <c r="B238" s="64" t="s">
        <v>237</v>
      </c>
      <c r="C238" s="65" t="s">
        <v>2292</v>
      </c>
      <c r="D238" s="66">
        <v>10</v>
      </c>
      <c r="E238" s="67" t="s">
        <v>136</v>
      </c>
      <c r="F238" s="68">
        <v>12</v>
      </c>
      <c r="G238" s="65"/>
      <c r="H238" s="69"/>
      <c r="I238" s="70"/>
      <c r="J238" s="70"/>
      <c r="K238" s="34" t="s">
        <v>65</v>
      </c>
      <c r="L238" s="77">
        <v>238</v>
      </c>
      <c r="M238" s="77"/>
      <c r="N238" s="72"/>
      <c r="O238" s="79" t="s">
        <v>298</v>
      </c>
      <c r="P238" s="81">
        <v>43450.549166666664</v>
      </c>
      <c r="Q238" s="79" t="s">
        <v>345</v>
      </c>
      <c r="R238" s="83" t="s">
        <v>431</v>
      </c>
      <c r="S238" s="79" t="s">
        <v>458</v>
      </c>
      <c r="T238" s="79" t="s">
        <v>494</v>
      </c>
      <c r="U238" s="79"/>
      <c r="V238" s="83" t="s">
        <v>578</v>
      </c>
      <c r="W238" s="81">
        <v>43450.549166666664</v>
      </c>
      <c r="X238" s="83" t="s">
        <v>634</v>
      </c>
      <c r="Y238" s="79"/>
      <c r="Z238" s="79"/>
      <c r="AA238" s="82" t="s">
        <v>759</v>
      </c>
      <c r="AB238" s="79"/>
      <c r="AC238" s="79" t="b">
        <v>0</v>
      </c>
      <c r="AD238" s="79">
        <v>7</v>
      </c>
      <c r="AE238" s="82" t="s">
        <v>837</v>
      </c>
      <c r="AF238" s="79" t="b">
        <v>0</v>
      </c>
      <c r="AG238" s="79" t="s">
        <v>850</v>
      </c>
      <c r="AH238" s="79"/>
      <c r="AI238" s="82" t="s">
        <v>837</v>
      </c>
      <c r="AJ238" s="79" t="b">
        <v>0</v>
      </c>
      <c r="AK238" s="79">
        <v>0</v>
      </c>
      <c r="AL238" s="82" t="s">
        <v>837</v>
      </c>
      <c r="AM238" s="79" t="s">
        <v>859</v>
      </c>
      <c r="AN238" s="79" t="b">
        <v>0</v>
      </c>
      <c r="AO238" s="82" t="s">
        <v>759</v>
      </c>
      <c r="AP238" s="79" t="s">
        <v>176</v>
      </c>
      <c r="AQ238" s="79">
        <v>0</v>
      </c>
      <c r="AR238" s="79">
        <v>0</v>
      </c>
      <c r="AS238" s="79"/>
      <c r="AT238" s="79"/>
      <c r="AU238" s="79"/>
      <c r="AV238" s="79"/>
      <c r="AW238" s="79"/>
      <c r="AX238" s="79"/>
      <c r="AY238" s="79"/>
      <c r="AZ238" s="79"/>
      <c r="BA238">
        <v>17</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231</v>
      </c>
      <c r="B239" s="64" t="s">
        <v>227</v>
      </c>
      <c r="C239" s="65" t="s">
        <v>2290</v>
      </c>
      <c r="D239" s="66">
        <v>8.6875</v>
      </c>
      <c r="E239" s="67" t="s">
        <v>136</v>
      </c>
      <c r="F239" s="68">
        <v>16.3125</v>
      </c>
      <c r="G239" s="65"/>
      <c r="H239" s="69"/>
      <c r="I239" s="70"/>
      <c r="J239" s="70"/>
      <c r="K239" s="34" t="s">
        <v>65</v>
      </c>
      <c r="L239" s="77">
        <v>239</v>
      </c>
      <c r="M239" s="77"/>
      <c r="N239" s="72"/>
      <c r="O239" s="79" t="s">
        <v>298</v>
      </c>
      <c r="P239" s="81">
        <v>43460.748078703706</v>
      </c>
      <c r="Q239" s="79" t="s">
        <v>348</v>
      </c>
      <c r="R239" s="83" t="s">
        <v>434</v>
      </c>
      <c r="S239" s="79" t="s">
        <v>458</v>
      </c>
      <c r="T239" s="79" t="s">
        <v>494</v>
      </c>
      <c r="U239" s="79"/>
      <c r="V239" s="83" t="s">
        <v>578</v>
      </c>
      <c r="W239" s="81">
        <v>43460.748078703706</v>
      </c>
      <c r="X239" s="83" t="s">
        <v>637</v>
      </c>
      <c r="Y239" s="79"/>
      <c r="Z239" s="79"/>
      <c r="AA239" s="82" t="s">
        <v>762</v>
      </c>
      <c r="AB239" s="79"/>
      <c r="AC239" s="79" t="b">
        <v>0</v>
      </c>
      <c r="AD239" s="79">
        <v>6</v>
      </c>
      <c r="AE239" s="82" t="s">
        <v>837</v>
      </c>
      <c r="AF239" s="79" t="b">
        <v>0</v>
      </c>
      <c r="AG239" s="79" t="s">
        <v>850</v>
      </c>
      <c r="AH239" s="79"/>
      <c r="AI239" s="82" t="s">
        <v>837</v>
      </c>
      <c r="AJ239" s="79" t="b">
        <v>0</v>
      </c>
      <c r="AK239" s="79">
        <v>0</v>
      </c>
      <c r="AL239" s="82" t="s">
        <v>837</v>
      </c>
      <c r="AM239" s="79" t="s">
        <v>859</v>
      </c>
      <c r="AN239" s="79" t="b">
        <v>0</v>
      </c>
      <c r="AO239" s="82" t="s">
        <v>762</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1</v>
      </c>
      <c r="BC239" s="78" t="str">
        <f>REPLACE(INDEX(GroupVertices[Group],MATCH(Edges[[#This Row],[Vertex 2]],GroupVertices[Vertex],0)),1,1,"")</f>
        <v>3</v>
      </c>
      <c r="BD239" s="48"/>
      <c r="BE239" s="49"/>
      <c r="BF239" s="48"/>
      <c r="BG239" s="49"/>
      <c r="BH239" s="48"/>
      <c r="BI239" s="49"/>
      <c r="BJ239" s="48"/>
      <c r="BK239" s="49"/>
      <c r="BL239" s="48"/>
    </row>
    <row r="240" spans="1:64" ht="15">
      <c r="A240" s="64" t="s">
        <v>231</v>
      </c>
      <c r="B240" s="64" t="s">
        <v>225</v>
      </c>
      <c r="C240" s="65" t="s">
        <v>2293</v>
      </c>
      <c r="D240" s="66">
        <v>9.125</v>
      </c>
      <c r="E240" s="67" t="s">
        <v>136</v>
      </c>
      <c r="F240" s="68">
        <v>14.875</v>
      </c>
      <c r="G240" s="65"/>
      <c r="H240" s="69"/>
      <c r="I240" s="70"/>
      <c r="J240" s="70"/>
      <c r="K240" s="34" t="s">
        <v>65</v>
      </c>
      <c r="L240" s="77">
        <v>240</v>
      </c>
      <c r="M240" s="77"/>
      <c r="N240" s="72"/>
      <c r="O240" s="79" t="s">
        <v>298</v>
      </c>
      <c r="P240" s="81">
        <v>43460.748078703706</v>
      </c>
      <c r="Q240" s="79" t="s">
        <v>348</v>
      </c>
      <c r="R240" s="83" t="s">
        <v>434</v>
      </c>
      <c r="S240" s="79" t="s">
        <v>458</v>
      </c>
      <c r="T240" s="79" t="s">
        <v>494</v>
      </c>
      <c r="U240" s="79"/>
      <c r="V240" s="83" t="s">
        <v>578</v>
      </c>
      <c r="W240" s="81">
        <v>43460.748078703706</v>
      </c>
      <c r="X240" s="83" t="s">
        <v>637</v>
      </c>
      <c r="Y240" s="79"/>
      <c r="Z240" s="79"/>
      <c r="AA240" s="82" t="s">
        <v>762</v>
      </c>
      <c r="AB240" s="79"/>
      <c r="AC240" s="79" t="b">
        <v>0</v>
      </c>
      <c r="AD240" s="79">
        <v>6</v>
      </c>
      <c r="AE240" s="82" t="s">
        <v>837</v>
      </c>
      <c r="AF240" s="79" t="b">
        <v>0</v>
      </c>
      <c r="AG240" s="79" t="s">
        <v>850</v>
      </c>
      <c r="AH240" s="79"/>
      <c r="AI240" s="82" t="s">
        <v>837</v>
      </c>
      <c r="AJ240" s="79" t="b">
        <v>0</v>
      </c>
      <c r="AK240" s="79">
        <v>0</v>
      </c>
      <c r="AL240" s="82" t="s">
        <v>837</v>
      </c>
      <c r="AM240" s="79" t="s">
        <v>859</v>
      </c>
      <c r="AN240" s="79" t="b">
        <v>0</v>
      </c>
      <c r="AO240" s="82" t="s">
        <v>762</v>
      </c>
      <c r="AP240" s="79" t="s">
        <v>176</v>
      </c>
      <c r="AQ240" s="79">
        <v>0</v>
      </c>
      <c r="AR240" s="79">
        <v>0</v>
      </c>
      <c r="AS240" s="79"/>
      <c r="AT240" s="79"/>
      <c r="AU240" s="79"/>
      <c r="AV240" s="79"/>
      <c r="AW240" s="79"/>
      <c r="AX240" s="79"/>
      <c r="AY240" s="79"/>
      <c r="AZ240" s="79"/>
      <c r="BA240">
        <v>15</v>
      </c>
      <c r="BB240" s="78" t="str">
        <f>REPLACE(INDEX(GroupVertices[Group],MATCH(Edges[[#This Row],[Vertex 1]],GroupVertices[Vertex],0)),1,1,"")</f>
        <v>1</v>
      </c>
      <c r="BC240" s="78" t="str">
        <f>REPLACE(INDEX(GroupVertices[Group],MATCH(Edges[[#This Row],[Vertex 2]],GroupVertices[Vertex],0)),1,1,"")</f>
        <v>5</v>
      </c>
      <c r="BD240" s="48"/>
      <c r="BE240" s="49"/>
      <c r="BF240" s="48"/>
      <c r="BG240" s="49"/>
      <c r="BH240" s="48"/>
      <c r="BI240" s="49"/>
      <c r="BJ240" s="48"/>
      <c r="BK240" s="49"/>
      <c r="BL240" s="48"/>
    </row>
    <row r="241" spans="1:64" ht="15">
      <c r="A241" s="64" t="s">
        <v>231</v>
      </c>
      <c r="B241" s="64" t="s">
        <v>237</v>
      </c>
      <c r="C241" s="65" t="s">
        <v>2292</v>
      </c>
      <c r="D241" s="66">
        <v>10</v>
      </c>
      <c r="E241" s="67" t="s">
        <v>136</v>
      </c>
      <c r="F241" s="68">
        <v>12</v>
      </c>
      <c r="G241" s="65"/>
      <c r="H241" s="69"/>
      <c r="I241" s="70"/>
      <c r="J241" s="70"/>
      <c r="K241" s="34" t="s">
        <v>65</v>
      </c>
      <c r="L241" s="77">
        <v>241</v>
      </c>
      <c r="M241" s="77"/>
      <c r="N241" s="72"/>
      <c r="O241" s="79" t="s">
        <v>298</v>
      </c>
      <c r="P241" s="81">
        <v>43460.748078703706</v>
      </c>
      <c r="Q241" s="79" t="s">
        <v>348</v>
      </c>
      <c r="R241" s="83" t="s">
        <v>434</v>
      </c>
      <c r="S241" s="79" t="s">
        <v>458</v>
      </c>
      <c r="T241" s="79" t="s">
        <v>494</v>
      </c>
      <c r="U241" s="79"/>
      <c r="V241" s="83" t="s">
        <v>578</v>
      </c>
      <c r="W241" s="81">
        <v>43460.748078703706</v>
      </c>
      <c r="X241" s="83" t="s">
        <v>637</v>
      </c>
      <c r="Y241" s="79"/>
      <c r="Z241" s="79"/>
      <c r="AA241" s="82" t="s">
        <v>762</v>
      </c>
      <c r="AB241" s="79"/>
      <c r="AC241" s="79" t="b">
        <v>0</v>
      </c>
      <c r="AD241" s="79">
        <v>6</v>
      </c>
      <c r="AE241" s="82" t="s">
        <v>837</v>
      </c>
      <c r="AF241" s="79" t="b">
        <v>0</v>
      </c>
      <c r="AG241" s="79" t="s">
        <v>850</v>
      </c>
      <c r="AH241" s="79"/>
      <c r="AI241" s="82" t="s">
        <v>837</v>
      </c>
      <c r="AJ241" s="79" t="b">
        <v>0</v>
      </c>
      <c r="AK241" s="79">
        <v>0</v>
      </c>
      <c r="AL241" s="82" t="s">
        <v>837</v>
      </c>
      <c r="AM241" s="79" t="s">
        <v>859</v>
      </c>
      <c r="AN241" s="79" t="b">
        <v>0</v>
      </c>
      <c r="AO241" s="82" t="s">
        <v>762</v>
      </c>
      <c r="AP241" s="79" t="s">
        <v>176</v>
      </c>
      <c r="AQ241" s="79">
        <v>0</v>
      </c>
      <c r="AR241" s="79">
        <v>0</v>
      </c>
      <c r="AS241" s="79"/>
      <c r="AT241" s="79"/>
      <c r="AU241" s="79"/>
      <c r="AV241" s="79"/>
      <c r="AW241" s="79"/>
      <c r="AX241" s="79"/>
      <c r="AY241" s="79"/>
      <c r="AZ241" s="79"/>
      <c r="BA241">
        <v>17</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231</v>
      </c>
      <c r="B242" s="64" t="s">
        <v>227</v>
      </c>
      <c r="C242" s="65" t="s">
        <v>2290</v>
      </c>
      <c r="D242" s="66">
        <v>8.6875</v>
      </c>
      <c r="E242" s="67" t="s">
        <v>136</v>
      </c>
      <c r="F242" s="68">
        <v>16.3125</v>
      </c>
      <c r="G242" s="65"/>
      <c r="H242" s="69"/>
      <c r="I242" s="70"/>
      <c r="J242" s="70"/>
      <c r="K242" s="34" t="s">
        <v>65</v>
      </c>
      <c r="L242" s="77">
        <v>242</v>
      </c>
      <c r="M242" s="77"/>
      <c r="N242" s="72"/>
      <c r="O242" s="79" t="s">
        <v>298</v>
      </c>
      <c r="P242" s="81">
        <v>43468.69962962963</v>
      </c>
      <c r="Q242" s="79" t="s">
        <v>349</v>
      </c>
      <c r="R242" s="83" t="s">
        <v>417</v>
      </c>
      <c r="S242" s="79" t="s">
        <v>458</v>
      </c>
      <c r="T242" s="79" t="s">
        <v>494</v>
      </c>
      <c r="U242" s="79"/>
      <c r="V242" s="83" t="s">
        <v>578</v>
      </c>
      <c r="W242" s="81">
        <v>43468.69962962963</v>
      </c>
      <c r="X242" s="83" t="s">
        <v>638</v>
      </c>
      <c r="Y242" s="79"/>
      <c r="Z242" s="79"/>
      <c r="AA242" s="82" t="s">
        <v>763</v>
      </c>
      <c r="AB242" s="79"/>
      <c r="AC242" s="79" t="b">
        <v>0</v>
      </c>
      <c r="AD242" s="79">
        <v>4</v>
      </c>
      <c r="AE242" s="82" t="s">
        <v>837</v>
      </c>
      <c r="AF242" s="79" t="b">
        <v>0</v>
      </c>
      <c r="AG242" s="79" t="s">
        <v>850</v>
      </c>
      <c r="AH242" s="79"/>
      <c r="AI242" s="82" t="s">
        <v>837</v>
      </c>
      <c r="AJ242" s="79" t="b">
        <v>0</v>
      </c>
      <c r="AK242" s="79">
        <v>0</v>
      </c>
      <c r="AL242" s="82" t="s">
        <v>837</v>
      </c>
      <c r="AM242" s="79" t="s">
        <v>859</v>
      </c>
      <c r="AN242" s="79" t="b">
        <v>0</v>
      </c>
      <c r="AO242" s="82" t="s">
        <v>763</v>
      </c>
      <c r="AP242" s="79" t="s">
        <v>176</v>
      </c>
      <c r="AQ242" s="79">
        <v>0</v>
      </c>
      <c r="AR242" s="79">
        <v>0</v>
      </c>
      <c r="AS242" s="79"/>
      <c r="AT242" s="79"/>
      <c r="AU242" s="79"/>
      <c r="AV242" s="79"/>
      <c r="AW242" s="79"/>
      <c r="AX242" s="79"/>
      <c r="AY242" s="79"/>
      <c r="AZ242" s="79"/>
      <c r="BA242">
        <v>14</v>
      </c>
      <c r="BB242" s="78" t="str">
        <f>REPLACE(INDEX(GroupVertices[Group],MATCH(Edges[[#This Row],[Vertex 1]],GroupVertices[Vertex],0)),1,1,"")</f>
        <v>1</v>
      </c>
      <c r="BC242" s="78" t="str">
        <f>REPLACE(INDEX(GroupVertices[Group],MATCH(Edges[[#This Row],[Vertex 2]],GroupVertices[Vertex],0)),1,1,"")</f>
        <v>3</v>
      </c>
      <c r="BD242" s="48"/>
      <c r="BE242" s="49"/>
      <c r="BF242" s="48"/>
      <c r="BG242" s="49"/>
      <c r="BH242" s="48"/>
      <c r="BI242" s="49"/>
      <c r="BJ242" s="48"/>
      <c r="BK242" s="49"/>
      <c r="BL242" s="48"/>
    </row>
    <row r="243" spans="1:64" ht="15">
      <c r="A243" s="64" t="s">
        <v>231</v>
      </c>
      <c r="B243" s="64" t="s">
        <v>225</v>
      </c>
      <c r="C243" s="65" t="s">
        <v>2293</v>
      </c>
      <c r="D243" s="66">
        <v>9.125</v>
      </c>
      <c r="E243" s="67" t="s">
        <v>136</v>
      </c>
      <c r="F243" s="68">
        <v>14.875</v>
      </c>
      <c r="G243" s="65"/>
      <c r="H243" s="69"/>
      <c r="I243" s="70"/>
      <c r="J243" s="70"/>
      <c r="K243" s="34" t="s">
        <v>65</v>
      </c>
      <c r="L243" s="77">
        <v>243</v>
      </c>
      <c r="M243" s="77"/>
      <c r="N243" s="72"/>
      <c r="O243" s="79" t="s">
        <v>298</v>
      </c>
      <c r="P243" s="81">
        <v>43468.69962962963</v>
      </c>
      <c r="Q243" s="79" t="s">
        <v>349</v>
      </c>
      <c r="R243" s="83" t="s">
        <v>417</v>
      </c>
      <c r="S243" s="79" t="s">
        <v>458</v>
      </c>
      <c r="T243" s="79" t="s">
        <v>494</v>
      </c>
      <c r="U243" s="79"/>
      <c r="V243" s="83" t="s">
        <v>578</v>
      </c>
      <c r="W243" s="81">
        <v>43468.69962962963</v>
      </c>
      <c r="X243" s="83" t="s">
        <v>638</v>
      </c>
      <c r="Y243" s="79"/>
      <c r="Z243" s="79"/>
      <c r="AA243" s="82" t="s">
        <v>763</v>
      </c>
      <c r="AB243" s="79"/>
      <c r="AC243" s="79" t="b">
        <v>0</v>
      </c>
      <c r="AD243" s="79">
        <v>4</v>
      </c>
      <c r="AE243" s="82" t="s">
        <v>837</v>
      </c>
      <c r="AF243" s="79" t="b">
        <v>0</v>
      </c>
      <c r="AG243" s="79" t="s">
        <v>850</v>
      </c>
      <c r="AH243" s="79"/>
      <c r="AI243" s="82" t="s">
        <v>837</v>
      </c>
      <c r="AJ243" s="79" t="b">
        <v>0</v>
      </c>
      <c r="AK243" s="79">
        <v>0</v>
      </c>
      <c r="AL243" s="82" t="s">
        <v>837</v>
      </c>
      <c r="AM243" s="79" t="s">
        <v>859</v>
      </c>
      <c r="AN243" s="79" t="b">
        <v>0</v>
      </c>
      <c r="AO243" s="82" t="s">
        <v>763</v>
      </c>
      <c r="AP243" s="79" t="s">
        <v>176</v>
      </c>
      <c r="AQ243" s="79">
        <v>0</v>
      </c>
      <c r="AR243" s="79">
        <v>0</v>
      </c>
      <c r="AS243" s="79"/>
      <c r="AT243" s="79"/>
      <c r="AU243" s="79"/>
      <c r="AV243" s="79"/>
      <c r="AW243" s="79"/>
      <c r="AX243" s="79"/>
      <c r="AY243" s="79"/>
      <c r="AZ243" s="79"/>
      <c r="BA243">
        <v>15</v>
      </c>
      <c r="BB243" s="78" t="str">
        <f>REPLACE(INDEX(GroupVertices[Group],MATCH(Edges[[#This Row],[Vertex 1]],GroupVertices[Vertex],0)),1,1,"")</f>
        <v>1</v>
      </c>
      <c r="BC243" s="78" t="str">
        <f>REPLACE(INDEX(GroupVertices[Group],MATCH(Edges[[#This Row],[Vertex 2]],GroupVertices[Vertex],0)),1,1,"")</f>
        <v>5</v>
      </c>
      <c r="BD243" s="48"/>
      <c r="BE243" s="49"/>
      <c r="BF243" s="48"/>
      <c r="BG243" s="49"/>
      <c r="BH243" s="48"/>
      <c r="BI243" s="49"/>
      <c r="BJ243" s="48"/>
      <c r="BK243" s="49"/>
      <c r="BL243" s="48"/>
    </row>
    <row r="244" spans="1:64" ht="15">
      <c r="A244" s="64" t="s">
        <v>231</v>
      </c>
      <c r="B244" s="64" t="s">
        <v>237</v>
      </c>
      <c r="C244" s="65" t="s">
        <v>2292</v>
      </c>
      <c r="D244" s="66">
        <v>10</v>
      </c>
      <c r="E244" s="67" t="s">
        <v>136</v>
      </c>
      <c r="F244" s="68">
        <v>12</v>
      </c>
      <c r="G244" s="65"/>
      <c r="H244" s="69"/>
      <c r="I244" s="70"/>
      <c r="J244" s="70"/>
      <c r="K244" s="34" t="s">
        <v>65</v>
      </c>
      <c r="L244" s="77">
        <v>244</v>
      </c>
      <c r="M244" s="77"/>
      <c r="N244" s="72"/>
      <c r="O244" s="79" t="s">
        <v>298</v>
      </c>
      <c r="P244" s="81">
        <v>43468.69962962963</v>
      </c>
      <c r="Q244" s="79" t="s">
        <v>349</v>
      </c>
      <c r="R244" s="83" t="s">
        <v>417</v>
      </c>
      <c r="S244" s="79" t="s">
        <v>458</v>
      </c>
      <c r="T244" s="79" t="s">
        <v>494</v>
      </c>
      <c r="U244" s="79"/>
      <c r="V244" s="83" t="s">
        <v>578</v>
      </c>
      <c r="W244" s="81">
        <v>43468.69962962963</v>
      </c>
      <c r="X244" s="83" t="s">
        <v>638</v>
      </c>
      <c r="Y244" s="79"/>
      <c r="Z244" s="79"/>
      <c r="AA244" s="82" t="s">
        <v>763</v>
      </c>
      <c r="AB244" s="79"/>
      <c r="AC244" s="79" t="b">
        <v>0</v>
      </c>
      <c r="AD244" s="79">
        <v>4</v>
      </c>
      <c r="AE244" s="82" t="s">
        <v>837</v>
      </c>
      <c r="AF244" s="79" t="b">
        <v>0</v>
      </c>
      <c r="AG244" s="79" t="s">
        <v>850</v>
      </c>
      <c r="AH244" s="79"/>
      <c r="AI244" s="82" t="s">
        <v>837</v>
      </c>
      <c r="AJ244" s="79" t="b">
        <v>0</v>
      </c>
      <c r="AK244" s="79">
        <v>0</v>
      </c>
      <c r="AL244" s="82" t="s">
        <v>837</v>
      </c>
      <c r="AM244" s="79" t="s">
        <v>859</v>
      </c>
      <c r="AN244" s="79" t="b">
        <v>0</v>
      </c>
      <c r="AO244" s="82" t="s">
        <v>763</v>
      </c>
      <c r="AP244" s="79" t="s">
        <v>176</v>
      </c>
      <c r="AQ244" s="79">
        <v>0</v>
      </c>
      <c r="AR244" s="79">
        <v>0</v>
      </c>
      <c r="AS244" s="79"/>
      <c r="AT244" s="79"/>
      <c r="AU244" s="79"/>
      <c r="AV244" s="79"/>
      <c r="AW244" s="79"/>
      <c r="AX244" s="79"/>
      <c r="AY244" s="79"/>
      <c r="AZ244" s="79"/>
      <c r="BA244">
        <v>17</v>
      </c>
      <c r="BB244" s="78" t="str">
        <f>REPLACE(INDEX(GroupVertices[Group],MATCH(Edges[[#This Row],[Vertex 1]],GroupVertices[Vertex],0)),1,1,"")</f>
        <v>1</v>
      </c>
      <c r="BC244" s="78" t="str">
        <f>REPLACE(INDEX(GroupVertices[Group],MATCH(Edges[[#This Row],[Vertex 2]],GroupVertices[Vertex],0)),1,1,"")</f>
        <v>2</v>
      </c>
      <c r="BD244" s="48"/>
      <c r="BE244" s="49"/>
      <c r="BF244" s="48"/>
      <c r="BG244" s="49"/>
      <c r="BH244" s="48"/>
      <c r="BI244" s="49"/>
      <c r="BJ244" s="48"/>
      <c r="BK244" s="49"/>
      <c r="BL244" s="48"/>
    </row>
    <row r="245" spans="1:64" ht="15">
      <c r="A245" s="64" t="s">
        <v>231</v>
      </c>
      <c r="B245" s="64" t="s">
        <v>237</v>
      </c>
      <c r="C245" s="65" t="s">
        <v>2292</v>
      </c>
      <c r="D245" s="66">
        <v>10</v>
      </c>
      <c r="E245" s="67" t="s">
        <v>136</v>
      </c>
      <c r="F245" s="68">
        <v>12</v>
      </c>
      <c r="G245" s="65"/>
      <c r="H245" s="69"/>
      <c r="I245" s="70"/>
      <c r="J245" s="70"/>
      <c r="K245" s="34" t="s">
        <v>65</v>
      </c>
      <c r="L245" s="77">
        <v>245</v>
      </c>
      <c r="M245" s="77"/>
      <c r="N245" s="72"/>
      <c r="O245" s="79" t="s">
        <v>298</v>
      </c>
      <c r="P245" s="81">
        <v>43469.58472222222</v>
      </c>
      <c r="Q245" s="79" t="s">
        <v>309</v>
      </c>
      <c r="R245" s="79"/>
      <c r="S245" s="79"/>
      <c r="T245" s="79" t="s">
        <v>477</v>
      </c>
      <c r="U245" s="79"/>
      <c r="V245" s="83" t="s">
        <v>578</v>
      </c>
      <c r="W245" s="81">
        <v>43469.58472222222</v>
      </c>
      <c r="X245" s="83" t="s">
        <v>650</v>
      </c>
      <c r="Y245" s="79"/>
      <c r="Z245" s="79"/>
      <c r="AA245" s="82" t="s">
        <v>775</v>
      </c>
      <c r="AB245" s="79"/>
      <c r="AC245" s="79" t="b">
        <v>0</v>
      </c>
      <c r="AD245" s="79">
        <v>0</v>
      </c>
      <c r="AE245" s="82" t="s">
        <v>837</v>
      </c>
      <c r="AF245" s="79" t="b">
        <v>0</v>
      </c>
      <c r="AG245" s="79" t="s">
        <v>850</v>
      </c>
      <c r="AH245" s="79"/>
      <c r="AI245" s="82" t="s">
        <v>837</v>
      </c>
      <c r="AJ245" s="79" t="b">
        <v>0</v>
      </c>
      <c r="AK245" s="79">
        <v>4</v>
      </c>
      <c r="AL245" s="82" t="s">
        <v>820</v>
      </c>
      <c r="AM245" s="79" t="s">
        <v>859</v>
      </c>
      <c r="AN245" s="79" t="b">
        <v>0</v>
      </c>
      <c r="AO245" s="82" t="s">
        <v>820</v>
      </c>
      <c r="AP245" s="79" t="s">
        <v>176</v>
      </c>
      <c r="AQ245" s="79">
        <v>0</v>
      </c>
      <c r="AR245" s="79">
        <v>0</v>
      </c>
      <c r="AS245" s="79"/>
      <c r="AT245" s="79"/>
      <c r="AU245" s="79"/>
      <c r="AV245" s="79"/>
      <c r="AW245" s="79"/>
      <c r="AX245" s="79"/>
      <c r="AY245" s="79"/>
      <c r="AZ245" s="79"/>
      <c r="BA245">
        <v>17</v>
      </c>
      <c r="BB245" s="78" t="str">
        <f>REPLACE(INDEX(GroupVertices[Group],MATCH(Edges[[#This Row],[Vertex 1]],GroupVertices[Vertex],0)),1,1,"")</f>
        <v>1</v>
      </c>
      <c r="BC245" s="78" t="str">
        <f>REPLACE(INDEX(GroupVertices[Group],MATCH(Edges[[#This Row],[Vertex 2]],GroupVertices[Vertex],0)),1,1,"")</f>
        <v>2</v>
      </c>
      <c r="BD245" s="48">
        <v>0</v>
      </c>
      <c r="BE245" s="49">
        <v>0</v>
      </c>
      <c r="BF245" s="48">
        <v>0</v>
      </c>
      <c r="BG245" s="49">
        <v>0</v>
      </c>
      <c r="BH245" s="48">
        <v>0</v>
      </c>
      <c r="BI245" s="49">
        <v>0</v>
      </c>
      <c r="BJ245" s="48">
        <v>23</v>
      </c>
      <c r="BK245" s="49">
        <v>100</v>
      </c>
      <c r="BL245" s="48">
        <v>23</v>
      </c>
    </row>
    <row r="246" spans="1:64" ht="15">
      <c r="A246" s="64" t="s">
        <v>231</v>
      </c>
      <c r="B246" s="64" t="s">
        <v>227</v>
      </c>
      <c r="C246" s="65" t="s">
        <v>2290</v>
      </c>
      <c r="D246" s="66">
        <v>8.6875</v>
      </c>
      <c r="E246" s="67" t="s">
        <v>136</v>
      </c>
      <c r="F246" s="68">
        <v>16.3125</v>
      </c>
      <c r="G246" s="65"/>
      <c r="H246" s="69"/>
      <c r="I246" s="70"/>
      <c r="J246" s="70"/>
      <c r="K246" s="34" t="s">
        <v>65</v>
      </c>
      <c r="L246" s="77">
        <v>246</v>
      </c>
      <c r="M246" s="77"/>
      <c r="N246" s="72"/>
      <c r="O246" s="79" t="s">
        <v>298</v>
      </c>
      <c r="P246" s="81">
        <v>43470.627291666664</v>
      </c>
      <c r="Q246" s="79" t="s">
        <v>346</v>
      </c>
      <c r="R246" s="83" t="s">
        <v>432</v>
      </c>
      <c r="S246" s="79" t="s">
        <v>458</v>
      </c>
      <c r="T246" s="79" t="s">
        <v>494</v>
      </c>
      <c r="U246" s="79"/>
      <c r="V246" s="83" t="s">
        <v>578</v>
      </c>
      <c r="W246" s="81">
        <v>43470.627291666664</v>
      </c>
      <c r="X246" s="83" t="s">
        <v>635</v>
      </c>
      <c r="Y246" s="79"/>
      <c r="Z246" s="79"/>
      <c r="AA246" s="82" t="s">
        <v>760</v>
      </c>
      <c r="AB246" s="79"/>
      <c r="AC246" s="79" t="b">
        <v>0</v>
      </c>
      <c r="AD246" s="79">
        <v>6</v>
      </c>
      <c r="AE246" s="82" t="s">
        <v>837</v>
      </c>
      <c r="AF246" s="79" t="b">
        <v>0</v>
      </c>
      <c r="AG246" s="79" t="s">
        <v>850</v>
      </c>
      <c r="AH246" s="79"/>
      <c r="AI246" s="82" t="s">
        <v>837</v>
      </c>
      <c r="AJ246" s="79" t="b">
        <v>0</v>
      </c>
      <c r="AK246" s="79">
        <v>0</v>
      </c>
      <c r="AL246" s="82" t="s">
        <v>837</v>
      </c>
      <c r="AM246" s="79" t="s">
        <v>859</v>
      </c>
      <c r="AN246" s="79" t="b">
        <v>0</v>
      </c>
      <c r="AO246" s="82" t="s">
        <v>760</v>
      </c>
      <c r="AP246" s="79" t="s">
        <v>176</v>
      </c>
      <c r="AQ246" s="79">
        <v>0</v>
      </c>
      <c r="AR246" s="79">
        <v>0</v>
      </c>
      <c r="AS246" s="79"/>
      <c r="AT246" s="79"/>
      <c r="AU246" s="79"/>
      <c r="AV246" s="79"/>
      <c r="AW246" s="79"/>
      <c r="AX246" s="79"/>
      <c r="AY246" s="79"/>
      <c r="AZ246" s="79"/>
      <c r="BA246">
        <v>14</v>
      </c>
      <c r="BB246" s="78" t="str">
        <f>REPLACE(INDEX(GroupVertices[Group],MATCH(Edges[[#This Row],[Vertex 1]],GroupVertices[Vertex],0)),1,1,"")</f>
        <v>1</v>
      </c>
      <c r="BC246" s="78" t="str">
        <f>REPLACE(INDEX(GroupVertices[Group],MATCH(Edges[[#This Row],[Vertex 2]],GroupVertices[Vertex],0)),1,1,"")</f>
        <v>3</v>
      </c>
      <c r="BD246" s="48"/>
      <c r="BE246" s="49"/>
      <c r="BF246" s="48"/>
      <c r="BG246" s="49"/>
      <c r="BH246" s="48"/>
      <c r="BI246" s="49"/>
      <c r="BJ246" s="48"/>
      <c r="BK246" s="49"/>
      <c r="BL246" s="48"/>
    </row>
    <row r="247" spans="1:64" ht="15">
      <c r="A247" s="64" t="s">
        <v>231</v>
      </c>
      <c r="B247" s="64" t="s">
        <v>225</v>
      </c>
      <c r="C247" s="65" t="s">
        <v>2293</v>
      </c>
      <c r="D247" s="66">
        <v>9.125</v>
      </c>
      <c r="E247" s="67" t="s">
        <v>136</v>
      </c>
      <c r="F247" s="68">
        <v>14.875</v>
      </c>
      <c r="G247" s="65"/>
      <c r="H247" s="69"/>
      <c r="I247" s="70"/>
      <c r="J247" s="70"/>
      <c r="K247" s="34" t="s">
        <v>65</v>
      </c>
      <c r="L247" s="77">
        <v>247</v>
      </c>
      <c r="M247" s="77"/>
      <c r="N247" s="72"/>
      <c r="O247" s="79" t="s">
        <v>298</v>
      </c>
      <c r="P247" s="81">
        <v>43470.627291666664</v>
      </c>
      <c r="Q247" s="79" t="s">
        <v>346</v>
      </c>
      <c r="R247" s="83" t="s">
        <v>432</v>
      </c>
      <c r="S247" s="79" t="s">
        <v>458</v>
      </c>
      <c r="T247" s="79" t="s">
        <v>494</v>
      </c>
      <c r="U247" s="79"/>
      <c r="V247" s="83" t="s">
        <v>578</v>
      </c>
      <c r="W247" s="81">
        <v>43470.627291666664</v>
      </c>
      <c r="X247" s="83" t="s">
        <v>635</v>
      </c>
      <c r="Y247" s="79"/>
      <c r="Z247" s="79"/>
      <c r="AA247" s="82" t="s">
        <v>760</v>
      </c>
      <c r="AB247" s="79"/>
      <c r="AC247" s="79" t="b">
        <v>0</v>
      </c>
      <c r="AD247" s="79">
        <v>6</v>
      </c>
      <c r="AE247" s="82" t="s">
        <v>837</v>
      </c>
      <c r="AF247" s="79" t="b">
        <v>0</v>
      </c>
      <c r="AG247" s="79" t="s">
        <v>850</v>
      </c>
      <c r="AH247" s="79"/>
      <c r="AI247" s="82" t="s">
        <v>837</v>
      </c>
      <c r="AJ247" s="79" t="b">
        <v>0</v>
      </c>
      <c r="AK247" s="79">
        <v>0</v>
      </c>
      <c r="AL247" s="82" t="s">
        <v>837</v>
      </c>
      <c r="AM247" s="79" t="s">
        <v>859</v>
      </c>
      <c r="AN247" s="79" t="b">
        <v>0</v>
      </c>
      <c r="AO247" s="82" t="s">
        <v>760</v>
      </c>
      <c r="AP247" s="79" t="s">
        <v>176</v>
      </c>
      <c r="AQ247" s="79">
        <v>0</v>
      </c>
      <c r="AR247" s="79">
        <v>0</v>
      </c>
      <c r="AS247" s="79"/>
      <c r="AT247" s="79"/>
      <c r="AU247" s="79"/>
      <c r="AV247" s="79"/>
      <c r="AW247" s="79"/>
      <c r="AX247" s="79"/>
      <c r="AY247" s="79"/>
      <c r="AZ247" s="79"/>
      <c r="BA247">
        <v>15</v>
      </c>
      <c r="BB247" s="78" t="str">
        <f>REPLACE(INDEX(GroupVertices[Group],MATCH(Edges[[#This Row],[Vertex 1]],GroupVertices[Vertex],0)),1,1,"")</f>
        <v>1</v>
      </c>
      <c r="BC247" s="78" t="str">
        <f>REPLACE(INDEX(GroupVertices[Group],MATCH(Edges[[#This Row],[Vertex 2]],GroupVertices[Vertex],0)),1,1,"")</f>
        <v>5</v>
      </c>
      <c r="BD247" s="48"/>
      <c r="BE247" s="49"/>
      <c r="BF247" s="48"/>
      <c r="BG247" s="49"/>
      <c r="BH247" s="48"/>
      <c r="BI247" s="49"/>
      <c r="BJ247" s="48"/>
      <c r="BK247" s="49"/>
      <c r="BL247" s="48"/>
    </row>
    <row r="248" spans="1:64" ht="15">
      <c r="A248" s="64" t="s">
        <v>231</v>
      </c>
      <c r="B248" s="64" t="s">
        <v>237</v>
      </c>
      <c r="C248" s="65" t="s">
        <v>2292</v>
      </c>
      <c r="D248" s="66">
        <v>10</v>
      </c>
      <c r="E248" s="67" t="s">
        <v>136</v>
      </c>
      <c r="F248" s="68">
        <v>12</v>
      </c>
      <c r="G248" s="65"/>
      <c r="H248" s="69"/>
      <c r="I248" s="70"/>
      <c r="J248" s="70"/>
      <c r="K248" s="34" t="s">
        <v>65</v>
      </c>
      <c r="L248" s="77">
        <v>248</v>
      </c>
      <c r="M248" s="77"/>
      <c r="N248" s="72"/>
      <c r="O248" s="79" t="s">
        <v>298</v>
      </c>
      <c r="P248" s="81">
        <v>43470.627291666664</v>
      </c>
      <c r="Q248" s="79" t="s">
        <v>346</v>
      </c>
      <c r="R248" s="83" t="s">
        <v>432</v>
      </c>
      <c r="S248" s="79" t="s">
        <v>458</v>
      </c>
      <c r="T248" s="79" t="s">
        <v>494</v>
      </c>
      <c r="U248" s="79"/>
      <c r="V248" s="83" t="s">
        <v>578</v>
      </c>
      <c r="W248" s="81">
        <v>43470.627291666664</v>
      </c>
      <c r="X248" s="83" t="s">
        <v>635</v>
      </c>
      <c r="Y248" s="79"/>
      <c r="Z248" s="79"/>
      <c r="AA248" s="82" t="s">
        <v>760</v>
      </c>
      <c r="AB248" s="79"/>
      <c r="AC248" s="79" t="b">
        <v>0</v>
      </c>
      <c r="AD248" s="79">
        <v>6</v>
      </c>
      <c r="AE248" s="82" t="s">
        <v>837</v>
      </c>
      <c r="AF248" s="79" t="b">
        <v>0</v>
      </c>
      <c r="AG248" s="79" t="s">
        <v>850</v>
      </c>
      <c r="AH248" s="79"/>
      <c r="AI248" s="82" t="s">
        <v>837</v>
      </c>
      <c r="AJ248" s="79" t="b">
        <v>0</v>
      </c>
      <c r="AK248" s="79">
        <v>0</v>
      </c>
      <c r="AL248" s="82" t="s">
        <v>837</v>
      </c>
      <c r="AM248" s="79" t="s">
        <v>859</v>
      </c>
      <c r="AN248" s="79" t="b">
        <v>0</v>
      </c>
      <c r="AO248" s="82" t="s">
        <v>760</v>
      </c>
      <c r="AP248" s="79" t="s">
        <v>176</v>
      </c>
      <c r="AQ248" s="79">
        <v>0</v>
      </c>
      <c r="AR248" s="79">
        <v>0</v>
      </c>
      <c r="AS248" s="79"/>
      <c r="AT248" s="79"/>
      <c r="AU248" s="79"/>
      <c r="AV248" s="79"/>
      <c r="AW248" s="79"/>
      <c r="AX248" s="79"/>
      <c r="AY248" s="79"/>
      <c r="AZ248" s="79"/>
      <c r="BA248">
        <v>17</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231</v>
      </c>
      <c r="B249" s="64" t="s">
        <v>227</v>
      </c>
      <c r="C249" s="65" t="s">
        <v>2290</v>
      </c>
      <c r="D249" s="66">
        <v>8.6875</v>
      </c>
      <c r="E249" s="67" t="s">
        <v>136</v>
      </c>
      <c r="F249" s="68">
        <v>16.3125</v>
      </c>
      <c r="G249" s="65"/>
      <c r="H249" s="69"/>
      <c r="I249" s="70"/>
      <c r="J249" s="70"/>
      <c r="K249" s="34" t="s">
        <v>65</v>
      </c>
      <c r="L249" s="77">
        <v>249</v>
      </c>
      <c r="M249" s="77"/>
      <c r="N249" s="72"/>
      <c r="O249" s="79" t="s">
        <v>298</v>
      </c>
      <c r="P249" s="81">
        <v>43473.903402777774</v>
      </c>
      <c r="Q249" s="79" t="s">
        <v>350</v>
      </c>
      <c r="R249" s="83" t="s">
        <v>435</v>
      </c>
      <c r="S249" s="79" t="s">
        <v>458</v>
      </c>
      <c r="T249" s="79" t="s">
        <v>494</v>
      </c>
      <c r="U249" s="79"/>
      <c r="V249" s="83" t="s">
        <v>578</v>
      </c>
      <c r="W249" s="81">
        <v>43473.903402777774</v>
      </c>
      <c r="X249" s="83" t="s">
        <v>639</v>
      </c>
      <c r="Y249" s="79"/>
      <c r="Z249" s="79"/>
      <c r="AA249" s="82" t="s">
        <v>764</v>
      </c>
      <c r="AB249" s="79"/>
      <c r="AC249" s="79" t="b">
        <v>0</v>
      </c>
      <c r="AD249" s="79">
        <v>1</v>
      </c>
      <c r="AE249" s="82" t="s">
        <v>837</v>
      </c>
      <c r="AF249" s="79" t="b">
        <v>0</v>
      </c>
      <c r="AG249" s="79" t="s">
        <v>850</v>
      </c>
      <c r="AH249" s="79"/>
      <c r="AI249" s="82" t="s">
        <v>837</v>
      </c>
      <c r="AJ249" s="79" t="b">
        <v>0</v>
      </c>
      <c r="AK249" s="79">
        <v>1</v>
      </c>
      <c r="AL249" s="82" t="s">
        <v>837</v>
      </c>
      <c r="AM249" s="79" t="s">
        <v>859</v>
      </c>
      <c r="AN249" s="79" t="b">
        <v>0</v>
      </c>
      <c r="AO249" s="82" t="s">
        <v>764</v>
      </c>
      <c r="AP249" s="79" t="s">
        <v>176</v>
      </c>
      <c r="AQ249" s="79">
        <v>0</v>
      </c>
      <c r="AR249" s="79">
        <v>0</v>
      </c>
      <c r="AS249" s="79"/>
      <c r="AT249" s="79"/>
      <c r="AU249" s="79"/>
      <c r="AV249" s="79"/>
      <c r="AW249" s="79"/>
      <c r="AX249" s="79"/>
      <c r="AY249" s="79"/>
      <c r="AZ249" s="79"/>
      <c r="BA249">
        <v>14</v>
      </c>
      <c r="BB249" s="78" t="str">
        <f>REPLACE(INDEX(GroupVertices[Group],MATCH(Edges[[#This Row],[Vertex 1]],GroupVertices[Vertex],0)),1,1,"")</f>
        <v>1</v>
      </c>
      <c r="BC249" s="78" t="str">
        <f>REPLACE(INDEX(GroupVertices[Group],MATCH(Edges[[#This Row],[Vertex 2]],GroupVertices[Vertex],0)),1,1,"")</f>
        <v>3</v>
      </c>
      <c r="BD249" s="48"/>
      <c r="BE249" s="49"/>
      <c r="BF249" s="48"/>
      <c r="BG249" s="49"/>
      <c r="BH249" s="48"/>
      <c r="BI249" s="49"/>
      <c r="BJ249" s="48"/>
      <c r="BK249" s="49"/>
      <c r="BL249" s="48"/>
    </row>
    <row r="250" spans="1:64" ht="15">
      <c r="A250" s="64" t="s">
        <v>231</v>
      </c>
      <c r="B250" s="64" t="s">
        <v>225</v>
      </c>
      <c r="C250" s="65" t="s">
        <v>2293</v>
      </c>
      <c r="D250" s="66">
        <v>9.125</v>
      </c>
      <c r="E250" s="67" t="s">
        <v>136</v>
      </c>
      <c r="F250" s="68">
        <v>14.875</v>
      </c>
      <c r="G250" s="65"/>
      <c r="H250" s="69"/>
      <c r="I250" s="70"/>
      <c r="J250" s="70"/>
      <c r="K250" s="34" t="s">
        <v>65</v>
      </c>
      <c r="L250" s="77">
        <v>250</v>
      </c>
      <c r="M250" s="77"/>
      <c r="N250" s="72"/>
      <c r="O250" s="79" t="s">
        <v>298</v>
      </c>
      <c r="P250" s="81">
        <v>43473.903402777774</v>
      </c>
      <c r="Q250" s="79" t="s">
        <v>350</v>
      </c>
      <c r="R250" s="83" t="s">
        <v>435</v>
      </c>
      <c r="S250" s="79" t="s">
        <v>458</v>
      </c>
      <c r="T250" s="79" t="s">
        <v>494</v>
      </c>
      <c r="U250" s="79"/>
      <c r="V250" s="83" t="s">
        <v>578</v>
      </c>
      <c r="W250" s="81">
        <v>43473.903402777774</v>
      </c>
      <c r="X250" s="83" t="s">
        <v>639</v>
      </c>
      <c r="Y250" s="79"/>
      <c r="Z250" s="79"/>
      <c r="AA250" s="82" t="s">
        <v>764</v>
      </c>
      <c r="AB250" s="79"/>
      <c r="AC250" s="79" t="b">
        <v>0</v>
      </c>
      <c r="AD250" s="79">
        <v>1</v>
      </c>
      <c r="AE250" s="82" t="s">
        <v>837</v>
      </c>
      <c r="AF250" s="79" t="b">
        <v>0</v>
      </c>
      <c r="AG250" s="79" t="s">
        <v>850</v>
      </c>
      <c r="AH250" s="79"/>
      <c r="AI250" s="82" t="s">
        <v>837</v>
      </c>
      <c r="AJ250" s="79" t="b">
        <v>0</v>
      </c>
      <c r="AK250" s="79">
        <v>1</v>
      </c>
      <c r="AL250" s="82" t="s">
        <v>837</v>
      </c>
      <c r="AM250" s="79" t="s">
        <v>859</v>
      </c>
      <c r="AN250" s="79" t="b">
        <v>0</v>
      </c>
      <c r="AO250" s="82" t="s">
        <v>764</v>
      </c>
      <c r="AP250" s="79" t="s">
        <v>176</v>
      </c>
      <c r="AQ250" s="79">
        <v>0</v>
      </c>
      <c r="AR250" s="79">
        <v>0</v>
      </c>
      <c r="AS250" s="79"/>
      <c r="AT250" s="79"/>
      <c r="AU250" s="79"/>
      <c r="AV250" s="79"/>
      <c r="AW250" s="79"/>
      <c r="AX250" s="79"/>
      <c r="AY250" s="79"/>
      <c r="AZ250" s="79"/>
      <c r="BA250">
        <v>15</v>
      </c>
      <c r="BB250" s="78" t="str">
        <f>REPLACE(INDEX(GroupVertices[Group],MATCH(Edges[[#This Row],[Vertex 1]],GroupVertices[Vertex],0)),1,1,"")</f>
        <v>1</v>
      </c>
      <c r="BC250" s="78" t="str">
        <f>REPLACE(INDEX(GroupVertices[Group],MATCH(Edges[[#This Row],[Vertex 2]],GroupVertices[Vertex],0)),1,1,"")</f>
        <v>5</v>
      </c>
      <c r="BD250" s="48"/>
      <c r="BE250" s="49"/>
      <c r="BF250" s="48"/>
      <c r="BG250" s="49"/>
      <c r="BH250" s="48"/>
      <c r="BI250" s="49"/>
      <c r="BJ250" s="48"/>
      <c r="BK250" s="49"/>
      <c r="BL250" s="48"/>
    </row>
    <row r="251" spans="1:64" ht="15">
      <c r="A251" s="64" t="s">
        <v>231</v>
      </c>
      <c r="B251" s="64" t="s">
        <v>237</v>
      </c>
      <c r="C251" s="65" t="s">
        <v>2292</v>
      </c>
      <c r="D251" s="66">
        <v>10</v>
      </c>
      <c r="E251" s="67" t="s">
        <v>136</v>
      </c>
      <c r="F251" s="68">
        <v>12</v>
      </c>
      <c r="G251" s="65"/>
      <c r="H251" s="69"/>
      <c r="I251" s="70"/>
      <c r="J251" s="70"/>
      <c r="K251" s="34" t="s">
        <v>65</v>
      </c>
      <c r="L251" s="77">
        <v>251</v>
      </c>
      <c r="M251" s="77"/>
      <c r="N251" s="72"/>
      <c r="O251" s="79" t="s">
        <v>298</v>
      </c>
      <c r="P251" s="81">
        <v>43473.903402777774</v>
      </c>
      <c r="Q251" s="79" t="s">
        <v>350</v>
      </c>
      <c r="R251" s="83" t="s">
        <v>435</v>
      </c>
      <c r="S251" s="79" t="s">
        <v>458</v>
      </c>
      <c r="T251" s="79" t="s">
        <v>494</v>
      </c>
      <c r="U251" s="79"/>
      <c r="V251" s="83" t="s">
        <v>578</v>
      </c>
      <c r="W251" s="81">
        <v>43473.903402777774</v>
      </c>
      <c r="X251" s="83" t="s">
        <v>639</v>
      </c>
      <c r="Y251" s="79"/>
      <c r="Z251" s="79"/>
      <c r="AA251" s="82" t="s">
        <v>764</v>
      </c>
      <c r="AB251" s="79"/>
      <c r="AC251" s="79" t="b">
        <v>0</v>
      </c>
      <c r="AD251" s="79">
        <v>1</v>
      </c>
      <c r="AE251" s="82" t="s">
        <v>837</v>
      </c>
      <c r="AF251" s="79" t="b">
        <v>0</v>
      </c>
      <c r="AG251" s="79" t="s">
        <v>850</v>
      </c>
      <c r="AH251" s="79"/>
      <c r="AI251" s="82" t="s">
        <v>837</v>
      </c>
      <c r="AJ251" s="79" t="b">
        <v>0</v>
      </c>
      <c r="AK251" s="79">
        <v>1</v>
      </c>
      <c r="AL251" s="82" t="s">
        <v>837</v>
      </c>
      <c r="AM251" s="79" t="s">
        <v>859</v>
      </c>
      <c r="AN251" s="79" t="b">
        <v>0</v>
      </c>
      <c r="AO251" s="82" t="s">
        <v>764</v>
      </c>
      <c r="AP251" s="79" t="s">
        <v>176</v>
      </c>
      <c r="AQ251" s="79">
        <v>0</v>
      </c>
      <c r="AR251" s="79">
        <v>0</v>
      </c>
      <c r="AS251" s="79"/>
      <c r="AT251" s="79"/>
      <c r="AU251" s="79"/>
      <c r="AV251" s="79"/>
      <c r="AW251" s="79"/>
      <c r="AX251" s="79"/>
      <c r="AY251" s="79"/>
      <c r="AZ251" s="79"/>
      <c r="BA251">
        <v>17</v>
      </c>
      <c r="BB251" s="78" t="str">
        <f>REPLACE(INDEX(GroupVertices[Group],MATCH(Edges[[#This Row],[Vertex 1]],GroupVertices[Vertex],0)),1,1,"")</f>
        <v>1</v>
      </c>
      <c r="BC251" s="78" t="str">
        <f>REPLACE(INDEX(GroupVertices[Group],MATCH(Edges[[#This Row],[Vertex 2]],GroupVertices[Vertex],0)),1,1,"")</f>
        <v>2</v>
      </c>
      <c r="BD251" s="48"/>
      <c r="BE251" s="49"/>
      <c r="BF251" s="48"/>
      <c r="BG251" s="49"/>
      <c r="BH251" s="48"/>
      <c r="BI251" s="49"/>
      <c r="BJ251" s="48"/>
      <c r="BK251" s="49"/>
      <c r="BL251" s="48"/>
    </row>
    <row r="252" spans="1:64" ht="15">
      <c r="A252" s="64" t="s">
        <v>231</v>
      </c>
      <c r="B252" s="64" t="s">
        <v>227</v>
      </c>
      <c r="C252" s="65" t="s">
        <v>2290</v>
      </c>
      <c r="D252" s="66">
        <v>8.6875</v>
      </c>
      <c r="E252" s="67" t="s">
        <v>136</v>
      </c>
      <c r="F252" s="68">
        <v>16.3125</v>
      </c>
      <c r="G252" s="65"/>
      <c r="H252" s="69"/>
      <c r="I252" s="70"/>
      <c r="J252" s="70"/>
      <c r="K252" s="34" t="s">
        <v>65</v>
      </c>
      <c r="L252" s="77">
        <v>252</v>
      </c>
      <c r="M252" s="77"/>
      <c r="N252" s="72"/>
      <c r="O252" s="79" t="s">
        <v>298</v>
      </c>
      <c r="P252" s="81">
        <v>43475.518842592595</v>
      </c>
      <c r="Q252" s="79" t="s">
        <v>351</v>
      </c>
      <c r="R252" s="83" t="s">
        <v>436</v>
      </c>
      <c r="S252" s="79" t="s">
        <v>458</v>
      </c>
      <c r="T252" s="79" t="s">
        <v>494</v>
      </c>
      <c r="U252" s="79"/>
      <c r="V252" s="83" t="s">
        <v>578</v>
      </c>
      <c r="W252" s="81">
        <v>43475.518842592595</v>
      </c>
      <c r="X252" s="83" t="s">
        <v>640</v>
      </c>
      <c r="Y252" s="79"/>
      <c r="Z252" s="79"/>
      <c r="AA252" s="82" t="s">
        <v>765</v>
      </c>
      <c r="AB252" s="79"/>
      <c r="AC252" s="79" t="b">
        <v>0</v>
      </c>
      <c r="AD252" s="79">
        <v>5</v>
      </c>
      <c r="AE252" s="82" t="s">
        <v>837</v>
      </c>
      <c r="AF252" s="79" t="b">
        <v>0</v>
      </c>
      <c r="AG252" s="79" t="s">
        <v>850</v>
      </c>
      <c r="AH252" s="79"/>
      <c r="AI252" s="82" t="s">
        <v>837</v>
      </c>
      <c r="AJ252" s="79" t="b">
        <v>0</v>
      </c>
      <c r="AK252" s="79">
        <v>1</v>
      </c>
      <c r="AL252" s="82" t="s">
        <v>837</v>
      </c>
      <c r="AM252" s="79" t="s">
        <v>859</v>
      </c>
      <c r="AN252" s="79" t="b">
        <v>0</v>
      </c>
      <c r="AO252" s="82" t="s">
        <v>765</v>
      </c>
      <c r="AP252" s="79" t="s">
        <v>176</v>
      </c>
      <c r="AQ252" s="79">
        <v>0</v>
      </c>
      <c r="AR252" s="79">
        <v>0</v>
      </c>
      <c r="AS252" s="79"/>
      <c r="AT252" s="79"/>
      <c r="AU252" s="79"/>
      <c r="AV252" s="79"/>
      <c r="AW252" s="79"/>
      <c r="AX252" s="79"/>
      <c r="AY252" s="79"/>
      <c r="AZ252" s="79"/>
      <c r="BA252">
        <v>14</v>
      </c>
      <c r="BB252" s="78" t="str">
        <f>REPLACE(INDEX(GroupVertices[Group],MATCH(Edges[[#This Row],[Vertex 1]],GroupVertices[Vertex],0)),1,1,"")</f>
        <v>1</v>
      </c>
      <c r="BC252" s="78" t="str">
        <f>REPLACE(INDEX(GroupVertices[Group],MATCH(Edges[[#This Row],[Vertex 2]],GroupVertices[Vertex],0)),1,1,"")</f>
        <v>3</v>
      </c>
      <c r="BD252" s="48"/>
      <c r="BE252" s="49"/>
      <c r="BF252" s="48"/>
      <c r="BG252" s="49"/>
      <c r="BH252" s="48"/>
      <c r="BI252" s="49"/>
      <c r="BJ252" s="48"/>
      <c r="BK252" s="49"/>
      <c r="BL252" s="48"/>
    </row>
    <row r="253" spans="1:64" ht="15">
      <c r="A253" s="64" t="s">
        <v>231</v>
      </c>
      <c r="B253" s="64" t="s">
        <v>225</v>
      </c>
      <c r="C253" s="65" t="s">
        <v>2293</v>
      </c>
      <c r="D253" s="66">
        <v>9.125</v>
      </c>
      <c r="E253" s="67" t="s">
        <v>136</v>
      </c>
      <c r="F253" s="68">
        <v>14.875</v>
      </c>
      <c r="G253" s="65"/>
      <c r="H253" s="69"/>
      <c r="I253" s="70"/>
      <c r="J253" s="70"/>
      <c r="K253" s="34" t="s">
        <v>65</v>
      </c>
      <c r="L253" s="77">
        <v>253</v>
      </c>
      <c r="M253" s="77"/>
      <c r="N253" s="72"/>
      <c r="O253" s="79" t="s">
        <v>298</v>
      </c>
      <c r="P253" s="81">
        <v>43475.518842592595</v>
      </c>
      <c r="Q253" s="79" t="s">
        <v>351</v>
      </c>
      <c r="R253" s="83" t="s">
        <v>436</v>
      </c>
      <c r="S253" s="79" t="s">
        <v>458</v>
      </c>
      <c r="T253" s="79" t="s">
        <v>494</v>
      </c>
      <c r="U253" s="79"/>
      <c r="V253" s="83" t="s">
        <v>578</v>
      </c>
      <c r="W253" s="81">
        <v>43475.518842592595</v>
      </c>
      <c r="X253" s="83" t="s">
        <v>640</v>
      </c>
      <c r="Y253" s="79"/>
      <c r="Z253" s="79"/>
      <c r="AA253" s="82" t="s">
        <v>765</v>
      </c>
      <c r="AB253" s="79"/>
      <c r="AC253" s="79" t="b">
        <v>0</v>
      </c>
      <c r="AD253" s="79">
        <v>5</v>
      </c>
      <c r="AE253" s="82" t="s">
        <v>837</v>
      </c>
      <c r="AF253" s="79" t="b">
        <v>0</v>
      </c>
      <c r="AG253" s="79" t="s">
        <v>850</v>
      </c>
      <c r="AH253" s="79"/>
      <c r="AI253" s="82" t="s">
        <v>837</v>
      </c>
      <c r="AJ253" s="79" t="b">
        <v>0</v>
      </c>
      <c r="AK253" s="79">
        <v>1</v>
      </c>
      <c r="AL253" s="82" t="s">
        <v>837</v>
      </c>
      <c r="AM253" s="79" t="s">
        <v>859</v>
      </c>
      <c r="AN253" s="79" t="b">
        <v>0</v>
      </c>
      <c r="AO253" s="82" t="s">
        <v>765</v>
      </c>
      <c r="AP253" s="79" t="s">
        <v>176</v>
      </c>
      <c r="AQ253" s="79">
        <v>0</v>
      </c>
      <c r="AR253" s="79">
        <v>0</v>
      </c>
      <c r="AS253" s="79"/>
      <c r="AT253" s="79"/>
      <c r="AU253" s="79"/>
      <c r="AV253" s="79"/>
      <c r="AW253" s="79"/>
      <c r="AX253" s="79"/>
      <c r="AY253" s="79"/>
      <c r="AZ253" s="79"/>
      <c r="BA253">
        <v>15</v>
      </c>
      <c r="BB253" s="78" t="str">
        <f>REPLACE(INDEX(GroupVertices[Group],MATCH(Edges[[#This Row],[Vertex 1]],GroupVertices[Vertex],0)),1,1,"")</f>
        <v>1</v>
      </c>
      <c r="BC253" s="78" t="str">
        <f>REPLACE(INDEX(GroupVertices[Group],MATCH(Edges[[#This Row],[Vertex 2]],GroupVertices[Vertex],0)),1,1,"")</f>
        <v>5</v>
      </c>
      <c r="BD253" s="48"/>
      <c r="BE253" s="49"/>
      <c r="BF253" s="48"/>
      <c r="BG253" s="49"/>
      <c r="BH253" s="48"/>
      <c r="BI253" s="49"/>
      <c r="BJ253" s="48"/>
      <c r="BK253" s="49"/>
      <c r="BL253" s="48"/>
    </row>
    <row r="254" spans="1:64" ht="15">
      <c r="A254" s="64" t="s">
        <v>231</v>
      </c>
      <c r="B254" s="64" t="s">
        <v>237</v>
      </c>
      <c r="C254" s="65" t="s">
        <v>2292</v>
      </c>
      <c r="D254" s="66">
        <v>10</v>
      </c>
      <c r="E254" s="67" t="s">
        <v>136</v>
      </c>
      <c r="F254" s="68">
        <v>12</v>
      </c>
      <c r="G254" s="65"/>
      <c r="H254" s="69"/>
      <c r="I254" s="70"/>
      <c r="J254" s="70"/>
      <c r="K254" s="34" t="s">
        <v>65</v>
      </c>
      <c r="L254" s="77">
        <v>254</v>
      </c>
      <c r="M254" s="77"/>
      <c r="N254" s="72"/>
      <c r="O254" s="79" t="s">
        <v>298</v>
      </c>
      <c r="P254" s="81">
        <v>43475.518842592595</v>
      </c>
      <c r="Q254" s="79" t="s">
        <v>351</v>
      </c>
      <c r="R254" s="83" t="s">
        <v>436</v>
      </c>
      <c r="S254" s="79" t="s">
        <v>458</v>
      </c>
      <c r="T254" s="79" t="s">
        <v>494</v>
      </c>
      <c r="U254" s="79"/>
      <c r="V254" s="83" t="s">
        <v>578</v>
      </c>
      <c r="W254" s="81">
        <v>43475.518842592595</v>
      </c>
      <c r="X254" s="83" t="s">
        <v>640</v>
      </c>
      <c r="Y254" s="79"/>
      <c r="Z254" s="79"/>
      <c r="AA254" s="82" t="s">
        <v>765</v>
      </c>
      <c r="AB254" s="79"/>
      <c r="AC254" s="79" t="b">
        <v>0</v>
      </c>
      <c r="AD254" s="79">
        <v>5</v>
      </c>
      <c r="AE254" s="82" t="s">
        <v>837</v>
      </c>
      <c r="AF254" s="79" t="b">
        <v>0</v>
      </c>
      <c r="AG254" s="79" t="s">
        <v>850</v>
      </c>
      <c r="AH254" s="79"/>
      <c r="AI254" s="82" t="s">
        <v>837</v>
      </c>
      <c r="AJ254" s="79" t="b">
        <v>0</v>
      </c>
      <c r="AK254" s="79">
        <v>1</v>
      </c>
      <c r="AL254" s="82" t="s">
        <v>837</v>
      </c>
      <c r="AM254" s="79" t="s">
        <v>859</v>
      </c>
      <c r="AN254" s="79" t="b">
        <v>0</v>
      </c>
      <c r="AO254" s="82" t="s">
        <v>765</v>
      </c>
      <c r="AP254" s="79" t="s">
        <v>176</v>
      </c>
      <c r="AQ254" s="79">
        <v>0</v>
      </c>
      <c r="AR254" s="79">
        <v>0</v>
      </c>
      <c r="AS254" s="79"/>
      <c r="AT254" s="79"/>
      <c r="AU254" s="79"/>
      <c r="AV254" s="79"/>
      <c r="AW254" s="79"/>
      <c r="AX254" s="79"/>
      <c r="AY254" s="79"/>
      <c r="AZ254" s="79"/>
      <c r="BA254">
        <v>17</v>
      </c>
      <c r="BB254" s="78" t="str">
        <f>REPLACE(INDEX(GroupVertices[Group],MATCH(Edges[[#This Row],[Vertex 1]],GroupVertices[Vertex],0)),1,1,"")</f>
        <v>1</v>
      </c>
      <c r="BC254" s="78" t="str">
        <f>REPLACE(INDEX(GroupVertices[Group],MATCH(Edges[[#This Row],[Vertex 2]],GroupVertices[Vertex],0)),1,1,"")</f>
        <v>2</v>
      </c>
      <c r="BD254" s="48"/>
      <c r="BE254" s="49"/>
      <c r="BF254" s="48"/>
      <c r="BG254" s="49"/>
      <c r="BH254" s="48"/>
      <c r="BI254" s="49"/>
      <c r="BJ254" s="48"/>
      <c r="BK254" s="49"/>
      <c r="BL254" s="48"/>
    </row>
    <row r="255" spans="1:64" ht="15">
      <c r="A255" s="64" t="s">
        <v>231</v>
      </c>
      <c r="B255" s="64" t="s">
        <v>224</v>
      </c>
      <c r="C255" s="65" t="s">
        <v>2291</v>
      </c>
      <c r="D255" s="66">
        <v>5.625</v>
      </c>
      <c r="E255" s="67" t="s">
        <v>136</v>
      </c>
      <c r="F255" s="68">
        <v>26.375</v>
      </c>
      <c r="G255" s="65"/>
      <c r="H255" s="69"/>
      <c r="I255" s="70"/>
      <c r="J255" s="70"/>
      <c r="K255" s="34" t="s">
        <v>66</v>
      </c>
      <c r="L255" s="77">
        <v>255</v>
      </c>
      <c r="M255" s="77"/>
      <c r="N255" s="72"/>
      <c r="O255" s="79" t="s">
        <v>298</v>
      </c>
      <c r="P255" s="81">
        <v>43477.590729166666</v>
      </c>
      <c r="Q255" s="79" t="s">
        <v>347</v>
      </c>
      <c r="R255" s="83" t="s">
        <v>433</v>
      </c>
      <c r="S255" s="79" t="s">
        <v>458</v>
      </c>
      <c r="T255" s="79" t="s">
        <v>492</v>
      </c>
      <c r="U255" s="79"/>
      <c r="V255" s="83" t="s">
        <v>578</v>
      </c>
      <c r="W255" s="81">
        <v>43477.590729166666</v>
      </c>
      <c r="X255" s="83" t="s">
        <v>636</v>
      </c>
      <c r="Y255" s="79"/>
      <c r="Z255" s="79"/>
      <c r="AA255" s="82" t="s">
        <v>761</v>
      </c>
      <c r="AB255" s="79"/>
      <c r="AC255" s="79" t="b">
        <v>0</v>
      </c>
      <c r="AD255" s="79">
        <v>5</v>
      </c>
      <c r="AE255" s="82" t="s">
        <v>837</v>
      </c>
      <c r="AF255" s="79" t="b">
        <v>0</v>
      </c>
      <c r="AG255" s="79" t="s">
        <v>850</v>
      </c>
      <c r="AH255" s="79"/>
      <c r="AI255" s="82" t="s">
        <v>837</v>
      </c>
      <c r="AJ255" s="79" t="b">
        <v>0</v>
      </c>
      <c r="AK255" s="79">
        <v>0</v>
      </c>
      <c r="AL255" s="82" t="s">
        <v>837</v>
      </c>
      <c r="AM255" s="79" t="s">
        <v>859</v>
      </c>
      <c r="AN255" s="79" t="b">
        <v>0</v>
      </c>
      <c r="AO255" s="82" t="s">
        <v>761</v>
      </c>
      <c r="AP255" s="79" t="s">
        <v>176</v>
      </c>
      <c r="AQ255" s="79">
        <v>0</v>
      </c>
      <c r="AR255" s="79">
        <v>0</v>
      </c>
      <c r="AS255" s="79"/>
      <c r="AT255" s="79"/>
      <c r="AU255" s="79"/>
      <c r="AV255" s="79"/>
      <c r="AW255" s="79"/>
      <c r="AX255" s="79"/>
      <c r="AY255" s="79"/>
      <c r="AZ255" s="79"/>
      <c r="BA255">
        <v>7</v>
      </c>
      <c r="BB255" s="78" t="str">
        <f>REPLACE(INDEX(GroupVertices[Group],MATCH(Edges[[#This Row],[Vertex 1]],GroupVertices[Vertex],0)),1,1,"")</f>
        <v>1</v>
      </c>
      <c r="BC255" s="78" t="str">
        <f>REPLACE(INDEX(GroupVertices[Group],MATCH(Edges[[#This Row],[Vertex 2]],GroupVertices[Vertex],0)),1,1,"")</f>
        <v>5</v>
      </c>
      <c r="BD255" s="48"/>
      <c r="BE255" s="49"/>
      <c r="BF255" s="48"/>
      <c r="BG255" s="49"/>
      <c r="BH255" s="48"/>
      <c r="BI255" s="49"/>
      <c r="BJ255" s="48"/>
      <c r="BK255" s="49"/>
      <c r="BL255" s="48"/>
    </row>
    <row r="256" spans="1:64" ht="15">
      <c r="A256" s="64" t="s">
        <v>231</v>
      </c>
      <c r="B256" s="64" t="s">
        <v>227</v>
      </c>
      <c r="C256" s="65" t="s">
        <v>2290</v>
      </c>
      <c r="D256" s="66">
        <v>8.6875</v>
      </c>
      <c r="E256" s="67" t="s">
        <v>136</v>
      </c>
      <c r="F256" s="68">
        <v>16.3125</v>
      </c>
      <c r="G256" s="65"/>
      <c r="H256" s="69"/>
      <c r="I256" s="70"/>
      <c r="J256" s="70"/>
      <c r="K256" s="34" t="s">
        <v>65</v>
      </c>
      <c r="L256" s="77">
        <v>256</v>
      </c>
      <c r="M256" s="77"/>
      <c r="N256" s="72"/>
      <c r="O256" s="79" t="s">
        <v>298</v>
      </c>
      <c r="P256" s="81">
        <v>43477.590729166666</v>
      </c>
      <c r="Q256" s="79" t="s">
        <v>347</v>
      </c>
      <c r="R256" s="83" t="s">
        <v>433</v>
      </c>
      <c r="S256" s="79" t="s">
        <v>458</v>
      </c>
      <c r="T256" s="79" t="s">
        <v>492</v>
      </c>
      <c r="U256" s="79"/>
      <c r="V256" s="83" t="s">
        <v>578</v>
      </c>
      <c r="W256" s="81">
        <v>43477.590729166666</v>
      </c>
      <c r="X256" s="83" t="s">
        <v>636</v>
      </c>
      <c r="Y256" s="79"/>
      <c r="Z256" s="79"/>
      <c r="AA256" s="82" t="s">
        <v>761</v>
      </c>
      <c r="AB256" s="79"/>
      <c r="AC256" s="79" t="b">
        <v>0</v>
      </c>
      <c r="AD256" s="79">
        <v>5</v>
      </c>
      <c r="AE256" s="82" t="s">
        <v>837</v>
      </c>
      <c r="AF256" s="79" t="b">
        <v>0</v>
      </c>
      <c r="AG256" s="79" t="s">
        <v>850</v>
      </c>
      <c r="AH256" s="79"/>
      <c r="AI256" s="82" t="s">
        <v>837</v>
      </c>
      <c r="AJ256" s="79" t="b">
        <v>0</v>
      </c>
      <c r="AK256" s="79">
        <v>0</v>
      </c>
      <c r="AL256" s="82" t="s">
        <v>837</v>
      </c>
      <c r="AM256" s="79" t="s">
        <v>859</v>
      </c>
      <c r="AN256" s="79" t="b">
        <v>0</v>
      </c>
      <c r="AO256" s="82" t="s">
        <v>761</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1</v>
      </c>
      <c r="BC256" s="78" t="str">
        <f>REPLACE(INDEX(GroupVertices[Group],MATCH(Edges[[#This Row],[Vertex 2]],GroupVertices[Vertex],0)),1,1,"")</f>
        <v>3</v>
      </c>
      <c r="BD256" s="48"/>
      <c r="BE256" s="49"/>
      <c r="BF256" s="48"/>
      <c r="BG256" s="49"/>
      <c r="BH256" s="48"/>
      <c r="BI256" s="49"/>
      <c r="BJ256" s="48"/>
      <c r="BK256" s="49"/>
      <c r="BL256" s="48"/>
    </row>
    <row r="257" spans="1:64" ht="15">
      <c r="A257" s="64" t="s">
        <v>231</v>
      </c>
      <c r="B257" s="64" t="s">
        <v>225</v>
      </c>
      <c r="C257" s="65" t="s">
        <v>2293</v>
      </c>
      <c r="D257" s="66">
        <v>9.125</v>
      </c>
      <c r="E257" s="67" t="s">
        <v>136</v>
      </c>
      <c r="F257" s="68">
        <v>14.875</v>
      </c>
      <c r="G257" s="65"/>
      <c r="H257" s="69"/>
      <c r="I257" s="70"/>
      <c r="J257" s="70"/>
      <c r="K257" s="34" t="s">
        <v>65</v>
      </c>
      <c r="L257" s="77">
        <v>257</v>
      </c>
      <c r="M257" s="77"/>
      <c r="N257" s="72"/>
      <c r="O257" s="79" t="s">
        <v>298</v>
      </c>
      <c r="P257" s="81">
        <v>43477.590729166666</v>
      </c>
      <c r="Q257" s="79" t="s">
        <v>347</v>
      </c>
      <c r="R257" s="83" t="s">
        <v>433</v>
      </c>
      <c r="S257" s="79" t="s">
        <v>458</v>
      </c>
      <c r="T257" s="79" t="s">
        <v>492</v>
      </c>
      <c r="U257" s="79"/>
      <c r="V257" s="83" t="s">
        <v>578</v>
      </c>
      <c r="W257" s="81">
        <v>43477.590729166666</v>
      </c>
      <c r="X257" s="83" t="s">
        <v>636</v>
      </c>
      <c r="Y257" s="79"/>
      <c r="Z257" s="79"/>
      <c r="AA257" s="82" t="s">
        <v>761</v>
      </c>
      <c r="AB257" s="79"/>
      <c r="AC257" s="79" t="b">
        <v>0</v>
      </c>
      <c r="AD257" s="79">
        <v>5</v>
      </c>
      <c r="AE257" s="82" t="s">
        <v>837</v>
      </c>
      <c r="AF257" s="79" t="b">
        <v>0</v>
      </c>
      <c r="AG257" s="79" t="s">
        <v>850</v>
      </c>
      <c r="AH257" s="79"/>
      <c r="AI257" s="82" t="s">
        <v>837</v>
      </c>
      <c r="AJ257" s="79" t="b">
        <v>0</v>
      </c>
      <c r="AK257" s="79">
        <v>0</v>
      </c>
      <c r="AL257" s="82" t="s">
        <v>837</v>
      </c>
      <c r="AM257" s="79" t="s">
        <v>859</v>
      </c>
      <c r="AN257" s="79" t="b">
        <v>0</v>
      </c>
      <c r="AO257" s="82" t="s">
        <v>761</v>
      </c>
      <c r="AP257" s="79" t="s">
        <v>176</v>
      </c>
      <c r="AQ257" s="79">
        <v>0</v>
      </c>
      <c r="AR257" s="79">
        <v>0</v>
      </c>
      <c r="AS257" s="79"/>
      <c r="AT257" s="79"/>
      <c r="AU257" s="79"/>
      <c r="AV257" s="79"/>
      <c r="AW257" s="79"/>
      <c r="AX257" s="79"/>
      <c r="AY257" s="79"/>
      <c r="AZ257" s="79"/>
      <c r="BA257">
        <v>15</v>
      </c>
      <c r="BB257" s="78" t="str">
        <f>REPLACE(INDEX(GroupVertices[Group],MATCH(Edges[[#This Row],[Vertex 1]],GroupVertices[Vertex],0)),1,1,"")</f>
        <v>1</v>
      </c>
      <c r="BC257" s="78" t="str">
        <f>REPLACE(INDEX(GroupVertices[Group],MATCH(Edges[[#This Row],[Vertex 2]],GroupVertices[Vertex],0)),1,1,"")</f>
        <v>5</v>
      </c>
      <c r="BD257" s="48"/>
      <c r="BE257" s="49"/>
      <c r="BF257" s="48"/>
      <c r="BG257" s="49"/>
      <c r="BH257" s="48"/>
      <c r="BI257" s="49"/>
      <c r="BJ257" s="48"/>
      <c r="BK257" s="49"/>
      <c r="BL257" s="48"/>
    </row>
    <row r="258" spans="1:64" ht="15">
      <c r="A258" s="64" t="s">
        <v>231</v>
      </c>
      <c r="B258" s="64" t="s">
        <v>237</v>
      </c>
      <c r="C258" s="65" t="s">
        <v>2292</v>
      </c>
      <c r="D258" s="66">
        <v>10</v>
      </c>
      <c r="E258" s="67" t="s">
        <v>136</v>
      </c>
      <c r="F258" s="68">
        <v>12</v>
      </c>
      <c r="G258" s="65"/>
      <c r="H258" s="69"/>
      <c r="I258" s="70"/>
      <c r="J258" s="70"/>
      <c r="K258" s="34" t="s">
        <v>65</v>
      </c>
      <c r="L258" s="77">
        <v>258</v>
      </c>
      <c r="M258" s="77"/>
      <c r="N258" s="72"/>
      <c r="O258" s="79" t="s">
        <v>298</v>
      </c>
      <c r="P258" s="81">
        <v>43477.590729166666</v>
      </c>
      <c r="Q258" s="79" t="s">
        <v>347</v>
      </c>
      <c r="R258" s="83" t="s">
        <v>433</v>
      </c>
      <c r="S258" s="79" t="s">
        <v>458</v>
      </c>
      <c r="T258" s="79" t="s">
        <v>492</v>
      </c>
      <c r="U258" s="79"/>
      <c r="V258" s="83" t="s">
        <v>578</v>
      </c>
      <c r="W258" s="81">
        <v>43477.590729166666</v>
      </c>
      <c r="X258" s="83" t="s">
        <v>636</v>
      </c>
      <c r="Y258" s="79"/>
      <c r="Z258" s="79"/>
      <c r="AA258" s="82" t="s">
        <v>761</v>
      </c>
      <c r="AB258" s="79"/>
      <c r="AC258" s="79" t="b">
        <v>0</v>
      </c>
      <c r="AD258" s="79">
        <v>5</v>
      </c>
      <c r="AE258" s="82" t="s">
        <v>837</v>
      </c>
      <c r="AF258" s="79" t="b">
        <v>0</v>
      </c>
      <c r="AG258" s="79" t="s">
        <v>850</v>
      </c>
      <c r="AH258" s="79"/>
      <c r="AI258" s="82" t="s">
        <v>837</v>
      </c>
      <c r="AJ258" s="79" t="b">
        <v>0</v>
      </c>
      <c r="AK258" s="79">
        <v>0</v>
      </c>
      <c r="AL258" s="82" t="s">
        <v>837</v>
      </c>
      <c r="AM258" s="79" t="s">
        <v>859</v>
      </c>
      <c r="AN258" s="79" t="b">
        <v>0</v>
      </c>
      <c r="AO258" s="82" t="s">
        <v>761</v>
      </c>
      <c r="AP258" s="79" t="s">
        <v>176</v>
      </c>
      <c r="AQ258" s="79">
        <v>0</v>
      </c>
      <c r="AR258" s="79">
        <v>0</v>
      </c>
      <c r="AS258" s="79"/>
      <c r="AT258" s="79"/>
      <c r="AU258" s="79"/>
      <c r="AV258" s="79"/>
      <c r="AW258" s="79"/>
      <c r="AX258" s="79"/>
      <c r="AY258" s="79"/>
      <c r="AZ258" s="79"/>
      <c r="BA258">
        <v>17</v>
      </c>
      <c r="BB258" s="78" t="str">
        <f>REPLACE(INDEX(GroupVertices[Group],MATCH(Edges[[#This Row],[Vertex 1]],GroupVertices[Vertex],0)),1,1,"")</f>
        <v>1</v>
      </c>
      <c r="BC258" s="78" t="str">
        <f>REPLACE(INDEX(GroupVertices[Group],MATCH(Edges[[#This Row],[Vertex 2]],GroupVertices[Vertex],0)),1,1,"")</f>
        <v>2</v>
      </c>
      <c r="BD258" s="48"/>
      <c r="BE258" s="49"/>
      <c r="BF258" s="48"/>
      <c r="BG258" s="49"/>
      <c r="BH258" s="48"/>
      <c r="BI258" s="49"/>
      <c r="BJ258" s="48"/>
      <c r="BK258" s="49"/>
      <c r="BL258" s="48"/>
    </row>
    <row r="259" spans="1:64" ht="15">
      <c r="A259" s="64" t="s">
        <v>231</v>
      </c>
      <c r="B259" s="64" t="s">
        <v>235</v>
      </c>
      <c r="C259" s="65" t="s">
        <v>2283</v>
      </c>
      <c r="D259" s="66">
        <v>3.4375</v>
      </c>
      <c r="E259" s="67" t="s">
        <v>136</v>
      </c>
      <c r="F259" s="68">
        <v>33.5625</v>
      </c>
      <c r="G259" s="65"/>
      <c r="H259" s="69"/>
      <c r="I259" s="70"/>
      <c r="J259" s="70"/>
      <c r="K259" s="34" t="s">
        <v>66</v>
      </c>
      <c r="L259" s="77">
        <v>259</v>
      </c>
      <c r="M259" s="77"/>
      <c r="N259" s="72"/>
      <c r="O259" s="79" t="s">
        <v>298</v>
      </c>
      <c r="P259" s="81">
        <v>43478.61837962963</v>
      </c>
      <c r="Q259" s="79" t="s">
        <v>352</v>
      </c>
      <c r="R259" s="83" t="s">
        <v>437</v>
      </c>
      <c r="S259" s="79" t="s">
        <v>458</v>
      </c>
      <c r="T259" s="79" t="s">
        <v>492</v>
      </c>
      <c r="U259" s="79"/>
      <c r="V259" s="83" t="s">
        <v>578</v>
      </c>
      <c r="W259" s="81">
        <v>43478.61837962963</v>
      </c>
      <c r="X259" s="83" t="s">
        <v>641</v>
      </c>
      <c r="Y259" s="79"/>
      <c r="Z259" s="79"/>
      <c r="AA259" s="82" t="s">
        <v>766</v>
      </c>
      <c r="AB259" s="79"/>
      <c r="AC259" s="79" t="b">
        <v>0</v>
      </c>
      <c r="AD259" s="79">
        <v>5</v>
      </c>
      <c r="AE259" s="82" t="s">
        <v>837</v>
      </c>
      <c r="AF259" s="79" t="b">
        <v>0</v>
      </c>
      <c r="AG259" s="79" t="s">
        <v>850</v>
      </c>
      <c r="AH259" s="79"/>
      <c r="AI259" s="82" t="s">
        <v>837</v>
      </c>
      <c r="AJ259" s="79" t="b">
        <v>0</v>
      </c>
      <c r="AK259" s="79">
        <v>0</v>
      </c>
      <c r="AL259" s="82" t="s">
        <v>837</v>
      </c>
      <c r="AM259" s="79" t="s">
        <v>859</v>
      </c>
      <c r="AN259" s="79" t="b">
        <v>0</v>
      </c>
      <c r="AO259" s="82" t="s">
        <v>766</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4</v>
      </c>
      <c r="BD259" s="48"/>
      <c r="BE259" s="49"/>
      <c r="BF259" s="48"/>
      <c r="BG259" s="49"/>
      <c r="BH259" s="48"/>
      <c r="BI259" s="49"/>
      <c r="BJ259" s="48"/>
      <c r="BK259" s="49"/>
      <c r="BL259" s="48"/>
    </row>
    <row r="260" spans="1:64" ht="15">
      <c r="A260" s="64" t="s">
        <v>231</v>
      </c>
      <c r="B260" s="64" t="s">
        <v>224</v>
      </c>
      <c r="C260" s="65" t="s">
        <v>2291</v>
      </c>
      <c r="D260" s="66">
        <v>5.625</v>
      </c>
      <c r="E260" s="67" t="s">
        <v>136</v>
      </c>
      <c r="F260" s="68">
        <v>26.375</v>
      </c>
      <c r="G260" s="65"/>
      <c r="H260" s="69"/>
      <c r="I260" s="70"/>
      <c r="J260" s="70"/>
      <c r="K260" s="34" t="s">
        <v>66</v>
      </c>
      <c r="L260" s="77">
        <v>260</v>
      </c>
      <c r="M260" s="77"/>
      <c r="N260" s="72"/>
      <c r="O260" s="79" t="s">
        <v>298</v>
      </c>
      <c r="P260" s="81">
        <v>43478.61837962963</v>
      </c>
      <c r="Q260" s="79" t="s">
        <v>352</v>
      </c>
      <c r="R260" s="83" t="s">
        <v>437</v>
      </c>
      <c r="S260" s="79" t="s">
        <v>458</v>
      </c>
      <c r="T260" s="79" t="s">
        <v>492</v>
      </c>
      <c r="U260" s="79"/>
      <c r="V260" s="83" t="s">
        <v>578</v>
      </c>
      <c r="W260" s="81">
        <v>43478.61837962963</v>
      </c>
      <c r="X260" s="83" t="s">
        <v>641</v>
      </c>
      <c r="Y260" s="79"/>
      <c r="Z260" s="79"/>
      <c r="AA260" s="82" t="s">
        <v>766</v>
      </c>
      <c r="AB260" s="79"/>
      <c r="AC260" s="79" t="b">
        <v>0</v>
      </c>
      <c r="AD260" s="79">
        <v>5</v>
      </c>
      <c r="AE260" s="82" t="s">
        <v>837</v>
      </c>
      <c r="AF260" s="79" t="b">
        <v>0</v>
      </c>
      <c r="AG260" s="79" t="s">
        <v>850</v>
      </c>
      <c r="AH260" s="79"/>
      <c r="AI260" s="82" t="s">
        <v>837</v>
      </c>
      <c r="AJ260" s="79" t="b">
        <v>0</v>
      </c>
      <c r="AK260" s="79">
        <v>0</v>
      </c>
      <c r="AL260" s="82" t="s">
        <v>837</v>
      </c>
      <c r="AM260" s="79" t="s">
        <v>859</v>
      </c>
      <c r="AN260" s="79" t="b">
        <v>0</v>
      </c>
      <c r="AO260" s="82" t="s">
        <v>766</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1</v>
      </c>
      <c r="BC260" s="78" t="str">
        <f>REPLACE(INDEX(GroupVertices[Group],MATCH(Edges[[#This Row],[Vertex 2]],GroupVertices[Vertex],0)),1,1,"")</f>
        <v>5</v>
      </c>
      <c r="BD260" s="48"/>
      <c r="BE260" s="49"/>
      <c r="BF260" s="48"/>
      <c r="BG260" s="49"/>
      <c r="BH260" s="48"/>
      <c r="BI260" s="49"/>
      <c r="BJ260" s="48"/>
      <c r="BK260" s="49"/>
      <c r="BL260" s="48"/>
    </row>
    <row r="261" spans="1:64" ht="15">
      <c r="A261" s="64" t="s">
        <v>231</v>
      </c>
      <c r="B261" s="64" t="s">
        <v>227</v>
      </c>
      <c r="C261" s="65" t="s">
        <v>2290</v>
      </c>
      <c r="D261" s="66">
        <v>8.6875</v>
      </c>
      <c r="E261" s="67" t="s">
        <v>136</v>
      </c>
      <c r="F261" s="68">
        <v>16.3125</v>
      </c>
      <c r="G261" s="65"/>
      <c r="H261" s="69"/>
      <c r="I261" s="70"/>
      <c r="J261" s="70"/>
      <c r="K261" s="34" t="s">
        <v>65</v>
      </c>
      <c r="L261" s="77">
        <v>261</v>
      </c>
      <c r="M261" s="77"/>
      <c r="N261" s="72"/>
      <c r="O261" s="79" t="s">
        <v>298</v>
      </c>
      <c r="P261" s="81">
        <v>43478.61837962963</v>
      </c>
      <c r="Q261" s="79" t="s">
        <v>352</v>
      </c>
      <c r="R261" s="83" t="s">
        <v>437</v>
      </c>
      <c r="S261" s="79" t="s">
        <v>458</v>
      </c>
      <c r="T261" s="79" t="s">
        <v>492</v>
      </c>
      <c r="U261" s="79"/>
      <c r="V261" s="83" t="s">
        <v>578</v>
      </c>
      <c r="W261" s="81">
        <v>43478.61837962963</v>
      </c>
      <c r="X261" s="83" t="s">
        <v>641</v>
      </c>
      <c r="Y261" s="79"/>
      <c r="Z261" s="79"/>
      <c r="AA261" s="82" t="s">
        <v>766</v>
      </c>
      <c r="AB261" s="79"/>
      <c r="AC261" s="79" t="b">
        <v>0</v>
      </c>
      <c r="AD261" s="79">
        <v>5</v>
      </c>
      <c r="AE261" s="82" t="s">
        <v>837</v>
      </c>
      <c r="AF261" s="79" t="b">
        <v>0</v>
      </c>
      <c r="AG261" s="79" t="s">
        <v>850</v>
      </c>
      <c r="AH261" s="79"/>
      <c r="AI261" s="82" t="s">
        <v>837</v>
      </c>
      <c r="AJ261" s="79" t="b">
        <v>0</v>
      </c>
      <c r="AK261" s="79">
        <v>0</v>
      </c>
      <c r="AL261" s="82" t="s">
        <v>837</v>
      </c>
      <c r="AM261" s="79" t="s">
        <v>859</v>
      </c>
      <c r="AN261" s="79" t="b">
        <v>0</v>
      </c>
      <c r="AO261" s="82" t="s">
        <v>766</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1</v>
      </c>
      <c r="BC261" s="78" t="str">
        <f>REPLACE(INDEX(GroupVertices[Group],MATCH(Edges[[#This Row],[Vertex 2]],GroupVertices[Vertex],0)),1,1,"")</f>
        <v>3</v>
      </c>
      <c r="BD261" s="48"/>
      <c r="BE261" s="49"/>
      <c r="BF261" s="48"/>
      <c r="BG261" s="49"/>
      <c r="BH261" s="48"/>
      <c r="BI261" s="49"/>
      <c r="BJ261" s="48"/>
      <c r="BK261" s="49"/>
      <c r="BL261" s="48"/>
    </row>
    <row r="262" spans="1:64" ht="15">
      <c r="A262" s="64" t="s">
        <v>231</v>
      </c>
      <c r="B262" s="64" t="s">
        <v>225</v>
      </c>
      <c r="C262" s="65" t="s">
        <v>2293</v>
      </c>
      <c r="D262" s="66">
        <v>9.125</v>
      </c>
      <c r="E262" s="67" t="s">
        <v>136</v>
      </c>
      <c r="F262" s="68">
        <v>14.875</v>
      </c>
      <c r="G262" s="65"/>
      <c r="H262" s="69"/>
      <c r="I262" s="70"/>
      <c r="J262" s="70"/>
      <c r="K262" s="34" t="s">
        <v>65</v>
      </c>
      <c r="L262" s="77">
        <v>262</v>
      </c>
      <c r="M262" s="77"/>
      <c r="N262" s="72"/>
      <c r="O262" s="79" t="s">
        <v>298</v>
      </c>
      <c r="P262" s="81">
        <v>43478.61837962963</v>
      </c>
      <c r="Q262" s="79" t="s">
        <v>352</v>
      </c>
      <c r="R262" s="83" t="s">
        <v>437</v>
      </c>
      <c r="S262" s="79" t="s">
        <v>458</v>
      </c>
      <c r="T262" s="79" t="s">
        <v>492</v>
      </c>
      <c r="U262" s="79"/>
      <c r="V262" s="83" t="s">
        <v>578</v>
      </c>
      <c r="W262" s="81">
        <v>43478.61837962963</v>
      </c>
      <c r="X262" s="83" t="s">
        <v>641</v>
      </c>
      <c r="Y262" s="79"/>
      <c r="Z262" s="79"/>
      <c r="AA262" s="82" t="s">
        <v>766</v>
      </c>
      <c r="AB262" s="79"/>
      <c r="AC262" s="79" t="b">
        <v>0</v>
      </c>
      <c r="AD262" s="79">
        <v>5</v>
      </c>
      <c r="AE262" s="82" t="s">
        <v>837</v>
      </c>
      <c r="AF262" s="79" t="b">
        <v>0</v>
      </c>
      <c r="AG262" s="79" t="s">
        <v>850</v>
      </c>
      <c r="AH262" s="79"/>
      <c r="AI262" s="82" t="s">
        <v>837</v>
      </c>
      <c r="AJ262" s="79" t="b">
        <v>0</v>
      </c>
      <c r="AK262" s="79">
        <v>0</v>
      </c>
      <c r="AL262" s="82" t="s">
        <v>837</v>
      </c>
      <c r="AM262" s="79" t="s">
        <v>859</v>
      </c>
      <c r="AN262" s="79" t="b">
        <v>0</v>
      </c>
      <c r="AO262" s="82" t="s">
        <v>766</v>
      </c>
      <c r="AP262" s="79" t="s">
        <v>176</v>
      </c>
      <c r="AQ262" s="79">
        <v>0</v>
      </c>
      <c r="AR262" s="79">
        <v>0</v>
      </c>
      <c r="AS262" s="79"/>
      <c r="AT262" s="79"/>
      <c r="AU262" s="79"/>
      <c r="AV262" s="79"/>
      <c r="AW262" s="79"/>
      <c r="AX262" s="79"/>
      <c r="AY262" s="79"/>
      <c r="AZ262" s="79"/>
      <c r="BA262">
        <v>15</v>
      </c>
      <c r="BB262" s="78" t="str">
        <f>REPLACE(INDEX(GroupVertices[Group],MATCH(Edges[[#This Row],[Vertex 1]],GroupVertices[Vertex],0)),1,1,"")</f>
        <v>1</v>
      </c>
      <c r="BC262" s="78" t="str">
        <f>REPLACE(INDEX(GroupVertices[Group],MATCH(Edges[[#This Row],[Vertex 2]],GroupVertices[Vertex],0)),1,1,"")</f>
        <v>5</v>
      </c>
      <c r="BD262" s="48"/>
      <c r="BE262" s="49"/>
      <c r="BF262" s="48"/>
      <c r="BG262" s="49"/>
      <c r="BH262" s="48"/>
      <c r="BI262" s="49"/>
      <c r="BJ262" s="48"/>
      <c r="BK262" s="49"/>
      <c r="BL262" s="48"/>
    </row>
    <row r="263" spans="1:64" ht="15">
      <c r="A263" s="64" t="s">
        <v>231</v>
      </c>
      <c r="B263" s="64" t="s">
        <v>237</v>
      </c>
      <c r="C263" s="65" t="s">
        <v>2292</v>
      </c>
      <c r="D263" s="66">
        <v>10</v>
      </c>
      <c r="E263" s="67" t="s">
        <v>136</v>
      </c>
      <c r="F263" s="68">
        <v>12</v>
      </c>
      <c r="G263" s="65"/>
      <c r="H263" s="69"/>
      <c r="I263" s="70"/>
      <c r="J263" s="70"/>
      <c r="K263" s="34" t="s">
        <v>65</v>
      </c>
      <c r="L263" s="77">
        <v>263</v>
      </c>
      <c r="M263" s="77"/>
      <c r="N263" s="72"/>
      <c r="O263" s="79" t="s">
        <v>298</v>
      </c>
      <c r="P263" s="81">
        <v>43478.61837962963</v>
      </c>
      <c r="Q263" s="79" t="s">
        <v>352</v>
      </c>
      <c r="R263" s="83" t="s">
        <v>437</v>
      </c>
      <c r="S263" s="79" t="s">
        <v>458</v>
      </c>
      <c r="T263" s="79" t="s">
        <v>492</v>
      </c>
      <c r="U263" s="79"/>
      <c r="V263" s="83" t="s">
        <v>578</v>
      </c>
      <c r="W263" s="81">
        <v>43478.61837962963</v>
      </c>
      <c r="X263" s="83" t="s">
        <v>641</v>
      </c>
      <c r="Y263" s="79"/>
      <c r="Z263" s="79"/>
      <c r="AA263" s="82" t="s">
        <v>766</v>
      </c>
      <c r="AB263" s="79"/>
      <c r="AC263" s="79" t="b">
        <v>0</v>
      </c>
      <c r="AD263" s="79">
        <v>5</v>
      </c>
      <c r="AE263" s="82" t="s">
        <v>837</v>
      </c>
      <c r="AF263" s="79" t="b">
        <v>0</v>
      </c>
      <c r="AG263" s="79" t="s">
        <v>850</v>
      </c>
      <c r="AH263" s="79"/>
      <c r="AI263" s="82" t="s">
        <v>837</v>
      </c>
      <c r="AJ263" s="79" t="b">
        <v>0</v>
      </c>
      <c r="AK263" s="79">
        <v>0</v>
      </c>
      <c r="AL263" s="82" t="s">
        <v>837</v>
      </c>
      <c r="AM263" s="79" t="s">
        <v>859</v>
      </c>
      <c r="AN263" s="79" t="b">
        <v>0</v>
      </c>
      <c r="AO263" s="82" t="s">
        <v>766</v>
      </c>
      <c r="AP263" s="79" t="s">
        <v>176</v>
      </c>
      <c r="AQ263" s="79">
        <v>0</v>
      </c>
      <c r="AR263" s="79">
        <v>0</v>
      </c>
      <c r="AS263" s="79"/>
      <c r="AT263" s="79"/>
      <c r="AU263" s="79"/>
      <c r="AV263" s="79"/>
      <c r="AW263" s="79"/>
      <c r="AX263" s="79"/>
      <c r="AY263" s="79"/>
      <c r="AZ263" s="79"/>
      <c r="BA263">
        <v>17</v>
      </c>
      <c r="BB263" s="78" t="str">
        <f>REPLACE(INDEX(GroupVertices[Group],MATCH(Edges[[#This Row],[Vertex 1]],GroupVertices[Vertex],0)),1,1,"")</f>
        <v>1</v>
      </c>
      <c r="BC263" s="78" t="str">
        <f>REPLACE(INDEX(GroupVertices[Group],MATCH(Edges[[#This Row],[Vertex 2]],GroupVertices[Vertex],0)),1,1,"")</f>
        <v>2</v>
      </c>
      <c r="BD263" s="48"/>
      <c r="BE263" s="49"/>
      <c r="BF263" s="48"/>
      <c r="BG263" s="49"/>
      <c r="BH263" s="48"/>
      <c r="BI263" s="49"/>
      <c r="BJ263" s="48"/>
      <c r="BK263" s="49"/>
      <c r="BL263" s="48"/>
    </row>
    <row r="264" spans="1:64" ht="15">
      <c r="A264" s="64" t="s">
        <v>231</v>
      </c>
      <c r="B264" s="64" t="s">
        <v>235</v>
      </c>
      <c r="C264" s="65" t="s">
        <v>2283</v>
      </c>
      <c r="D264" s="66">
        <v>3.4375</v>
      </c>
      <c r="E264" s="67" t="s">
        <v>136</v>
      </c>
      <c r="F264" s="68">
        <v>33.5625</v>
      </c>
      <c r="G264" s="65"/>
      <c r="H264" s="69"/>
      <c r="I264" s="70"/>
      <c r="J264" s="70"/>
      <c r="K264" s="34" t="s">
        <v>66</v>
      </c>
      <c r="L264" s="77">
        <v>264</v>
      </c>
      <c r="M264" s="77"/>
      <c r="N264" s="72"/>
      <c r="O264" s="79" t="s">
        <v>298</v>
      </c>
      <c r="P264" s="81">
        <v>43479.88791666667</v>
      </c>
      <c r="Q264" s="79" t="s">
        <v>353</v>
      </c>
      <c r="R264" s="83" t="s">
        <v>438</v>
      </c>
      <c r="S264" s="79" t="s">
        <v>458</v>
      </c>
      <c r="T264" s="79" t="s">
        <v>492</v>
      </c>
      <c r="U264" s="79"/>
      <c r="V264" s="83" t="s">
        <v>578</v>
      </c>
      <c r="W264" s="81">
        <v>43479.88791666667</v>
      </c>
      <c r="X264" s="83" t="s">
        <v>642</v>
      </c>
      <c r="Y264" s="79"/>
      <c r="Z264" s="79"/>
      <c r="AA264" s="82" t="s">
        <v>767</v>
      </c>
      <c r="AB264" s="79"/>
      <c r="AC264" s="79" t="b">
        <v>0</v>
      </c>
      <c r="AD264" s="79">
        <v>6</v>
      </c>
      <c r="AE264" s="82" t="s">
        <v>837</v>
      </c>
      <c r="AF264" s="79" t="b">
        <v>0</v>
      </c>
      <c r="AG264" s="79" t="s">
        <v>850</v>
      </c>
      <c r="AH264" s="79"/>
      <c r="AI264" s="82" t="s">
        <v>837</v>
      </c>
      <c r="AJ264" s="79" t="b">
        <v>0</v>
      </c>
      <c r="AK264" s="79">
        <v>1</v>
      </c>
      <c r="AL264" s="82" t="s">
        <v>837</v>
      </c>
      <c r="AM264" s="79" t="s">
        <v>859</v>
      </c>
      <c r="AN264" s="79" t="b">
        <v>0</v>
      </c>
      <c r="AO264" s="82" t="s">
        <v>767</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4</v>
      </c>
      <c r="BD264" s="48"/>
      <c r="BE264" s="49"/>
      <c r="BF264" s="48"/>
      <c r="BG264" s="49"/>
      <c r="BH264" s="48"/>
      <c r="BI264" s="49"/>
      <c r="BJ264" s="48"/>
      <c r="BK264" s="49"/>
      <c r="BL264" s="48"/>
    </row>
    <row r="265" spans="1:64" ht="15">
      <c r="A265" s="64" t="s">
        <v>231</v>
      </c>
      <c r="B265" s="64" t="s">
        <v>224</v>
      </c>
      <c r="C265" s="65" t="s">
        <v>2291</v>
      </c>
      <c r="D265" s="66">
        <v>5.625</v>
      </c>
      <c r="E265" s="67" t="s">
        <v>136</v>
      </c>
      <c r="F265" s="68">
        <v>26.375</v>
      </c>
      <c r="G265" s="65"/>
      <c r="H265" s="69"/>
      <c r="I265" s="70"/>
      <c r="J265" s="70"/>
      <c r="K265" s="34" t="s">
        <v>66</v>
      </c>
      <c r="L265" s="77">
        <v>265</v>
      </c>
      <c r="M265" s="77"/>
      <c r="N265" s="72"/>
      <c r="O265" s="79" t="s">
        <v>298</v>
      </c>
      <c r="P265" s="81">
        <v>43479.88791666667</v>
      </c>
      <c r="Q265" s="79" t="s">
        <v>353</v>
      </c>
      <c r="R265" s="83" t="s">
        <v>438</v>
      </c>
      <c r="S265" s="79" t="s">
        <v>458</v>
      </c>
      <c r="T265" s="79" t="s">
        <v>492</v>
      </c>
      <c r="U265" s="79"/>
      <c r="V265" s="83" t="s">
        <v>578</v>
      </c>
      <c r="W265" s="81">
        <v>43479.88791666667</v>
      </c>
      <c r="X265" s="83" t="s">
        <v>642</v>
      </c>
      <c r="Y265" s="79"/>
      <c r="Z265" s="79"/>
      <c r="AA265" s="82" t="s">
        <v>767</v>
      </c>
      <c r="AB265" s="79"/>
      <c r="AC265" s="79" t="b">
        <v>0</v>
      </c>
      <c r="AD265" s="79">
        <v>6</v>
      </c>
      <c r="AE265" s="82" t="s">
        <v>837</v>
      </c>
      <c r="AF265" s="79" t="b">
        <v>0</v>
      </c>
      <c r="AG265" s="79" t="s">
        <v>850</v>
      </c>
      <c r="AH265" s="79"/>
      <c r="AI265" s="82" t="s">
        <v>837</v>
      </c>
      <c r="AJ265" s="79" t="b">
        <v>0</v>
      </c>
      <c r="AK265" s="79">
        <v>1</v>
      </c>
      <c r="AL265" s="82" t="s">
        <v>837</v>
      </c>
      <c r="AM265" s="79" t="s">
        <v>859</v>
      </c>
      <c r="AN265" s="79" t="b">
        <v>0</v>
      </c>
      <c r="AO265" s="82" t="s">
        <v>767</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1</v>
      </c>
      <c r="BC265" s="78" t="str">
        <f>REPLACE(INDEX(GroupVertices[Group],MATCH(Edges[[#This Row],[Vertex 2]],GroupVertices[Vertex],0)),1,1,"")</f>
        <v>5</v>
      </c>
      <c r="BD265" s="48"/>
      <c r="BE265" s="49"/>
      <c r="BF265" s="48"/>
      <c r="BG265" s="49"/>
      <c r="BH265" s="48"/>
      <c r="BI265" s="49"/>
      <c r="BJ265" s="48"/>
      <c r="BK265" s="49"/>
      <c r="BL265" s="48"/>
    </row>
    <row r="266" spans="1:64" ht="15">
      <c r="A266" s="64" t="s">
        <v>231</v>
      </c>
      <c r="B266" s="64" t="s">
        <v>227</v>
      </c>
      <c r="C266" s="65" t="s">
        <v>2290</v>
      </c>
      <c r="D266" s="66">
        <v>8.6875</v>
      </c>
      <c r="E266" s="67" t="s">
        <v>136</v>
      </c>
      <c r="F266" s="68">
        <v>16.3125</v>
      </c>
      <c r="G266" s="65"/>
      <c r="H266" s="69"/>
      <c r="I266" s="70"/>
      <c r="J266" s="70"/>
      <c r="K266" s="34" t="s">
        <v>65</v>
      </c>
      <c r="L266" s="77">
        <v>266</v>
      </c>
      <c r="M266" s="77"/>
      <c r="N266" s="72"/>
      <c r="O266" s="79" t="s">
        <v>298</v>
      </c>
      <c r="P266" s="81">
        <v>43479.88791666667</v>
      </c>
      <c r="Q266" s="79" t="s">
        <v>353</v>
      </c>
      <c r="R266" s="83" t="s">
        <v>438</v>
      </c>
      <c r="S266" s="79" t="s">
        <v>458</v>
      </c>
      <c r="T266" s="79" t="s">
        <v>492</v>
      </c>
      <c r="U266" s="79"/>
      <c r="V266" s="83" t="s">
        <v>578</v>
      </c>
      <c r="W266" s="81">
        <v>43479.88791666667</v>
      </c>
      <c r="X266" s="83" t="s">
        <v>642</v>
      </c>
      <c r="Y266" s="79"/>
      <c r="Z266" s="79"/>
      <c r="AA266" s="82" t="s">
        <v>767</v>
      </c>
      <c r="AB266" s="79"/>
      <c r="AC266" s="79" t="b">
        <v>0</v>
      </c>
      <c r="AD266" s="79">
        <v>6</v>
      </c>
      <c r="AE266" s="82" t="s">
        <v>837</v>
      </c>
      <c r="AF266" s="79" t="b">
        <v>0</v>
      </c>
      <c r="AG266" s="79" t="s">
        <v>850</v>
      </c>
      <c r="AH266" s="79"/>
      <c r="AI266" s="82" t="s">
        <v>837</v>
      </c>
      <c r="AJ266" s="79" t="b">
        <v>0</v>
      </c>
      <c r="AK266" s="79">
        <v>1</v>
      </c>
      <c r="AL266" s="82" t="s">
        <v>837</v>
      </c>
      <c r="AM266" s="79" t="s">
        <v>859</v>
      </c>
      <c r="AN266" s="79" t="b">
        <v>0</v>
      </c>
      <c r="AO266" s="82" t="s">
        <v>767</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1</v>
      </c>
      <c r="BC266" s="78" t="str">
        <f>REPLACE(INDEX(GroupVertices[Group],MATCH(Edges[[#This Row],[Vertex 2]],GroupVertices[Vertex],0)),1,1,"")</f>
        <v>3</v>
      </c>
      <c r="BD266" s="48"/>
      <c r="BE266" s="49"/>
      <c r="BF266" s="48"/>
      <c r="BG266" s="49"/>
      <c r="BH266" s="48"/>
      <c r="BI266" s="49"/>
      <c r="BJ266" s="48"/>
      <c r="BK266" s="49"/>
      <c r="BL266" s="48"/>
    </row>
    <row r="267" spans="1:64" ht="15">
      <c r="A267" s="64" t="s">
        <v>231</v>
      </c>
      <c r="B267" s="64" t="s">
        <v>225</v>
      </c>
      <c r="C267" s="65" t="s">
        <v>2293</v>
      </c>
      <c r="D267" s="66">
        <v>9.125</v>
      </c>
      <c r="E267" s="67" t="s">
        <v>136</v>
      </c>
      <c r="F267" s="68">
        <v>14.875</v>
      </c>
      <c r="G267" s="65"/>
      <c r="H267" s="69"/>
      <c r="I267" s="70"/>
      <c r="J267" s="70"/>
      <c r="K267" s="34" t="s">
        <v>65</v>
      </c>
      <c r="L267" s="77">
        <v>267</v>
      </c>
      <c r="M267" s="77"/>
      <c r="N267" s="72"/>
      <c r="O267" s="79" t="s">
        <v>298</v>
      </c>
      <c r="P267" s="81">
        <v>43479.88791666667</v>
      </c>
      <c r="Q267" s="79" t="s">
        <v>353</v>
      </c>
      <c r="R267" s="83" t="s">
        <v>438</v>
      </c>
      <c r="S267" s="79" t="s">
        <v>458</v>
      </c>
      <c r="T267" s="79" t="s">
        <v>492</v>
      </c>
      <c r="U267" s="79"/>
      <c r="V267" s="83" t="s">
        <v>578</v>
      </c>
      <c r="W267" s="81">
        <v>43479.88791666667</v>
      </c>
      <c r="X267" s="83" t="s">
        <v>642</v>
      </c>
      <c r="Y267" s="79"/>
      <c r="Z267" s="79"/>
      <c r="AA267" s="82" t="s">
        <v>767</v>
      </c>
      <c r="AB267" s="79"/>
      <c r="AC267" s="79" t="b">
        <v>0</v>
      </c>
      <c r="AD267" s="79">
        <v>6</v>
      </c>
      <c r="AE267" s="82" t="s">
        <v>837</v>
      </c>
      <c r="AF267" s="79" t="b">
        <v>0</v>
      </c>
      <c r="AG267" s="79" t="s">
        <v>850</v>
      </c>
      <c r="AH267" s="79"/>
      <c r="AI267" s="82" t="s">
        <v>837</v>
      </c>
      <c r="AJ267" s="79" t="b">
        <v>0</v>
      </c>
      <c r="AK267" s="79">
        <v>1</v>
      </c>
      <c r="AL267" s="82" t="s">
        <v>837</v>
      </c>
      <c r="AM267" s="79" t="s">
        <v>859</v>
      </c>
      <c r="AN267" s="79" t="b">
        <v>0</v>
      </c>
      <c r="AO267" s="82" t="s">
        <v>767</v>
      </c>
      <c r="AP267" s="79" t="s">
        <v>176</v>
      </c>
      <c r="AQ267" s="79">
        <v>0</v>
      </c>
      <c r="AR267" s="79">
        <v>0</v>
      </c>
      <c r="AS267" s="79"/>
      <c r="AT267" s="79"/>
      <c r="AU267" s="79"/>
      <c r="AV267" s="79"/>
      <c r="AW267" s="79"/>
      <c r="AX267" s="79"/>
      <c r="AY267" s="79"/>
      <c r="AZ267" s="79"/>
      <c r="BA267">
        <v>15</v>
      </c>
      <c r="BB267" s="78" t="str">
        <f>REPLACE(INDEX(GroupVertices[Group],MATCH(Edges[[#This Row],[Vertex 1]],GroupVertices[Vertex],0)),1,1,"")</f>
        <v>1</v>
      </c>
      <c r="BC267" s="78" t="str">
        <f>REPLACE(INDEX(GroupVertices[Group],MATCH(Edges[[#This Row],[Vertex 2]],GroupVertices[Vertex],0)),1,1,"")</f>
        <v>5</v>
      </c>
      <c r="BD267" s="48"/>
      <c r="BE267" s="49"/>
      <c r="BF267" s="48"/>
      <c r="BG267" s="49"/>
      <c r="BH267" s="48"/>
      <c r="BI267" s="49"/>
      <c r="BJ267" s="48"/>
      <c r="BK267" s="49"/>
      <c r="BL267" s="48"/>
    </row>
    <row r="268" spans="1:64" ht="15">
      <c r="A268" s="64" t="s">
        <v>231</v>
      </c>
      <c r="B268" s="64" t="s">
        <v>237</v>
      </c>
      <c r="C268" s="65" t="s">
        <v>2292</v>
      </c>
      <c r="D268" s="66">
        <v>10</v>
      </c>
      <c r="E268" s="67" t="s">
        <v>136</v>
      </c>
      <c r="F268" s="68">
        <v>12</v>
      </c>
      <c r="G268" s="65"/>
      <c r="H268" s="69"/>
      <c r="I268" s="70"/>
      <c r="J268" s="70"/>
      <c r="K268" s="34" t="s">
        <v>65</v>
      </c>
      <c r="L268" s="77">
        <v>268</v>
      </c>
      <c r="M268" s="77"/>
      <c r="N268" s="72"/>
      <c r="O268" s="79" t="s">
        <v>298</v>
      </c>
      <c r="P268" s="81">
        <v>43479.88791666667</v>
      </c>
      <c r="Q268" s="79" t="s">
        <v>353</v>
      </c>
      <c r="R268" s="83" t="s">
        <v>438</v>
      </c>
      <c r="S268" s="79" t="s">
        <v>458</v>
      </c>
      <c r="T268" s="79" t="s">
        <v>492</v>
      </c>
      <c r="U268" s="79"/>
      <c r="V268" s="83" t="s">
        <v>578</v>
      </c>
      <c r="W268" s="81">
        <v>43479.88791666667</v>
      </c>
      <c r="X268" s="83" t="s">
        <v>642</v>
      </c>
      <c r="Y268" s="79"/>
      <c r="Z268" s="79"/>
      <c r="AA268" s="82" t="s">
        <v>767</v>
      </c>
      <c r="AB268" s="79"/>
      <c r="AC268" s="79" t="b">
        <v>0</v>
      </c>
      <c r="AD268" s="79">
        <v>6</v>
      </c>
      <c r="AE268" s="82" t="s">
        <v>837</v>
      </c>
      <c r="AF268" s="79" t="b">
        <v>0</v>
      </c>
      <c r="AG268" s="79" t="s">
        <v>850</v>
      </c>
      <c r="AH268" s="79"/>
      <c r="AI268" s="82" t="s">
        <v>837</v>
      </c>
      <c r="AJ268" s="79" t="b">
        <v>0</v>
      </c>
      <c r="AK268" s="79">
        <v>1</v>
      </c>
      <c r="AL268" s="82" t="s">
        <v>837</v>
      </c>
      <c r="AM268" s="79" t="s">
        <v>859</v>
      </c>
      <c r="AN268" s="79" t="b">
        <v>0</v>
      </c>
      <c r="AO268" s="82" t="s">
        <v>767</v>
      </c>
      <c r="AP268" s="79" t="s">
        <v>176</v>
      </c>
      <c r="AQ268" s="79">
        <v>0</v>
      </c>
      <c r="AR268" s="79">
        <v>0</v>
      </c>
      <c r="AS268" s="79"/>
      <c r="AT268" s="79"/>
      <c r="AU268" s="79"/>
      <c r="AV268" s="79"/>
      <c r="AW268" s="79"/>
      <c r="AX268" s="79"/>
      <c r="AY268" s="79"/>
      <c r="AZ268" s="79"/>
      <c r="BA268">
        <v>17</v>
      </c>
      <c r="BB268" s="78" t="str">
        <f>REPLACE(INDEX(GroupVertices[Group],MATCH(Edges[[#This Row],[Vertex 1]],GroupVertices[Vertex],0)),1,1,"")</f>
        <v>1</v>
      </c>
      <c r="BC268" s="78" t="str">
        <f>REPLACE(INDEX(GroupVertices[Group],MATCH(Edges[[#This Row],[Vertex 2]],GroupVertices[Vertex],0)),1,1,"")</f>
        <v>2</v>
      </c>
      <c r="BD268" s="48"/>
      <c r="BE268" s="49"/>
      <c r="BF268" s="48"/>
      <c r="BG268" s="49"/>
      <c r="BH268" s="48"/>
      <c r="BI268" s="49"/>
      <c r="BJ268" s="48"/>
      <c r="BK268" s="49"/>
      <c r="BL268" s="48"/>
    </row>
    <row r="269" spans="1:64" ht="15">
      <c r="A269" s="64" t="s">
        <v>235</v>
      </c>
      <c r="B269" s="64" t="s">
        <v>231</v>
      </c>
      <c r="C269" s="65" t="s">
        <v>2286</v>
      </c>
      <c r="D269" s="66">
        <v>4.75</v>
      </c>
      <c r="E269" s="67" t="s">
        <v>136</v>
      </c>
      <c r="F269" s="68">
        <v>29.25</v>
      </c>
      <c r="G269" s="65"/>
      <c r="H269" s="69"/>
      <c r="I269" s="70"/>
      <c r="J269" s="70"/>
      <c r="K269" s="34" t="s">
        <v>66</v>
      </c>
      <c r="L269" s="77">
        <v>269</v>
      </c>
      <c r="M269" s="77"/>
      <c r="N269" s="72"/>
      <c r="O269" s="79" t="s">
        <v>298</v>
      </c>
      <c r="P269" s="81">
        <v>43474.02936342593</v>
      </c>
      <c r="Q269" s="79" t="s">
        <v>354</v>
      </c>
      <c r="R269" s="83" t="s">
        <v>435</v>
      </c>
      <c r="S269" s="79" t="s">
        <v>458</v>
      </c>
      <c r="T269" s="79"/>
      <c r="U269" s="79"/>
      <c r="V269" s="83" t="s">
        <v>581</v>
      </c>
      <c r="W269" s="81">
        <v>43474.02936342593</v>
      </c>
      <c r="X269" s="83" t="s">
        <v>643</v>
      </c>
      <c r="Y269" s="79"/>
      <c r="Z269" s="79"/>
      <c r="AA269" s="82" t="s">
        <v>768</v>
      </c>
      <c r="AB269" s="79"/>
      <c r="AC269" s="79" t="b">
        <v>0</v>
      </c>
      <c r="AD269" s="79">
        <v>0</v>
      </c>
      <c r="AE269" s="82" t="s">
        <v>837</v>
      </c>
      <c r="AF269" s="79" t="b">
        <v>0</v>
      </c>
      <c r="AG269" s="79" t="s">
        <v>850</v>
      </c>
      <c r="AH269" s="79"/>
      <c r="AI269" s="82" t="s">
        <v>837</v>
      </c>
      <c r="AJ269" s="79" t="b">
        <v>0</v>
      </c>
      <c r="AK269" s="79">
        <v>1</v>
      </c>
      <c r="AL269" s="82" t="s">
        <v>764</v>
      </c>
      <c r="AM269" s="79" t="s">
        <v>862</v>
      </c>
      <c r="AN269" s="79" t="b">
        <v>0</v>
      </c>
      <c r="AO269" s="82" t="s">
        <v>764</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4</v>
      </c>
      <c r="BC269" s="78" t="str">
        <f>REPLACE(INDEX(GroupVertices[Group],MATCH(Edges[[#This Row],[Vertex 2]],GroupVertices[Vertex],0)),1,1,"")</f>
        <v>1</v>
      </c>
      <c r="BD269" s="48"/>
      <c r="BE269" s="49"/>
      <c r="BF269" s="48"/>
      <c r="BG269" s="49"/>
      <c r="BH269" s="48"/>
      <c r="BI269" s="49"/>
      <c r="BJ269" s="48"/>
      <c r="BK269" s="49"/>
      <c r="BL269" s="48"/>
    </row>
    <row r="270" spans="1:64" ht="15">
      <c r="A270" s="64" t="s">
        <v>235</v>
      </c>
      <c r="B270" s="64" t="s">
        <v>231</v>
      </c>
      <c r="C270" s="65" t="s">
        <v>2286</v>
      </c>
      <c r="D270" s="66">
        <v>4.75</v>
      </c>
      <c r="E270" s="67" t="s">
        <v>136</v>
      </c>
      <c r="F270" s="68">
        <v>29.25</v>
      </c>
      <c r="G270" s="65"/>
      <c r="H270" s="69"/>
      <c r="I270" s="70"/>
      <c r="J270" s="70"/>
      <c r="K270" s="34" t="s">
        <v>66</v>
      </c>
      <c r="L270" s="77">
        <v>270</v>
      </c>
      <c r="M270" s="77"/>
      <c r="N270" s="72"/>
      <c r="O270" s="79" t="s">
        <v>298</v>
      </c>
      <c r="P270" s="81">
        <v>43475.79690972222</v>
      </c>
      <c r="Q270" s="79" t="s">
        <v>355</v>
      </c>
      <c r="R270" s="83" t="s">
        <v>436</v>
      </c>
      <c r="S270" s="79" t="s">
        <v>458</v>
      </c>
      <c r="T270" s="79"/>
      <c r="U270" s="79"/>
      <c r="V270" s="83" t="s">
        <v>581</v>
      </c>
      <c r="W270" s="81">
        <v>43475.79690972222</v>
      </c>
      <c r="X270" s="83" t="s">
        <v>644</v>
      </c>
      <c r="Y270" s="79"/>
      <c r="Z270" s="79"/>
      <c r="AA270" s="82" t="s">
        <v>769</v>
      </c>
      <c r="AB270" s="79"/>
      <c r="AC270" s="79" t="b">
        <v>0</v>
      </c>
      <c r="AD270" s="79">
        <v>0</v>
      </c>
      <c r="AE270" s="82" t="s">
        <v>837</v>
      </c>
      <c r="AF270" s="79" t="b">
        <v>0</v>
      </c>
      <c r="AG270" s="79" t="s">
        <v>850</v>
      </c>
      <c r="AH270" s="79"/>
      <c r="AI270" s="82" t="s">
        <v>837</v>
      </c>
      <c r="AJ270" s="79" t="b">
        <v>0</v>
      </c>
      <c r="AK270" s="79">
        <v>1</v>
      </c>
      <c r="AL270" s="82" t="s">
        <v>765</v>
      </c>
      <c r="AM270" s="79" t="s">
        <v>862</v>
      </c>
      <c r="AN270" s="79" t="b">
        <v>0</v>
      </c>
      <c r="AO270" s="82" t="s">
        <v>765</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4</v>
      </c>
      <c r="BC270" s="78" t="str">
        <f>REPLACE(INDEX(GroupVertices[Group],MATCH(Edges[[#This Row],[Vertex 2]],GroupVertices[Vertex],0)),1,1,"")</f>
        <v>1</v>
      </c>
      <c r="BD270" s="48"/>
      <c r="BE270" s="49"/>
      <c r="BF270" s="48"/>
      <c r="BG270" s="49"/>
      <c r="BH270" s="48"/>
      <c r="BI270" s="49"/>
      <c r="BJ270" s="48"/>
      <c r="BK270" s="49"/>
      <c r="BL270" s="48"/>
    </row>
    <row r="271" spans="1:64" ht="15">
      <c r="A271" s="64" t="s">
        <v>235</v>
      </c>
      <c r="B271" s="64" t="s">
        <v>231</v>
      </c>
      <c r="C271" s="65" t="s">
        <v>2286</v>
      </c>
      <c r="D271" s="66">
        <v>4.75</v>
      </c>
      <c r="E271" s="67" t="s">
        <v>136</v>
      </c>
      <c r="F271" s="68">
        <v>29.25</v>
      </c>
      <c r="G271" s="65"/>
      <c r="H271" s="69"/>
      <c r="I271" s="70"/>
      <c r="J271" s="70"/>
      <c r="K271" s="34" t="s">
        <v>66</v>
      </c>
      <c r="L271" s="77">
        <v>271</v>
      </c>
      <c r="M271" s="77"/>
      <c r="N271" s="72"/>
      <c r="O271" s="79" t="s">
        <v>298</v>
      </c>
      <c r="P271" s="81">
        <v>43477.73471064815</v>
      </c>
      <c r="Q271" s="79" t="s">
        <v>356</v>
      </c>
      <c r="R271" s="83" t="s">
        <v>433</v>
      </c>
      <c r="S271" s="79" t="s">
        <v>458</v>
      </c>
      <c r="T271" s="79"/>
      <c r="U271" s="79"/>
      <c r="V271" s="83" t="s">
        <v>581</v>
      </c>
      <c r="W271" s="81">
        <v>43477.73471064815</v>
      </c>
      <c r="X271" s="83" t="s">
        <v>645</v>
      </c>
      <c r="Y271" s="79"/>
      <c r="Z271" s="79"/>
      <c r="AA271" s="82" t="s">
        <v>770</v>
      </c>
      <c r="AB271" s="79"/>
      <c r="AC271" s="79" t="b">
        <v>0</v>
      </c>
      <c r="AD271" s="79">
        <v>0</v>
      </c>
      <c r="AE271" s="82" t="s">
        <v>837</v>
      </c>
      <c r="AF271" s="79" t="b">
        <v>0</v>
      </c>
      <c r="AG271" s="79" t="s">
        <v>850</v>
      </c>
      <c r="AH271" s="79"/>
      <c r="AI271" s="82" t="s">
        <v>837</v>
      </c>
      <c r="AJ271" s="79" t="b">
        <v>0</v>
      </c>
      <c r="AK271" s="79">
        <v>0</v>
      </c>
      <c r="AL271" s="82" t="s">
        <v>761</v>
      </c>
      <c r="AM271" s="79" t="s">
        <v>862</v>
      </c>
      <c r="AN271" s="79" t="b">
        <v>0</v>
      </c>
      <c r="AO271" s="82" t="s">
        <v>761</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4</v>
      </c>
      <c r="BC271" s="78" t="str">
        <f>REPLACE(INDEX(GroupVertices[Group],MATCH(Edges[[#This Row],[Vertex 2]],GroupVertices[Vertex],0)),1,1,"")</f>
        <v>1</v>
      </c>
      <c r="BD271" s="48"/>
      <c r="BE271" s="49"/>
      <c r="BF271" s="48"/>
      <c r="BG271" s="49"/>
      <c r="BH271" s="48"/>
      <c r="BI271" s="49"/>
      <c r="BJ271" s="48"/>
      <c r="BK271" s="49"/>
      <c r="BL271" s="48"/>
    </row>
    <row r="272" spans="1:64" ht="15">
      <c r="A272" s="64" t="s">
        <v>235</v>
      </c>
      <c r="B272" s="64" t="s">
        <v>231</v>
      </c>
      <c r="C272" s="65" t="s">
        <v>2286</v>
      </c>
      <c r="D272" s="66">
        <v>4.75</v>
      </c>
      <c r="E272" s="67" t="s">
        <v>136</v>
      </c>
      <c r="F272" s="68">
        <v>29.25</v>
      </c>
      <c r="G272" s="65"/>
      <c r="H272" s="69"/>
      <c r="I272" s="70"/>
      <c r="J272" s="70"/>
      <c r="K272" s="34" t="s">
        <v>66</v>
      </c>
      <c r="L272" s="77">
        <v>272</v>
      </c>
      <c r="M272" s="77"/>
      <c r="N272" s="72"/>
      <c r="O272" s="79" t="s">
        <v>298</v>
      </c>
      <c r="P272" s="81">
        <v>43478.742210648146</v>
      </c>
      <c r="Q272" s="79" t="s">
        <v>357</v>
      </c>
      <c r="R272" s="83" t="s">
        <v>437</v>
      </c>
      <c r="S272" s="79" t="s">
        <v>458</v>
      </c>
      <c r="T272" s="79"/>
      <c r="U272" s="79"/>
      <c r="V272" s="83" t="s">
        <v>581</v>
      </c>
      <c r="W272" s="81">
        <v>43478.742210648146</v>
      </c>
      <c r="X272" s="83" t="s">
        <v>646</v>
      </c>
      <c r="Y272" s="79"/>
      <c r="Z272" s="79"/>
      <c r="AA272" s="82" t="s">
        <v>771</v>
      </c>
      <c r="AB272" s="79"/>
      <c r="AC272" s="79" t="b">
        <v>0</v>
      </c>
      <c r="AD272" s="79">
        <v>0</v>
      </c>
      <c r="AE272" s="82" t="s">
        <v>837</v>
      </c>
      <c r="AF272" s="79" t="b">
        <v>0</v>
      </c>
      <c r="AG272" s="79" t="s">
        <v>850</v>
      </c>
      <c r="AH272" s="79"/>
      <c r="AI272" s="82" t="s">
        <v>837</v>
      </c>
      <c r="AJ272" s="79" t="b">
        <v>0</v>
      </c>
      <c r="AK272" s="79">
        <v>0</v>
      </c>
      <c r="AL272" s="82" t="s">
        <v>766</v>
      </c>
      <c r="AM272" s="79" t="s">
        <v>862</v>
      </c>
      <c r="AN272" s="79" t="b">
        <v>0</v>
      </c>
      <c r="AO272" s="82" t="s">
        <v>766</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4</v>
      </c>
      <c r="BC272" s="78" t="str">
        <f>REPLACE(INDEX(GroupVertices[Group],MATCH(Edges[[#This Row],[Vertex 2]],GroupVertices[Vertex],0)),1,1,"")</f>
        <v>1</v>
      </c>
      <c r="BD272" s="48"/>
      <c r="BE272" s="49"/>
      <c r="BF272" s="48"/>
      <c r="BG272" s="49"/>
      <c r="BH272" s="48"/>
      <c r="BI272" s="49"/>
      <c r="BJ272" s="48"/>
      <c r="BK272" s="49"/>
      <c r="BL272" s="48"/>
    </row>
    <row r="273" spans="1:64" ht="15">
      <c r="A273" s="64" t="s">
        <v>235</v>
      </c>
      <c r="B273" s="64" t="s">
        <v>231</v>
      </c>
      <c r="C273" s="65" t="s">
        <v>2286</v>
      </c>
      <c r="D273" s="66">
        <v>4.75</v>
      </c>
      <c r="E273" s="67" t="s">
        <v>136</v>
      </c>
      <c r="F273" s="68">
        <v>29.25</v>
      </c>
      <c r="G273" s="65"/>
      <c r="H273" s="69"/>
      <c r="I273" s="70"/>
      <c r="J273" s="70"/>
      <c r="K273" s="34" t="s">
        <v>66</v>
      </c>
      <c r="L273" s="77">
        <v>273</v>
      </c>
      <c r="M273" s="77"/>
      <c r="N273" s="72"/>
      <c r="O273" s="79" t="s">
        <v>298</v>
      </c>
      <c r="P273" s="81">
        <v>43479.92460648148</v>
      </c>
      <c r="Q273" s="79" t="s">
        <v>358</v>
      </c>
      <c r="R273" s="83" t="s">
        <v>438</v>
      </c>
      <c r="S273" s="79" t="s">
        <v>458</v>
      </c>
      <c r="T273" s="79"/>
      <c r="U273" s="79"/>
      <c r="V273" s="83" t="s">
        <v>581</v>
      </c>
      <c r="W273" s="81">
        <v>43479.92460648148</v>
      </c>
      <c r="X273" s="83" t="s">
        <v>647</v>
      </c>
      <c r="Y273" s="79"/>
      <c r="Z273" s="79"/>
      <c r="AA273" s="82" t="s">
        <v>772</v>
      </c>
      <c r="AB273" s="79"/>
      <c r="AC273" s="79" t="b">
        <v>0</v>
      </c>
      <c r="AD273" s="79">
        <v>0</v>
      </c>
      <c r="AE273" s="82" t="s">
        <v>837</v>
      </c>
      <c r="AF273" s="79" t="b">
        <v>0</v>
      </c>
      <c r="AG273" s="79" t="s">
        <v>850</v>
      </c>
      <c r="AH273" s="79"/>
      <c r="AI273" s="82" t="s">
        <v>837</v>
      </c>
      <c r="AJ273" s="79" t="b">
        <v>0</v>
      </c>
      <c r="AK273" s="79">
        <v>1</v>
      </c>
      <c r="AL273" s="82" t="s">
        <v>767</v>
      </c>
      <c r="AM273" s="79" t="s">
        <v>862</v>
      </c>
      <c r="AN273" s="79" t="b">
        <v>0</v>
      </c>
      <c r="AO273" s="82" t="s">
        <v>767</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4</v>
      </c>
      <c r="BC273" s="78" t="str">
        <f>REPLACE(INDEX(GroupVertices[Group],MATCH(Edges[[#This Row],[Vertex 2]],GroupVertices[Vertex],0)),1,1,"")</f>
        <v>1</v>
      </c>
      <c r="BD273" s="48"/>
      <c r="BE273" s="49"/>
      <c r="BF273" s="48"/>
      <c r="BG273" s="49"/>
      <c r="BH273" s="48"/>
      <c r="BI273" s="49"/>
      <c r="BJ273" s="48"/>
      <c r="BK273" s="49"/>
      <c r="BL273" s="48"/>
    </row>
    <row r="274" spans="1:64" ht="15">
      <c r="A274" s="64" t="s">
        <v>235</v>
      </c>
      <c r="B274" s="64" t="s">
        <v>225</v>
      </c>
      <c r="C274" s="65" t="s">
        <v>2286</v>
      </c>
      <c r="D274" s="66">
        <v>4.75</v>
      </c>
      <c r="E274" s="67" t="s">
        <v>136</v>
      </c>
      <c r="F274" s="68">
        <v>29.25</v>
      </c>
      <c r="G274" s="65"/>
      <c r="H274" s="69"/>
      <c r="I274" s="70"/>
      <c r="J274" s="70"/>
      <c r="K274" s="34" t="s">
        <v>65</v>
      </c>
      <c r="L274" s="77">
        <v>274</v>
      </c>
      <c r="M274" s="77"/>
      <c r="N274" s="72"/>
      <c r="O274" s="79" t="s">
        <v>298</v>
      </c>
      <c r="P274" s="81">
        <v>43474.02936342593</v>
      </c>
      <c r="Q274" s="79" t="s">
        <v>354</v>
      </c>
      <c r="R274" s="83" t="s">
        <v>435</v>
      </c>
      <c r="S274" s="79" t="s">
        <v>458</v>
      </c>
      <c r="T274" s="79"/>
      <c r="U274" s="79"/>
      <c r="V274" s="83" t="s">
        <v>581</v>
      </c>
      <c r="W274" s="81">
        <v>43474.02936342593</v>
      </c>
      <c r="X274" s="83" t="s">
        <v>643</v>
      </c>
      <c r="Y274" s="79"/>
      <c r="Z274" s="79"/>
      <c r="AA274" s="82" t="s">
        <v>768</v>
      </c>
      <c r="AB274" s="79"/>
      <c r="AC274" s="79" t="b">
        <v>0</v>
      </c>
      <c r="AD274" s="79">
        <v>0</v>
      </c>
      <c r="AE274" s="82" t="s">
        <v>837</v>
      </c>
      <c r="AF274" s="79" t="b">
        <v>0</v>
      </c>
      <c r="AG274" s="79" t="s">
        <v>850</v>
      </c>
      <c r="AH274" s="79"/>
      <c r="AI274" s="82" t="s">
        <v>837</v>
      </c>
      <c r="AJ274" s="79" t="b">
        <v>0</v>
      </c>
      <c r="AK274" s="79">
        <v>1</v>
      </c>
      <c r="AL274" s="82" t="s">
        <v>764</v>
      </c>
      <c r="AM274" s="79" t="s">
        <v>862</v>
      </c>
      <c r="AN274" s="79" t="b">
        <v>0</v>
      </c>
      <c r="AO274" s="82" t="s">
        <v>764</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4</v>
      </c>
      <c r="BC274" s="78" t="str">
        <f>REPLACE(INDEX(GroupVertices[Group],MATCH(Edges[[#This Row],[Vertex 2]],GroupVertices[Vertex],0)),1,1,"")</f>
        <v>5</v>
      </c>
      <c r="BD274" s="48"/>
      <c r="BE274" s="49"/>
      <c r="BF274" s="48"/>
      <c r="BG274" s="49"/>
      <c r="BH274" s="48"/>
      <c r="BI274" s="49"/>
      <c r="BJ274" s="48"/>
      <c r="BK274" s="49"/>
      <c r="BL274" s="48"/>
    </row>
    <row r="275" spans="1:64" ht="15">
      <c r="A275" s="64" t="s">
        <v>235</v>
      </c>
      <c r="B275" s="64" t="s">
        <v>237</v>
      </c>
      <c r="C275" s="65" t="s">
        <v>2286</v>
      </c>
      <c r="D275" s="66">
        <v>4.75</v>
      </c>
      <c r="E275" s="67" t="s">
        <v>136</v>
      </c>
      <c r="F275" s="68">
        <v>29.25</v>
      </c>
      <c r="G275" s="65"/>
      <c r="H275" s="69"/>
      <c r="I275" s="70"/>
      <c r="J275" s="70"/>
      <c r="K275" s="34" t="s">
        <v>65</v>
      </c>
      <c r="L275" s="77">
        <v>275</v>
      </c>
      <c r="M275" s="77"/>
      <c r="N275" s="72"/>
      <c r="O275" s="79" t="s">
        <v>298</v>
      </c>
      <c r="P275" s="81">
        <v>43474.02936342593</v>
      </c>
      <c r="Q275" s="79" t="s">
        <v>354</v>
      </c>
      <c r="R275" s="83" t="s">
        <v>435</v>
      </c>
      <c r="S275" s="79" t="s">
        <v>458</v>
      </c>
      <c r="T275" s="79"/>
      <c r="U275" s="79"/>
      <c r="V275" s="83" t="s">
        <v>581</v>
      </c>
      <c r="W275" s="81">
        <v>43474.02936342593</v>
      </c>
      <c r="X275" s="83" t="s">
        <v>643</v>
      </c>
      <c r="Y275" s="79"/>
      <c r="Z275" s="79"/>
      <c r="AA275" s="82" t="s">
        <v>768</v>
      </c>
      <c r="AB275" s="79"/>
      <c r="AC275" s="79" t="b">
        <v>0</v>
      </c>
      <c r="AD275" s="79">
        <v>0</v>
      </c>
      <c r="AE275" s="82" t="s">
        <v>837</v>
      </c>
      <c r="AF275" s="79" t="b">
        <v>0</v>
      </c>
      <c r="AG275" s="79" t="s">
        <v>850</v>
      </c>
      <c r="AH275" s="79"/>
      <c r="AI275" s="82" t="s">
        <v>837</v>
      </c>
      <c r="AJ275" s="79" t="b">
        <v>0</v>
      </c>
      <c r="AK275" s="79">
        <v>1</v>
      </c>
      <c r="AL275" s="82" t="s">
        <v>764</v>
      </c>
      <c r="AM275" s="79" t="s">
        <v>862</v>
      </c>
      <c r="AN275" s="79" t="b">
        <v>0</v>
      </c>
      <c r="AO275" s="82" t="s">
        <v>764</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4</v>
      </c>
      <c r="BC275" s="78" t="str">
        <f>REPLACE(INDEX(GroupVertices[Group],MATCH(Edges[[#This Row],[Vertex 2]],GroupVertices[Vertex],0)),1,1,"")</f>
        <v>2</v>
      </c>
      <c r="BD275" s="48">
        <v>0</v>
      </c>
      <c r="BE275" s="49">
        <v>0</v>
      </c>
      <c r="BF275" s="48">
        <v>0</v>
      </c>
      <c r="BG275" s="49">
        <v>0</v>
      </c>
      <c r="BH275" s="48">
        <v>0</v>
      </c>
      <c r="BI275" s="49">
        <v>0</v>
      </c>
      <c r="BJ275" s="48">
        <v>12</v>
      </c>
      <c r="BK275" s="49">
        <v>100</v>
      </c>
      <c r="BL275" s="48">
        <v>12</v>
      </c>
    </row>
    <row r="276" spans="1:64" ht="15">
      <c r="A276" s="64" t="s">
        <v>235</v>
      </c>
      <c r="B276" s="64" t="s">
        <v>225</v>
      </c>
      <c r="C276" s="65" t="s">
        <v>2286</v>
      </c>
      <c r="D276" s="66">
        <v>4.75</v>
      </c>
      <c r="E276" s="67" t="s">
        <v>136</v>
      </c>
      <c r="F276" s="68">
        <v>29.25</v>
      </c>
      <c r="G276" s="65"/>
      <c r="H276" s="69"/>
      <c r="I276" s="70"/>
      <c r="J276" s="70"/>
      <c r="K276" s="34" t="s">
        <v>65</v>
      </c>
      <c r="L276" s="77">
        <v>276</v>
      </c>
      <c r="M276" s="77"/>
      <c r="N276" s="72"/>
      <c r="O276" s="79" t="s">
        <v>298</v>
      </c>
      <c r="P276" s="81">
        <v>43475.79690972222</v>
      </c>
      <c r="Q276" s="79" t="s">
        <v>355</v>
      </c>
      <c r="R276" s="83" t="s">
        <v>436</v>
      </c>
      <c r="S276" s="79" t="s">
        <v>458</v>
      </c>
      <c r="T276" s="79"/>
      <c r="U276" s="79"/>
      <c r="V276" s="83" t="s">
        <v>581</v>
      </c>
      <c r="W276" s="81">
        <v>43475.79690972222</v>
      </c>
      <c r="X276" s="83" t="s">
        <v>644</v>
      </c>
      <c r="Y276" s="79"/>
      <c r="Z276" s="79"/>
      <c r="AA276" s="82" t="s">
        <v>769</v>
      </c>
      <c r="AB276" s="79"/>
      <c r="AC276" s="79" t="b">
        <v>0</v>
      </c>
      <c r="AD276" s="79">
        <v>0</v>
      </c>
      <c r="AE276" s="82" t="s">
        <v>837</v>
      </c>
      <c r="AF276" s="79" t="b">
        <v>0</v>
      </c>
      <c r="AG276" s="79" t="s">
        <v>850</v>
      </c>
      <c r="AH276" s="79"/>
      <c r="AI276" s="82" t="s">
        <v>837</v>
      </c>
      <c r="AJ276" s="79" t="b">
        <v>0</v>
      </c>
      <c r="AK276" s="79">
        <v>1</v>
      </c>
      <c r="AL276" s="82" t="s">
        <v>765</v>
      </c>
      <c r="AM276" s="79" t="s">
        <v>862</v>
      </c>
      <c r="AN276" s="79" t="b">
        <v>0</v>
      </c>
      <c r="AO276" s="82" t="s">
        <v>765</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4</v>
      </c>
      <c r="BC276" s="78" t="str">
        <f>REPLACE(INDEX(GroupVertices[Group],MATCH(Edges[[#This Row],[Vertex 2]],GroupVertices[Vertex],0)),1,1,"")</f>
        <v>5</v>
      </c>
      <c r="BD276" s="48"/>
      <c r="BE276" s="49"/>
      <c r="BF276" s="48"/>
      <c r="BG276" s="49"/>
      <c r="BH276" s="48"/>
      <c r="BI276" s="49"/>
      <c r="BJ276" s="48"/>
      <c r="BK276" s="49"/>
      <c r="BL276" s="48"/>
    </row>
    <row r="277" spans="1:64" ht="15">
      <c r="A277" s="64" t="s">
        <v>235</v>
      </c>
      <c r="B277" s="64" t="s">
        <v>237</v>
      </c>
      <c r="C277" s="65" t="s">
        <v>2286</v>
      </c>
      <c r="D277" s="66">
        <v>4.75</v>
      </c>
      <c r="E277" s="67" t="s">
        <v>136</v>
      </c>
      <c r="F277" s="68">
        <v>29.25</v>
      </c>
      <c r="G277" s="65"/>
      <c r="H277" s="69"/>
      <c r="I277" s="70"/>
      <c r="J277" s="70"/>
      <c r="K277" s="34" t="s">
        <v>65</v>
      </c>
      <c r="L277" s="77">
        <v>277</v>
      </c>
      <c r="M277" s="77"/>
      <c r="N277" s="72"/>
      <c r="O277" s="79" t="s">
        <v>298</v>
      </c>
      <c r="P277" s="81">
        <v>43475.79690972222</v>
      </c>
      <c r="Q277" s="79" t="s">
        <v>355</v>
      </c>
      <c r="R277" s="83" t="s">
        <v>436</v>
      </c>
      <c r="S277" s="79" t="s">
        <v>458</v>
      </c>
      <c r="T277" s="79"/>
      <c r="U277" s="79"/>
      <c r="V277" s="83" t="s">
        <v>581</v>
      </c>
      <c r="W277" s="81">
        <v>43475.79690972222</v>
      </c>
      <c r="X277" s="83" t="s">
        <v>644</v>
      </c>
      <c r="Y277" s="79"/>
      <c r="Z277" s="79"/>
      <c r="AA277" s="82" t="s">
        <v>769</v>
      </c>
      <c r="AB277" s="79"/>
      <c r="AC277" s="79" t="b">
        <v>0</v>
      </c>
      <c r="AD277" s="79">
        <v>0</v>
      </c>
      <c r="AE277" s="82" t="s">
        <v>837</v>
      </c>
      <c r="AF277" s="79" t="b">
        <v>0</v>
      </c>
      <c r="AG277" s="79" t="s">
        <v>850</v>
      </c>
      <c r="AH277" s="79"/>
      <c r="AI277" s="82" t="s">
        <v>837</v>
      </c>
      <c r="AJ277" s="79" t="b">
        <v>0</v>
      </c>
      <c r="AK277" s="79">
        <v>1</v>
      </c>
      <c r="AL277" s="82" t="s">
        <v>765</v>
      </c>
      <c r="AM277" s="79" t="s">
        <v>862</v>
      </c>
      <c r="AN277" s="79" t="b">
        <v>0</v>
      </c>
      <c r="AO277" s="82" t="s">
        <v>765</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4</v>
      </c>
      <c r="BC277" s="78" t="str">
        <f>REPLACE(INDEX(GroupVertices[Group],MATCH(Edges[[#This Row],[Vertex 2]],GroupVertices[Vertex],0)),1,1,"")</f>
        <v>2</v>
      </c>
      <c r="BD277" s="48">
        <v>0</v>
      </c>
      <c r="BE277" s="49">
        <v>0</v>
      </c>
      <c r="BF277" s="48">
        <v>0</v>
      </c>
      <c r="BG277" s="49">
        <v>0</v>
      </c>
      <c r="BH277" s="48">
        <v>0</v>
      </c>
      <c r="BI277" s="49">
        <v>0</v>
      </c>
      <c r="BJ277" s="48">
        <v>11</v>
      </c>
      <c r="BK277" s="49">
        <v>100</v>
      </c>
      <c r="BL277" s="48">
        <v>11</v>
      </c>
    </row>
    <row r="278" spans="1:64" ht="15">
      <c r="A278" s="64" t="s">
        <v>235</v>
      </c>
      <c r="B278" s="64" t="s">
        <v>225</v>
      </c>
      <c r="C278" s="65" t="s">
        <v>2286</v>
      </c>
      <c r="D278" s="66">
        <v>4.75</v>
      </c>
      <c r="E278" s="67" t="s">
        <v>136</v>
      </c>
      <c r="F278" s="68">
        <v>29.25</v>
      </c>
      <c r="G278" s="65"/>
      <c r="H278" s="69"/>
      <c r="I278" s="70"/>
      <c r="J278" s="70"/>
      <c r="K278" s="34" t="s">
        <v>65</v>
      </c>
      <c r="L278" s="77">
        <v>278</v>
      </c>
      <c r="M278" s="77"/>
      <c r="N278" s="72"/>
      <c r="O278" s="79" t="s">
        <v>298</v>
      </c>
      <c r="P278" s="81">
        <v>43477.73471064815</v>
      </c>
      <c r="Q278" s="79" t="s">
        <v>356</v>
      </c>
      <c r="R278" s="83" t="s">
        <v>433</v>
      </c>
      <c r="S278" s="79" t="s">
        <v>458</v>
      </c>
      <c r="T278" s="79"/>
      <c r="U278" s="79"/>
      <c r="V278" s="83" t="s">
        <v>581</v>
      </c>
      <c r="W278" s="81">
        <v>43477.73471064815</v>
      </c>
      <c r="X278" s="83" t="s">
        <v>645</v>
      </c>
      <c r="Y278" s="79"/>
      <c r="Z278" s="79"/>
      <c r="AA278" s="82" t="s">
        <v>770</v>
      </c>
      <c r="AB278" s="79"/>
      <c r="AC278" s="79" t="b">
        <v>0</v>
      </c>
      <c r="AD278" s="79">
        <v>0</v>
      </c>
      <c r="AE278" s="82" t="s">
        <v>837</v>
      </c>
      <c r="AF278" s="79" t="b">
        <v>0</v>
      </c>
      <c r="AG278" s="79" t="s">
        <v>850</v>
      </c>
      <c r="AH278" s="79"/>
      <c r="AI278" s="82" t="s">
        <v>837</v>
      </c>
      <c r="AJ278" s="79" t="b">
        <v>0</v>
      </c>
      <c r="AK278" s="79">
        <v>0</v>
      </c>
      <c r="AL278" s="82" t="s">
        <v>761</v>
      </c>
      <c r="AM278" s="79" t="s">
        <v>862</v>
      </c>
      <c r="AN278" s="79" t="b">
        <v>0</v>
      </c>
      <c r="AO278" s="82" t="s">
        <v>761</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4</v>
      </c>
      <c r="BC278" s="78" t="str">
        <f>REPLACE(INDEX(GroupVertices[Group],MATCH(Edges[[#This Row],[Vertex 2]],GroupVertices[Vertex],0)),1,1,"")</f>
        <v>5</v>
      </c>
      <c r="BD278" s="48"/>
      <c r="BE278" s="49"/>
      <c r="BF278" s="48"/>
      <c r="BG278" s="49"/>
      <c r="BH278" s="48"/>
      <c r="BI278" s="49"/>
      <c r="BJ278" s="48"/>
      <c r="BK278" s="49"/>
      <c r="BL278" s="48"/>
    </row>
    <row r="279" spans="1:64" ht="15">
      <c r="A279" s="64" t="s">
        <v>235</v>
      </c>
      <c r="B279" s="64" t="s">
        <v>237</v>
      </c>
      <c r="C279" s="65" t="s">
        <v>2286</v>
      </c>
      <c r="D279" s="66">
        <v>4.75</v>
      </c>
      <c r="E279" s="67" t="s">
        <v>136</v>
      </c>
      <c r="F279" s="68">
        <v>29.25</v>
      </c>
      <c r="G279" s="65"/>
      <c r="H279" s="69"/>
      <c r="I279" s="70"/>
      <c r="J279" s="70"/>
      <c r="K279" s="34" t="s">
        <v>65</v>
      </c>
      <c r="L279" s="77">
        <v>279</v>
      </c>
      <c r="M279" s="77"/>
      <c r="N279" s="72"/>
      <c r="O279" s="79" t="s">
        <v>298</v>
      </c>
      <c r="P279" s="81">
        <v>43477.73471064815</v>
      </c>
      <c r="Q279" s="79" t="s">
        <v>356</v>
      </c>
      <c r="R279" s="83" t="s">
        <v>433</v>
      </c>
      <c r="S279" s="79" t="s">
        <v>458</v>
      </c>
      <c r="T279" s="79"/>
      <c r="U279" s="79"/>
      <c r="V279" s="83" t="s">
        <v>581</v>
      </c>
      <c r="W279" s="81">
        <v>43477.73471064815</v>
      </c>
      <c r="X279" s="83" t="s">
        <v>645</v>
      </c>
      <c r="Y279" s="79"/>
      <c r="Z279" s="79"/>
      <c r="AA279" s="82" t="s">
        <v>770</v>
      </c>
      <c r="AB279" s="79"/>
      <c r="AC279" s="79" t="b">
        <v>0</v>
      </c>
      <c r="AD279" s="79">
        <v>0</v>
      </c>
      <c r="AE279" s="82" t="s">
        <v>837</v>
      </c>
      <c r="AF279" s="79" t="b">
        <v>0</v>
      </c>
      <c r="AG279" s="79" t="s">
        <v>850</v>
      </c>
      <c r="AH279" s="79"/>
      <c r="AI279" s="82" t="s">
        <v>837</v>
      </c>
      <c r="AJ279" s="79" t="b">
        <v>0</v>
      </c>
      <c r="AK279" s="79">
        <v>0</v>
      </c>
      <c r="AL279" s="82" t="s">
        <v>761</v>
      </c>
      <c r="AM279" s="79" t="s">
        <v>862</v>
      </c>
      <c r="AN279" s="79" t="b">
        <v>0</v>
      </c>
      <c r="AO279" s="82" t="s">
        <v>761</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4</v>
      </c>
      <c r="BC279" s="78" t="str">
        <f>REPLACE(INDEX(GroupVertices[Group],MATCH(Edges[[#This Row],[Vertex 2]],GroupVertices[Vertex],0)),1,1,"")</f>
        <v>2</v>
      </c>
      <c r="BD279" s="48"/>
      <c r="BE279" s="49"/>
      <c r="BF279" s="48"/>
      <c r="BG279" s="49"/>
      <c r="BH279" s="48"/>
      <c r="BI279" s="49"/>
      <c r="BJ279" s="48"/>
      <c r="BK279" s="49"/>
      <c r="BL279" s="48"/>
    </row>
    <row r="280" spans="1:64" ht="15">
      <c r="A280" s="64" t="s">
        <v>235</v>
      </c>
      <c r="B280" s="64" t="s">
        <v>225</v>
      </c>
      <c r="C280" s="65" t="s">
        <v>2286</v>
      </c>
      <c r="D280" s="66">
        <v>4.75</v>
      </c>
      <c r="E280" s="67" t="s">
        <v>136</v>
      </c>
      <c r="F280" s="68">
        <v>29.25</v>
      </c>
      <c r="G280" s="65"/>
      <c r="H280" s="69"/>
      <c r="I280" s="70"/>
      <c r="J280" s="70"/>
      <c r="K280" s="34" t="s">
        <v>65</v>
      </c>
      <c r="L280" s="77">
        <v>280</v>
      </c>
      <c r="M280" s="77"/>
      <c r="N280" s="72"/>
      <c r="O280" s="79" t="s">
        <v>298</v>
      </c>
      <c r="P280" s="81">
        <v>43478.742210648146</v>
      </c>
      <c r="Q280" s="79" t="s">
        <v>357</v>
      </c>
      <c r="R280" s="83" t="s">
        <v>437</v>
      </c>
      <c r="S280" s="79" t="s">
        <v>458</v>
      </c>
      <c r="T280" s="79"/>
      <c r="U280" s="79"/>
      <c r="V280" s="83" t="s">
        <v>581</v>
      </c>
      <c r="W280" s="81">
        <v>43478.742210648146</v>
      </c>
      <c r="X280" s="83" t="s">
        <v>646</v>
      </c>
      <c r="Y280" s="79"/>
      <c r="Z280" s="79"/>
      <c r="AA280" s="82" t="s">
        <v>771</v>
      </c>
      <c r="AB280" s="79"/>
      <c r="AC280" s="79" t="b">
        <v>0</v>
      </c>
      <c r="AD280" s="79">
        <v>0</v>
      </c>
      <c r="AE280" s="82" t="s">
        <v>837</v>
      </c>
      <c r="AF280" s="79" t="b">
        <v>0</v>
      </c>
      <c r="AG280" s="79" t="s">
        <v>850</v>
      </c>
      <c r="AH280" s="79"/>
      <c r="AI280" s="82" t="s">
        <v>837</v>
      </c>
      <c r="AJ280" s="79" t="b">
        <v>0</v>
      </c>
      <c r="AK280" s="79">
        <v>0</v>
      </c>
      <c r="AL280" s="82" t="s">
        <v>766</v>
      </c>
      <c r="AM280" s="79" t="s">
        <v>862</v>
      </c>
      <c r="AN280" s="79" t="b">
        <v>0</v>
      </c>
      <c r="AO280" s="82" t="s">
        <v>766</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4</v>
      </c>
      <c r="BC280" s="78" t="str">
        <f>REPLACE(INDEX(GroupVertices[Group],MATCH(Edges[[#This Row],[Vertex 2]],GroupVertices[Vertex],0)),1,1,"")</f>
        <v>5</v>
      </c>
      <c r="BD280" s="48"/>
      <c r="BE280" s="49"/>
      <c r="BF280" s="48"/>
      <c r="BG280" s="49"/>
      <c r="BH280" s="48"/>
      <c r="BI280" s="49"/>
      <c r="BJ280" s="48"/>
      <c r="BK280" s="49"/>
      <c r="BL280" s="48"/>
    </row>
    <row r="281" spans="1:64" ht="15">
      <c r="A281" s="64" t="s">
        <v>235</v>
      </c>
      <c r="B281" s="64" t="s">
        <v>237</v>
      </c>
      <c r="C281" s="65" t="s">
        <v>2286</v>
      </c>
      <c r="D281" s="66">
        <v>4.75</v>
      </c>
      <c r="E281" s="67" t="s">
        <v>136</v>
      </c>
      <c r="F281" s="68">
        <v>29.25</v>
      </c>
      <c r="G281" s="65"/>
      <c r="H281" s="69"/>
      <c r="I281" s="70"/>
      <c r="J281" s="70"/>
      <c r="K281" s="34" t="s">
        <v>65</v>
      </c>
      <c r="L281" s="77">
        <v>281</v>
      </c>
      <c r="M281" s="77"/>
      <c r="N281" s="72"/>
      <c r="O281" s="79" t="s">
        <v>298</v>
      </c>
      <c r="P281" s="81">
        <v>43478.742210648146</v>
      </c>
      <c r="Q281" s="79" t="s">
        <v>357</v>
      </c>
      <c r="R281" s="83" t="s">
        <v>437</v>
      </c>
      <c r="S281" s="79" t="s">
        <v>458</v>
      </c>
      <c r="T281" s="79"/>
      <c r="U281" s="79"/>
      <c r="V281" s="83" t="s">
        <v>581</v>
      </c>
      <c r="W281" s="81">
        <v>43478.742210648146</v>
      </c>
      <c r="X281" s="83" t="s">
        <v>646</v>
      </c>
      <c r="Y281" s="79"/>
      <c r="Z281" s="79"/>
      <c r="AA281" s="82" t="s">
        <v>771</v>
      </c>
      <c r="AB281" s="79"/>
      <c r="AC281" s="79" t="b">
        <v>0</v>
      </c>
      <c r="AD281" s="79">
        <v>0</v>
      </c>
      <c r="AE281" s="82" t="s">
        <v>837</v>
      </c>
      <c r="AF281" s="79" t="b">
        <v>0</v>
      </c>
      <c r="AG281" s="79" t="s">
        <v>850</v>
      </c>
      <c r="AH281" s="79"/>
      <c r="AI281" s="82" t="s">
        <v>837</v>
      </c>
      <c r="AJ281" s="79" t="b">
        <v>0</v>
      </c>
      <c r="AK281" s="79">
        <v>0</v>
      </c>
      <c r="AL281" s="82" t="s">
        <v>766</v>
      </c>
      <c r="AM281" s="79" t="s">
        <v>862</v>
      </c>
      <c r="AN281" s="79" t="b">
        <v>0</v>
      </c>
      <c r="AO281" s="82" t="s">
        <v>766</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4</v>
      </c>
      <c r="BC281" s="78" t="str">
        <f>REPLACE(INDEX(GroupVertices[Group],MATCH(Edges[[#This Row],[Vertex 2]],GroupVertices[Vertex],0)),1,1,"")</f>
        <v>2</v>
      </c>
      <c r="BD281" s="48"/>
      <c r="BE281" s="49"/>
      <c r="BF281" s="48"/>
      <c r="BG281" s="49"/>
      <c r="BH281" s="48"/>
      <c r="BI281" s="49"/>
      <c r="BJ281" s="48"/>
      <c r="BK281" s="49"/>
      <c r="BL281" s="48"/>
    </row>
    <row r="282" spans="1:64" ht="15">
      <c r="A282" s="64" t="s">
        <v>235</v>
      </c>
      <c r="B282" s="64" t="s">
        <v>225</v>
      </c>
      <c r="C282" s="65" t="s">
        <v>2286</v>
      </c>
      <c r="D282" s="66">
        <v>4.75</v>
      </c>
      <c r="E282" s="67" t="s">
        <v>136</v>
      </c>
      <c r="F282" s="68">
        <v>29.25</v>
      </c>
      <c r="G282" s="65"/>
      <c r="H282" s="69"/>
      <c r="I282" s="70"/>
      <c r="J282" s="70"/>
      <c r="K282" s="34" t="s">
        <v>65</v>
      </c>
      <c r="L282" s="77">
        <v>282</v>
      </c>
      <c r="M282" s="77"/>
      <c r="N282" s="72"/>
      <c r="O282" s="79" t="s">
        <v>298</v>
      </c>
      <c r="P282" s="81">
        <v>43479.92460648148</v>
      </c>
      <c r="Q282" s="79" t="s">
        <v>358</v>
      </c>
      <c r="R282" s="83" t="s">
        <v>438</v>
      </c>
      <c r="S282" s="79" t="s">
        <v>458</v>
      </c>
      <c r="T282" s="79"/>
      <c r="U282" s="79"/>
      <c r="V282" s="83" t="s">
        <v>581</v>
      </c>
      <c r="W282" s="81">
        <v>43479.92460648148</v>
      </c>
      <c r="X282" s="83" t="s">
        <v>647</v>
      </c>
      <c r="Y282" s="79"/>
      <c r="Z282" s="79"/>
      <c r="AA282" s="82" t="s">
        <v>772</v>
      </c>
      <c r="AB282" s="79"/>
      <c r="AC282" s="79" t="b">
        <v>0</v>
      </c>
      <c r="AD282" s="79">
        <v>0</v>
      </c>
      <c r="AE282" s="82" t="s">
        <v>837</v>
      </c>
      <c r="AF282" s="79" t="b">
        <v>0</v>
      </c>
      <c r="AG282" s="79" t="s">
        <v>850</v>
      </c>
      <c r="AH282" s="79"/>
      <c r="AI282" s="82" t="s">
        <v>837</v>
      </c>
      <c r="AJ282" s="79" t="b">
        <v>0</v>
      </c>
      <c r="AK282" s="79">
        <v>1</v>
      </c>
      <c r="AL282" s="82" t="s">
        <v>767</v>
      </c>
      <c r="AM282" s="79" t="s">
        <v>862</v>
      </c>
      <c r="AN282" s="79" t="b">
        <v>0</v>
      </c>
      <c r="AO282" s="82" t="s">
        <v>767</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4</v>
      </c>
      <c r="BC282" s="78" t="str">
        <f>REPLACE(INDEX(GroupVertices[Group],MATCH(Edges[[#This Row],[Vertex 2]],GroupVertices[Vertex],0)),1,1,"")</f>
        <v>5</v>
      </c>
      <c r="BD282" s="48"/>
      <c r="BE282" s="49"/>
      <c r="BF282" s="48"/>
      <c r="BG282" s="49"/>
      <c r="BH282" s="48"/>
      <c r="BI282" s="49"/>
      <c r="BJ282" s="48"/>
      <c r="BK282" s="49"/>
      <c r="BL282" s="48"/>
    </row>
    <row r="283" spans="1:64" ht="15">
      <c r="A283" s="64" t="s">
        <v>235</v>
      </c>
      <c r="B283" s="64" t="s">
        <v>237</v>
      </c>
      <c r="C283" s="65" t="s">
        <v>2286</v>
      </c>
      <c r="D283" s="66">
        <v>4.75</v>
      </c>
      <c r="E283" s="67" t="s">
        <v>136</v>
      </c>
      <c r="F283" s="68">
        <v>29.25</v>
      </c>
      <c r="G283" s="65"/>
      <c r="H283" s="69"/>
      <c r="I283" s="70"/>
      <c r="J283" s="70"/>
      <c r="K283" s="34" t="s">
        <v>65</v>
      </c>
      <c r="L283" s="77">
        <v>283</v>
      </c>
      <c r="M283" s="77"/>
      <c r="N283" s="72"/>
      <c r="O283" s="79" t="s">
        <v>298</v>
      </c>
      <c r="P283" s="81">
        <v>43479.92460648148</v>
      </c>
      <c r="Q283" s="79" t="s">
        <v>358</v>
      </c>
      <c r="R283" s="83" t="s">
        <v>438</v>
      </c>
      <c r="S283" s="79" t="s">
        <v>458</v>
      </c>
      <c r="T283" s="79"/>
      <c r="U283" s="79"/>
      <c r="V283" s="83" t="s">
        <v>581</v>
      </c>
      <c r="W283" s="81">
        <v>43479.92460648148</v>
      </c>
      <c r="X283" s="83" t="s">
        <v>647</v>
      </c>
      <c r="Y283" s="79"/>
      <c r="Z283" s="79"/>
      <c r="AA283" s="82" t="s">
        <v>772</v>
      </c>
      <c r="AB283" s="79"/>
      <c r="AC283" s="79" t="b">
        <v>0</v>
      </c>
      <c r="AD283" s="79">
        <v>0</v>
      </c>
      <c r="AE283" s="82" t="s">
        <v>837</v>
      </c>
      <c r="AF283" s="79" t="b">
        <v>0</v>
      </c>
      <c r="AG283" s="79" t="s">
        <v>850</v>
      </c>
      <c r="AH283" s="79"/>
      <c r="AI283" s="82" t="s">
        <v>837</v>
      </c>
      <c r="AJ283" s="79" t="b">
        <v>0</v>
      </c>
      <c r="AK283" s="79">
        <v>1</v>
      </c>
      <c r="AL283" s="82" t="s">
        <v>767</v>
      </c>
      <c r="AM283" s="79" t="s">
        <v>862</v>
      </c>
      <c r="AN283" s="79" t="b">
        <v>0</v>
      </c>
      <c r="AO283" s="82" t="s">
        <v>767</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4</v>
      </c>
      <c r="BC283" s="78" t="str">
        <f>REPLACE(INDEX(GroupVertices[Group],MATCH(Edges[[#This Row],[Vertex 2]],GroupVertices[Vertex],0)),1,1,"")</f>
        <v>2</v>
      </c>
      <c r="BD283" s="48"/>
      <c r="BE283" s="49"/>
      <c r="BF283" s="48"/>
      <c r="BG283" s="49"/>
      <c r="BH283" s="48"/>
      <c r="BI283" s="49"/>
      <c r="BJ283" s="48"/>
      <c r="BK283" s="49"/>
      <c r="BL283" s="48"/>
    </row>
    <row r="284" spans="1:64" ht="15">
      <c r="A284" s="64" t="s">
        <v>236</v>
      </c>
      <c r="B284" s="64" t="s">
        <v>236</v>
      </c>
      <c r="C284" s="65" t="s">
        <v>2282</v>
      </c>
      <c r="D284" s="66">
        <v>3</v>
      </c>
      <c r="E284" s="67" t="s">
        <v>132</v>
      </c>
      <c r="F284" s="68">
        <v>35</v>
      </c>
      <c r="G284" s="65"/>
      <c r="H284" s="69"/>
      <c r="I284" s="70"/>
      <c r="J284" s="70"/>
      <c r="K284" s="34" t="s">
        <v>65</v>
      </c>
      <c r="L284" s="77">
        <v>284</v>
      </c>
      <c r="M284" s="77"/>
      <c r="N284" s="72"/>
      <c r="O284" s="79" t="s">
        <v>176</v>
      </c>
      <c r="P284" s="81">
        <v>43480.779178240744</v>
      </c>
      <c r="Q284" s="79" t="s">
        <v>361</v>
      </c>
      <c r="R284" s="83" t="s">
        <v>439</v>
      </c>
      <c r="S284" s="79" t="s">
        <v>460</v>
      </c>
      <c r="T284" s="79" t="s">
        <v>471</v>
      </c>
      <c r="U284" s="79"/>
      <c r="V284" s="83" t="s">
        <v>582</v>
      </c>
      <c r="W284" s="81">
        <v>43480.779178240744</v>
      </c>
      <c r="X284" s="83" t="s">
        <v>651</v>
      </c>
      <c r="Y284" s="79"/>
      <c r="Z284" s="79"/>
      <c r="AA284" s="82" t="s">
        <v>776</v>
      </c>
      <c r="AB284" s="79"/>
      <c r="AC284" s="79" t="b">
        <v>0</v>
      </c>
      <c r="AD284" s="79">
        <v>0</v>
      </c>
      <c r="AE284" s="82" t="s">
        <v>837</v>
      </c>
      <c r="AF284" s="79" t="b">
        <v>0</v>
      </c>
      <c r="AG284" s="79" t="s">
        <v>850</v>
      </c>
      <c r="AH284" s="79"/>
      <c r="AI284" s="82" t="s">
        <v>837</v>
      </c>
      <c r="AJ284" s="79" t="b">
        <v>0</v>
      </c>
      <c r="AK284" s="79">
        <v>0</v>
      </c>
      <c r="AL284" s="82" t="s">
        <v>837</v>
      </c>
      <c r="AM284" s="79" t="s">
        <v>863</v>
      </c>
      <c r="AN284" s="79" t="b">
        <v>0</v>
      </c>
      <c r="AO284" s="82" t="s">
        <v>776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2</v>
      </c>
      <c r="BE284" s="49">
        <v>10.526315789473685</v>
      </c>
      <c r="BF284" s="48">
        <v>1</v>
      </c>
      <c r="BG284" s="49">
        <v>5.2631578947368425</v>
      </c>
      <c r="BH284" s="48">
        <v>0</v>
      </c>
      <c r="BI284" s="49">
        <v>0</v>
      </c>
      <c r="BJ284" s="48">
        <v>16</v>
      </c>
      <c r="BK284" s="49">
        <v>84.21052631578948</v>
      </c>
      <c r="BL284" s="48">
        <v>19</v>
      </c>
    </row>
    <row r="285" spans="1:64" ht="15">
      <c r="A285" s="64" t="s">
        <v>225</v>
      </c>
      <c r="B285" s="64" t="s">
        <v>224</v>
      </c>
      <c r="C285" s="65" t="s">
        <v>2282</v>
      </c>
      <c r="D285" s="66">
        <v>3</v>
      </c>
      <c r="E285" s="67" t="s">
        <v>132</v>
      </c>
      <c r="F285" s="68">
        <v>35</v>
      </c>
      <c r="G285" s="65"/>
      <c r="H285" s="69"/>
      <c r="I285" s="70"/>
      <c r="J285" s="70"/>
      <c r="K285" s="34" t="s">
        <v>66</v>
      </c>
      <c r="L285" s="77">
        <v>285</v>
      </c>
      <c r="M285" s="77"/>
      <c r="N285" s="72"/>
      <c r="O285" s="79" t="s">
        <v>298</v>
      </c>
      <c r="P285" s="81">
        <v>43415.46574074074</v>
      </c>
      <c r="Q285" s="79" t="s">
        <v>313</v>
      </c>
      <c r="R285" s="79"/>
      <c r="S285" s="79"/>
      <c r="T285" s="79"/>
      <c r="U285" s="79"/>
      <c r="V285" s="83" t="s">
        <v>571</v>
      </c>
      <c r="W285" s="81">
        <v>43415.46574074074</v>
      </c>
      <c r="X285" s="83" t="s">
        <v>598</v>
      </c>
      <c r="Y285" s="79"/>
      <c r="Z285" s="79"/>
      <c r="AA285" s="82" t="s">
        <v>723</v>
      </c>
      <c r="AB285" s="79"/>
      <c r="AC285" s="79" t="b">
        <v>0</v>
      </c>
      <c r="AD285" s="79">
        <v>0</v>
      </c>
      <c r="AE285" s="82" t="s">
        <v>837</v>
      </c>
      <c r="AF285" s="79" t="b">
        <v>0</v>
      </c>
      <c r="AG285" s="79" t="s">
        <v>850</v>
      </c>
      <c r="AH285" s="79"/>
      <c r="AI285" s="82" t="s">
        <v>837</v>
      </c>
      <c r="AJ285" s="79" t="b">
        <v>0</v>
      </c>
      <c r="AK285" s="79">
        <v>2</v>
      </c>
      <c r="AL285" s="82" t="s">
        <v>722</v>
      </c>
      <c r="AM285" s="79" t="s">
        <v>858</v>
      </c>
      <c r="AN285" s="79" t="b">
        <v>0</v>
      </c>
      <c r="AO285" s="82" t="s">
        <v>722</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224</v>
      </c>
      <c r="B286" s="64" t="s">
        <v>225</v>
      </c>
      <c r="C286" s="65" t="s">
        <v>2283</v>
      </c>
      <c r="D286" s="66">
        <v>3.4375</v>
      </c>
      <c r="E286" s="67" t="s">
        <v>136</v>
      </c>
      <c r="F286" s="68">
        <v>33.5625</v>
      </c>
      <c r="G286" s="65"/>
      <c r="H286" s="69"/>
      <c r="I286" s="70"/>
      <c r="J286" s="70"/>
      <c r="K286" s="34" t="s">
        <v>66</v>
      </c>
      <c r="L286" s="77">
        <v>286</v>
      </c>
      <c r="M286" s="77"/>
      <c r="N286" s="72"/>
      <c r="O286" s="79" t="s">
        <v>298</v>
      </c>
      <c r="P286" s="81">
        <v>43412.62582175926</v>
      </c>
      <c r="Q286" s="79" t="s">
        <v>312</v>
      </c>
      <c r="R286" s="79"/>
      <c r="S286" s="79"/>
      <c r="T286" s="79" t="s">
        <v>480</v>
      </c>
      <c r="U286" s="83" t="s">
        <v>521</v>
      </c>
      <c r="V286" s="83" t="s">
        <v>521</v>
      </c>
      <c r="W286" s="81">
        <v>43412.62582175926</v>
      </c>
      <c r="X286" s="83" t="s">
        <v>597</v>
      </c>
      <c r="Y286" s="79"/>
      <c r="Z286" s="79"/>
      <c r="AA286" s="82" t="s">
        <v>722</v>
      </c>
      <c r="AB286" s="79"/>
      <c r="AC286" s="79" t="b">
        <v>0</v>
      </c>
      <c r="AD286" s="79">
        <v>5</v>
      </c>
      <c r="AE286" s="82" t="s">
        <v>837</v>
      </c>
      <c r="AF286" s="79" t="b">
        <v>0</v>
      </c>
      <c r="AG286" s="79" t="s">
        <v>850</v>
      </c>
      <c r="AH286" s="79"/>
      <c r="AI286" s="82" t="s">
        <v>837</v>
      </c>
      <c r="AJ286" s="79" t="b">
        <v>0</v>
      </c>
      <c r="AK286" s="79">
        <v>1</v>
      </c>
      <c r="AL286" s="82" t="s">
        <v>837</v>
      </c>
      <c r="AM286" s="79" t="s">
        <v>856</v>
      </c>
      <c r="AN286" s="79" t="b">
        <v>0</v>
      </c>
      <c r="AO286" s="82" t="s">
        <v>722</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5</v>
      </c>
      <c r="BC286" s="78" t="str">
        <f>REPLACE(INDEX(GroupVertices[Group],MATCH(Edges[[#This Row],[Vertex 2]],GroupVertices[Vertex],0)),1,1,"")</f>
        <v>5</v>
      </c>
      <c r="BD286" s="48"/>
      <c r="BE286" s="49"/>
      <c r="BF286" s="48"/>
      <c r="BG286" s="49"/>
      <c r="BH286" s="48"/>
      <c r="BI286" s="49"/>
      <c r="BJ286" s="48"/>
      <c r="BK286" s="49"/>
      <c r="BL286" s="48"/>
    </row>
    <row r="287" spans="1:64" ht="15">
      <c r="A287" s="64" t="s">
        <v>224</v>
      </c>
      <c r="B287" s="64" t="s">
        <v>225</v>
      </c>
      <c r="C287" s="65" t="s">
        <v>2283</v>
      </c>
      <c r="D287" s="66">
        <v>3.4375</v>
      </c>
      <c r="E287" s="67" t="s">
        <v>136</v>
      </c>
      <c r="F287" s="68">
        <v>33.5625</v>
      </c>
      <c r="G287" s="65"/>
      <c r="H287" s="69"/>
      <c r="I287" s="70"/>
      <c r="J287" s="70"/>
      <c r="K287" s="34" t="s">
        <v>66</v>
      </c>
      <c r="L287" s="77">
        <v>287</v>
      </c>
      <c r="M287" s="77"/>
      <c r="N287" s="72"/>
      <c r="O287" s="79" t="s">
        <v>298</v>
      </c>
      <c r="P287" s="81">
        <v>43412.65219907407</v>
      </c>
      <c r="Q287" s="79" t="s">
        <v>362</v>
      </c>
      <c r="R287" s="79"/>
      <c r="S287" s="79"/>
      <c r="T287" s="79"/>
      <c r="U287" s="79"/>
      <c r="V287" s="83" t="s">
        <v>573</v>
      </c>
      <c r="W287" s="81">
        <v>43412.65219907407</v>
      </c>
      <c r="X287" s="83" t="s">
        <v>652</v>
      </c>
      <c r="Y287" s="79"/>
      <c r="Z287" s="79"/>
      <c r="AA287" s="82" t="s">
        <v>777</v>
      </c>
      <c r="AB287" s="79"/>
      <c r="AC287" s="79" t="b">
        <v>0</v>
      </c>
      <c r="AD287" s="79">
        <v>0</v>
      </c>
      <c r="AE287" s="82" t="s">
        <v>837</v>
      </c>
      <c r="AF287" s="79" t="b">
        <v>1</v>
      </c>
      <c r="AG287" s="79" t="s">
        <v>850</v>
      </c>
      <c r="AH287" s="79"/>
      <c r="AI287" s="82" t="s">
        <v>722</v>
      </c>
      <c r="AJ287" s="79" t="b">
        <v>0</v>
      </c>
      <c r="AK287" s="79">
        <v>1</v>
      </c>
      <c r="AL287" s="82" t="s">
        <v>778</v>
      </c>
      <c r="AM287" s="79" t="s">
        <v>856</v>
      </c>
      <c r="AN287" s="79" t="b">
        <v>0</v>
      </c>
      <c r="AO287" s="82" t="s">
        <v>778</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5</v>
      </c>
      <c r="BC287" s="78" t="str">
        <f>REPLACE(INDEX(GroupVertices[Group],MATCH(Edges[[#This Row],[Vertex 2]],GroupVertices[Vertex],0)),1,1,"")</f>
        <v>5</v>
      </c>
      <c r="BD287" s="48"/>
      <c r="BE287" s="49"/>
      <c r="BF287" s="48"/>
      <c r="BG287" s="49"/>
      <c r="BH287" s="48"/>
      <c r="BI287" s="49"/>
      <c r="BJ287" s="48"/>
      <c r="BK287" s="49"/>
      <c r="BL287" s="48"/>
    </row>
    <row r="288" spans="1:64" ht="15">
      <c r="A288" s="64" t="s">
        <v>237</v>
      </c>
      <c r="B288" s="64" t="s">
        <v>225</v>
      </c>
      <c r="C288" s="65" t="s">
        <v>2283</v>
      </c>
      <c r="D288" s="66">
        <v>3.4375</v>
      </c>
      <c r="E288" s="67" t="s">
        <v>136</v>
      </c>
      <c r="F288" s="68">
        <v>33.5625</v>
      </c>
      <c r="G288" s="65"/>
      <c r="H288" s="69"/>
      <c r="I288" s="70"/>
      <c r="J288" s="70"/>
      <c r="K288" s="34" t="s">
        <v>65</v>
      </c>
      <c r="L288" s="77">
        <v>288</v>
      </c>
      <c r="M288" s="77"/>
      <c r="N288" s="72"/>
      <c r="O288" s="79" t="s">
        <v>298</v>
      </c>
      <c r="P288" s="81">
        <v>43412.65114583333</v>
      </c>
      <c r="Q288" s="79" t="s">
        <v>363</v>
      </c>
      <c r="R288" s="83" t="s">
        <v>440</v>
      </c>
      <c r="S288" s="79" t="s">
        <v>461</v>
      </c>
      <c r="T288" s="79" t="s">
        <v>497</v>
      </c>
      <c r="U288" s="79"/>
      <c r="V288" s="83" t="s">
        <v>583</v>
      </c>
      <c r="W288" s="81">
        <v>43412.65114583333</v>
      </c>
      <c r="X288" s="83" t="s">
        <v>653</v>
      </c>
      <c r="Y288" s="79"/>
      <c r="Z288" s="79"/>
      <c r="AA288" s="82" t="s">
        <v>778</v>
      </c>
      <c r="AB288" s="79"/>
      <c r="AC288" s="79" t="b">
        <v>0</v>
      </c>
      <c r="AD288" s="79">
        <v>1</v>
      </c>
      <c r="AE288" s="82" t="s">
        <v>837</v>
      </c>
      <c r="AF288" s="79" t="b">
        <v>1</v>
      </c>
      <c r="AG288" s="79" t="s">
        <v>850</v>
      </c>
      <c r="AH288" s="79"/>
      <c r="AI288" s="82" t="s">
        <v>722</v>
      </c>
      <c r="AJ288" s="79" t="b">
        <v>0</v>
      </c>
      <c r="AK288" s="79">
        <v>1</v>
      </c>
      <c r="AL288" s="82" t="s">
        <v>837</v>
      </c>
      <c r="AM288" s="79" t="s">
        <v>859</v>
      </c>
      <c r="AN288" s="79" t="b">
        <v>0</v>
      </c>
      <c r="AO288" s="82" t="s">
        <v>778</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2</v>
      </c>
      <c r="BC288" s="78" t="str">
        <f>REPLACE(INDEX(GroupVertices[Group],MATCH(Edges[[#This Row],[Vertex 2]],GroupVertices[Vertex],0)),1,1,"")</f>
        <v>5</v>
      </c>
      <c r="BD288" s="48"/>
      <c r="BE288" s="49"/>
      <c r="BF288" s="48"/>
      <c r="BG288" s="49"/>
      <c r="BH288" s="48"/>
      <c r="BI288" s="49"/>
      <c r="BJ288" s="48"/>
      <c r="BK288" s="49"/>
      <c r="BL288" s="48"/>
    </row>
    <row r="289" spans="1:64" ht="15">
      <c r="A289" s="64" t="s">
        <v>237</v>
      </c>
      <c r="B289" s="64" t="s">
        <v>225</v>
      </c>
      <c r="C289" s="65" t="s">
        <v>2283</v>
      </c>
      <c r="D289" s="66">
        <v>3.4375</v>
      </c>
      <c r="E289" s="67" t="s">
        <v>136</v>
      </c>
      <c r="F289" s="68">
        <v>33.5625</v>
      </c>
      <c r="G289" s="65"/>
      <c r="H289" s="69"/>
      <c r="I289" s="70"/>
      <c r="J289" s="70"/>
      <c r="K289" s="34" t="s">
        <v>65</v>
      </c>
      <c r="L289" s="77">
        <v>289</v>
      </c>
      <c r="M289" s="77"/>
      <c r="N289" s="72"/>
      <c r="O289" s="79" t="s">
        <v>298</v>
      </c>
      <c r="P289" s="81">
        <v>43417.69671296296</v>
      </c>
      <c r="Q289" s="79" t="s">
        <v>364</v>
      </c>
      <c r="R289" s="83" t="s">
        <v>441</v>
      </c>
      <c r="S289" s="79" t="s">
        <v>462</v>
      </c>
      <c r="T289" s="79" t="s">
        <v>498</v>
      </c>
      <c r="U289" s="79"/>
      <c r="V289" s="83" t="s">
        <v>583</v>
      </c>
      <c r="W289" s="81">
        <v>43417.69671296296</v>
      </c>
      <c r="X289" s="83" t="s">
        <v>654</v>
      </c>
      <c r="Y289" s="79"/>
      <c r="Z289" s="79"/>
      <c r="AA289" s="82" t="s">
        <v>779</v>
      </c>
      <c r="AB289" s="79"/>
      <c r="AC289" s="79" t="b">
        <v>0</v>
      </c>
      <c r="AD289" s="79">
        <v>0</v>
      </c>
      <c r="AE289" s="82" t="s">
        <v>837</v>
      </c>
      <c r="AF289" s="79" t="b">
        <v>0</v>
      </c>
      <c r="AG289" s="79" t="s">
        <v>850</v>
      </c>
      <c r="AH289" s="79"/>
      <c r="AI289" s="82" t="s">
        <v>837</v>
      </c>
      <c r="AJ289" s="79" t="b">
        <v>0</v>
      </c>
      <c r="AK289" s="79">
        <v>0</v>
      </c>
      <c r="AL289" s="82" t="s">
        <v>837</v>
      </c>
      <c r="AM289" s="79" t="s">
        <v>859</v>
      </c>
      <c r="AN289" s="79" t="b">
        <v>0</v>
      </c>
      <c r="AO289" s="82" t="s">
        <v>779</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5</v>
      </c>
      <c r="BD289" s="48">
        <v>0</v>
      </c>
      <c r="BE289" s="49">
        <v>0</v>
      </c>
      <c r="BF289" s="48">
        <v>0</v>
      </c>
      <c r="BG289" s="49">
        <v>0</v>
      </c>
      <c r="BH289" s="48">
        <v>0</v>
      </c>
      <c r="BI289" s="49">
        <v>0</v>
      </c>
      <c r="BJ289" s="48">
        <v>16</v>
      </c>
      <c r="BK289" s="49">
        <v>100</v>
      </c>
      <c r="BL289" s="48">
        <v>16</v>
      </c>
    </row>
    <row r="290" spans="1:64" ht="15">
      <c r="A290" s="64" t="s">
        <v>224</v>
      </c>
      <c r="B290" s="64" t="s">
        <v>224</v>
      </c>
      <c r="C290" s="65" t="s">
        <v>2285</v>
      </c>
      <c r="D290" s="66">
        <v>3.875</v>
      </c>
      <c r="E290" s="67" t="s">
        <v>136</v>
      </c>
      <c r="F290" s="68">
        <v>32.125</v>
      </c>
      <c r="G290" s="65"/>
      <c r="H290" s="69"/>
      <c r="I290" s="70"/>
      <c r="J290" s="70"/>
      <c r="K290" s="34" t="s">
        <v>65</v>
      </c>
      <c r="L290" s="77">
        <v>290</v>
      </c>
      <c r="M290" s="77"/>
      <c r="N290" s="72"/>
      <c r="O290" s="79" t="s">
        <v>176</v>
      </c>
      <c r="P290" s="81">
        <v>43405.73994212963</v>
      </c>
      <c r="Q290" s="79" t="s">
        <v>365</v>
      </c>
      <c r="R290" s="83" t="s">
        <v>442</v>
      </c>
      <c r="S290" s="79" t="s">
        <v>461</v>
      </c>
      <c r="T290" s="79" t="s">
        <v>499</v>
      </c>
      <c r="U290" s="79"/>
      <c r="V290" s="83" t="s">
        <v>573</v>
      </c>
      <c r="W290" s="81">
        <v>43405.73994212963</v>
      </c>
      <c r="X290" s="83" t="s">
        <v>655</v>
      </c>
      <c r="Y290" s="79"/>
      <c r="Z290" s="79"/>
      <c r="AA290" s="82" t="s">
        <v>780</v>
      </c>
      <c r="AB290" s="79"/>
      <c r="AC290" s="79" t="b">
        <v>0</v>
      </c>
      <c r="AD290" s="79">
        <v>2</v>
      </c>
      <c r="AE290" s="82" t="s">
        <v>837</v>
      </c>
      <c r="AF290" s="79" t="b">
        <v>1</v>
      </c>
      <c r="AG290" s="79" t="s">
        <v>850</v>
      </c>
      <c r="AH290" s="79"/>
      <c r="AI290" s="82" t="s">
        <v>853</v>
      </c>
      <c r="AJ290" s="79" t="b">
        <v>0</v>
      </c>
      <c r="AK290" s="79">
        <v>1</v>
      </c>
      <c r="AL290" s="82" t="s">
        <v>837</v>
      </c>
      <c r="AM290" s="79" t="s">
        <v>856</v>
      </c>
      <c r="AN290" s="79" t="b">
        <v>0</v>
      </c>
      <c r="AO290" s="82" t="s">
        <v>780</v>
      </c>
      <c r="AP290" s="79" t="s">
        <v>176</v>
      </c>
      <c r="AQ290" s="79">
        <v>0</v>
      </c>
      <c r="AR290" s="79">
        <v>0</v>
      </c>
      <c r="AS290" s="79" t="s">
        <v>869</v>
      </c>
      <c r="AT290" s="79" t="s">
        <v>871</v>
      </c>
      <c r="AU290" s="79" t="s">
        <v>872</v>
      </c>
      <c r="AV290" s="79" t="s">
        <v>877</v>
      </c>
      <c r="AW290" s="79" t="s">
        <v>883</v>
      </c>
      <c r="AX290" s="79" t="s">
        <v>887</v>
      </c>
      <c r="AY290" s="79" t="s">
        <v>891</v>
      </c>
      <c r="AZ290" s="83" t="s">
        <v>896</v>
      </c>
      <c r="BA290">
        <v>3</v>
      </c>
      <c r="BB290" s="78" t="str">
        <f>REPLACE(INDEX(GroupVertices[Group],MATCH(Edges[[#This Row],[Vertex 1]],GroupVertices[Vertex],0)),1,1,"")</f>
        <v>5</v>
      </c>
      <c r="BC290" s="78" t="str">
        <f>REPLACE(INDEX(GroupVertices[Group],MATCH(Edges[[#This Row],[Vertex 2]],GroupVertices[Vertex],0)),1,1,"")</f>
        <v>5</v>
      </c>
      <c r="BD290" s="48">
        <v>0</v>
      </c>
      <c r="BE290" s="49">
        <v>0</v>
      </c>
      <c r="BF290" s="48">
        <v>0</v>
      </c>
      <c r="BG290" s="49">
        <v>0</v>
      </c>
      <c r="BH290" s="48">
        <v>0</v>
      </c>
      <c r="BI290" s="49">
        <v>0</v>
      </c>
      <c r="BJ290" s="48">
        <v>10</v>
      </c>
      <c r="BK290" s="49">
        <v>100</v>
      </c>
      <c r="BL290" s="48">
        <v>10</v>
      </c>
    </row>
    <row r="291" spans="1:64" ht="15">
      <c r="A291" s="64" t="s">
        <v>224</v>
      </c>
      <c r="B291" s="64" t="s">
        <v>237</v>
      </c>
      <c r="C291" s="65" t="s">
        <v>2294</v>
      </c>
      <c r="D291" s="66">
        <v>5.1875</v>
      </c>
      <c r="E291" s="67" t="s">
        <v>136</v>
      </c>
      <c r="F291" s="68">
        <v>27.8125</v>
      </c>
      <c r="G291" s="65"/>
      <c r="H291" s="69"/>
      <c r="I291" s="70"/>
      <c r="J291" s="70"/>
      <c r="K291" s="34" t="s">
        <v>66</v>
      </c>
      <c r="L291" s="77">
        <v>291</v>
      </c>
      <c r="M291" s="77"/>
      <c r="N291" s="72"/>
      <c r="O291" s="79" t="s">
        <v>298</v>
      </c>
      <c r="P291" s="81">
        <v>43412.62582175926</v>
      </c>
      <c r="Q291" s="79" t="s">
        <v>312</v>
      </c>
      <c r="R291" s="79"/>
      <c r="S291" s="79"/>
      <c r="T291" s="79" t="s">
        <v>480</v>
      </c>
      <c r="U291" s="83" t="s">
        <v>521</v>
      </c>
      <c r="V291" s="83" t="s">
        <v>521</v>
      </c>
      <c r="W291" s="81">
        <v>43412.62582175926</v>
      </c>
      <c r="X291" s="83" t="s">
        <v>597</v>
      </c>
      <c r="Y291" s="79"/>
      <c r="Z291" s="79"/>
      <c r="AA291" s="82" t="s">
        <v>722</v>
      </c>
      <c r="AB291" s="79"/>
      <c r="AC291" s="79" t="b">
        <v>0</v>
      </c>
      <c r="AD291" s="79">
        <v>5</v>
      </c>
      <c r="AE291" s="82" t="s">
        <v>837</v>
      </c>
      <c r="AF291" s="79" t="b">
        <v>0</v>
      </c>
      <c r="AG291" s="79" t="s">
        <v>850</v>
      </c>
      <c r="AH291" s="79"/>
      <c r="AI291" s="82" t="s">
        <v>837</v>
      </c>
      <c r="AJ291" s="79" t="b">
        <v>0</v>
      </c>
      <c r="AK291" s="79">
        <v>1</v>
      </c>
      <c r="AL291" s="82" t="s">
        <v>837</v>
      </c>
      <c r="AM291" s="79" t="s">
        <v>856</v>
      </c>
      <c r="AN291" s="79" t="b">
        <v>0</v>
      </c>
      <c r="AO291" s="82" t="s">
        <v>722</v>
      </c>
      <c r="AP291" s="79" t="s">
        <v>176</v>
      </c>
      <c r="AQ291" s="79">
        <v>0</v>
      </c>
      <c r="AR291" s="79">
        <v>0</v>
      </c>
      <c r="AS291" s="79"/>
      <c r="AT291" s="79"/>
      <c r="AU291" s="79"/>
      <c r="AV291" s="79"/>
      <c r="AW291" s="79"/>
      <c r="AX291" s="79"/>
      <c r="AY291" s="79"/>
      <c r="AZ291" s="79"/>
      <c r="BA291">
        <v>6</v>
      </c>
      <c r="BB291" s="78" t="str">
        <f>REPLACE(INDEX(GroupVertices[Group],MATCH(Edges[[#This Row],[Vertex 1]],GroupVertices[Vertex],0)),1,1,"")</f>
        <v>5</v>
      </c>
      <c r="BC291" s="78" t="str">
        <f>REPLACE(INDEX(GroupVertices[Group],MATCH(Edges[[#This Row],[Vertex 2]],GroupVertices[Vertex],0)),1,1,"")</f>
        <v>2</v>
      </c>
      <c r="BD291" s="48"/>
      <c r="BE291" s="49"/>
      <c r="BF291" s="48"/>
      <c r="BG291" s="49"/>
      <c r="BH291" s="48"/>
      <c r="BI291" s="49"/>
      <c r="BJ291" s="48"/>
      <c r="BK291" s="49"/>
      <c r="BL291" s="48"/>
    </row>
    <row r="292" spans="1:64" ht="15">
      <c r="A292" s="64" t="s">
        <v>224</v>
      </c>
      <c r="B292" s="64" t="s">
        <v>237</v>
      </c>
      <c r="C292" s="65" t="s">
        <v>2294</v>
      </c>
      <c r="D292" s="66">
        <v>5.1875</v>
      </c>
      <c r="E292" s="67" t="s">
        <v>136</v>
      </c>
      <c r="F292" s="68">
        <v>27.8125</v>
      </c>
      <c r="G292" s="65"/>
      <c r="H292" s="69"/>
      <c r="I292" s="70"/>
      <c r="J292" s="70"/>
      <c r="K292" s="34" t="s">
        <v>66</v>
      </c>
      <c r="L292" s="77">
        <v>292</v>
      </c>
      <c r="M292" s="77"/>
      <c r="N292" s="72"/>
      <c r="O292" s="79" t="s">
        <v>298</v>
      </c>
      <c r="P292" s="81">
        <v>43412.65219907407</v>
      </c>
      <c r="Q292" s="79" t="s">
        <v>362</v>
      </c>
      <c r="R292" s="79"/>
      <c r="S292" s="79"/>
      <c r="T292" s="79"/>
      <c r="U292" s="79"/>
      <c r="V292" s="83" t="s">
        <v>573</v>
      </c>
      <c r="W292" s="81">
        <v>43412.65219907407</v>
      </c>
      <c r="X292" s="83" t="s">
        <v>652</v>
      </c>
      <c r="Y292" s="79"/>
      <c r="Z292" s="79"/>
      <c r="AA292" s="82" t="s">
        <v>777</v>
      </c>
      <c r="AB292" s="79"/>
      <c r="AC292" s="79" t="b">
        <v>0</v>
      </c>
      <c r="AD292" s="79">
        <v>0</v>
      </c>
      <c r="AE292" s="82" t="s">
        <v>837</v>
      </c>
      <c r="AF292" s="79" t="b">
        <v>1</v>
      </c>
      <c r="AG292" s="79" t="s">
        <v>850</v>
      </c>
      <c r="AH292" s="79"/>
      <c r="AI292" s="82" t="s">
        <v>722</v>
      </c>
      <c r="AJ292" s="79" t="b">
        <v>0</v>
      </c>
      <c r="AK292" s="79">
        <v>1</v>
      </c>
      <c r="AL292" s="82" t="s">
        <v>778</v>
      </c>
      <c r="AM292" s="79" t="s">
        <v>856</v>
      </c>
      <c r="AN292" s="79" t="b">
        <v>0</v>
      </c>
      <c r="AO292" s="82" t="s">
        <v>778</v>
      </c>
      <c r="AP292" s="79" t="s">
        <v>176</v>
      </c>
      <c r="AQ292" s="79">
        <v>0</v>
      </c>
      <c r="AR292" s="79">
        <v>0</v>
      </c>
      <c r="AS292" s="79"/>
      <c r="AT292" s="79"/>
      <c r="AU292" s="79"/>
      <c r="AV292" s="79"/>
      <c r="AW292" s="79"/>
      <c r="AX292" s="79"/>
      <c r="AY292" s="79"/>
      <c r="AZ292" s="79"/>
      <c r="BA292">
        <v>6</v>
      </c>
      <c r="BB292" s="78" t="str">
        <f>REPLACE(INDEX(GroupVertices[Group],MATCH(Edges[[#This Row],[Vertex 1]],GroupVertices[Vertex],0)),1,1,"")</f>
        <v>5</v>
      </c>
      <c r="BC292" s="78" t="str">
        <f>REPLACE(INDEX(GroupVertices[Group],MATCH(Edges[[#This Row],[Vertex 2]],GroupVertices[Vertex],0)),1,1,"")</f>
        <v>2</v>
      </c>
      <c r="BD292" s="48">
        <v>0</v>
      </c>
      <c r="BE292" s="49">
        <v>0</v>
      </c>
      <c r="BF292" s="48">
        <v>0</v>
      </c>
      <c r="BG292" s="49">
        <v>0</v>
      </c>
      <c r="BH292" s="48">
        <v>0</v>
      </c>
      <c r="BI292" s="49">
        <v>0</v>
      </c>
      <c r="BJ292" s="48">
        <v>23</v>
      </c>
      <c r="BK292" s="49">
        <v>100</v>
      </c>
      <c r="BL292" s="48">
        <v>23</v>
      </c>
    </row>
    <row r="293" spans="1:64" ht="15">
      <c r="A293" s="64" t="s">
        <v>224</v>
      </c>
      <c r="B293" s="64" t="s">
        <v>237</v>
      </c>
      <c r="C293" s="65" t="s">
        <v>2294</v>
      </c>
      <c r="D293" s="66">
        <v>5.1875</v>
      </c>
      <c r="E293" s="67" t="s">
        <v>136</v>
      </c>
      <c r="F293" s="68">
        <v>27.8125</v>
      </c>
      <c r="G293" s="65"/>
      <c r="H293" s="69"/>
      <c r="I293" s="70"/>
      <c r="J293" s="70"/>
      <c r="K293" s="34" t="s">
        <v>66</v>
      </c>
      <c r="L293" s="77">
        <v>293</v>
      </c>
      <c r="M293" s="77"/>
      <c r="N293" s="72"/>
      <c r="O293" s="79" t="s">
        <v>298</v>
      </c>
      <c r="P293" s="81">
        <v>43420.92800925926</v>
      </c>
      <c r="Q293" s="79" t="s">
        <v>359</v>
      </c>
      <c r="R293" s="79"/>
      <c r="S293" s="79"/>
      <c r="T293" s="79" t="s">
        <v>495</v>
      </c>
      <c r="U293" s="83" t="s">
        <v>529</v>
      </c>
      <c r="V293" s="83" t="s">
        <v>529</v>
      </c>
      <c r="W293" s="81">
        <v>43420.92800925926</v>
      </c>
      <c r="X293" s="83" t="s">
        <v>648</v>
      </c>
      <c r="Y293" s="79"/>
      <c r="Z293" s="79"/>
      <c r="AA293" s="82" t="s">
        <v>773</v>
      </c>
      <c r="AB293" s="79"/>
      <c r="AC293" s="79" t="b">
        <v>0</v>
      </c>
      <c r="AD293" s="79">
        <v>3</v>
      </c>
      <c r="AE293" s="82" t="s">
        <v>837</v>
      </c>
      <c r="AF293" s="79" t="b">
        <v>0</v>
      </c>
      <c r="AG293" s="79" t="s">
        <v>850</v>
      </c>
      <c r="AH293" s="79"/>
      <c r="AI293" s="82" t="s">
        <v>837</v>
      </c>
      <c r="AJ293" s="79" t="b">
        <v>0</v>
      </c>
      <c r="AK293" s="79">
        <v>0</v>
      </c>
      <c r="AL293" s="82" t="s">
        <v>837</v>
      </c>
      <c r="AM293" s="79" t="s">
        <v>856</v>
      </c>
      <c r="AN293" s="79" t="b">
        <v>0</v>
      </c>
      <c r="AO293" s="82" t="s">
        <v>773</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5</v>
      </c>
      <c r="BC293" s="78" t="str">
        <f>REPLACE(INDEX(GroupVertices[Group],MATCH(Edges[[#This Row],[Vertex 2]],GroupVertices[Vertex],0)),1,1,"")</f>
        <v>2</v>
      </c>
      <c r="BD293" s="48">
        <v>1</v>
      </c>
      <c r="BE293" s="49">
        <v>7.6923076923076925</v>
      </c>
      <c r="BF293" s="48">
        <v>0</v>
      </c>
      <c r="BG293" s="49">
        <v>0</v>
      </c>
      <c r="BH293" s="48">
        <v>0</v>
      </c>
      <c r="BI293" s="49">
        <v>0</v>
      </c>
      <c r="BJ293" s="48">
        <v>12</v>
      </c>
      <c r="BK293" s="49">
        <v>92.3076923076923</v>
      </c>
      <c r="BL293" s="48">
        <v>13</v>
      </c>
    </row>
    <row r="294" spans="1:64" ht="15">
      <c r="A294" s="64" t="s">
        <v>224</v>
      </c>
      <c r="B294" s="64" t="s">
        <v>237</v>
      </c>
      <c r="C294" s="65" t="s">
        <v>2294</v>
      </c>
      <c r="D294" s="66">
        <v>5.1875</v>
      </c>
      <c r="E294" s="67" t="s">
        <v>136</v>
      </c>
      <c r="F294" s="68">
        <v>27.8125</v>
      </c>
      <c r="G294" s="65"/>
      <c r="H294" s="69"/>
      <c r="I294" s="70"/>
      <c r="J294" s="70"/>
      <c r="K294" s="34" t="s">
        <v>66</v>
      </c>
      <c r="L294" s="77">
        <v>294</v>
      </c>
      <c r="M294" s="77"/>
      <c r="N294" s="72"/>
      <c r="O294" s="79" t="s">
        <v>298</v>
      </c>
      <c r="P294" s="81">
        <v>43420.951585648145</v>
      </c>
      <c r="Q294" s="79" t="s">
        <v>366</v>
      </c>
      <c r="R294" s="79"/>
      <c r="S294" s="79"/>
      <c r="T294" s="79" t="s">
        <v>500</v>
      </c>
      <c r="U294" s="79"/>
      <c r="V294" s="83" t="s">
        <v>573</v>
      </c>
      <c r="W294" s="81">
        <v>43420.951585648145</v>
      </c>
      <c r="X294" s="83" t="s">
        <v>656</v>
      </c>
      <c r="Y294" s="79"/>
      <c r="Z294" s="79"/>
      <c r="AA294" s="82" t="s">
        <v>781</v>
      </c>
      <c r="AB294" s="79"/>
      <c r="AC294" s="79" t="b">
        <v>0</v>
      </c>
      <c r="AD294" s="79">
        <v>0</v>
      </c>
      <c r="AE294" s="82" t="s">
        <v>837</v>
      </c>
      <c r="AF294" s="79" t="b">
        <v>0</v>
      </c>
      <c r="AG294" s="79" t="s">
        <v>850</v>
      </c>
      <c r="AH294" s="79"/>
      <c r="AI294" s="82" t="s">
        <v>837</v>
      </c>
      <c r="AJ294" s="79" t="b">
        <v>0</v>
      </c>
      <c r="AK294" s="79">
        <v>1</v>
      </c>
      <c r="AL294" s="82" t="s">
        <v>786</v>
      </c>
      <c r="AM294" s="79" t="s">
        <v>856</v>
      </c>
      <c r="AN294" s="79" t="b">
        <v>0</v>
      </c>
      <c r="AO294" s="82" t="s">
        <v>786</v>
      </c>
      <c r="AP294" s="79" t="s">
        <v>176</v>
      </c>
      <c r="AQ294" s="79">
        <v>0</v>
      </c>
      <c r="AR294" s="79">
        <v>0</v>
      </c>
      <c r="AS294" s="79"/>
      <c r="AT294" s="79"/>
      <c r="AU294" s="79"/>
      <c r="AV294" s="79"/>
      <c r="AW294" s="79"/>
      <c r="AX294" s="79"/>
      <c r="AY294" s="79"/>
      <c r="AZ294" s="79"/>
      <c r="BA294">
        <v>6</v>
      </c>
      <c r="BB294" s="78" t="str">
        <f>REPLACE(INDEX(GroupVertices[Group],MATCH(Edges[[#This Row],[Vertex 1]],GroupVertices[Vertex],0)),1,1,"")</f>
        <v>5</v>
      </c>
      <c r="BC294" s="78" t="str">
        <f>REPLACE(INDEX(GroupVertices[Group],MATCH(Edges[[#This Row],[Vertex 2]],GroupVertices[Vertex],0)),1,1,"")</f>
        <v>2</v>
      </c>
      <c r="BD294" s="48">
        <v>2</v>
      </c>
      <c r="BE294" s="49">
        <v>9.090909090909092</v>
      </c>
      <c r="BF294" s="48">
        <v>0</v>
      </c>
      <c r="BG294" s="49">
        <v>0</v>
      </c>
      <c r="BH294" s="48">
        <v>0</v>
      </c>
      <c r="BI294" s="49">
        <v>0</v>
      </c>
      <c r="BJ294" s="48">
        <v>20</v>
      </c>
      <c r="BK294" s="49">
        <v>90.9090909090909</v>
      </c>
      <c r="BL294" s="48">
        <v>22</v>
      </c>
    </row>
    <row r="295" spans="1:64" ht="15">
      <c r="A295" s="64" t="s">
        <v>224</v>
      </c>
      <c r="B295" s="64" t="s">
        <v>237</v>
      </c>
      <c r="C295" s="65" t="s">
        <v>2294</v>
      </c>
      <c r="D295" s="66">
        <v>5.1875</v>
      </c>
      <c r="E295" s="67" t="s">
        <v>136</v>
      </c>
      <c r="F295" s="68">
        <v>27.8125</v>
      </c>
      <c r="G295" s="65"/>
      <c r="H295" s="69"/>
      <c r="I295" s="70"/>
      <c r="J295" s="70"/>
      <c r="K295" s="34" t="s">
        <v>66</v>
      </c>
      <c r="L295" s="77">
        <v>295</v>
      </c>
      <c r="M295" s="77"/>
      <c r="N295" s="72"/>
      <c r="O295" s="79" t="s">
        <v>298</v>
      </c>
      <c r="P295" s="81">
        <v>43423.963796296295</v>
      </c>
      <c r="Q295" s="79" t="s">
        <v>319</v>
      </c>
      <c r="R295" s="79"/>
      <c r="S295" s="79"/>
      <c r="T295" s="79"/>
      <c r="U295" s="79"/>
      <c r="V295" s="83" t="s">
        <v>573</v>
      </c>
      <c r="W295" s="81">
        <v>43423.963796296295</v>
      </c>
      <c r="X295" s="83" t="s">
        <v>657</v>
      </c>
      <c r="Y295" s="79"/>
      <c r="Z295" s="79"/>
      <c r="AA295" s="82" t="s">
        <v>782</v>
      </c>
      <c r="AB295" s="79"/>
      <c r="AC295" s="79" t="b">
        <v>0</v>
      </c>
      <c r="AD295" s="79">
        <v>0</v>
      </c>
      <c r="AE295" s="82" t="s">
        <v>837</v>
      </c>
      <c r="AF295" s="79" t="b">
        <v>0</v>
      </c>
      <c r="AG295" s="79" t="s">
        <v>850</v>
      </c>
      <c r="AH295" s="79"/>
      <c r="AI295" s="82" t="s">
        <v>837</v>
      </c>
      <c r="AJ295" s="79" t="b">
        <v>0</v>
      </c>
      <c r="AK295" s="79">
        <v>2</v>
      </c>
      <c r="AL295" s="82" t="s">
        <v>801</v>
      </c>
      <c r="AM295" s="79" t="s">
        <v>856</v>
      </c>
      <c r="AN295" s="79" t="b">
        <v>0</v>
      </c>
      <c r="AO295" s="82" t="s">
        <v>801</v>
      </c>
      <c r="AP295" s="79" t="s">
        <v>176</v>
      </c>
      <c r="AQ295" s="79">
        <v>0</v>
      </c>
      <c r="AR295" s="79">
        <v>0</v>
      </c>
      <c r="AS295" s="79"/>
      <c r="AT295" s="79"/>
      <c r="AU295" s="79"/>
      <c r="AV295" s="79"/>
      <c r="AW295" s="79"/>
      <c r="AX295" s="79"/>
      <c r="AY295" s="79"/>
      <c r="AZ295" s="79"/>
      <c r="BA295">
        <v>6</v>
      </c>
      <c r="BB295" s="78" t="str">
        <f>REPLACE(INDEX(GroupVertices[Group],MATCH(Edges[[#This Row],[Vertex 1]],GroupVertices[Vertex],0)),1,1,"")</f>
        <v>5</v>
      </c>
      <c r="BC295" s="78" t="str">
        <f>REPLACE(INDEX(GroupVertices[Group],MATCH(Edges[[#This Row],[Vertex 2]],GroupVertices[Vertex],0)),1,1,"")</f>
        <v>2</v>
      </c>
      <c r="BD295" s="48">
        <v>2</v>
      </c>
      <c r="BE295" s="49">
        <v>8.695652173913043</v>
      </c>
      <c r="BF295" s="48">
        <v>2</v>
      </c>
      <c r="BG295" s="49">
        <v>8.695652173913043</v>
      </c>
      <c r="BH295" s="48">
        <v>0</v>
      </c>
      <c r="BI295" s="49">
        <v>0</v>
      </c>
      <c r="BJ295" s="48">
        <v>19</v>
      </c>
      <c r="BK295" s="49">
        <v>82.6086956521739</v>
      </c>
      <c r="BL295" s="48">
        <v>23</v>
      </c>
    </row>
    <row r="296" spans="1:64" ht="15">
      <c r="A296" s="64" t="s">
        <v>224</v>
      </c>
      <c r="B296" s="64" t="s">
        <v>237</v>
      </c>
      <c r="C296" s="65" t="s">
        <v>2294</v>
      </c>
      <c r="D296" s="66">
        <v>5.1875</v>
      </c>
      <c r="E296" s="67" t="s">
        <v>136</v>
      </c>
      <c r="F296" s="68">
        <v>27.8125</v>
      </c>
      <c r="G296" s="65"/>
      <c r="H296" s="69"/>
      <c r="I296" s="70"/>
      <c r="J296" s="70"/>
      <c r="K296" s="34" t="s">
        <v>66</v>
      </c>
      <c r="L296" s="77">
        <v>296</v>
      </c>
      <c r="M296" s="77"/>
      <c r="N296" s="72"/>
      <c r="O296" s="79" t="s">
        <v>298</v>
      </c>
      <c r="P296" s="81">
        <v>43432.65813657407</v>
      </c>
      <c r="Q296" s="79" t="s">
        <v>367</v>
      </c>
      <c r="R296" s="79"/>
      <c r="S296" s="79"/>
      <c r="T296" s="79" t="s">
        <v>501</v>
      </c>
      <c r="U296" s="83" t="s">
        <v>530</v>
      </c>
      <c r="V296" s="83" t="s">
        <v>530</v>
      </c>
      <c r="W296" s="81">
        <v>43432.65813657407</v>
      </c>
      <c r="X296" s="83" t="s">
        <v>658</v>
      </c>
      <c r="Y296" s="79"/>
      <c r="Z296" s="79"/>
      <c r="AA296" s="82" t="s">
        <v>783</v>
      </c>
      <c r="AB296" s="79"/>
      <c r="AC296" s="79" t="b">
        <v>0</v>
      </c>
      <c r="AD296" s="79">
        <v>0</v>
      </c>
      <c r="AE296" s="82" t="s">
        <v>837</v>
      </c>
      <c r="AF296" s="79" t="b">
        <v>0</v>
      </c>
      <c r="AG296" s="79" t="s">
        <v>850</v>
      </c>
      <c r="AH296" s="79"/>
      <c r="AI296" s="82" t="s">
        <v>837</v>
      </c>
      <c r="AJ296" s="79" t="b">
        <v>0</v>
      </c>
      <c r="AK296" s="79">
        <v>1</v>
      </c>
      <c r="AL296" s="82" t="s">
        <v>804</v>
      </c>
      <c r="AM296" s="79" t="s">
        <v>856</v>
      </c>
      <c r="AN296" s="79" t="b">
        <v>0</v>
      </c>
      <c r="AO296" s="82" t="s">
        <v>804</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5</v>
      </c>
      <c r="BC296" s="78" t="str">
        <f>REPLACE(INDEX(GroupVertices[Group],MATCH(Edges[[#This Row],[Vertex 2]],GroupVertices[Vertex],0)),1,1,"")</f>
        <v>2</v>
      </c>
      <c r="BD296" s="48">
        <v>0</v>
      </c>
      <c r="BE296" s="49">
        <v>0</v>
      </c>
      <c r="BF296" s="48">
        <v>0</v>
      </c>
      <c r="BG296" s="49">
        <v>0</v>
      </c>
      <c r="BH296" s="48">
        <v>0</v>
      </c>
      <c r="BI296" s="49">
        <v>0</v>
      </c>
      <c r="BJ296" s="48">
        <v>10</v>
      </c>
      <c r="BK296" s="49">
        <v>100</v>
      </c>
      <c r="BL296" s="48">
        <v>10</v>
      </c>
    </row>
    <row r="297" spans="1:64" ht="15">
      <c r="A297" s="64" t="s">
        <v>224</v>
      </c>
      <c r="B297" s="64" t="s">
        <v>224</v>
      </c>
      <c r="C297" s="65" t="s">
        <v>2285</v>
      </c>
      <c r="D297" s="66">
        <v>3.875</v>
      </c>
      <c r="E297" s="67" t="s">
        <v>136</v>
      </c>
      <c r="F297" s="68">
        <v>32.125</v>
      </c>
      <c r="G297" s="65"/>
      <c r="H297" s="69"/>
      <c r="I297" s="70"/>
      <c r="J297" s="70"/>
      <c r="K297" s="34" t="s">
        <v>65</v>
      </c>
      <c r="L297" s="77">
        <v>297</v>
      </c>
      <c r="M297" s="77"/>
      <c r="N297" s="72"/>
      <c r="O297" s="79" t="s">
        <v>176</v>
      </c>
      <c r="P297" s="81">
        <v>43448.571076388886</v>
      </c>
      <c r="Q297" s="79" t="s">
        <v>368</v>
      </c>
      <c r="R297" s="83" t="s">
        <v>443</v>
      </c>
      <c r="S297" s="79" t="s">
        <v>461</v>
      </c>
      <c r="T297" s="79" t="s">
        <v>481</v>
      </c>
      <c r="U297" s="79"/>
      <c r="V297" s="83" t="s">
        <v>573</v>
      </c>
      <c r="W297" s="81">
        <v>43448.571076388886</v>
      </c>
      <c r="X297" s="83" t="s">
        <v>659</v>
      </c>
      <c r="Y297" s="79"/>
      <c r="Z297" s="79"/>
      <c r="AA297" s="82" t="s">
        <v>784</v>
      </c>
      <c r="AB297" s="79"/>
      <c r="AC297" s="79" t="b">
        <v>0</v>
      </c>
      <c r="AD297" s="79">
        <v>3</v>
      </c>
      <c r="AE297" s="82" t="s">
        <v>837</v>
      </c>
      <c r="AF297" s="79" t="b">
        <v>1</v>
      </c>
      <c r="AG297" s="79" t="s">
        <v>850</v>
      </c>
      <c r="AH297" s="79"/>
      <c r="AI297" s="82" t="s">
        <v>834</v>
      </c>
      <c r="AJ297" s="79" t="b">
        <v>0</v>
      </c>
      <c r="AK297" s="79">
        <v>1</v>
      </c>
      <c r="AL297" s="82" t="s">
        <v>837</v>
      </c>
      <c r="AM297" s="79" t="s">
        <v>856</v>
      </c>
      <c r="AN297" s="79" t="b">
        <v>0</v>
      </c>
      <c r="AO297" s="82" t="s">
        <v>784</v>
      </c>
      <c r="AP297" s="79" t="s">
        <v>176</v>
      </c>
      <c r="AQ297" s="79">
        <v>0</v>
      </c>
      <c r="AR297" s="79">
        <v>0</v>
      </c>
      <c r="AS297" s="79" t="s">
        <v>869</v>
      </c>
      <c r="AT297" s="79" t="s">
        <v>871</v>
      </c>
      <c r="AU297" s="79" t="s">
        <v>872</v>
      </c>
      <c r="AV297" s="79" t="s">
        <v>877</v>
      </c>
      <c r="AW297" s="79" t="s">
        <v>883</v>
      </c>
      <c r="AX297" s="79" t="s">
        <v>887</v>
      </c>
      <c r="AY297" s="79" t="s">
        <v>891</v>
      </c>
      <c r="AZ297" s="83" t="s">
        <v>896</v>
      </c>
      <c r="BA297">
        <v>3</v>
      </c>
      <c r="BB297" s="78" t="str">
        <f>REPLACE(INDEX(GroupVertices[Group],MATCH(Edges[[#This Row],[Vertex 1]],GroupVertices[Vertex],0)),1,1,"")</f>
        <v>5</v>
      </c>
      <c r="BC297" s="78" t="str">
        <f>REPLACE(INDEX(GroupVertices[Group],MATCH(Edges[[#This Row],[Vertex 2]],GroupVertices[Vertex],0)),1,1,"")</f>
        <v>5</v>
      </c>
      <c r="BD297" s="48">
        <v>3</v>
      </c>
      <c r="BE297" s="49">
        <v>18.75</v>
      </c>
      <c r="BF297" s="48">
        <v>0</v>
      </c>
      <c r="BG297" s="49">
        <v>0</v>
      </c>
      <c r="BH297" s="48">
        <v>0</v>
      </c>
      <c r="BI297" s="49">
        <v>0</v>
      </c>
      <c r="BJ297" s="48">
        <v>13</v>
      </c>
      <c r="BK297" s="49">
        <v>81.25</v>
      </c>
      <c r="BL297" s="48">
        <v>16</v>
      </c>
    </row>
    <row r="298" spans="1:64" ht="15">
      <c r="A298" s="64" t="s">
        <v>224</v>
      </c>
      <c r="B298" s="64" t="s">
        <v>224</v>
      </c>
      <c r="C298" s="65" t="s">
        <v>2285</v>
      </c>
      <c r="D298" s="66">
        <v>3.875</v>
      </c>
      <c r="E298" s="67" t="s">
        <v>136</v>
      </c>
      <c r="F298" s="68">
        <v>32.125</v>
      </c>
      <c r="G298" s="65"/>
      <c r="H298" s="69"/>
      <c r="I298" s="70"/>
      <c r="J298" s="70"/>
      <c r="K298" s="34" t="s">
        <v>65</v>
      </c>
      <c r="L298" s="77">
        <v>298</v>
      </c>
      <c r="M298" s="77"/>
      <c r="N298" s="72"/>
      <c r="O298" s="79" t="s">
        <v>176</v>
      </c>
      <c r="P298" s="81">
        <v>43475.92255787037</v>
      </c>
      <c r="Q298" s="79" t="s">
        <v>369</v>
      </c>
      <c r="R298" s="83" t="s">
        <v>444</v>
      </c>
      <c r="S298" s="79" t="s">
        <v>461</v>
      </c>
      <c r="T298" s="79" t="s">
        <v>502</v>
      </c>
      <c r="U298" s="79"/>
      <c r="V298" s="83" t="s">
        <v>573</v>
      </c>
      <c r="W298" s="81">
        <v>43475.92255787037</v>
      </c>
      <c r="X298" s="83" t="s">
        <v>660</v>
      </c>
      <c r="Y298" s="79"/>
      <c r="Z298" s="79"/>
      <c r="AA298" s="82" t="s">
        <v>785</v>
      </c>
      <c r="AB298" s="79"/>
      <c r="AC298" s="79" t="b">
        <v>0</v>
      </c>
      <c r="AD298" s="79">
        <v>0</v>
      </c>
      <c r="AE298" s="82" t="s">
        <v>837</v>
      </c>
      <c r="AF298" s="79" t="b">
        <v>1</v>
      </c>
      <c r="AG298" s="79" t="s">
        <v>850</v>
      </c>
      <c r="AH298" s="79"/>
      <c r="AI298" s="82" t="s">
        <v>825</v>
      </c>
      <c r="AJ298" s="79" t="b">
        <v>0</v>
      </c>
      <c r="AK298" s="79">
        <v>0</v>
      </c>
      <c r="AL298" s="82" t="s">
        <v>837</v>
      </c>
      <c r="AM298" s="79" t="s">
        <v>856</v>
      </c>
      <c r="AN298" s="79" t="b">
        <v>0</v>
      </c>
      <c r="AO298" s="82" t="s">
        <v>785</v>
      </c>
      <c r="AP298" s="79" t="s">
        <v>176</v>
      </c>
      <c r="AQ298" s="79">
        <v>0</v>
      </c>
      <c r="AR298" s="79">
        <v>0</v>
      </c>
      <c r="AS298" s="79" t="s">
        <v>870</v>
      </c>
      <c r="AT298" s="79" t="s">
        <v>871</v>
      </c>
      <c r="AU298" s="79" t="s">
        <v>872</v>
      </c>
      <c r="AV298" s="79" t="s">
        <v>878</v>
      </c>
      <c r="AW298" s="79" t="s">
        <v>884</v>
      </c>
      <c r="AX298" s="79" t="s">
        <v>888</v>
      </c>
      <c r="AY298" s="79" t="s">
        <v>889</v>
      </c>
      <c r="AZ298" s="83" t="s">
        <v>897</v>
      </c>
      <c r="BA298">
        <v>3</v>
      </c>
      <c r="BB298" s="78" t="str">
        <f>REPLACE(INDEX(GroupVertices[Group],MATCH(Edges[[#This Row],[Vertex 1]],GroupVertices[Vertex],0)),1,1,"")</f>
        <v>5</v>
      </c>
      <c r="BC298" s="78" t="str">
        <f>REPLACE(INDEX(GroupVertices[Group],MATCH(Edges[[#This Row],[Vertex 2]],GroupVertices[Vertex],0)),1,1,"")</f>
        <v>5</v>
      </c>
      <c r="BD298" s="48">
        <v>1</v>
      </c>
      <c r="BE298" s="49">
        <v>10</v>
      </c>
      <c r="BF298" s="48">
        <v>0</v>
      </c>
      <c r="BG298" s="49">
        <v>0</v>
      </c>
      <c r="BH298" s="48">
        <v>0</v>
      </c>
      <c r="BI298" s="49">
        <v>0</v>
      </c>
      <c r="BJ298" s="48">
        <v>9</v>
      </c>
      <c r="BK298" s="49">
        <v>90</v>
      </c>
      <c r="BL298" s="48">
        <v>10</v>
      </c>
    </row>
    <row r="299" spans="1:64" ht="15">
      <c r="A299" s="64" t="s">
        <v>237</v>
      </c>
      <c r="B299" s="64" t="s">
        <v>224</v>
      </c>
      <c r="C299" s="65" t="s">
        <v>2283</v>
      </c>
      <c r="D299" s="66">
        <v>3.4375</v>
      </c>
      <c r="E299" s="67" t="s">
        <v>136</v>
      </c>
      <c r="F299" s="68">
        <v>33.5625</v>
      </c>
      <c r="G299" s="65"/>
      <c r="H299" s="69"/>
      <c r="I299" s="70"/>
      <c r="J299" s="70"/>
      <c r="K299" s="34" t="s">
        <v>66</v>
      </c>
      <c r="L299" s="77">
        <v>299</v>
      </c>
      <c r="M299" s="77"/>
      <c r="N299" s="72"/>
      <c r="O299" s="79" t="s">
        <v>298</v>
      </c>
      <c r="P299" s="81">
        <v>43412.65114583333</v>
      </c>
      <c r="Q299" s="79" t="s">
        <v>363</v>
      </c>
      <c r="R299" s="83" t="s">
        <v>440</v>
      </c>
      <c r="S299" s="79" t="s">
        <v>461</v>
      </c>
      <c r="T299" s="79" t="s">
        <v>497</v>
      </c>
      <c r="U299" s="79"/>
      <c r="V299" s="83" t="s">
        <v>583</v>
      </c>
      <c r="W299" s="81">
        <v>43412.65114583333</v>
      </c>
      <c r="X299" s="83" t="s">
        <v>653</v>
      </c>
      <c r="Y299" s="79"/>
      <c r="Z299" s="79"/>
      <c r="AA299" s="82" t="s">
        <v>778</v>
      </c>
      <c r="AB299" s="79"/>
      <c r="AC299" s="79" t="b">
        <v>0</v>
      </c>
      <c r="AD299" s="79">
        <v>1</v>
      </c>
      <c r="AE299" s="82" t="s">
        <v>837</v>
      </c>
      <c r="AF299" s="79" t="b">
        <v>1</v>
      </c>
      <c r="AG299" s="79" t="s">
        <v>850</v>
      </c>
      <c r="AH299" s="79"/>
      <c r="AI299" s="82" t="s">
        <v>722</v>
      </c>
      <c r="AJ299" s="79" t="b">
        <v>0</v>
      </c>
      <c r="AK299" s="79">
        <v>1</v>
      </c>
      <c r="AL299" s="82" t="s">
        <v>837</v>
      </c>
      <c r="AM299" s="79" t="s">
        <v>859</v>
      </c>
      <c r="AN299" s="79" t="b">
        <v>0</v>
      </c>
      <c r="AO299" s="82" t="s">
        <v>778</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5</v>
      </c>
      <c r="BD299" s="48">
        <v>1</v>
      </c>
      <c r="BE299" s="49">
        <v>2.9411764705882355</v>
      </c>
      <c r="BF299" s="48">
        <v>0</v>
      </c>
      <c r="BG299" s="49">
        <v>0</v>
      </c>
      <c r="BH299" s="48">
        <v>0</v>
      </c>
      <c r="BI299" s="49">
        <v>0</v>
      </c>
      <c r="BJ299" s="48">
        <v>33</v>
      </c>
      <c r="BK299" s="49">
        <v>97.05882352941177</v>
      </c>
      <c r="BL299" s="48">
        <v>34</v>
      </c>
    </row>
    <row r="300" spans="1:64" ht="15">
      <c r="A300" s="64" t="s">
        <v>237</v>
      </c>
      <c r="B300" s="64" t="s">
        <v>224</v>
      </c>
      <c r="C300" s="65" t="s">
        <v>2283</v>
      </c>
      <c r="D300" s="66">
        <v>3.4375</v>
      </c>
      <c r="E300" s="67" t="s">
        <v>136</v>
      </c>
      <c r="F300" s="68">
        <v>33.5625</v>
      </c>
      <c r="G300" s="65"/>
      <c r="H300" s="69"/>
      <c r="I300" s="70"/>
      <c r="J300" s="70"/>
      <c r="K300" s="34" t="s">
        <v>66</v>
      </c>
      <c r="L300" s="77">
        <v>300</v>
      </c>
      <c r="M300" s="77"/>
      <c r="N300" s="72"/>
      <c r="O300" s="79" t="s">
        <v>298</v>
      </c>
      <c r="P300" s="81">
        <v>43420.85627314815</v>
      </c>
      <c r="Q300" s="79" t="s">
        <v>370</v>
      </c>
      <c r="R300" s="83" t="s">
        <v>445</v>
      </c>
      <c r="S300" s="79" t="s">
        <v>463</v>
      </c>
      <c r="T300" s="79" t="s">
        <v>503</v>
      </c>
      <c r="U300" s="79"/>
      <c r="V300" s="83" t="s">
        <v>583</v>
      </c>
      <c r="W300" s="81">
        <v>43420.85627314815</v>
      </c>
      <c r="X300" s="83" t="s">
        <v>661</v>
      </c>
      <c r="Y300" s="79"/>
      <c r="Z300" s="79"/>
      <c r="AA300" s="82" t="s">
        <v>786</v>
      </c>
      <c r="AB300" s="79"/>
      <c r="AC300" s="79" t="b">
        <v>0</v>
      </c>
      <c r="AD300" s="79">
        <v>2</v>
      </c>
      <c r="AE300" s="82" t="s">
        <v>837</v>
      </c>
      <c r="AF300" s="79" t="b">
        <v>0</v>
      </c>
      <c r="AG300" s="79" t="s">
        <v>850</v>
      </c>
      <c r="AH300" s="79"/>
      <c r="AI300" s="82" t="s">
        <v>837</v>
      </c>
      <c r="AJ300" s="79" t="b">
        <v>0</v>
      </c>
      <c r="AK300" s="79">
        <v>1</v>
      </c>
      <c r="AL300" s="82" t="s">
        <v>837</v>
      </c>
      <c r="AM300" s="79" t="s">
        <v>859</v>
      </c>
      <c r="AN300" s="79" t="b">
        <v>0</v>
      </c>
      <c r="AO300" s="82" t="s">
        <v>786</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5</v>
      </c>
      <c r="BD300" s="48">
        <v>2</v>
      </c>
      <c r="BE300" s="49">
        <v>5.2631578947368425</v>
      </c>
      <c r="BF300" s="48">
        <v>0</v>
      </c>
      <c r="BG300" s="49">
        <v>0</v>
      </c>
      <c r="BH300" s="48">
        <v>0</v>
      </c>
      <c r="BI300" s="49">
        <v>0</v>
      </c>
      <c r="BJ300" s="48">
        <v>36</v>
      </c>
      <c r="BK300" s="49">
        <v>94.73684210526316</v>
      </c>
      <c r="BL300" s="48">
        <v>38</v>
      </c>
    </row>
    <row r="301" spans="1:64" ht="15">
      <c r="A301" s="64" t="s">
        <v>237</v>
      </c>
      <c r="B301" s="64" t="s">
        <v>292</v>
      </c>
      <c r="C301" s="65" t="s">
        <v>2282</v>
      </c>
      <c r="D301" s="66">
        <v>3</v>
      </c>
      <c r="E301" s="67" t="s">
        <v>132</v>
      </c>
      <c r="F301" s="68">
        <v>35</v>
      </c>
      <c r="G301" s="65"/>
      <c r="H301" s="69"/>
      <c r="I301" s="70"/>
      <c r="J301" s="70"/>
      <c r="K301" s="34" t="s">
        <v>65</v>
      </c>
      <c r="L301" s="77">
        <v>301</v>
      </c>
      <c r="M301" s="77"/>
      <c r="N301" s="72"/>
      <c r="O301" s="79" t="s">
        <v>298</v>
      </c>
      <c r="P301" s="81">
        <v>43433.6808912037</v>
      </c>
      <c r="Q301" s="79" t="s">
        <v>371</v>
      </c>
      <c r="R301" s="79"/>
      <c r="S301" s="79"/>
      <c r="T301" s="79" t="s">
        <v>471</v>
      </c>
      <c r="U301" s="83" t="s">
        <v>531</v>
      </c>
      <c r="V301" s="83" t="s">
        <v>531</v>
      </c>
      <c r="W301" s="81">
        <v>43433.6808912037</v>
      </c>
      <c r="X301" s="83" t="s">
        <v>662</v>
      </c>
      <c r="Y301" s="79"/>
      <c r="Z301" s="79"/>
      <c r="AA301" s="82" t="s">
        <v>787</v>
      </c>
      <c r="AB301" s="79"/>
      <c r="AC301" s="79" t="b">
        <v>0</v>
      </c>
      <c r="AD301" s="79">
        <v>2</v>
      </c>
      <c r="AE301" s="82" t="s">
        <v>837</v>
      </c>
      <c r="AF301" s="79" t="b">
        <v>0</v>
      </c>
      <c r="AG301" s="79" t="s">
        <v>850</v>
      </c>
      <c r="AH301" s="79"/>
      <c r="AI301" s="82" t="s">
        <v>837</v>
      </c>
      <c r="AJ301" s="79" t="b">
        <v>0</v>
      </c>
      <c r="AK301" s="79">
        <v>0</v>
      </c>
      <c r="AL301" s="82" t="s">
        <v>837</v>
      </c>
      <c r="AM301" s="79" t="s">
        <v>859</v>
      </c>
      <c r="AN301" s="79" t="b">
        <v>0</v>
      </c>
      <c r="AO301" s="82" t="s">
        <v>787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237</v>
      </c>
      <c r="B302" s="64" t="s">
        <v>293</v>
      </c>
      <c r="C302" s="65" t="s">
        <v>2282</v>
      </c>
      <c r="D302" s="66">
        <v>3</v>
      </c>
      <c r="E302" s="67" t="s">
        <v>132</v>
      </c>
      <c r="F302" s="68">
        <v>35</v>
      </c>
      <c r="G302" s="65"/>
      <c r="H302" s="69"/>
      <c r="I302" s="70"/>
      <c r="J302" s="70"/>
      <c r="K302" s="34" t="s">
        <v>65</v>
      </c>
      <c r="L302" s="77">
        <v>302</v>
      </c>
      <c r="M302" s="77"/>
      <c r="N302" s="72"/>
      <c r="O302" s="79" t="s">
        <v>298</v>
      </c>
      <c r="P302" s="81">
        <v>43433.6808912037</v>
      </c>
      <c r="Q302" s="79" t="s">
        <v>371</v>
      </c>
      <c r="R302" s="79"/>
      <c r="S302" s="79"/>
      <c r="T302" s="79" t="s">
        <v>471</v>
      </c>
      <c r="U302" s="83" t="s">
        <v>531</v>
      </c>
      <c r="V302" s="83" t="s">
        <v>531</v>
      </c>
      <c r="W302" s="81">
        <v>43433.6808912037</v>
      </c>
      <c r="X302" s="83" t="s">
        <v>662</v>
      </c>
      <c r="Y302" s="79"/>
      <c r="Z302" s="79"/>
      <c r="AA302" s="82" t="s">
        <v>787</v>
      </c>
      <c r="AB302" s="79"/>
      <c r="AC302" s="79" t="b">
        <v>0</v>
      </c>
      <c r="AD302" s="79">
        <v>2</v>
      </c>
      <c r="AE302" s="82" t="s">
        <v>837</v>
      </c>
      <c r="AF302" s="79" t="b">
        <v>0</v>
      </c>
      <c r="AG302" s="79" t="s">
        <v>850</v>
      </c>
      <c r="AH302" s="79"/>
      <c r="AI302" s="82" t="s">
        <v>837</v>
      </c>
      <c r="AJ302" s="79" t="b">
        <v>0</v>
      </c>
      <c r="AK302" s="79">
        <v>0</v>
      </c>
      <c r="AL302" s="82" t="s">
        <v>837</v>
      </c>
      <c r="AM302" s="79" t="s">
        <v>859</v>
      </c>
      <c r="AN302" s="79" t="b">
        <v>0</v>
      </c>
      <c r="AO302" s="82" t="s">
        <v>787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2</v>
      </c>
      <c r="BE302" s="49">
        <v>5</v>
      </c>
      <c r="BF302" s="48">
        <v>0</v>
      </c>
      <c r="BG302" s="49">
        <v>0</v>
      </c>
      <c r="BH302" s="48">
        <v>0</v>
      </c>
      <c r="BI302" s="49">
        <v>0</v>
      </c>
      <c r="BJ302" s="48">
        <v>38</v>
      </c>
      <c r="BK302" s="49">
        <v>95</v>
      </c>
      <c r="BL302" s="48">
        <v>40</v>
      </c>
    </row>
    <row r="303" spans="1:64" ht="15">
      <c r="A303" s="64" t="s">
        <v>227</v>
      </c>
      <c r="B303" s="64" t="s">
        <v>227</v>
      </c>
      <c r="C303" s="65" t="s">
        <v>2282</v>
      </c>
      <c r="D303" s="66">
        <v>3</v>
      </c>
      <c r="E303" s="67" t="s">
        <v>132</v>
      </c>
      <c r="F303" s="68">
        <v>35</v>
      </c>
      <c r="G303" s="65"/>
      <c r="H303" s="69"/>
      <c r="I303" s="70"/>
      <c r="J303" s="70"/>
      <c r="K303" s="34" t="s">
        <v>65</v>
      </c>
      <c r="L303" s="77">
        <v>303</v>
      </c>
      <c r="M303" s="77"/>
      <c r="N303" s="72"/>
      <c r="O303" s="79" t="s">
        <v>176</v>
      </c>
      <c r="P303" s="81">
        <v>43406.69493055555</v>
      </c>
      <c r="Q303" s="79" t="s">
        <v>372</v>
      </c>
      <c r="R303" s="79"/>
      <c r="S303" s="79"/>
      <c r="T303" s="79" t="s">
        <v>504</v>
      </c>
      <c r="U303" s="83" t="s">
        <v>532</v>
      </c>
      <c r="V303" s="83" t="s">
        <v>532</v>
      </c>
      <c r="W303" s="81">
        <v>43406.69493055555</v>
      </c>
      <c r="X303" s="83" t="s">
        <v>663</v>
      </c>
      <c r="Y303" s="79"/>
      <c r="Z303" s="79"/>
      <c r="AA303" s="82" t="s">
        <v>788</v>
      </c>
      <c r="AB303" s="79"/>
      <c r="AC303" s="79" t="b">
        <v>0</v>
      </c>
      <c r="AD303" s="79">
        <v>1</v>
      </c>
      <c r="AE303" s="82" t="s">
        <v>837</v>
      </c>
      <c r="AF303" s="79" t="b">
        <v>0</v>
      </c>
      <c r="AG303" s="79" t="s">
        <v>850</v>
      </c>
      <c r="AH303" s="79"/>
      <c r="AI303" s="82" t="s">
        <v>837</v>
      </c>
      <c r="AJ303" s="79" t="b">
        <v>0</v>
      </c>
      <c r="AK303" s="79">
        <v>0</v>
      </c>
      <c r="AL303" s="82" t="s">
        <v>837</v>
      </c>
      <c r="AM303" s="79" t="s">
        <v>856</v>
      </c>
      <c r="AN303" s="79" t="b">
        <v>0</v>
      </c>
      <c r="AO303" s="82" t="s">
        <v>788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v>1</v>
      </c>
      <c r="BE303" s="49">
        <v>3.3333333333333335</v>
      </c>
      <c r="BF303" s="48">
        <v>0</v>
      </c>
      <c r="BG303" s="49">
        <v>0</v>
      </c>
      <c r="BH303" s="48">
        <v>0</v>
      </c>
      <c r="BI303" s="49">
        <v>0</v>
      </c>
      <c r="BJ303" s="48">
        <v>29</v>
      </c>
      <c r="BK303" s="49">
        <v>96.66666666666667</v>
      </c>
      <c r="BL303" s="48">
        <v>30</v>
      </c>
    </row>
    <row r="304" spans="1:64" ht="15">
      <c r="A304" s="64" t="s">
        <v>227</v>
      </c>
      <c r="B304" s="64" t="s">
        <v>237</v>
      </c>
      <c r="C304" s="65" t="s">
        <v>2285</v>
      </c>
      <c r="D304" s="66">
        <v>3.875</v>
      </c>
      <c r="E304" s="67" t="s">
        <v>136</v>
      </c>
      <c r="F304" s="68">
        <v>32.125</v>
      </c>
      <c r="G304" s="65"/>
      <c r="H304" s="69"/>
      <c r="I304" s="70"/>
      <c r="J304" s="70"/>
      <c r="K304" s="34" t="s">
        <v>66</v>
      </c>
      <c r="L304" s="77">
        <v>304</v>
      </c>
      <c r="M304" s="77"/>
      <c r="N304" s="72"/>
      <c r="O304" s="79" t="s">
        <v>298</v>
      </c>
      <c r="P304" s="81">
        <v>43421.955625</v>
      </c>
      <c r="Q304" s="79" t="s">
        <v>321</v>
      </c>
      <c r="R304" s="79"/>
      <c r="S304" s="79"/>
      <c r="T304" s="79" t="s">
        <v>482</v>
      </c>
      <c r="U304" s="83" t="s">
        <v>524</v>
      </c>
      <c r="V304" s="83" t="s">
        <v>524</v>
      </c>
      <c r="W304" s="81">
        <v>43421.955625</v>
      </c>
      <c r="X304" s="83" t="s">
        <v>606</v>
      </c>
      <c r="Y304" s="79"/>
      <c r="Z304" s="79"/>
      <c r="AA304" s="82" t="s">
        <v>731</v>
      </c>
      <c r="AB304" s="79"/>
      <c r="AC304" s="79" t="b">
        <v>0</v>
      </c>
      <c r="AD304" s="79">
        <v>2</v>
      </c>
      <c r="AE304" s="82" t="s">
        <v>837</v>
      </c>
      <c r="AF304" s="79" t="b">
        <v>0</v>
      </c>
      <c r="AG304" s="79" t="s">
        <v>850</v>
      </c>
      <c r="AH304" s="79"/>
      <c r="AI304" s="82" t="s">
        <v>837</v>
      </c>
      <c r="AJ304" s="79" t="b">
        <v>0</v>
      </c>
      <c r="AK304" s="79">
        <v>0</v>
      </c>
      <c r="AL304" s="82" t="s">
        <v>837</v>
      </c>
      <c r="AM304" s="79" t="s">
        <v>856</v>
      </c>
      <c r="AN304" s="79" t="b">
        <v>0</v>
      </c>
      <c r="AO304" s="82" t="s">
        <v>731</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3</v>
      </c>
      <c r="BC304" s="78" t="str">
        <f>REPLACE(INDEX(GroupVertices[Group],MATCH(Edges[[#This Row],[Vertex 2]],GroupVertices[Vertex],0)),1,1,"")</f>
        <v>2</v>
      </c>
      <c r="BD304" s="48"/>
      <c r="BE304" s="49"/>
      <c r="BF304" s="48"/>
      <c r="BG304" s="49"/>
      <c r="BH304" s="48"/>
      <c r="BI304" s="49"/>
      <c r="BJ304" s="48"/>
      <c r="BK304" s="49"/>
      <c r="BL304" s="48"/>
    </row>
    <row r="305" spans="1:64" ht="15">
      <c r="A305" s="64" t="s">
        <v>227</v>
      </c>
      <c r="B305" s="64" t="s">
        <v>237</v>
      </c>
      <c r="C305" s="65" t="s">
        <v>2285</v>
      </c>
      <c r="D305" s="66">
        <v>3.875</v>
      </c>
      <c r="E305" s="67" t="s">
        <v>136</v>
      </c>
      <c r="F305" s="68">
        <v>32.125</v>
      </c>
      <c r="G305" s="65"/>
      <c r="H305" s="69"/>
      <c r="I305" s="70"/>
      <c r="J305" s="70"/>
      <c r="K305" s="34" t="s">
        <v>66</v>
      </c>
      <c r="L305" s="77">
        <v>305</v>
      </c>
      <c r="M305" s="77"/>
      <c r="N305" s="72"/>
      <c r="O305" s="79" t="s">
        <v>298</v>
      </c>
      <c r="P305" s="81">
        <v>43441.01449074074</v>
      </c>
      <c r="Q305" s="79" t="s">
        <v>306</v>
      </c>
      <c r="R305" s="79"/>
      <c r="S305" s="79"/>
      <c r="T305" s="79"/>
      <c r="U305" s="79"/>
      <c r="V305" s="83" t="s">
        <v>574</v>
      </c>
      <c r="W305" s="81">
        <v>43441.01449074074</v>
      </c>
      <c r="X305" s="83" t="s">
        <v>664</v>
      </c>
      <c r="Y305" s="79"/>
      <c r="Z305" s="79"/>
      <c r="AA305" s="82" t="s">
        <v>789</v>
      </c>
      <c r="AB305" s="79"/>
      <c r="AC305" s="79" t="b">
        <v>0</v>
      </c>
      <c r="AD305" s="79">
        <v>0</v>
      </c>
      <c r="AE305" s="82" t="s">
        <v>837</v>
      </c>
      <c r="AF305" s="79" t="b">
        <v>0</v>
      </c>
      <c r="AG305" s="79" t="s">
        <v>850</v>
      </c>
      <c r="AH305" s="79"/>
      <c r="AI305" s="82" t="s">
        <v>837</v>
      </c>
      <c r="AJ305" s="79" t="b">
        <v>0</v>
      </c>
      <c r="AK305" s="79">
        <v>3</v>
      </c>
      <c r="AL305" s="82" t="s">
        <v>809</v>
      </c>
      <c r="AM305" s="79" t="s">
        <v>856</v>
      </c>
      <c r="AN305" s="79" t="b">
        <v>0</v>
      </c>
      <c r="AO305" s="82" t="s">
        <v>809</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3</v>
      </c>
      <c r="BC305" s="78" t="str">
        <f>REPLACE(INDEX(GroupVertices[Group],MATCH(Edges[[#This Row],[Vertex 2]],GroupVertices[Vertex],0)),1,1,"")</f>
        <v>2</v>
      </c>
      <c r="BD305" s="48">
        <v>0</v>
      </c>
      <c r="BE305" s="49">
        <v>0</v>
      </c>
      <c r="BF305" s="48">
        <v>0</v>
      </c>
      <c r="BG305" s="49">
        <v>0</v>
      </c>
      <c r="BH305" s="48">
        <v>0</v>
      </c>
      <c r="BI305" s="49">
        <v>0</v>
      </c>
      <c r="BJ305" s="48">
        <v>22</v>
      </c>
      <c r="BK305" s="49">
        <v>100</v>
      </c>
      <c r="BL305" s="48">
        <v>22</v>
      </c>
    </row>
    <row r="306" spans="1:64" ht="15">
      <c r="A306" s="64" t="s">
        <v>227</v>
      </c>
      <c r="B306" s="64" t="s">
        <v>237</v>
      </c>
      <c r="C306" s="65" t="s">
        <v>2285</v>
      </c>
      <c r="D306" s="66">
        <v>3.875</v>
      </c>
      <c r="E306" s="67" t="s">
        <v>136</v>
      </c>
      <c r="F306" s="68">
        <v>32.125</v>
      </c>
      <c r="G306" s="65"/>
      <c r="H306" s="69"/>
      <c r="I306" s="70"/>
      <c r="J306" s="70"/>
      <c r="K306" s="34" t="s">
        <v>66</v>
      </c>
      <c r="L306" s="77">
        <v>306</v>
      </c>
      <c r="M306" s="77"/>
      <c r="N306" s="72"/>
      <c r="O306" s="79" t="s">
        <v>298</v>
      </c>
      <c r="P306" s="81">
        <v>43448.068460648145</v>
      </c>
      <c r="Q306" s="79" t="s">
        <v>373</v>
      </c>
      <c r="R306" s="79"/>
      <c r="S306" s="79"/>
      <c r="T306" s="79"/>
      <c r="U306" s="79"/>
      <c r="V306" s="83" t="s">
        <v>574</v>
      </c>
      <c r="W306" s="81">
        <v>43448.068460648145</v>
      </c>
      <c r="X306" s="83" t="s">
        <v>665</v>
      </c>
      <c r="Y306" s="79"/>
      <c r="Z306" s="79"/>
      <c r="AA306" s="82" t="s">
        <v>790</v>
      </c>
      <c r="AB306" s="79"/>
      <c r="AC306" s="79" t="b">
        <v>0</v>
      </c>
      <c r="AD306" s="79">
        <v>0</v>
      </c>
      <c r="AE306" s="82" t="s">
        <v>837</v>
      </c>
      <c r="AF306" s="79" t="b">
        <v>0</v>
      </c>
      <c r="AG306" s="79" t="s">
        <v>850</v>
      </c>
      <c r="AH306" s="79"/>
      <c r="AI306" s="82" t="s">
        <v>837</v>
      </c>
      <c r="AJ306" s="79" t="b">
        <v>0</v>
      </c>
      <c r="AK306" s="79">
        <v>1</v>
      </c>
      <c r="AL306" s="82" t="s">
        <v>812</v>
      </c>
      <c r="AM306" s="79" t="s">
        <v>856</v>
      </c>
      <c r="AN306" s="79" t="b">
        <v>0</v>
      </c>
      <c r="AO306" s="82" t="s">
        <v>812</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3</v>
      </c>
      <c r="BC306" s="78" t="str">
        <f>REPLACE(INDEX(GroupVertices[Group],MATCH(Edges[[#This Row],[Vertex 2]],GroupVertices[Vertex],0)),1,1,"")</f>
        <v>2</v>
      </c>
      <c r="BD306" s="48">
        <v>2</v>
      </c>
      <c r="BE306" s="49">
        <v>9.090909090909092</v>
      </c>
      <c r="BF306" s="48">
        <v>1</v>
      </c>
      <c r="BG306" s="49">
        <v>4.545454545454546</v>
      </c>
      <c r="BH306" s="48">
        <v>0</v>
      </c>
      <c r="BI306" s="49">
        <v>0</v>
      </c>
      <c r="BJ306" s="48">
        <v>19</v>
      </c>
      <c r="BK306" s="49">
        <v>86.36363636363636</v>
      </c>
      <c r="BL306" s="48">
        <v>22</v>
      </c>
    </row>
    <row r="307" spans="1:64" ht="15">
      <c r="A307" s="64" t="s">
        <v>227</v>
      </c>
      <c r="B307" s="64" t="s">
        <v>237</v>
      </c>
      <c r="C307" s="65" t="s">
        <v>2282</v>
      </c>
      <c r="D307" s="66">
        <v>3</v>
      </c>
      <c r="E307" s="67" t="s">
        <v>132</v>
      </c>
      <c r="F307" s="68">
        <v>35</v>
      </c>
      <c r="G307" s="65"/>
      <c r="H307" s="69"/>
      <c r="I307" s="70"/>
      <c r="J307" s="70"/>
      <c r="K307" s="34" t="s">
        <v>66</v>
      </c>
      <c r="L307" s="77">
        <v>307</v>
      </c>
      <c r="M307" s="77"/>
      <c r="N307" s="72"/>
      <c r="O307" s="79" t="s">
        <v>297</v>
      </c>
      <c r="P307" s="81">
        <v>43479.738958333335</v>
      </c>
      <c r="Q307" s="79" t="s">
        <v>374</v>
      </c>
      <c r="R307" s="79"/>
      <c r="S307" s="79"/>
      <c r="T307" s="79" t="s">
        <v>505</v>
      </c>
      <c r="U307" s="79"/>
      <c r="V307" s="83" t="s">
        <v>574</v>
      </c>
      <c r="W307" s="81">
        <v>43479.738958333335</v>
      </c>
      <c r="X307" s="83" t="s">
        <v>666</v>
      </c>
      <c r="Y307" s="79"/>
      <c r="Z307" s="79"/>
      <c r="AA307" s="82" t="s">
        <v>791</v>
      </c>
      <c r="AB307" s="82" t="s">
        <v>832</v>
      </c>
      <c r="AC307" s="79" t="b">
        <v>0</v>
      </c>
      <c r="AD307" s="79">
        <v>2</v>
      </c>
      <c r="AE307" s="82" t="s">
        <v>849</v>
      </c>
      <c r="AF307" s="79" t="b">
        <v>0</v>
      </c>
      <c r="AG307" s="79" t="s">
        <v>850</v>
      </c>
      <c r="AH307" s="79"/>
      <c r="AI307" s="82" t="s">
        <v>837</v>
      </c>
      <c r="AJ307" s="79" t="b">
        <v>0</v>
      </c>
      <c r="AK307" s="79">
        <v>0</v>
      </c>
      <c r="AL307" s="82" t="s">
        <v>837</v>
      </c>
      <c r="AM307" s="79" t="s">
        <v>856</v>
      </c>
      <c r="AN307" s="79" t="b">
        <v>0</v>
      </c>
      <c r="AO307" s="82" t="s">
        <v>832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2</v>
      </c>
      <c r="BD307" s="48">
        <v>0</v>
      </c>
      <c r="BE307" s="49">
        <v>0</v>
      </c>
      <c r="BF307" s="48">
        <v>0</v>
      </c>
      <c r="BG307" s="49">
        <v>0</v>
      </c>
      <c r="BH307" s="48">
        <v>0</v>
      </c>
      <c r="BI307" s="49">
        <v>0</v>
      </c>
      <c r="BJ307" s="48">
        <v>7</v>
      </c>
      <c r="BK307" s="49">
        <v>100</v>
      </c>
      <c r="BL307" s="48">
        <v>7</v>
      </c>
    </row>
    <row r="308" spans="1:64" ht="15">
      <c r="A308" s="64" t="s">
        <v>237</v>
      </c>
      <c r="B308" s="64" t="s">
        <v>227</v>
      </c>
      <c r="C308" s="65" t="s">
        <v>2282</v>
      </c>
      <c r="D308" s="66">
        <v>3</v>
      </c>
      <c r="E308" s="67" t="s">
        <v>132</v>
      </c>
      <c r="F308" s="68">
        <v>35</v>
      </c>
      <c r="G308" s="65"/>
      <c r="H308" s="69"/>
      <c r="I308" s="70"/>
      <c r="J308" s="70"/>
      <c r="K308" s="34" t="s">
        <v>66</v>
      </c>
      <c r="L308" s="77">
        <v>308</v>
      </c>
      <c r="M308" s="77"/>
      <c r="N308" s="72"/>
      <c r="O308" s="79" t="s">
        <v>298</v>
      </c>
      <c r="P308" s="81">
        <v>43433.6808912037</v>
      </c>
      <c r="Q308" s="79" t="s">
        <v>371</v>
      </c>
      <c r="R308" s="79"/>
      <c r="S308" s="79"/>
      <c r="T308" s="79" t="s">
        <v>471</v>
      </c>
      <c r="U308" s="83" t="s">
        <v>531</v>
      </c>
      <c r="V308" s="83" t="s">
        <v>531</v>
      </c>
      <c r="W308" s="81">
        <v>43433.6808912037</v>
      </c>
      <c r="X308" s="83" t="s">
        <v>662</v>
      </c>
      <c r="Y308" s="79"/>
      <c r="Z308" s="79"/>
      <c r="AA308" s="82" t="s">
        <v>787</v>
      </c>
      <c r="AB308" s="79"/>
      <c r="AC308" s="79" t="b">
        <v>0</v>
      </c>
      <c r="AD308" s="79">
        <v>2</v>
      </c>
      <c r="AE308" s="82" t="s">
        <v>837</v>
      </c>
      <c r="AF308" s="79" t="b">
        <v>0</v>
      </c>
      <c r="AG308" s="79" t="s">
        <v>850</v>
      </c>
      <c r="AH308" s="79"/>
      <c r="AI308" s="82" t="s">
        <v>837</v>
      </c>
      <c r="AJ308" s="79" t="b">
        <v>0</v>
      </c>
      <c r="AK308" s="79">
        <v>0</v>
      </c>
      <c r="AL308" s="82" t="s">
        <v>837</v>
      </c>
      <c r="AM308" s="79" t="s">
        <v>859</v>
      </c>
      <c r="AN308" s="79" t="b">
        <v>0</v>
      </c>
      <c r="AO308" s="82" t="s">
        <v>787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3</v>
      </c>
      <c r="BD308" s="48"/>
      <c r="BE308" s="49"/>
      <c r="BF308" s="48"/>
      <c r="BG308" s="49"/>
      <c r="BH308" s="48"/>
      <c r="BI308" s="49"/>
      <c r="BJ308" s="48"/>
      <c r="BK308" s="49"/>
      <c r="BL308" s="48"/>
    </row>
    <row r="309" spans="1:64" ht="15">
      <c r="A309" s="64" t="s">
        <v>237</v>
      </c>
      <c r="B309" s="64" t="s">
        <v>294</v>
      </c>
      <c r="C309" s="65" t="s">
        <v>2282</v>
      </c>
      <c r="D309" s="66">
        <v>3</v>
      </c>
      <c r="E309" s="67" t="s">
        <v>132</v>
      </c>
      <c r="F309" s="68">
        <v>35</v>
      </c>
      <c r="G309" s="65"/>
      <c r="H309" s="69"/>
      <c r="I309" s="70"/>
      <c r="J309" s="70"/>
      <c r="K309" s="34" t="s">
        <v>65</v>
      </c>
      <c r="L309" s="77">
        <v>309</v>
      </c>
      <c r="M309" s="77"/>
      <c r="N309" s="72"/>
      <c r="O309" s="79" t="s">
        <v>298</v>
      </c>
      <c r="P309" s="81">
        <v>43446.67841435185</v>
      </c>
      <c r="Q309" s="79" t="s">
        <v>375</v>
      </c>
      <c r="R309" s="79"/>
      <c r="S309" s="79"/>
      <c r="T309" s="79" t="s">
        <v>471</v>
      </c>
      <c r="U309" s="83" t="s">
        <v>533</v>
      </c>
      <c r="V309" s="83" t="s">
        <v>533</v>
      </c>
      <c r="W309" s="81">
        <v>43446.67841435185</v>
      </c>
      <c r="X309" s="83" t="s">
        <v>667</v>
      </c>
      <c r="Y309" s="79"/>
      <c r="Z309" s="79"/>
      <c r="AA309" s="82" t="s">
        <v>792</v>
      </c>
      <c r="AB309" s="79"/>
      <c r="AC309" s="79" t="b">
        <v>0</v>
      </c>
      <c r="AD309" s="79">
        <v>1</v>
      </c>
      <c r="AE309" s="82" t="s">
        <v>837</v>
      </c>
      <c r="AF309" s="79" t="b">
        <v>0</v>
      </c>
      <c r="AG309" s="79" t="s">
        <v>850</v>
      </c>
      <c r="AH309" s="79"/>
      <c r="AI309" s="82" t="s">
        <v>837</v>
      </c>
      <c r="AJ309" s="79" t="b">
        <v>0</v>
      </c>
      <c r="AK309" s="79">
        <v>0</v>
      </c>
      <c r="AL309" s="82" t="s">
        <v>837</v>
      </c>
      <c r="AM309" s="79" t="s">
        <v>859</v>
      </c>
      <c r="AN309" s="79" t="b">
        <v>0</v>
      </c>
      <c r="AO309" s="82" t="s">
        <v>792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41</v>
      </c>
      <c r="BK309" s="49">
        <v>100</v>
      </c>
      <c r="BL309" s="48">
        <v>41</v>
      </c>
    </row>
    <row r="310" spans="1:64" ht="15">
      <c r="A310" s="64" t="s">
        <v>237</v>
      </c>
      <c r="B310" s="64" t="s">
        <v>295</v>
      </c>
      <c r="C310" s="65" t="s">
        <v>2282</v>
      </c>
      <c r="D310" s="66">
        <v>3</v>
      </c>
      <c r="E310" s="67" t="s">
        <v>132</v>
      </c>
      <c r="F310" s="68">
        <v>35</v>
      </c>
      <c r="G310" s="65"/>
      <c r="H310" s="69"/>
      <c r="I310" s="70"/>
      <c r="J310" s="70"/>
      <c r="K310" s="34" t="s">
        <v>65</v>
      </c>
      <c r="L310" s="77">
        <v>310</v>
      </c>
      <c r="M310" s="77"/>
      <c r="N310" s="72"/>
      <c r="O310" s="79" t="s">
        <v>298</v>
      </c>
      <c r="P310" s="81">
        <v>43454.827835648146</v>
      </c>
      <c r="Q310" s="79" t="s">
        <v>376</v>
      </c>
      <c r="R310" s="79"/>
      <c r="S310" s="79"/>
      <c r="T310" s="79" t="s">
        <v>506</v>
      </c>
      <c r="U310" s="83" t="s">
        <v>534</v>
      </c>
      <c r="V310" s="83" t="s">
        <v>534</v>
      </c>
      <c r="W310" s="81">
        <v>43454.827835648146</v>
      </c>
      <c r="X310" s="83" t="s">
        <v>668</v>
      </c>
      <c r="Y310" s="79"/>
      <c r="Z310" s="79"/>
      <c r="AA310" s="82" t="s">
        <v>793</v>
      </c>
      <c r="AB310" s="79"/>
      <c r="AC310" s="79" t="b">
        <v>0</v>
      </c>
      <c r="AD310" s="79">
        <v>1</v>
      </c>
      <c r="AE310" s="82" t="s">
        <v>837</v>
      </c>
      <c r="AF310" s="79" t="b">
        <v>0</v>
      </c>
      <c r="AG310" s="79" t="s">
        <v>850</v>
      </c>
      <c r="AH310" s="79"/>
      <c r="AI310" s="82" t="s">
        <v>837</v>
      </c>
      <c r="AJ310" s="79" t="b">
        <v>0</v>
      </c>
      <c r="AK310" s="79">
        <v>0</v>
      </c>
      <c r="AL310" s="82" t="s">
        <v>837</v>
      </c>
      <c r="AM310" s="79" t="s">
        <v>859</v>
      </c>
      <c r="AN310" s="79" t="b">
        <v>0</v>
      </c>
      <c r="AO310" s="82" t="s">
        <v>793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237</v>
      </c>
      <c r="B311" s="64" t="s">
        <v>296</v>
      </c>
      <c r="C311" s="65" t="s">
        <v>2282</v>
      </c>
      <c r="D311" s="66">
        <v>3</v>
      </c>
      <c r="E311" s="67" t="s">
        <v>132</v>
      </c>
      <c r="F311" s="68">
        <v>35</v>
      </c>
      <c r="G311" s="65"/>
      <c r="H311" s="69"/>
      <c r="I311" s="70"/>
      <c r="J311" s="70"/>
      <c r="K311" s="34" t="s">
        <v>65</v>
      </c>
      <c r="L311" s="77">
        <v>311</v>
      </c>
      <c r="M311" s="77"/>
      <c r="N311" s="72"/>
      <c r="O311" s="79" t="s">
        <v>298</v>
      </c>
      <c r="P311" s="81">
        <v>43454.827835648146</v>
      </c>
      <c r="Q311" s="79" t="s">
        <v>376</v>
      </c>
      <c r="R311" s="79"/>
      <c r="S311" s="79"/>
      <c r="T311" s="79" t="s">
        <v>506</v>
      </c>
      <c r="U311" s="83" t="s">
        <v>534</v>
      </c>
      <c r="V311" s="83" t="s">
        <v>534</v>
      </c>
      <c r="W311" s="81">
        <v>43454.827835648146</v>
      </c>
      <c r="X311" s="83" t="s">
        <v>668</v>
      </c>
      <c r="Y311" s="79"/>
      <c r="Z311" s="79"/>
      <c r="AA311" s="82" t="s">
        <v>793</v>
      </c>
      <c r="AB311" s="79"/>
      <c r="AC311" s="79" t="b">
        <v>0</v>
      </c>
      <c r="AD311" s="79">
        <v>1</v>
      </c>
      <c r="AE311" s="82" t="s">
        <v>837</v>
      </c>
      <c r="AF311" s="79" t="b">
        <v>0</v>
      </c>
      <c r="AG311" s="79" t="s">
        <v>850</v>
      </c>
      <c r="AH311" s="79"/>
      <c r="AI311" s="82" t="s">
        <v>837</v>
      </c>
      <c r="AJ311" s="79" t="b">
        <v>0</v>
      </c>
      <c r="AK311" s="79">
        <v>0</v>
      </c>
      <c r="AL311" s="82" t="s">
        <v>837</v>
      </c>
      <c r="AM311" s="79" t="s">
        <v>859</v>
      </c>
      <c r="AN311" s="79" t="b">
        <v>0</v>
      </c>
      <c r="AO311" s="82" t="s">
        <v>793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v>2</v>
      </c>
      <c r="BE311" s="49">
        <v>5.2631578947368425</v>
      </c>
      <c r="BF311" s="48">
        <v>0</v>
      </c>
      <c r="BG311" s="49">
        <v>0</v>
      </c>
      <c r="BH311" s="48">
        <v>0</v>
      </c>
      <c r="BI311" s="49">
        <v>0</v>
      </c>
      <c r="BJ311" s="48">
        <v>36</v>
      </c>
      <c r="BK311" s="49">
        <v>94.73684210526316</v>
      </c>
      <c r="BL311" s="48">
        <v>38</v>
      </c>
    </row>
    <row r="312" spans="1:64" ht="15">
      <c r="A312" s="64" t="s">
        <v>237</v>
      </c>
      <c r="B312" s="64" t="s">
        <v>237</v>
      </c>
      <c r="C312" s="65" t="s">
        <v>2292</v>
      </c>
      <c r="D312" s="66">
        <v>10</v>
      </c>
      <c r="E312" s="67" t="s">
        <v>136</v>
      </c>
      <c r="F312" s="68">
        <v>12</v>
      </c>
      <c r="G312" s="65"/>
      <c r="H312" s="69"/>
      <c r="I312" s="70"/>
      <c r="J312" s="70"/>
      <c r="K312" s="34" t="s">
        <v>65</v>
      </c>
      <c r="L312" s="77">
        <v>312</v>
      </c>
      <c r="M312" s="77"/>
      <c r="N312" s="72"/>
      <c r="O312" s="79" t="s">
        <v>176</v>
      </c>
      <c r="P312" s="81">
        <v>43410.67162037037</v>
      </c>
      <c r="Q312" s="79" t="s">
        <v>377</v>
      </c>
      <c r="R312" s="79"/>
      <c r="S312" s="79"/>
      <c r="T312" s="79" t="s">
        <v>477</v>
      </c>
      <c r="U312" s="83" t="s">
        <v>535</v>
      </c>
      <c r="V312" s="83" t="s">
        <v>535</v>
      </c>
      <c r="W312" s="81">
        <v>43410.67162037037</v>
      </c>
      <c r="X312" s="83" t="s">
        <v>669</v>
      </c>
      <c r="Y312" s="79"/>
      <c r="Z312" s="79"/>
      <c r="AA312" s="82" t="s">
        <v>794</v>
      </c>
      <c r="AB312" s="79"/>
      <c r="AC312" s="79" t="b">
        <v>0</v>
      </c>
      <c r="AD312" s="79">
        <v>2</v>
      </c>
      <c r="AE312" s="82" t="s">
        <v>837</v>
      </c>
      <c r="AF312" s="79" t="b">
        <v>0</v>
      </c>
      <c r="AG312" s="79" t="s">
        <v>850</v>
      </c>
      <c r="AH312" s="79"/>
      <c r="AI312" s="82" t="s">
        <v>837</v>
      </c>
      <c r="AJ312" s="79" t="b">
        <v>0</v>
      </c>
      <c r="AK312" s="79">
        <v>0</v>
      </c>
      <c r="AL312" s="82" t="s">
        <v>837</v>
      </c>
      <c r="AM312" s="79" t="s">
        <v>859</v>
      </c>
      <c r="AN312" s="79" t="b">
        <v>0</v>
      </c>
      <c r="AO312" s="82" t="s">
        <v>794</v>
      </c>
      <c r="AP312" s="79" t="s">
        <v>176</v>
      </c>
      <c r="AQ312" s="79">
        <v>0</v>
      </c>
      <c r="AR312" s="79">
        <v>0</v>
      </c>
      <c r="AS312" s="79"/>
      <c r="AT312" s="79"/>
      <c r="AU312" s="79"/>
      <c r="AV312" s="79"/>
      <c r="AW312" s="79"/>
      <c r="AX312" s="79"/>
      <c r="AY312" s="79"/>
      <c r="AZ312" s="79"/>
      <c r="BA312">
        <v>40</v>
      </c>
      <c r="BB312" s="78" t="str">
        <f>REPLACE(INDEX(GroupVertices[Group],MATCH(Edges[[#This Row],[Vertex 1]],GroupVertices[Vertex],0)),1,1,"")</f>
        <v>2</v>
      </c>
      <c r="BC312" s="78" t="str">
        <f>REPLACE(INDEX(GroupVertices[Group],MATCH(Edges[[#This Row],[Vertex 2]],GroupVertices[Vertex],0)),1,1,"")</f>
        <v>2</v>
      </c>
      <c r="BD312" s="48">
        <v>1</v>
      </c>
      <c r="BE312" s="49">
        <v>2.0408163265306123</v>
      </c>
      <c r="BF312" s="48">
        <v>1</v>
      </c>
      <c r="BG312" s="49">
        <v>2.0408163265306123</v>
      </c>
      <c r="BH312" s="48">
        <v>0</v>
      </c>
      <c r="BI312" s="49">
        <v>0</v>
      </c>
      <c r="BJ312" s="48">
        <v>47</v>
      </c>
      <c r="BK312" s="49">
        <v>95.91836734693878</v>
      </c>
      <c r="BL312" s="48">
        <v>49</v>
      </c>
    </row>
    <row r="313" spans="1:64" ht="15">
      <c r="A313" s="64" t="s">
        <v>237</v>
      </c>
      <c r="B313" s="64" t="s">
        <v>237</v>
      </c>
      <c r="C313" s="65" t="s">
        <v>2292</v>
      </c>
      <c r="D313" s="66">
        <v>10</v>
      </c>
      <c r="E313" s="67" t="s">
        <v>136</v>
      </c>
      <c r="F313" s="68">
        <v>12</v>
      </c>
      <c r="G313" s="65"/>
      <c r="H313" s="69"/>
      <c r="I313" s="70"/>
      <c r="J313" s="70"/>
      <c r="K313" s="34" t="s">
        <v>65</v>
      </c>
      <c r="L313" s="77">
        <v>313</v>
      </c>
      <c r="M313" s="77"/>
      <c r="N313" s="72"/>
      <c r="O313" s="79" t="s">
        <v>176</v>
      </c>
      <c r="P313" s="81">
        <v>43411.86417824074</v>
      </c>
      <c r="Q313" s="79" t="s">
        <v>378</v>
      </c>
      <c r="R313" s="79"/>
      <c r="S313" s="79"/>
      <c r="T313" s="79" t="s">
        <v>471</v>
      </c>
      <c r="U313" s="79"/>
      <c r="V313" s="83" t="s">
        <v>583</v>
      </c>
      <c r="W313" s="81">
        <v>43411.86417824074</v>
      </c>
      <c r="X313" s="83" t="s">
        <v>670</v>
      </c>
      <c r="Y313" s="79"/>
      <c r="Z313" s="79"/>
      <c r="AA313" s="82" t="s">
        <v>795</v>
      </c>
      <c r="AB313" s="79"/>
      <c r="AC313" s="79" t="b">
        <v>0</v>
      </c>
      <c r="AD313" s="79">
        <v>1</v>
      </c>
      <c r="AE313" s="82" t="s">
        <v>837</v>
      </c>
      <c r="AF313" s="79" t="b">
        <v>0</v>
      </c>
      <c r="AG313" s="79" t="s">
        <v>850</v>
      </c>
      <c r="AH313" s="79"/>
      <c r="AI313" s="82" t="s">
        <v>837</v>
      </c>
      <c r="AJ313" s="79" t="b">
        <v>0</v>
      </c>
      <c r="AK313" s="79">
        <v>0</v>
      </c>
      <c r="AL313" s="82" t="s">
        <v>837</v>
      </c>
      <c r="AM313" s="79" t="s">
        <v>859</v>
      </c>
      <c r="AN313" s="79" t="b">
        <v>0</v>
      </c>
      <c r="AO313" s="82" t="s">
        <v>795</v>
      </c>
      <c r="AP313" s="79" t="s">
        <v>176</v>
      </c>
      <c r="AQ313" s="79">
        <v>0</v>
      </c>
      <c r="AR313" s="79">
        <v>0</v>
      </c>
      <c r="AS313" s="79"/>
      <c r="AT313" s="79"/>
      <c r="AU313" s="79"/>
      <c r="AV313" s="79"/>
      <c r="AW313" s="79"/>
      <c r="AX313" s="79"/>
      <c r="AY313" s="79"/>
      <c r="AZ313" s="79"/>
      <c r="BA313">
        <v>40</v>
      </c>
      <c r="BB313" s="78" t="str">
        <f>REPLACE(INDEX(GroupVertices[Group],MATCH(Edges[[#This Row],[Vertex 1]],GroupVertices[Vertex],0)),1,1,"")</f>
        <v>2</v>
      </c>
      <c r="BC313" s="78" t="str">
        <f>REPLACE(INDEX(GroupVertices[Group],MATCH(Edges[[#This Row],[Vertex 2]],GroupVertices[Vertex],0)),1,1,"")</f>
        <v>2</v>
      </c>
      <c r="BD313" s="48">
        <v>0</v>
      </c>
      <c r="BE313" s="49">
        <v>0</v>
      </c>
      <c r="BF313" s="48">
        <v>1</v>
      </c>
      <c r="BG313" s="49">
        <v>2.3255813953488373</v>
      </c>
      <c r="BH313" s="48">
        <v>0</v>
      </c>
      <c r="BI313" s="49">
        <v>0</v>
      </c>
      <c r="BJ313" s="48">
        <v>42</v>
      </c>
      <c r="BK313" s="49">
        <v>97.67441860465117</v>
      </c>
      <c r="BL313" s="48">
        <v>43</v>
      </c>
    </row>
    <row r="314" spans="1:64" ht="15">
      <c r="A314" s="64" t="s">
        <v>237</v>
      </c>
      <c r="B314" s="64" t="s">
        <v>237</v>
      </c>
      <c r="C314" s="65" t="s">
        <v>2292</v>
      </c>
      <c r="D314" s="66">
        <v>10</v>
      </c>
      <c r="E314" s="67" t="s">
        <v>136</v>
      </c>
      <c r="F314" s="68">
        <v>12</v>
      </c>
      <c r="G314" s="65"/>
      <c r="H314" s="69"/>
      <c r="I314" s="70"/>
      <c r="J314" s="70"/>
      <c r="K314" s="34" t="s">
        <v>65</v>
      </c>
      <c r="L314" s="77">
        <v>314</v>
      </c>
      <c r="M314" s="77"/>
      <c r="N314" s="72"/>
      <c r="O314" s="79" t="s">
        <v>176</v>
      </c>
      <c r="P314" s="81">
        <v>43413.86357638889</v>
      </c>
      <c r="Q314" s="79" t="s">
        <v>379</v>
      </c>
      <c r="R314" s="83" t="s">
        <v>446</v>
      </c>
      <c r="S314" s="79" t="s">
        <v>462</v>
      </c>
      <c r="T314" s="79" t="s">
        <v>471</v>
      </c>
      <c r="U314" s="79"/>
      <c r="V314" s="83" t="s">
        <v>583</v>
      </c>
      <c r="W314" s="81">
        <v>43413.86357638889</v>
      </c>
      <c r="X314" s="83" t="s">
        <v>671</v>
      </c>
      <c r="Y314" s="79"/>
      <c r="Z314" s="79"/>
      <c r="AA314" s="82" t="s">
        <v>796</v>
      </c>
      <c r="AB314" s="79"/>
      <c r="AC314" s="79" t="b">
        <v>0</v>
      </c>
      <c r="AD314" s="79">
        <v>0</v>
      </c>
      <c r="AE314" s="82" t="s">
        <v>837</v>
      </c>
      <c r="AF314" s="79" t="b">
        <v>0</v>
      </c>
      <c r="AG314" s="79" t="s">
        <v>850</v>
      </c>
      <c r="AH314" s="79"/>
      <c r="AI314" s="82" t="s">
        <v>837</v>
      </c>
      <c r="AJ314" s="79" t="b">
        <v>0</v>
      </c>
      <c r="AK314" s="79">
        <v>0</v>
      </c>
      <c r="AL314" s="82" t="s">
        <v>837</v>
      </c>
      <c r="AM314" s="79" t="s">
        <v>859</v>
      </c>
      <c r="AN314" s="79" t="b">
        <v>0</v>
      </c>
      <c r="AO314" s="82" t="s">
        <v>796</v>
      </c>
      <c r="AP314" s="79" t="s">
        <v>176</v>
      </c>
      <c r="AQ314" s="79">
        <v>0</v>
      </c>
      <c r="AR314" s="79">
        <v>0</v>
      </c>
      <c r="AS314" s="79"/>
      <c r="AT314" s="79"/>
      <c r="AU314" s="79"/>
      <c r="AV314" s="79"/>
      <c r="AW314" s="79"/>
      <c r="AX314" s="79"/>
      <c r="AY314" s="79"/>
      <c r="AZ314" s="79"/>
      <c r="BA314">
        <v>40</v>
      </c>
      <c r="BB314" s="78" t="str">
        <f>REPLACE(INDEX(GroupVertices[Group],MATCH(Edges[[#This Row],[Vertex 1]],GroupVertices[Vertex],0)),1,1,"")</f>
        <v>2</v>
      </c>
      <c r="BC314" s="78" t="str">
        <f>REPLACE(INDEX(GroupVertices[Group],MATCH(Edges[[#This Row],[Vertex 2]],GroupVertices[Vertex],0)),1,1,"")</f>
        <v>2</v>
      </c>
      <c r="BD314" s="48">
        <v>1</v>
      </c>
      <c r="BE314" s="49">
        <v>2.7777777777777777</v>
      </c>
      <c r="BF314" s="48">
        <v>0</v>
      </c>
      <c r="BG314" s="49">
        <v>0</v>
      </c>
      <c r="BH314" s="48">
        <v>0</v>
      </c>
      <c r="BI314" s="49">
        <v>0</v>
      </c>
      <c r="BJ314" s="48">
        <v>35</v>
      </c>
      <c r="BK314" s="49">
        <v>97.22222222222223</v>
      </c>
      <c r="BL314" s="48">
        <v>36</v>
      </c>
    </row>
    <row r="315" spans="1:64" ht="15">
      <c r="A315" s="64" t="s">
        <v>237</v>
      </c>
      <c r="B315" s="64" t="s">
        <v>237</v>
      </c>
      <c r="C315" s="65" t="s">
        <v>2292</v>
      </c>
      <c r="D315" s="66">
        <v>10</v>
      </c>
      <c r="E315" s="67" t="s">
        <v>136</v>
      </c>
      <c r="F315" s="68">
        <v>12</v>
      </c>
      <c r="G315" s="65"/>
      <c r="H315" s="69"/>
      <c r="I315" s="70"/>
      <c r="J315" s="70"/>
      <c r="K315" s="34" t="s">
        <v>65</v>
      </c>
      <c r="L315" s="77">
        <v>315</v>
      </c>
      <c r="M315" s="77"/>
      <c r="N315" s="72"/>
      <c r="O315" s="79" t="s">
        <v>176</v>
      </c>
      <c r="P315" s="81">
        <v>43417.83241898148</v>
      </c>
      <c r="Q315" s="79" t="s">
        <v>380</v>
      </c>
      <c r="R315" s="79"/>
      <c r="S315" s="79"/>
      <c r="T315" s="79" t="s">
        <v>506</v>
      </c>
      <c r="U315" s="83" t="s">
        <v>536</v>
      </c>
      <c r="V315" s="83" t="s">
        <v>536</v>
      </c>
      <c r="W315" s="81">
        <v>43417.83241898148</v>
      </c>
      <c r="X315" s="83" t="s">
        <v>672</v>
      </c>
      <c r="Y315" s="79"/>
      <c r="Z315" s="79"/>
      <c r="AA315" s="82" t="s">
        <v>797</v>
      </c>
      <c r="AB315" s="79"/>
      <c r="AC315" s="79" t="b">
        <v>0</v>
      </c>
      <c r="AD315" s="79">
        <v>1</v>
      </c>
      <c r="AE315" s="82" t="s">
        <v>837</v>
      </c>
      <c r="AF315" s="79" t="b">
        <v>0</v>
      </c>
      <c r="AG315" s="79" t="s">
        <v>850</v>
      </c>
      <c r="AH315" s="79"/>
      <c r="AI315" s="82" t="s">
        <v>837</v>
      </c>
      <c r="AJ315" s="79" t="b">
        <v>0</v>
      </c>
      <c r="AK315" s="79">
        <v>1</v>
      </c>
      <c r="AL315" s="82" t="s">
        <v>837</v>
      </c>
      <c r="AM315" s="79" t="s">
        <v>859</v>
      </c>
      <c r="AN315" s="79" t="b">
        <v>0</v>
      </c>
      <c r="AO315" s="82" t="s">
        <v>797</v>
      </c>
      <c r="AP315" s="79" t="s">
        <v>176</v>
      </c>
      <c r="AQ315" s="79">
        <v>0</v>
      </c>
      <c r="AR315" s="79">
        <v>0</v>
      </c>
      <c r="AS315" s="79"/>
      <c r="AT315" s="79"/>
      <c r="AU315" s="79"/>
      <c r="AV315" s="79"/>
      <c r="AW315" s="79"/>
      <c r="AX315" s="79"/>
      <c r="AY315" s="79"/>
      <c r="AZ315" s="79"/>
      <c r="BA315">
        <v>40</v>
      </c>
      <c r="BB315" s="78" t="str">
        <f>REPLACE(INDEX(GroupVertices[Group],MATCH(Edges[[#This Row],[Vertex 1]],GroupVertices[Vertex],0)),1,1,"")</f>
        <v>2</v>
      </c>
      <c r="BC315" s="78" t="str">
        <f>REPLACE(INDEX(GroupVertices[Group],MATCH(Edges[[#This Row],[Vertex 2]],GroupVertices[Vertex],0)),1,1,"")</f>
        <v>2</v>
      </c>
      <c r="BD315" s="48">
        <v>2</v>
      </c>
      <c r="BE315" s="49">
        <v>6.25</v>
      </c>
      <c r="BF315" s="48">
        <v>0</v>
      </c>
      <c r="BG315" s="49">
        <v>0</v>
      </c>
      <c r="BH315" s="48">
        <v>0</v>
      </c>
      <c r="BI315" s="49">
        <v>0</v>
      </c>
      <c r="BJ315" s="48">
        <v>30</v>
      </c>
      <c r="BK315" s="49">
        <v>93.75</v>
      </c>
      <c r="BL315" s="48">
        <v>32</v>
      </c>
    </row>
    <row r="316" spans="1:64" ht="15">
      <c r="A316" s="64" t="s">
        <v>237</v>
      </c>
      <c r="B316" s="64" t="s">
        <v>237</v>
      </c>
      <c r="C316" s="65" t="s">
        <v>2292</v>
      </c>
      <c r="D316" s="66">
        <v>10</v>
      </c>
      <c r="E316" s="67" t="s">
        <v>136</v>
      </c>
      <c r="F316" s="68">
        <v>12</v>
      </c>
      <c r="G316" s="65"/>
      <c r="H316" s="69"/>
      <c r="I316" s="70"/>
      <c r="J316" s="70"/>
      <c r="K316" s="34" t="s">
        <v>65</v>
      </c>
      <c r="L316" s="77">
        <v>316</v>
      </c>
      <c r="M316" s="77"/>
      <c r="N316" s="72"/>
      <c r="O316" s="79" t="s">
        <v>176</v>
      </c>
      <c r="P316" s="81">
        <v>43418.827199074076</v>
      </c>
      <c r="Q316" s="79" t="s">
        <v>381</v>
      </c>
      <c r="R316" s="83" t="s">
        <v>447</v>
      </c>
      <c r="S316" s="79" t="s">
        <v>460</v>
      </c>
      <c r="T316" s="79" t="s">
        <v>471</v>
      </c>
      <c r="U316" s="79"/>
      <c r="V316" s="83" t="s">
        <v>583</v>
      </c>
      <c r="W316" s="81">
        <v>43418.827199074076</v>
      </c>
      <c r="X316" s="83" t="s">
        <v>673</v>
      </c>
      <c r="Y316" s="79"/>
      <c r="Z316" s="79"/>
      <c r="AA316" s="82" t="s">
        <v>798</v>
      </c>
      <c r="AB316" s="79"/>
      <c r="AC316" s="79" t="b">
        <v>0</v>
      </c>
      <c r="AD316" s="79">
        <v>0</v>
      </c>
      <c r="AE316" s="82" t="s">
        <v>837</v>
      </c>
      <c r="AF316" s="79" t="b">
        <v>0</v>
      </c>
      <c r="AG316" s="79" t="s">
        <v>850</v>
      </c>
      <c r="AH316" s="79"/>
      <c r="AI316" s="82" t="s">
        <v>837</v>
      </c>
      <c r="AJ316" s="79" t="b">
        <v>0</v>
      </c>
      <c r="AK316" s="79">
        <v>0</v>
      </c>
      <c r="AL316" s="82" t="s">
        <v>837</v>
      </c>
      <c r="AM316" s="79" t="s">
        <v>859</v>
      </c>
      <c r="AN316" s="79" t="b">
        <v>0</v>
      </c>
      <c r="AO316" s="82" t="s">
        <v>798</v>
      </c>
      <c r="AP316" s="79" t="s">
        <v>176</v>
      </c>
      <c r="AQ316" s="79">
        <v>0</v>
      </c>
      <c r="AR316" s="79">
        <v>0</v>
      </c>
      <c r="AS316" s="79"/>
      <c r="AT316" s="79"/>
      <c r="AU316" s="79"/>
      <c r="AV316" s="79"/>
      <c r="AW316" s="79"/>
      <c r="AX316" s="79"/>
      <c r="AY316" s="79"/>
      <c r="AZ316" s="79"/>
      <c r="BA316">
        <v>40</v>
      </c>
      <c r="BB316" s="78" t="str">
        <f>REPLACE(INDEX(GroupVertices[Group],MATCH(Edges[[#This Row],[Vertex 1]],GroupVertices[Vertex],0)),1,1,"")</f>
        <v>2</v>
      </c>
      <c r="BC316" s="78" t="str">
        <f>REPLACE(INDEX(GroupVertices[Group],MATCH(Edges[[#This Row],[Vertex 2]],GroupVertices[Vertex],0)),1,1,"")</f>
        <v>2</v>
      </c>
      <c r="BD316" s="48">
        <v>7</v>
      </c>
      <c r="BE316" s="49">
        <v>17.94871794871795</v>
      </c>
      <c r="BF316" s="48">
        <v>0</v>
      </c>
      <c r="BG316" s="49">
        <v>0</v>
      </c>
      <c r="BH316" s="48">
        <v>0</v>
      </c>
      <c r="BI316" s="49">
        <v>0</v>
      </c>
      <c r="BJ316" s="48">
        <v>32</v>
      </c>
      <c r="BK316" s="49">
        <v>82.05128205128206</v>
      </c>
      <c r="BL316" s="48">
        <v>39</v>
      </c>
    </row>
    <row r="317" spans="1:64" ht="15">
      <c r="A317" s="64" t="s">
        <v>237</v>
      </c>
      <c r="B317" s="64" t="s">
        <v>237</v>
      </c>
      <c r="C317" s="65" t="s">
        <v>2292</v>
      </c>
      <c r="D317" s="66">
        <v>10</v>
      </c>
      <c r="E317" s="67" t="s">
        <v>136</v>
      </c>
      <c r="F317" s="68">
        <v>12</v>
      </c>
      <c r="G317" s="65"/>
      <c r="H317" s="69"/>
      <c r="I317" s="70"/>
      <c r="J317" s="70"/>
      <c r="K317" s="34" t="s">
        <v>65</v>
      </c>
      <c r="L317" s="77">
        <v>317</v>
      </c>
      <c r="M317" s="77"/>
      <c r="N317" s="72"/>
      <c r="O317" s="79" t="s">
        <v>176</v>
      </c>
      <c r="P317" s="81">
        <v>43418.860289351855</v>
      </c>
      <c r="Q317" s="79" t="s">
        <v>382</v>
      </c>
      <c r="R317" s="83" t="s">
        <v>448</v>
      </c>
      <c r="S317" s="79" t="s">
        <v>461</v>
      </c>
      <c r="T317" s="79" t="s">
        <v>507</v>
      </c>
      <c r="U317" s="79"/>
      <c r="V317" s="83" t="s">
        <v>583</v>
      </c>
      <c r="W317" s="81">
        <v>43418.860289351855</v>
      </c>
      <c r="X317" s="83" t="s">
        <v>674</v>
      </c>
      <c r="Y317" s="79"/>
      <c r="Z317" s="79"/>
      <c r="AA317" s="82" t="s">
        <v>799</v>
      </c>
      <c r="AB317" s="79"/>
      <c r="AC317" s="79" t="b">
        <v>0</v>
      </c>
      <c r="AD317" s="79">
        <v>2</v>
      </c>
      <c r="AE317" s="82" t="s">
        <v>837</v>
      </c>
      <c r="AF317" s="79" t="b">
        <v>1</v>
      </c>
      <c r="AG317" s="79" t="s">
        <v>850</v>
      </c>
      <c r="AH317" s="79"/>
      <c r="AI317" s="82" t="s">
        <v>854</v>
      </c>
      <c r="AJ317" s="79" t="b">
        <v>0</v>
      </c>
      <c r="AK317" s="79">
        <v>0</v>
      </c>
      <c r="AL317" s="82" t="s">
        <v>837</v>
      </c>
      <c r="AM317" s="79" t="s">
        <v>859</v>
      </c>
      <c r="AN317" s="79" t="b">
        <v>0</v>
      </c>
      <c r="AO317" s="82" t="s">
        <v>799</v>
      </c>
      <c r="AP317" s="79" t="s">
        <v>176</v>
      </c>
      <c r="AQ317" s="79">
        <v>0</v>
      </c>
      <c r="AR317" s="79">
        <v>0</v>
      </c>
      <c r="AS317" s="79"/>
      <c r="AT317" s="79"/>
      <c r="AU317" s="79"/>
      <c r="AV317" s="79"/>
      <c r="AW317" s="79"/>
      <c r="AX317" s="79"/>
      <c r="AY317" s="79"/>
      <c r="AZ317" s="79"/>
      <c r="BA317">
        <v>40</v>
      </c>
      <c r="BB317" s="78" t="str">
        <f>REPLACE(INDEX(GroupVertices[Group],MATCH(Edges[[#This Row],[Vertex 1]],GroupVertices[Vertex],0)),1,1,"")</f>
        <v>2</v>
      </c>
      <c r="BC317" s="78" t="str">
        <f>REPLACE(INDEX(GroupVertices[Group],MATCH(Edges[[#This Row],[Vertex 2]],GroupVertices[Vertex],0)),1,1,"")</f>
        <v>2</v>
      </c>
      <c r="BD317" s="48">
        <v>5</v>
      </c>
      <c r="BE317" s="49">
        <v>12.5</v>
      </c>
      <c r="BF317" s="48">
        <v>0</v>
      </c>
      <c r="BG317" s="49">
        <v>0</v>
      </c>
      <c r="BH317" s="48">
        <v>0</v>
      </c>
      <c r="BI317" s="49">
        <v>0</v>
      </c>
      <c r="BJ317" s="48">
        <v>35</v>
      </c>
      <c r="BK317" s="49">
        <v>87.5</v>
      </c>
      <c r="BL317" s="48">
        <v>40</v>
      </c>
    </row>
    <row r="318" spans="1:64" ht="15">
      <c r="A318" s="64" t="s">
        <v>237</v>
      </c>
      <c r="B318" s="64" t="s">
        <v>237</v>
      </c>
      <c r="C318" s="65" t="s">
        <v>2292</v>
      </c>
      <c r="D318" s="66">
        <v>10</v>
      </c>
      <c r="E318" s="67" t="s">
        <v>136</v>
      </c>
      <c r="F318" s="68">
        <v>12</v>
      </c>
      <c r="G318" s="65"/>
      <c r="H318" s="69"/>
      <c r="I318" s="70"/>
      <c r="J318" s="70"/>
      <c r="K318" s="34" t="s">
        <v>65</v>
      </c>
      <c r="L318" s="77">
        <v>318</v>
      </c>
      <c r="M318" s="77"/>
      <c r="N318" s="72"/>
      <c r="O318" s="79" t="s">
        <v>176</v>
      </c>
      <c r="P318" s="81">
        <v>43419.90819444445</v>
      </c>
      <c r="Q318" s="79" t="s">
        <v>383</v>
      </c>
      <c r="R318" s="83" t="s">
        <v>449</v>
      </c>
      <c r="S318" s="79" t="s">
        <v>461</v>
      </c>
      <c r="T318" s="79" t="s">
        <v>477</v>
      </c>
      <c r="U318" s="79"/>
      <c r="V318" s="83" t="s">
        <v>583</v>
      </c>
      <c r="W318" s="81">
        <v>43419.90819444445</v>
      </c>
      <c r="X318" s="83" t="s">
        <v>675</v>
      </c>
      <c r="Y318" s="79"/>
      <c r="Z318" s="79"/>
      <c r="AA318" s="82" t="s">
        <v>800</v>
      </c>
      <c r="AB318" s="79"/>
      <c r="AC318" s="79" t="b">
        <v>0</v>
      </c>
      <c r="AD318" s="79">
        <v>0</v>
      </c>
      <c r="AE318" s="82" t="s">
        <v>837</v>
      </c>
      <c r="AF318" s="79" t="b">
        <v>1</v>
      </c>
      <c r="AG318" s="79" t="s">
        <v>851</v>
      </c>
      <c r="AH318" s="79"/>
      <c r="AI318" s="82" t="s">
        <v>855</v>
      </c>
      <c r="AJ318" s="79" t="b">
        <v>0</v>
      </c>
      <c r="AK318" s="79">
        <v>0</v>
      </c>
      <c r="AL318" s="82" t="s">
        <v>837</v>
      </c>
      <c r="AM318" s="79" t="s">
        <v>859</v>
      </c>
      <c r="AN318" s="79" t="b">
        <v>0</v>
      </c>
      <c r="AO318" s="82" t="s">
        <v>800</v>
      </c>
      <c r="AP318" s="79" t="s">
        <v>176</v>
      </c>
      <c r="AQ318" s="79">
        <v>0</v>
      </c>
      <c r="AR318" s="79">
        <v>0</v>
      </c>
      <c r="AS318" s="79"/>
      <c r="AT318" s="79"/>
      <c r="AU318" s="79"/>
      <c r="AV318" s="79"/>
      <c r="AW318" s="79"/>
      <c r="AX318" s="79"/>
      <c r="AY318" s="79"/>
      <c r="AZ318" s="79"/>
      <c r="BA318">
        <v>40</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v>
      </c>
      <c r="BK318" s="49">
        <v>100</v>
      </c>
      <c r="BL318" s="48">
        <v>1</v>
      </c>
    </row>
    <row r="319" spans="1:64" ht="15">
      <c r="A319" s="64" t="s">
        <v>237</v>
      </c>
      <c r="B319" s="64" t="s">
        <v>237</v>
      </c>
      <c r="C319" s="65" t="s">
        <v>2292</v>
      </c>
      <c r="D319" s="66">
        <v>10</v>
      </c>
      <c r="E319" s="67" t="s">
        <v>136</v>
      </c>
      <c r="F319" s="68">
        <v>12</v>
      </c>
      <c r="G319" s="65"/>
      <c r="H319" s="69"/>
      <c r="I319" s="70"/>
      <c r="J319" s="70"/>
      <c r="K319" s="34" t="s">
        <v>65</v>
      </c>
      <c r="L319" s="77">
        <v>319</v>
      </c>
      <c r="M319" s="77"/>
      <c r="N319" s="72"/>
      <c r="O319" s="79" t="s">
        <v>176</v>
      </c>
      <c r="P319" s="81">
        <v>43423.73324074074</v>
      </c>
      <c r="Q319" s="79" t="s">
        <v>384</v>
      </c>
      <c r="R319" s="79" t="s">
        <v>450</v>
      </c>
      <c r="S319" s="79" t="s">
        <v>464</v>
      </c>
      <c r="T319" s="79" t="s">
        <v>477</v>
      </c>
      <c r="U319" s="83" t="s">
        <v>537</v>
      </c>
      <c r="V319" s="83" t="s">
        <v>537</v>
      </c>
      <c r="W319" s="81">
        <v>43423.73324074074</v>
      </c>
      <c r="X319" s="83" t="s">
        <v>676</v>
      </c>
      <c r="Y319" s="79"/>
      <c r="Z319" s="79"/>
      <c r="AA319" s="82" t="s">
        <v>801</v>
      </c>
      <c r="AB319" s="79"/>
      <c r="AC319" s="79" t="b">
        <v>0</v>
      </c>
      <c r="AD319" s="79">
        <v>1</v>
      </c>
      <c r="AE319" s="82" t="s">
        <v>837</v>
      </c>
      <c r="AF319" s="79" t="b">
        <v>0</v>
      </c>
      <c r="AG319" s="79" t="s">
        <v>850</v>
      </c>
      <c r="AH319" s="79"/>
      <c r="AI319" s="82" t="s">
        <v>837</v>
      </c>
      <c r="AJ319" s="79" t="b">
        <v>0</v>
      </c>
      <c r="AK319" s="79">
        <v>2</v>
      </c>
      <c r="AL319" s="82" t="s">
        <v>837</v>
      </c>
      <c r="AM319" s="79" t="s">
        <v>859</v>
      </c>
      <c r="AN319" s="79" t="b">
        <v>0</v>
      </c>
      <c r="AO319" s="82" t="s">
        <v>801</v>
      </c>
      <c r="AP319" s="79" t="s">
        <v>176</v>
      </c>
      <c r="AQ319" s="79">
        <v>0</v>
      </c>
      <c r="AR319" s="79">
        <v>0</v>
      </c>
      <c r="AS319" s="79"/>
      <c r="AT319" s="79"/>
      <c r="AU319" s="79"/>
      <c r="AV319" s="79"/>
      <c r="AW319" s="79"/>
      <c r="AX319" s="79"/>
      <c r="AY319" s="79"/>
      <c r="AZ319" s="79"/>
      <c r="BA319">
        <v>40</v>
      </c>
      <c r="BB319" s="78" t="str">
        <f>REPLACE(INDEX(GroupVertices[Group],MATCH(Edges[[#This Row],[Vertex 1]],GroupVertices[Vertex],0)),1,1,"")</f>
        <v>2</v>
      </c>
      <c r="BC319" s="78" t="str">
        <f>REPLACE(INDEX(GroupVertices[Group],MATCH(Edges[[#This Row],[Vertex 2]],GroupVertices[Vertex],0)),1,1,"")</f>
        <v>2</v>
      </c>
      <c r="BD319" s="48">
        <v>2</v>
      </c>
      <c r="BE319" s="49">
        <v>5.128205128205129</v>
      </c>
      <c r="BF319" s="48">
        <v>3</v>
      </c>
      <c r="BG319" s="49">
        <v>7.6923076923076925</v>
      </c>
      <c r="BH319" s="48">
        <v>0</v>
      </c>
      <c r="BI319" s="49">
        <v>0</v>
      </c>
      <c r="BJ319" s="48">
        <v>34</v>
      </c>
      <c r="BK319" s="49">
        <v>87.17948717948718</v>
      </c>
      <c r="BL319" s="48">
        <v>39</v>
      </c>
    </row>
    <row r="320" spans="1:64" ht="15">
      <c r="A320" s="64" t="s">
        <v>237</v>
      </c>
      <c r="B320" s="64" t="s">
        <v>237</v>
      </c>
      <c r="C320" s="65" t="s">
        <v>2292</v>
      </c>
      <c r="D320" s="66">
        <v>10</v>
      </c>
      <c r="E320" s="67" t="s">
        <v>136</v>
      </c>
      <c r="F320" s="68">
        <v>12</v>
      </c>
      <c r="G320" s="65"/>
      <c r="H320" s="69"/>
      <c r="I320" s="70"/>
      <c r="J320" s="70"/>
      <c r="K320" s="34" t="s">
        <v>65</v>
      </c>
      <c r="L320" s="77">
        <v>320</v>
      </c>
      <c r="M320" s="77"/>
      <c r="N320" s="72"/>
      <c r="O320" s="79" t="s">
        <v>176</v>
      </c>
      <c r="P320" s="81">
        <v>43428.58378472222</v>
      </c>
      <c r="Q320" s="79" t="s">
        <v>385</v>
      </c>
      <c r="R320" s="79"/>
      <c r="S320" s="79"/>
      <c r="T320" s="79" t="s">
        <v>477</v>
      </c>
      <c r="U320" s="83" t="s">
        <v>538</v>
      </c>
      <c r="V320" s="83" t="s">
        <v>538</v>
      </c>
      <c r="W320" s="81">
        <v>43428.58378472222</v>
      </c>
      <c r="X320" s="83" t="s">
        <v>677</v>
      </c>
      <c r="Y320" s="79"/>
      <c r="Z320" s="79"/>
      <c r="AA320" s="82" t="s">
        <v>802</v>
      </c>
      <c r="AB320" s="79"/>
      <c r="AC320" s="79" t="b">
        <v>0</v>
      </c>
      <c r="AD320" s="79">
        <v>1</v>
      </c>
      <c r="AE320" s="82" t="s">
        <v>837</v>
      </c>
      <c r="AF320" s="79" t="b">
        <v>0</v>
      </c>
      <c r="AG320" s="79" t="s">
        <v>850</v>
      </c>
      <c r="AH320" s="79"/>
      <c r="AI320" s="82" t="s">
        <v>837</v>
      </c>
      <c r="AJ320" s="79" t="b">
        <v>0</v>
      </c>
      <c r="AK320" s="79">
        <v>0</v>
      </c>
      <c r="AL320" s="82" t="s">
        <v>837</v>
      </c>
      <c r="AM320" s="79" t="s">
        <v>864</v>
      </c>
      <c r="AN320" s="79" t="b">
        <v>0</v>
      </c>
      <c r="AO320" s="82" t="s">
        <v>802</v>
      </c>
      <c r="AP320" s="79" t="s">
        <v>176</v>
      </c>
      <c r="AQ320" s="79">
        <v>0</v>
      </c>
      <c r="AR320" s="79">
        <v>0</v>
      </c>
      <c r="AS320" s="79"/>
      <c r="AT320" s="79"/>
      <c r="AU320" s="79"/>
      <c r="AV320" s="79"/>
      <c r="AW320" s="79"/>
      <c r="AX320" s="79"/>
      <c r="AY320" s="79"/>
      <c r="AZ320" s="79"/>
      <c r="BA320">
        <v>40</v>
      </c>
      <c r="BB320" s="78" t="str">
        <f>REPLACE(INDEX(GroupVertices[Group],MATCH(Edges[[#This Row],[Vertex 1]],GroupVertices[Vertex],0)),1,1,"")</f>
        <v>2</v>
      </c>
      <c r="BC320" s="78" t="str">
        <f>REPLACE(INDEX(GroupVertices[Group],MATCH(Edges[[#This Row],[Vertex 2]],GroupVertices[Vertex],0)),1,1,"")</f>
        <v>2</v>
      </c>
      <c r="BD320" s="48">
        <v>2</v>
      </c>
      <c r="BE320" s="49">
        <v>4.444444444444445</v>
      </c>
      <c r="BF320" s="48">
        <v>0</v>
      </c>
      <c r="BG320" s="49">
        <v>0</v>
      </c>
      <c r="BH320" s="48">
        <v>0</v>
      </c>
      <c r="BI320" s="49">
        <v>0</v>
      </c>
      <c r="BJ320" s="48">
        <v>43</v>
      </c>
      <c r="BK320" s="49">
        <v>95.55555555555556</v>
      </c>
      <c r="BL320" s="48">
        <v>45</v>
      </c>
    </row>
    <row r="321" spans="1:64" ht="15">
      <c r="A321" s="64" t="s">
        <v>237</v>
      </c>
      <c r="B321" s="64" t="s">
        <v>237</v>
      </c>
      <c r="C321" s="65" t="s">
        <v>2292</v>
      </c>
      <c r="D321" s="66">
        <v>10</v>
      </c>
      <c r="E321" s="67" t="s">
        <v>136</v>
      </c>
      <c r="F321" s="68">
        <v>12</v>
      </c>
      <c r="G321" s="65"/>
      <c r="H321" s="69"/>
      <c r="I321" s="70"/>
      <c r="J321" s="70"/>
      <c r="K321" s="34" t="s">
        <v>65</v>
      </c>
      <c r="L321" s="77">
        <v>321</v>
      </c>
      <c r="M321" s="77"/>
      <c r="N321" s="72"/>
      <c r="O321" s="79" t="s">
        <v>176</v>
      </c>
      <c r="P321" s="81">
        <v>43430.604375</v>
      </c>
      <c r="Q321" s="82" t="s">
        <v>386</v>
      </c>
      <c r="R321" s="79"/>
      <c r="S321" s="79"/>
      <c r="T321" s="79" t="s">
        <v>508</v>
      </c>
      <c r="U321" s="83" t="s">
        <v>539</v>
      </c>
      <c r="V321" s="83" t="s">
        <v>539</v>
      </c>
      <c r="W321" s="81">
        <v>43430.604375</v>
      </c>
      <c r="X321" s="83" t="s">
        <v>678</v>
      </c>
      <c r="Y321" s="79"/>
      <c r="Z321" s="79"/>
      <c r="AA321" s="82" t="s">
        <v>803</v>
      </c>
      <c r="AB321" s="79"/>
      <c r="AC321" s="79" t="b">
        <v>0</v>
      </c>
      <c r="AD321" s="79">
        <v>0</v>
      </c>
      <c r="AE321" s="82" t="s">
        <v>837</v>
      </c>
      <c r="AF321" s="79" t="b">
        <v>0</v>
      </c>
      <c r="AG321" s="79" t="s">
        <v>850</v>
      </c>
      <c r="AH321" s="79"/>
      <c r="AI321" s="82" t="s">
        <v>837</v>
      </c>
      <c r="AJ321" s="79" t="b">
        <v>0</v>
      </c>
      <c r="AK321" s="79">
        <v>0</v>
      </c>
      <c r="AL321" s="82" t="s">
        <v>837</v>
      </c>
      <c r="AM321" s="79" t="s">
        <v>864</v>
      </c>
      <c r="AN321" s="79" t="b">
        <v>0</v>
      </c>
      <c r="AO321" s="82" t="s">
        <v>803</v>
      </c>
      <c r="AP321" s="79" t="s">
        <v>176</v>
      </c>
      <c r="AQ321" s="79">
        <v>0</v>
      </c>
      <c r="AR321" s="79">
        <v>0</v>
      </c>
      <c r="AS321" s="79"/>
      <c r="AT321" s="79"/>
      <c r="AU321" s="79"/>
      <c r="AV321" s="79"/>
      <c r="AW321" s="79"/>
      <c r="AX321" s="79"/>
      <c r="AY321" s="79"/>
      <c r="AZ321" s="79"/>
      <c r="BA321">
        <v>40</v>
      </c>
      <c r="BB321" s="78" t="str">
        <f>REPLACE(INDEX(GroupVertices[Group],MATCH(Edges[[#This Row],[Vertex 1]],GroupVertices[Vertex],0)),1,1,"")</f>
        <v>2</v>
      </c>
      <c r="BC321" s="78" t="str">
        <f>REPLACE(INDEX(GroupVertices[Group],MATCH(Edges[[#This Row],[Vertex 2]],GroupVertices[Vertex],0)),1,1,"")</f>
        <v>2</v>
      </c>
      <c r="BD321" s="48">
        <v>1</v>
      </c>
      <c r="BE321" s="49">
        <v>5.882352941176471</v>
      </c>
      <c r="BF321" s="48">
        <v>0</v>
      </c>
      <c r="BG321" s="49">
        <v>0</v>
      </c>
      <c r="BH321" s="48">
        <v>0</v>
      </c>
      <c r="BI321" s="49">
        <v>0</v>
      </c>
      <c r="BJ321" s="48">
        <v>16</v>
      </c>
      <c r="BK321" s="49">
        <v>94.11764705882354</v>
      </c>
      <c r="BL321" s="48">
        <v>17</v>
      </c>
    </row>
    <row r="322" spans="1:64" ht="15">
      <c r="A322" s="64" t="s">
        <v>237</v>
      </c>
      <c r="B322" s="64" t="s">
        <v>237</v>
      </c>
      <c r="C322" s="65" t="s">
        <v>2292</v>
      </c>
      <c r="D322" s="66">
        <v>10</v>
      </c>
      <c r="E322" s="67" t="s">
        <v>136</v>
      </c>
      <c r="F322" s="68">
        <v>12</v>
      </c>
      <c r="G322" s="65"/>
      <c r="H322" s="69"/>
      <c r="I322" s="70"/>
      <c r="J322" s="70"/>
      <c r="K322" s="34" t="s">
        <v>65</v>
      </c>
      <c r="L322" s="77">
        <v>322</v>
      </c>
      <c r="M322" s="77"/>
      <c r="N322" s="72"/>
      <c r="O322" s="79" t="s">
        <v>176</v>
      </c>
      <c r="P322" s="81">
        <v>43432.58357638889</v>
      </c>
      <c r="Q322" s="79" t="s">
        <v>387</v>
      </c>
      <c r="R322" s="79"/>
      <c r="S322" s="79"/>
      <c r="T322" s="79" t="s">
        <v>501</v>
      </c>
      <c r="U322" s="83" t="s">
        <v>530</v>
      </c>
      <c r="V322" s="83" t="s">
        <v>530</v>
      </c>
      <c r="W322" s="81">
        <v>43432.58357638889</v>
      </c>
      <c r="X322" s="83" t="s">
        <v>679</v>
      </c>
      <c r="Y322" s="79"/>
      <c r="Z322" s="79"/>
      <c r="AA322" s="82" t="s">
        <v>804</v>
      </c>
      <c r="AB322" s="79"/>
      <c r="AC322" s="79" t="b">
        <v>0</v>
      </c>
      <c r="AD322" s="79">
        <v>2</v>
      </c>
      <c r="AE322" s="82" t="s">
        <v>837</v>
      </c>
      <c r="AF322" s="79" t="b">
        <v>0</v>
      </c>
      <c r="AG322" s="79" t="s">
        <v>850</v>
      </c>
      <c r="AH322" s="79"/>
      <c r="AI322" s="82" t="s">
        <v>837</v>
      </c>
      <c r="AJ322" s="79" t="b">
        <v>0</v>
      </c>
      <c r="AK322" s="79">
        <v>1</v>
      </c>
      <c r="AL322" s="82" t="s">
        <v>837</v>
      </c>
      <c r="AM322" s="79" t="s">
        <v>864</v>
      </c>
      <c r="AN322" s="79" t="b">
        <v>0</v>
      </c>
      <c r="AO322" s="82" t="s">
        <v>804</v>
      </c>
      <c r="AP322" s="79" t="s">
        <v>176</v>
      </c>
      <c r="AQ322" s="79">
        <v>0</v>
      </c>
      <c r="AR322" s="79">
        <v>0</v>
      </c>
      <c r="AS322" s="79"/>
      <c r="AT322" s="79"/>
      <c r="AU322" s="79"/>
      <c r="AV322" s="79"/>
      <c r="AW322" s="79"/>
      <c r="AX322" s="79"/>
      <c r="AY322" s="79"/>
      <c r="AZ322" s="79"/>
      <c r="BA322">
        <v>40</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8</v>
      </c>
      <c r="BK322" s="49">
        <v>100</v>
      </c>
      <c r="BL322" s="48">
        <v>8</v>
      </c>
    </row>
    <row r="323" spans="1:64" ht="15">
      <c r="A323" s="64" t="s">
        <v>237</v>
      </c>
      <c r="B323" s="64" t="s">
        <v>237</v>
      </c>
      <c r="C323" s="65" t="s">
        <v>2292</v>
      </c>
      <c r="D323" s="66">
        <v>10</v>
      </c>
      <c r="E323" s="67" t="s">
        <v>136</v>
      </c>
      <c r="F323" s="68">
        <v>12</v>
      </c>
      <c r="G323" s="65"/>
      <c r="H323" s="69"/>
      <c r="I323" s="70"/>
      <c r="J323" s="70"/>
      <c r="K323" s="34" t="s">
        <v>65</v>
      </c>
      <c r="L323" s="77">
        <v>323</v>
      </c>
      <c r="M323" s="77"/>
      <c r="N323" s="72"/>
      <c r="O323" s="79" t="s">
        <v>176</v>
      </c>
      <c r="P323" s="81">
        <v>43432.66694444444</v>
      </c>
      <c r="Q323" s="79" t="s">
        <v>388</v>
      </c>
      <c r="R323" s="79"/>
      <c r="S323" s="79"/>
      <c r="T323" s="79" t="s">
        <v>477</v>
      </c>
      <c r="U323" s="83" t="s">
        <v>540</v>
      </c>
      <c r="V323" s="83" t="s">
        <v>540</v>
      </c>
      <c r="W323" s="81">
        <v>43432.66694444444</v>
      </c>
      <c r="X323" s="83" t="s">
        <v>680</v>
      </c>
      <c r="Y323" s="79"/>
      <c r="Z323" s="79"/>
      <c r="AA323" s="82" t="s">
        <v>805</v>
      </c>
      <c r="AB323" s="79"/>
      <c r="AC323" s="79" t="b">
        <v>0</v>
      </c>
      <c r="AD323" s="79">
        <v>2</v>
      </c>
      <c r="AE323" s="82" t="s">
        <v>837</v>
      </c>
      <c r="AF323" s="79" t="b">
        <v>0</v>
      </c>
      <c r="AG323" s="79" t="s">
        <v>850</v>
      </c>
      <c r="AH323" s="79"/>
      <c r="AI323" s="82" t="s">
        <v>837</v>
      </c>
      <c r="AJ323" s="79" t="b">
        <v>0</v>
      </c>
      <c r="AK323" s="79">
        <v>0</v>
      </c>
      <c r="AL323" s="82" t="s">
        <v>837</v>
      </c>
      <c r="AM323" s="79" t="s">
        <v>864</v>
      </c>
      <c r="AN323" s="79" t="b">
        <v>0</v>
      </c>
      <c r="AO323" s="82" t="s">
        <v>805</v>
      </c>
      <c r="AP323" s="79" t="s">
        <v>176</v>
      </c>
      <c r="AQ323" s="79">
        <v>0</v>
      </c>
      <c r="AR323" s="79">
        <v>0</v>
      </c>
      <c r="AS323" s="79"/>
      <c r="AT323" s="79"/>
      <c r="AU323" s="79"/>
      <c r="AV323" s="79"/>
      <c r="AW323" s="79"/>
      <c r="AX323" s="79"/>
      <c r="AY323" s="79"/>
      <c r="AZ323" s="79"/>
      <c r="BA323">
        <v>40</v>
      </c>
      <c r="BB323" s="78" t="str">
        <f>REPLACE(INDEX(GroupVertices[Group],MATCH(Edges[[#This Row],[Vertex 1]],GroupVertices[Vertex],0)),1,1,"")</f>
        <v>2</v>
      </c>
      <c r="BC323" s="78" t="str">
        <f>REPLACE(INDEX(GroupVertices[Group],MATCH(Edges[[#This Row],[Vertex 2]],GroupVertices[Vertex],0)),1,1,"")</f>
        <v>2</v>
      </c>
      <c r="BD323" s="48">
        <v>0</v>
      </c>
      <c r="BE323" s="49">
        <v>0</v>
      </c>
      <c r="BF323" s="48">
        <v>2</v>
      </c>
      <c r="BG323" s="49">
        <v>4.878048780487805</v>
      </c>
      <c r="BH323" s="48">
        <v>0</v>
      </c>
      <c r="BI323" s="49">
        <v>0</v>
      </c>
      <c r="BJ323" s="48">
        <v>39</v>
      </c>
      <c r="BK323" s="49">
        <v>95.1219512195122</v>
      </c>
      <c r="BL323" s="48">
        <v>41</v>
      </c>
    </row>
    <row r="324" spans="1:64" ht="15">
      <c r="A324" s="64" t="s">
        <v>237</v>
      </c>
      <c r="B324" s="64" t="s">
        <v>237</v>
      </c>
      <c r="C324" s="65" t="s">
        <v>2292</v>
      </c>
      <c r="D324" s="66">
        <v>10</v>
      </c>
      <c r="E324" s="67" t="s">
        <v>136</v>
      </c>
      <c r="F324" s="68">
        <v>12</v>
      </c>
      <c r="G324" s="65"/>
      <c r="H324" s="69"/>
      <c r="I324" s="70"/>
      <c r="J324" s="70"/>
      <c r="K324" s="34" t="s">
        <v>65</v>
      </c>
      <c r="L324" s="77">
        <v>324</v>
      </c>
      <c r="M324" s="77"/>
      <c r="N324" s="72"/>
      <c r="O324" s="79" t="s">
        <v>176</v>
      </c>
      <c r="P324" s="81">
        <v>43432.71241898148</v>
      </c>
      <c r="Q324" s="79" t="s">
        <v>389</v>
      </c>
      <c r="R324" s="79"/>
      <c r="S324" s="79"/>
      <c r="T324" s="79" t="s">
        <v>477</v>
      </c>
      <c r="U324" s="83" t="s">
        <v>541</v>
      </c>
      <c r="V324" s="83" t="s">
        <v>541</v>
      </c>
      <c r="W324" s="81">
        <v>43432.71241898148</v>
      </c>
      <c r="X324" s="83" t="s">
        <v>681</v>
      </c>
      <c r="Y324" s="79"/>
      <c r="Z324" s="79"/>
      <c r="AA324" s="82" t="s">
        <v>806</v>
      </c>
      <c r="AB324" s="79"/>
      <c r="AC324" s="79" t="b">
        <v>0</v>
      </c>
      <c r="AD324" s="79">
        <v>2</v>
      </c>
      <c r="AE324" s="82" t="s">
        <v>837</v>
      </c>
      <c r="AF324" s="79" t="b">
        <v>0</v>
      </c>
      <c r="AG324" s="79" t="s">
        <v>850</v>
      </c>
      <c r="AH324" s="79"/>
      <c r="AI324" s="82" t="s">
        <v>837</v>
      </c>
      <c r="AJ324" s="79" t="b">
        <v>0</v>
      </c>
      <c r="AK324" s="79">
        <v>0</v>
      </c>
      <c r="AL324" s="82" t="s">
        <v>837</v>
      </c>
      <c r="AM324" s="79" t="s">
        <v>859</v>
      </c>
      <c r="AN324" s="79" t="b">
        <v>0</v>
      </c>
      <c r="AO324" s="82" t="s">
        <v>806</v>
      </c>
      <c r="AP324" s="79" t="s">
        <v>176</v>
      </c>
      <c r="AQ324" s="79">
        <v>0</v>
      </c>
      <c r="AR324" s="79">
        <v>0</v>
      </c>
      <c r="AS324" s="79"/>
      <c r="AT324" s="79"/>
      <c r="AU324" s="79"/>
      <c r="AV324" s="79"/>
      <c r="AW324" s="79"/>
      <c r="AX324" s="79"/>
      <c r="AY324" s="79"/>
      <c r="AZ324" s="79"/>
      <c r="BA324">
        <v>40</v>
      </c>
      <c r="BB324" s="78" t="str">
        <f>REPLACE(INDEX(GroupVertices[Group],MATCH(Edges[[#This Row],[Vertex 1]],GroupVertices[Vertex],0)),1,1,"")</f>
        <v>2</v>
      </c>
      <c r="BC324" s="78" t="str">
        <f>REPLACE(INDEX(GroupVertices[Group],MATCH(Edges[[#This Row],[Vertex 2]],GroupVertices[Vertex],0)),1,1,"")</f>
        <v>2</v>
      </c>
      <c r="BD324" s="48">
        <v>1</v>
      </c>
      <c r="BE324" s="49">
        <v>2.5</v>
      </c>
      <c r="BF324" s="48">
        <v>0</v>
      </c>
      <c r="BG324" s="49">
        <v>0</v>
      </c>
      <c r="BH324" s="48">
        <v>0</v>
      </c>
      <c r="BI324" s="49">
        <v>0</v>
      </c>
      <c r="BJ324" s="48">
        <v>39</v>
      </c>
      <c r="BK324" s="49">
        <v>97.5</v>
      </c>
      <c r="BL324" s="48">
        <v>40</v>
      </c>
    </row>
    <row r="325" spans="1:64" ht="15">
      <c r="A325" s="64" t="s">
        <v>237</v>
      </c>
      <c r="B325" s="64" t="s">
        <v>237</v>
      </c>
      <c r="C325" s="65" t="s">
        <v>2292</v>
      </c>
      <c r="D325" s="66">
        <v>10</v>
      </c>
      <c r="E325" s="67" t="s">
        <v>136</v>
      </c>
      <c r="F325" s="68">
        <v>12</v>
      </c>
      <c r="G325" s="65"/>
      <c r="H325" s="69"/>
      <c r="I325" s="70"/>
      <c r="J325" s="70"/>
      <c r="K325" s="34" t="s">
        <v>65</v>
      </c>
      <c r="L325" s="77">
        <v>325</v>
      </c>
      <c r="M325" s="77"/>
      <c r="N325" s="72"/>
      <c r="O325" s="79" t="s">
        <v>176</v>
      </c>
      <c r="P325" s="81">
        <v>43434.62553240741</v>
      </c>
      <c r="Q325" s="79" t="s">
        <v>390</v>
      </c>
      <c r="R325" s="79"/>
      <c r="S325" s="79"/>
      <c r="T325" s="79" t="s">
        <v>477</v>
      </c>
      <c r="U325" s="83" t="s">
        <v>542</v>
      </c>
      <c r="V325" s="83" t="s">
        <v>542</v>
      </c>
      <c r="W325" s="81">
        <v>43434.62553240741</v>
      </c>
      <c r="X325" s="83" t="s">
        <v>682</v>
      </c>
      <c r="Y325" s="79"/>
      <c r="Z325" s="79"/>
      <c r="AA325" s="82" t="s">
        <v>807</v>
      </c>
      <c r="AB325" s="79"/>
      <c r="AC325" s="79" t="b">
        <v>0</v>
      </c>
      <c r="AD325" s="79">
        <v>2</v>
      </c>
      <c r="AE325" s="82" t="s">
        <v>837</v>
      </c>
      <c r="AF325" s="79" t="b">
        <v>0</v>
      </c>
      <c r="AG325" s="79" t="s">
        <v>850</v>
      </c>
      <c r="AH325" s="79"/>
      <c r="AI325" s="82" t="s">
        <v>837</v>
      </c>
      <c r="AJ325" s="79" t="b">
        <v>0</v>
      </c>
      <c r="AK325" s="79">
        <v>0</v>
      </c>
      <c r="AL325" s="82" t="s">
        <v>837</v>
      </c>
      <c r="AM325" s="79" t="s">
        <v>864</v>
      </c>
      <c r="AN325" s="79" t="b">
        <v>0</v>
      </c>
      <c r="AO325" s="82" t="s">
        <v>807</v>
      </c>
      <c r="AP325" s="79" t="s">
        <v>176</v>
      </c>
      <c r="AQ325" s="79">
        <v>0</v>
      </c>
      <c r="AR325" s="79">
        <v>0</v>
      </c>
      <c r="AS325" s="79"/>
      <c r="AT325" s="79"/>
      <c r="AU325" s="79"/>
      <c r="AV325" s="79"/>
      <c r="AW325" s="79"/>
      <c r="AX325" s="79"/>
      <c r="AY325" s="79"/>
      <c r="AZ325" s="79"/>
      <c r="BA325">
        <v>40</v>
      </c>
      <c r="BB325" s="78" t="str">
        <f>REPLACE(INDEX(GroupVertices[Group],MATCH(Edges[[#This Row],[Vertex 1]],GroupVertices[Vertex],0)),1,1,"")</f>
        <v>2</v>
      </c>
      <c r="BC325" s="78" t="str">
        <f>REPLACE(INDEX(GroupVertices[Group],MATCH(Edges[[#This Row],[Vertex 2]],GroupVertices[Vertex],0)),1,1,"")</f>
        <v>2</v>
      </c>
      <c r="BD325" s="48">
        <v>1</v>
      </c>
      <c r="BE325" s="49">
        <v>2.3255813953488373</v>
      </c>
      <c r="BF325" s="48">
        <v>0</v>
      </c>
      <c r="BG325" s="49">
        <v>0</v>
      </c>
      <c r="BH325" s="48">
        <v>0</v>
      </c>
      <c r="BI325" s="49">
        <v>0</v>
      </c>
      <c r="BJ325" s="48">
        <v>42</v>
      </c>
      <c r="BK325" s="49">
        <v>97.67441860465117</v>
      </c>
      <c r="BL325" s="48">
        <v>43</v>
      </c>
    </row>
    <row r="326" spans="1:64" ht="15">
      <c r="A326" s="64" t="s">
        <v>237</v>
      </c>
      <c r="B326" s="64" t="s">
        <v>237</v>
      </c>
      <c r="C326" s="65" t="s">
        <v>2292</v>
      </c>
      <c r="D326" s="66">
        <v>10</v>
      </c>
      <c r="E326" s="67" t="s">
        <v>136</v>
      </c>
      <c r="F326" s="68">
        <v>12</v>
      </c>
      <c r="G326" s="65"/>
      <c r="H326" s="69"/>
      <c r="I326" s="70"/>
      <c r="J326" s="70"/>
      <c r="K326" s="34" t="s">
        <v>65</v>
      </c>
      <c r="L326" s="77">
        <v>326</v>
      </c>
      <c r="M326" s="77"/>
      <c r="N326" s="72"/>
      <c r="O326" s="79" t="s">
        <v>176</v>
      </c>
      <c r="P326" s="81">
        <v>43435.62542824074</v>
      </c>
      <c r="Q326" s="79" t="s">
        <v>391</v>
      </c>
      <c r="R326" s="79"/>
      <c r="S326" s="79"/>
      <c r="T326" s="79" t="s">
        <v>471</v>
      </c>
      <c r="U326" s="83" t="s">
        <v>543</v>
      </c>
      <c r="V326" s="83" t="s">
        <v>543</v>
      </c>
      <c r="W326" s="81">
        <v>43435.62542824074</v>
      </c>
      <c r="X326" s="83" t="s">
        <v>683</v>
      </c>
      <c r="Y326" s="79"/>
      <c r="Z326" s="79"/>
      <c r="AA326" s="82" t="s">
        <v>808</v>
      </c>
      <c r="AB326" s="79"/>
      <c r="AC326" s="79" t="b">
        <v>0</v>
      </c>
      <c r="AD326" s="79">
        <v>0</v>
      </c>
      <c r="AE326" s="82" t="s">
        <v>837</v>
      </c>
      <c r="AF326" s="79" t="b">
        <v>0</v>
      </c>
      <c r="AG326" s="79" t="s">
        <v>850</v>
      </c>
      <c r="AH326" s="79"/>
      <c r="AI326" s="82" t="s">
        <v>837</v>
      </c>
      <c r="AJ326" s="79" t="b">
        <v>0</v>
      </c>
      <c r="AK326" s="79">
        <v>0</v>
      </c>
      <c r="AL326" s="82" t="s">
        <v>837</v>
      </c>
      <c r="AM326" s="79" t="s">
        <v>864</v>
      </c>
      <c r="AN326" s="79" t="b">
        <v>0</v>
      </c>
      <c r="AO326" s="82" t="s">
        <v>808</v>
      </c>
      <c r="AP326" s="79" t="s">
        <v>176</v>
      </c>
      <c r="AQ326" s="79">
        <v>0</v>
      </c>
      <c r="AR326" s="79">
        <v>0</v>
      </c>
      <c r="AS326" s="79"/>
      <c r="AT326" s="79"/>
      <c r="AU326" s="79"/>
      <c r="AV326" s="79"/>
      <c r="AW326" s="79"/>
      <c r="AX326" s="79"/>
      <c r="AY326" s="79"/>
      <c r="AZ326" s="79"/>
      <c r="BA326">
        <v>40</v>
      </c>
      <c r="BB326" s="78" t="str">
        <f>REPLACE(INDEX(GroupVertices[Group],MATCH(Edges[[#This Row],[Vertex 1]],GroupVertices[Vertex],0)),1,1,"")</f>
        <v>2</v>
      </c>
      <c r="BC326" s="78" t="str">
        <f>REPLACE(INDEX(GroupVertices[Group],MATCH(Edges[[#This Row],[Vertex 2]],GroupVertices[Vertex],0)),1,1,"")</f>
        <v>2</v>
      </c>
      <c r="BD326" s="48">
        <v>3</v>
      </c>
      <c r="BE326" s="49">
        <v>6.521739130434782</v>
      </c>
      <c r="BF326" s="48">
        <v>0</v>
      </c>
      <c r="BG326" s="49">
        <v>0</v>
      </c>
      <c r="BH326" s="48">
        <v>0</v>
      </c>
      <c r="BI326" s="49">
        <v>0</v>
      </c>
      <c r="BJ326" s="48">
        <v>43</v>
      </c>
      <c r="BK326" s="49">
        <v>93.47826086956522</v>
      </c>
      <c r="BL326" s="48">
        <v>46</v>
      </c>
    </row>
    <row r="327" spans="1:64" ht="15">
      <c r="A327" s="64" t="s">
        <v>237</v>
      </c>
      <c r="B327" s="64" t="s">
        <v>237</v>
      </c>
      <c r="C327" s="65" t="s">
        <v>2292</v>
      </c>
      <c r="D327" s="66">
        <v>10</v>
      </c>
      <c r="E327" s="67" t="s">
        <v>136</v>
      </c>
      <c r="F327" s="68">
        <v>12</v>
      </c>
      <c r="G327" s="65"/>
      <c r="H327" s="69"/>
      <c r="I327" s="70"/>
      <c r="J327" s="70"/>
      <c r="K327" s="34" t="s">
        <v>65</v>
      </c>
      <c r="L327" s="77">
        <v>327</v>
      </c>
      <c r="M327" s="77"/>
      <c r="N327" s="72"/>
      <c r="O327" s="79" t="s">
        <v>176</v>
      </c>
      <c r="P327" s="81">
        <v>43440.87065972222</v>
      </c>
      <c r="Q327" s="79" t="s">
        <v>392</v>
      </c>
      <c r="R327" s="79"/>
      <c r="S327" s="79"/>
      <c r="T327" s="79" t="s">
        <v>471</v>
      </c>
      <c r="U327" s="83" t="s">
        <v>544</v>
      </c>
      <c r="V327" s="83" t="s">
        <v>544</v>
      </c>
      <c r="W327" s="81">
        <v>43440.87065972222</v>
      </c>
      <c r="X327" s="83" t="s">
        <v>684</v>
      </c>
      <c r="Y327" s="79"/>
      <c r="Z327" s="79"/>
      <c r="AA327" s="82" t="s">
        <v>809</v>
      </c>
      <c r="AB327" s="79"/>
      <c r="AC327" s="79" t="b">
        <v>0</v>
      </c>
      <c r="AD327" s="79">
        <v>5</v>
      </c>
      <c r="AE327" s="82" t="s">
        <v>837</v>
      </c>
      <c r="AF327" s="79" t="b">
        <v>0</v>
      </c>
      <c r="AG327" s="79" t="s">
        <v>850</v>
      </c>
      <c r="AH327" s="79"/>
      <c r="AI327" s="82" t="s">
        <v>837</v>
      </c>
      <c r="AJ327" s="79" t="b">
        <v>0</v>
      </c>
      <c r="AK327" s="79">
        <v>3</v>
      </c>
      <c r="AL327" s="82" t="s">
        <v>837</v>
      </c>
      <c r="AM327" s="79" t="s">
        <v>859</v>
      </c>
      <c r="AN327" s="79" t="b">
        <v>0</v>
      </c>
      <c r="AO327" s="82" t="s">
        <v>809</v>
      </c>
      <c r="AP327" s="79" t="s">
        <v>176</v>
      </c>
      <c r="AQ327" s="79">
        <v>0</v>
      </c>
      <c r="AR327" s="79">
        <v>0</v>
      </c>
      <c r="AS327" s="79"/>
      <c r="AT327" s="79"/>
      <c r="AU327" s="79"/>
      <c r="AV327" s="79"/>
      <c r="AW327" s="79"/>
      <c r="AX327" s="79"/>
      <c r="AY327" s="79"/>
      <c r="AZ327" s="79"/>
      <c r="BA327">
        <v>40</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37</v>
      </c>
      <c r="BK327" s="49">
        <v>100</v>
      </c>
      <c r="BL327" s="48">
        <v>37</v>
      </c>
    </row>
    <row r="328" spans="1:64" ht="15">
      <c r="A328" s="64" t="s">
        <v>237</v>
      </c>
      <c r="B328" s="64" t="s">
        <v>237</v>
      </c>
      <c r="C328" s="65" t="s">
        <v>2292</v>
      </c>
      <c r="D328" s="66">
        <v>10</v>
      </c>
      <c r="E328" s="67" t="s">
        <v>136</v>
      </c>
      <c r="F328" s="68">
        <v>12</v>
      </c>
      <c r="G328" s="65"/>
      <c r="H328" s="69"/>
      <c r="I328" s="70"/>
      <c r="J328" s="70"/>
      <c r="K328" s="34" t="s">
        <v>65</v>
      </c>
      <c r="L328" s="77">
        <v>328</v>
      </c>
      <c r="M328" s="77"/>
      <c r="N328" s="72"/>
      <c r="O328" s="79" t="s">
        <v>176</v>
      </c>
      <c r="P328" s="81">
        <v>43444.71287037037</v>
      </c>
      <c r="Q328" s="79" t="s">
        <v>393</v>
      </c>
      <c r="R328" s="79"/>
      <c r="S328" s="79"/>
      <c r="T328" s="79" t="s">
        <v>477</v>
      </c>
      <c r="U328" s="83" t="s">
        <v>545</v>
      </c>
      <c r="V328" s="83" t="s">
        <v>545</v>
      </c>
      <c r="W328" s="81">
        <v>43444.71287037037</v>
      </c>
      <c r="X328" s="83" t="s">
        <v>685</v>
      </c>
      <c r="Y328" s="79"/>
      <c r="Z328" s="79"/>
      <c r="AA328" s="82" t="s">
        <v>810</v>
      </c>
      <c r="AB328" s="79"/>
      <c r="AC328" s="79" t="b">
        <v>0</v>
      </c>
      <c r="AD328" s="79">
        <v>0</v>
      </c>
      <c r="AE328" s="82" t="s">
        <v>837</v>
      </c>
      <c r="AF328" s="79" t="b">
        <v>0</v>
      </c>
      <c r="AG328" s="79" t="s">
        <v>850</v>
      </c>
      <c r="AH328" s="79"/>
      <c r="AI328" s="82" t="s">
        <v>837</v>
      </c>
      <c r="AJ328" s="79" t="b">
        <v>0</v>
      </c>
      <c r="AK328" s="79">
        <v>0</v>
      </c>
      <c r="AL328" s="82" t="s">
        <v>837</v>
      </c>
      <c r="AM328" s="79" t="s">
        <v>859</v>
      </c>
      <c r="AN328" s="79" t="b">
        <v>0</v>
      </c>
      <c r="AO328" s="82" t="s">
        <v>810</v>
      </c>
      <c r="AP328" s="79" t="s">
        <v>176</v>
      </c>
      <c r="AQ328" s="79">
        <v>0</v>
      </c>
      <c r="AR328" s="79">
        <v>0</v>
      </c>
      <c r="AS328" s="79"/>
      <c r="AT328" s="79"/>
      <c r="AU328" s="79"/>
      <c r="AV328" s="79"/>
      <c r="AW328" s="79"/>
      <c r="AX328" s="79"/>
      <c r="AY328" s="79"/>
      <c r="AZ328" s="79"/>
      <c r="BA328">
        <v>40</v>
      </c>
      <c r="BB328" s="78" t="str">
        <f>REPLACE(INDEX(GroupVertices[Group],MATCH(Edges[[#This Row],[Vertex 1]],GroupVertices[Vertex],0)),1,1,"")</f>
        <v>2</v>
      </c>
      <c r="BC328" s="78" t="str">
        <f>REPLACE(INDEX(GroupVertices[Group],MATCH(Edges[[#This Row],[Vertex 2]],GroupVertices[Vertex],0)),1,1,"")</f>
        <v>2</v>
      </c>
      <c r="BD328" s="48">
        <v>2</v>
      </c>
      <c r="BE328" s="49">
        <v>4.761904761904762</v>
      </c>
      <c r="BF328" s="48">
        <v>0</v>
      </c>
      <c r="BG328" s="49">
        <v>0</v>
      </c>
      <c r="BH328" s="48">
        <v>0</v>
      </c>
      <c r="BI328" s="49">
        <v>0</v>
      </c>
      <c r="BJ328" s="48">
        <v>40</v>
      </c>
      <c r="BK328" s="49">
        <v>95.23809523809524</v>
      </c>
      <c r="BL328" s="48">
        <v>42</v>
      </c>
    </row>
    <row r="329" spans="1:64" ht="15">
      <c r="A329" s="64" t="s">
        <v>237</v>
      </c>
      <c r="B329" s="64" t="s">
        <v>237</v>
      </c>
      <c r="C329" s="65" t="s">
        <v>2292</v>
      </c>
      <c r="D329" s="66">
        <v>10</v>
      </c>
      <c r="E329" s="67" t="s">
        <v>136</v>
      </c>
      <c r="F329" s="68">
        <v>12</v>
      </c>
      <c r="G329" s="65"/>
      <c r="H329" s="69"/>
      <c r="I329" s="70"/>
      <c r="J329" s="70"/>
      <c r="K329" s="34" t="s">
        <v>65</v>
      </c>
      <c r="L329" s="77">
        <v>329</v>
      </c>
      <c r="M329" s="77"/>
      <c r="N329" s="72"/>
      <c r="O329" s="79" t="s">
        <v>176</v>
      </c>
      <c r="P329" s="81">
        <v>43445.896898148145</v>
      </c>
      <c r="Q329" s="79" t="s">
        <v>394</v>
      </c>
      <c r="R329" s="79"/>
      <c r="S329" s="79"/>
      <c r="T329" s="79" t="s">
        <v>509</v>
      </c>
      <c r="U329" s="83" t="s">
        <v>546</v>
      </c>
      <c r="V329" s="83" t="s">
        <v>546</v>
      </c>
      <c r="W329" s="81">
        <v>43445.896898148145</v>
      </c>
      <c r="X329" s="83" t="s">
        <v>686</v>
      </c>
      <c r="Y329" s="79"/>
      <c r="Z329" s="79"/>
      <c r="AA329" s="82" t="s">
        <v>811</v>
      </c>
      <c r="AB329" s="79"/>
      <c r="AC329" s="79" t="b">
        <v>0</v>
      </c>
      <c r="AD329" s="79">
        <v>0</v>
      </c>
      <c r="AE329" s="82" t="s">
        <v>837</v>
      </c>
      <c r="AF329" s="79" t="b">
        <v>0</v>
      </c>
      <c r="AG329" s="79" t="s">
        <v>850</v>
      </c>
      <c r="AH329" s="79"/>
      <c r="AI329" s="82" t="s">
        <v>837</v>
      </c>
      <c r="AJ329" s="79" t="b">
        <v>0</v>
      </c>
      <c r="AK329" s="79">
        <v>0</v>
      </c>
      <c r="AL329" s="82" t="s">
        <v>837</v>
      </c>
      <c r="AM329" s="79" t="s">
        <v>859</v>
      </c>
      <c r="AN329" s="79" t="b">
        <v>0</v>
      </c>
      <c r="AO329" s="82" t="s">
        <v>811</v>
      </c>
      <c r="AP329" s="79" t="s">
        <v>176</v>
      </c>
      <c r="AQ329" s="79">
        <v>0</v>
      </c>
      <c r="AR329" s="79">
        <v>0</v>
      </c>
      <c r="AS329" s="79"/>
      <c r="AT329" s="79"/>
      <c r="AU329" s="79"/>
      <c r="AV329" s="79"/>
      <c r="AW329" s="79"/>
      <c r="AX329" s="79"/>
      <c r="AY329" s="79"/>
      <c r="AZ329" s="79"/>
      <c r="BA329">
        <v>40</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18</v>
      </c>
      <c r="BK329" s="49">
        <v>100</v>
      </c>
      <c r="BL329" s="48">
        <v>18</v>
      </c>
    </row>
    <row r="330" spans="1:64" ht="15">
      <c r="A330" s="64" t="s">
        <v>237</v>
      </c>
      <c r="B330" s="64" t="s">
        <v>237</v>
      </c>
      <c r="C330" s="65" t="s">
        <v>2292</v>
      </c>
      <c r="D330" s="66">
        <v>10</v>
      </c>
      <c r="E330" s="67" t="s">
        <v>136</v>
      </c>
      <c r="F330" s="68">
        <v>12</v>
      </c>
      <c r="G330" s="65"/>
      <c r="H330" s="69"/>
      <c r="I330" s="70"/>
      <c r="J330" s="70"/>
      <c r="K330" s="34" t="s">
        <v>65</v>
      </c>
      <c r="L330" s="77">
        <v>330</v>
      </c>
      <c r="M330" s="77"/>
      <c r="N330" s="72"/>
      <c r="O330" s="79" t="s">
        <v>176</v>
      </c>
      <c r="P330" s="81">
        <v>43447.82728009259</v>
      </c>
      <c r="Q330" s="79" t="s">
        <v>395</v>
      </c>
      <c r="R330" s="79"/>
      <c r="S330" s="79"/>
      <c r="T330" s="79" t="s">
        <v>477</v>
      </c>
      <c r="U330" s="83" t="s">
        <v>547</v>
      </c>
      <c r="V330" s="83" t="s">
        <v>547</v>
      </c>
      <c r="W330" s="81">
        <v>43447.82728009259</v>
      </c>
      <c r="X330" s="83" t="s">
        <v>687</v>
      </c>
      <c r="Y330" s="79"/>
      <c r="Z330" s="79"/>
      <c r="AA330" s="82" t="s">
        <v>812</v>
      </c>
      <c r="AB330" s="79"/>
      <c r="AC330" s="79" t="b">
        <v>0</v>
      </c>
      <c r="AD330" s="79">
        <v>1</v>
      </c>
      <c r="AE330" s="82" t="s">
        <v>837</v>
      </c>
      <c r="AF330" s="79" t="b">
        <v>0</v>
      </c>
      <c r="AG330" s="79" t="s">
        <v>850</v>
      </c>
      <c r="AH330" s="79"/>
      <c r="AI330" s="82" t="s">
        <v>837</v>
      </c>
      <c r="AJ330" s="79" t="b">
        <v>0</v>
      </c>
      <c r="AK330" s="79">
        <v>1</v>
      </c>
      <c r="AL330" s="82" t="s">
        <v>837</v>
      </c>
      <c r="AM330" s="79" t="s">
        <v>859</v>
      </c>
      <c r="AN330" s="79" t="b">
        <v>0</v>
      </c>
      <c r="AO330" s="82" t="s">
        <v>812</v>
      </c>
      <c r="AP330" s="79" t="s">
        <v>176</v>
      </c>
      <c r="AQ330" s="79">
        <v>0</v>
      </c>
      <c r="AR330" s="79">
        <v>0</v>
      </c>
      <c r="AS330" s="79"/>
      <c r="AT330" s="79"/>
      <c r="AU330" s="79"/>
      <c r="AV330" s="79"/>
      <c r="AW330" s="79"/>
      <c r="AX330" s="79"/>
      <c r="AY330" s="79"/>
      <c r="AZ330" s="79"/>
      <c r="BA330">
        <v>40</v>
      </c>
      <c r="BB330" s="78" t="str">
        <f>REPLACE(INDEX(GroupVertices[Group],MATCH(Edges[[#This Row],[Vertex 1]],GroupVertices[Vertex],0)),1,1,"")</f>
        <v>2</v>
      </c>
      <c r="BC330" s="78" t="str">
        <f>REPLACE(INDEX(GroupVertices[Group],MATCH(Edges[[#This Row],[Vertex 2]],GroupVertices[Vertex],0)),1,1,"")</f>
        <v>2</v>
      </c>
      <c r="BD330" s="48">
        <v>3</v>
      </c>
      <c r="BE330" s="49">
        <v>7.317073170731708</v>
      </c>
      <c r="BF330" s="48">
        <v>1</v>
      </c>
      <c r="BG330" s="49">
        <v>2.4390243902439024</v>
      </c>
      <c r="BH330" s="48">
        <v>0</v>
      </c>
      <c r="BI330" s="49">
        <v>0</v>
      </c>
      <c r="BJ330" s="48">
        <v>37</v>
      </c>
      <c r="BK330" s="49">
        <v>90.2439024390244</v>
      </c>
      <c r="BL330" s="48">
        <v>41</v>
      </c>
    </row>
    <row r="331" spans="1:64" ht="15">
      <c r="A331" s="64" t="s">
        <v>237</v>
      </c>
      <c r="B331" s="64" t="s">
        <v>237</v>
      </c>
      <c r="C331" s="65" t="s">
        <v>2292</v>
      </c>
      <c r="D331" s="66">
        <v>10</v>
      </c>
      <c r="E331" s="67" t="s">
        <v>136</v>
      </c>
      <c r="F331" s="68">
        <v>12</v>
      </c>
      <c r="G331" s="65"/>
      <c r="H331" s="69"/>
      <c r="I331" s="70"/>
      <c r="J331" s="70"/>
      <c r="K331" s="34" t="s">
        <v>65</v>
      </c>
      <c r="L331" s="77">
        <v>331</v>
      </c>
      <c r="M331" s="77"/>
      <c r="N331" s="72"/>
      <c r="O331" s="79" t="s">
        <v>176</v>
      </c>
      <c r="P331" s="81">
        <v>43449.58366898148</v>
      </c>
      <c r="Q331" s="79" t="s">
        <v>396</v>
      </c>
      <c r="R331" s="83" t="s">
        <v>451</v>
      </c>
      <c r="S331" s="79" t="s">
        <v>465</v>
      </c>
      <c r="T331" s="79" t="s">
        <v>477</v>
      </c>
      <c r="U331" s="83" t="s">
        <v>548</v>
      </c>
      <c r="V331" s="83" t="s">
        <v>548</v>
      </c>
      <c r="W331" s="81">
        <v>43449.58366898148</v>
      </c>
      <c r="X331" s="83" t="s">
        <v>688</v>
      </c>
      <c r="Y331" s="79"/>
      <c r="Z331" s="79"/>
      <c r="AA331" s="82" t="s">
        <v>813</v>
      </c>
      <c r="AB331" s="79"/>
      <c r="AC331" s="79" t="b">
        <v>0</v>
      </c>
      <c r="AD331" s="79">
        <v>0</v>
      </c>
      <c r="AE331" s="82" t="s">
        <v>837</v>
      </c>
      <c r="AF331" s="79" t="b">
        <v>0</v>
      </c>
      <c r="AG331" s="79" t="s">
        <v>850</v>
      </c>
      <c r="AH331" s="79"/>
      <c r="AI331" s="82" t="s">
        <v>837</v>
      </c>
      <c r="AJ331" s="79" t="b">
        <v>0</v>
      </c>
      <c r="AK331" s="79">
        <v>0</v>
      </c>
      <c r="AL331" s="82" t="s">
        <v>837</v>
      </c>
      <c r="AM331" s="79" t="s">
        <v>864</v>
      </c>
      <c r="AN331" s="79" t="b">
        <v>0</v>
      </c>
      <c r="AO331" s="82" t="s">
        <v>813</v>
      </c>
      <c r="AP331" s="79" t="s">
        <v>176</v>
      </c>
      <c r="AQ331" s="79">
        <v>0</v>
      </c>
      <c r="AR331" s="79">
        <v>0</v>
      </c>
      <c r="AS331" s="79"/>
      <c r="AT331" s="79"/>
      <c r="AU331" s="79"/>
      <c r="AV331" s="79"/>
      <c r="AW331" s="79"/>
      <c r="AX331" s="79"/>
      <c r="AY331" s="79"/>
      <c r="AZ331" s="79"/>
      <c r="BA331">
        <v>40</v>
      </c>
      <c r="BB331" s="78" t="str">
        <f>REPLACE(INDEX(GroupVertices[Group],MATCH(Edges[[#This Row],[Vertex 1]],GroupVertices[Vertex],0)),1,1,"")</f>
        <v>2</v>
      </c>
      <c r="BC331" s="78" t="str">
        <f>REPLACE(INDEX(GroupVertices[Group],MATCH(Edges[[#This Row],[Vertex 2]],GroupVertices[Vertex],0)),1,1,"")</f>
        <v>2</v>
      </c>
      <c r="BD331" s="48">
        <v>4</v>
      </c>
      <c r="BE331" s="49">
        <v>9.523809523809524</v>
      </c>
      <c r="BF331" s="48">
        <v>0</v>
      </c>
      <c r="BG331" s="49">
        <v>0</v>
      </c>
      <c r="BH331" s="48">
        <v>0</v>
      </c>
      <c r="BI331" s="49">
        <v>0</v>
      </c>
      <c r="BJ331" s="48">
        <v>38</v>
      </c>
      <c r="BK331" s="49">
        <v>90.47619047619048</v>
      </c>
      <c r="BL331" s="48">
        <v>42</v>
      </c>
    </row>
    <row r="332" spans="1:64" ht="15">
      <c r="A332" s="64" t="s">
        <v>237</v>
      </c>
      <c r="B332" s="64" t="s">
        <v>237</v>
      </c>
      <c r="C332" s="65" t="s">
        <v>2292</v>
      </c>
      <c r="D332" s="66">
        <v>10</v>
      </c>
      <c r="E332" s="67" t="s">
        <v>136</v>
      </c>
      <c r="F332" s="68">
        <v>12</v>
      </c>
      <c r="G332" s="65"/>
      <c r="H332" s="69"/>
      <c r="I332" s="70"/>
      <c r="J332" s="70"/>
      <c r="K332" s="34" t="s">
        <v>65</v>
      </c>
      <c r="L332" s="77">
        <v>332</v>
      </c>
      <c r="M332" s="77"/>
      <c r="N332" s="72"/>
      <c r="O332" s="79" t="s">
        <v>176</v>
      </c>
      <c r="P332" s="81">
        <v>43452.819386574076</v>
      </c>
      <c r="Q332" s="79" t="s">
        <v>397</v>
      </c>
      <c r="R332" s="79"/>
      <c r="S332" s="79"/>
      <c r="T332" s="79" t="s">
        <v>471</v>
      </c>
      <c r="U332" s="83" t="s">
        <v>549</v>
      </c>
      <c r="V332" s="83" t="s">
        <v>549</v>
      </c>
      <c r="W332" s="81">
        <v>43452.819386574076</v>
      </c>
      <c r="X332" s="83" t="s">
        <v>689</v>
      </c>
      <c r="Y332" s="79"/>
      <c r="Z332" s="79"/>
      <c r="AA332" s="82" t="s">
        <v>814</v>
      </c>
      <c r="AB332" s="79"/>
      <c r="AC332" s="79" t="b">
        <v>0</v>
      </c>
      <c r="AD332" s="79">
        <v>1</v>
      </c>
      <c r="AE332" s="82" t="s">
        <v>837</v>
      </c>
      <c r="AF332" s="79" t="b">
        <v>0</v>
      </c>
      <c r="AG332" s="79" t="s">
        <v>850</v>
      </c>
      <c r="AH332" s="79"/>
      <c r="AI332" s="82" t="s">
        <v>837</v>
      </c>
      <c r="AJ332" s="79" t="b">
        <v>0</v>
      </c>
      <c r="AK332" s="79">
        <v>0</v>
      </c>
      <c r="AL332" s="82" t="s">
        <v>837</v>
      </c>
      <c r="AM332" s="79" t="s">
        <v>859</v>
      </c>
      <c r="AN332" s="79" t="b">
        <v>0</v>
      </c>
      <c r="AO332" s="82" t="s">
        <v>814</v>
      </c>
      <c r="AP332" s="79" t="s">
        <v>176</v>
      </c>
      <c r="AQ332" s="79">
        <v>0</v>
      </c>
      <c r="AR332" s="79">
        <v>0</v>
      </c>
      <c r="AS332" s="79"/>
      <c r="AT332" s="79"/>
      <c r="AU332" s="79"/>
      <c r="AV332" s="79"/>
      <c r="AW332" s="79"/>
      <c r="AX332" s="79"/>
      <c r="AY332" s="79"/>
      <c r="AZ332" s="79"/>
      <c r="BA332">
        <v>40</v>
      </c>
      <c r="BB332" s="78" t="str">
        <f>REPLACE(INDEX(GroupVertices[Group],MATCH(Edges[[#This Row],[Vertex 1]],GroupVertices[Vertex],0)),1,1,"")</f>
        <v>2</v>
      </c>
      <c r="BC332" s="78" t="str">
        <f>REPLACE(INDEX(GroupVertices[Group],MATCH(Edges[[#This Row],[Vertex 2]],GroupVertices[Vertex],0)),1,1,"")</f>
        <v>2</v>
      </c>
      <c r="BD332" s="48">
        <v>4</v>
      </c>
      <c r="BE332" s="49">
        <v>8.88888888888889</v>
      </c>
      <c r="BF332" s="48">
        <v>0</v>
      </c>
      <c r="BG332" s="49">
        <v>0</v>
      </c>
      <c r="BH332" s="48">
        <v>0</v>
      </c>
      <c r="BI332" s="49">
        <v>0</v>
      </c>
      <c r="BJ332" s="48">
        <v>41</v>
      </c>
      <c r="BK332" s="49">
        <v>91.11111111111111</v>
      </c>
      <c r="BL332" s="48">
        <v>45</v>
      </c>
    </row>
    <row r="333" spans="1:64" ht="15">
      <c r="A333" s="64" t="s">
        <v>237</v>
      </c>
      <c r="B333" s="64" t="s">
        <v>237</v>
      </c>
      <c r="C333" s="65" t="s">
        <v>2292</v>
      </c>
      <c r="D333" s="66">
        <v>10</v>
      </c>
      <c r="E333" s="67" t="s">
        <v>136</v>
      </c>
      <c r="F333" s="68">
        <v>12</v>
      </c>
      <c r="G333" s="65"/>
      <c r="H333" s="69"/>
      <c r="I333" s="70"/>
      <c r="J333" s="70"/>
      <c r="K333" s="34" t="s">
        <v>65</v>
      </c>
      <c r="L333" s="77">
        <v>333</v>
      </c>
      <c r="M333" s="77"/>
      <c r="N333" s="72"/>
      <c r="O333" s="79" t="s">
        <v>176</v>
      </c>
      <c r="P333" s="81">
        <v>43453.567349537036</v>
      </c>
      <c r="Q333" s="79" t="s">
        <v>398</v>
      </c>
      <c r="R333" s="83" t="s">
        <v>452</v>
      </c>
      <c r="S333" s="79" t="s">
        <v>466</v>
      </c>
      <c r="T333" s="79" t="s">
        <v>477</v>
      </c>
      <c r="U333" s="83" t="s">
        <v>550</v>
      </c>
      <c r="V333" s="83" t="s">
        <v>550</v>
      </c>
      <c r="W333" s="81">
        <v>43453.567349537036</v>
      </c>
      <c r="X333" s="83" t="s">
        <v>690</v>
      </c>
      <c r="Y333" s="79"/>
      <c r="Z333" s="79"/>
      <c r="AA333" s="82" t="s">
        <v>815</v>
      </c>
      <c r="AB333" s="79"/>
      <c r="AC333" s="79" t="b">
        <v>0</v>
      </c>
      <c r="AD333" s="79">
        <v>3</v>
      </c>
      <c r="AE333" s="82" t="s">
        <v>837</v>
      </c>
      <c r="AF333" s="79" t="b">
        <v>0</v>
      </c>
      <c r="AG333" s="79" t="s">
        <v>850</v>
      </c>
      <c r="AH333" s="79"/>
      <c r="AI333" s="82" t="s">
        <v>837</v>
      </c>
      <c r="AJ333" s="79" t="b">
        <v>0</v>
      </c>
      <c r="AK333" s="79">
        <v>0</v>
      </c>
      <c r="AL333" s="82" t="s">
        <v>837</v>
      </c>
      <c r="AM333" s="79" t="s">
        <v>859</v>
      </c>
      <c r="AN333" s="79" t="b">
        <v>0</v>
      </c>
      <c r="AO333" s="82" t="s">
        <v>815</v>
      </c>
      <c r="AP333" s="79" t="s">
        <v>176</v>
      </c>
      <c r="AQ333" s="79">
        <v>0</v>
      </c>
      <c r="AR333" s="79">
        <v>0</v>
      </c>
      <c r="AS333" s="79"/>
      <c r="AT333" s="79"/>
      <c r="AU333" s="79"/>
      <c r="AV333" s="79"/>
      <c r="AW333" s="79"/>
      <c r="AX333" s="79"/>
      <c r="AY333" s="79"/>
      <c r="AZ333" s="79"/>
      <c r="BA333">
        <v>40</v>
      </c>
      <c r="BB333" s="78" t="str">
        <f>REPLACE(INDEX(GroupVertices[Group],MATCH(Edges[[#This Row],[Vertex 1]],GroupVertices[Vertex],0)),1,1,"")</f>
        <v>2</v>
      </c>
      <c r="BC333" s="78" t="str">
        <f>REPLACE(INDEX(GroupVertices[Group],MATCH(Edges[[#This Row],[Vertex 2]],GroupVertices[Vertex],0)),1,1,"")</f>
        <v>2</v>
      </c>
      <c r="BD333" s="48">
        <v>3</v>
      </c>
      <c r="BE333" s="49">
        <v>7.5</v>
      </c>
      <c r="BF333" s="48">
        <v>1</v>
      </c>
      <c r="BG333" s="49">
        <v>2.5</v>
      </c>
      <c r="BH333" s="48">
        <v>0</v>
      </c>
      <c r="BI333" s="49">
        <v>0</v>
      </c>
      <c r="BJ333" s="48">
        <v>36</v>
      </c>
      <c r="BK333" s="49">
        <v>90</v>
      </c>
      <c r="BL333" s="48">
        <v>40</v>
      </c>
    </row>
    <row r="334" spans="1:64" ht="15">
      <c r="A334" s="64" t="s">
        <v>237</v>
      </c>
      <c r="B334" s="64" t="s">
        <v>237</v>
      </c>
      <c r="C334" s="65" t="s">
        <v>2292</v>
      </c>
      <c r="D334" s="66">
        <v>10</v>
      </c>
      <c r="E334" s="67" t="s">
        <v>136</v>
      </c>
      <c r="F334" s="68">
        <v>12</v>
      </c>
      <c r="G334" s="65"/>
      <c r="H334" s="69"/>
      <c r="I334" s="70"/>
      <c r="J334" s="70"/>
      <c r="K334" s="34" t="s">
        <v>65</v>
      </c>
      <c r="L334" s="77">
        <v>334</v>
      </c>
      <c r="M334" s="77"/>
      <c r="N334" s="72"/>
      <c r="O334" s="79" t="s">
        <v>176</v>
      </c>
      <c r="P334" s="81">
        <v>43455.87770833333</v>
      </c>
      <c r="Q334" s="79" t="s">
        <v>399</v>
      </c>
      <c r="R334" s="83" t="s">
        <v>453</v>
      </c>
      <c r="S334" s="79" t="s">
        <v>467</v>
      </c>
      <c r="T334" s="79" t="s">
        <v>510</v>
      </c>
      <c r="U334" s="79"/>
      <c r="V334" s="83" t="s">
        <v>583</v>
      </c>
      <c r="W334" s="81">
        <v>43455.87770833333</v>
      </c>
      <c r="X334" s="83" t="s">
        <v>691</v>
      </c>
      <c r="Y334" s="79"/>
      <c r="Z334" s="79"/>
      <c r="AA334" s="82" t="s">
        <v>816</v>
      </c>
      <c r="AB334" s="79"/>
      <c r="AC334" s="79" t="b">
        <v>0</v>
      </c>
      <c r="AD334" s="79">
        <v>2</v>
      </c>
      <c r="AE334" s="82" t="s">
        <v>837</v>
      </c>
      <c r="AF334" s="79" t="b">
        <v>0</v>
      </c>
      <c r="AG334" s="79" t="s">
        <v>850</v>
      </c>
      <c r="AH334" s="79"/>
      <c r="AI334" s="82" t="s">
        <v>837</v>
      </c>
      <c r="AJ334" s="79" t="b">
        <v>0</v>
      </c>
      <c r="AK334" s="79">
        <v>0</v>
      </c>
      <c r="AL334" s="82" t="s">
        <v>837</v>
      </c>
      <c r="AM334" s="79" t="s">
        <v>859</v>
      </c>
      <c r="AN334" s="79" t="b">
        <v>0</v>
      </c>
      <c r="AO334" s="82" t="s">
        <v>816</v>
      </c>
      <c r="AP334" s="79" t="s">
        <v>176</v>
      </c>
      <c r="AQ334" s="79">
        <v>0</v>
      </c>
      <c r="AR334" s="79">
        <v>0</v>
      </c>
      <c r="AS334" s="79"/>
      <c r="AT334" s="79"/>
      <c r="AU334" s="79"/>
      <c r="AV334" s="79"/>
      <c r="AW334" s="79"/>
      <c r="AX334" s="79"/>
      <c r="AY334" s="79"/>
      <c r="AZ334" s="79"/>
      <c r="BA334">
        <v>40</v>
      </c>
      <c r="BB334" s="78" t="str">
        <f>REPLACE(INDEX(GroupVertices[Group],MATCH(Edges[[#This Row],[Vertex 1]],GroupVertices[Vertex],0)),1,1,"")</f>
        <v>2</v>
      </c>
      <c r="BC334" s="78" t="str">
        <f>REPLACE(INDEX(GroupVertices[Group],MATCH(Edges[[#This Row],[Vertex 2]],GroupVertices[Vertex],0)),1,1,"")</f>
        <v>2</v>
      </c>
      <c r="BD334" s="48">
        <v>2</v>
      </c>
      <c r="BE334" s="49">
        <v>5.714285714285714</v>
      </c>
      <c r="BF334" s="48">
        <v>0</v>
      </c>
      <c r="BG334" s="49">
        <v>0</v>
      </c>
      <c r="BH334" s="48">
        <v>0</v>
      </c>
      <c r="BI334" s="49">
        <v>0</v>
      </c>
      <c r="BJ334" s="48">
        <v>33</v>
      </c>
      <c r="BK334" s="49">
        <v>94.28571428571429</v>
      </c>
      <c r="BL334" s="48">
        <v>35</v>
      </c>
    </row>
    <row r="335" spans="1:64" ht="15">
      <c r="A335" s="64" t="s">
        <v>237</v>
      </c>
      <c r="B335" s="64" t="s">
        <v>237</v>
      </c>
      <c r="C335" s="65" t="s">
        <v>2292</v>
      </c>
      <c r="D335" s="66">
        <v>10</v>
      </c>
      <c r="E335" s="67" t="s">
        <v>136</v>
      </c>
      <c r="F335" s="68">
        <v>12</v>
      </c>
      <c r="G335" s="65"/>
      <c r="H335" s="69"/>
      <c r="I335" s="70"/>
      <c r="J335" s="70"/>
      <c r="K335" s="34" t="s">
        <v>65</v>
      </c>
      <c r="L335" s="77">
        <v>335</v>
      </c>
      <c r="M335" s="77"/>
      <c r="N335" s="72"/>
      <c r="O335" s="79" t="s">
        <v>176</v>
      </c>
      <c r="P335" s="81">
        <v>43460.58378472222</v>
      </c>
      <c r="Q335" s="79" t="s">
        <v>400</v>
      </c>
      <c r="R335" s="79"/>
      <c r="S335" s="79"/>
      <c r="T335" s="79" t="s">
        <v>471</v>
      </c>
      <c r="U335" s="83" t="s">
        <v>551</v>
      </c>
      <c r="V335" s="83" t="s">
        <v>551</v>
      </c>
      <c r="W335" s="81">
        <v>43460.58378472222</v>
      </c>
      <c r="X335" s="83" t="s">
        <v>692</v>
      </c>
      <c r="Y335" s="79"/>
      <c r="Z335" s="79"/>
      <c r="AA335" s="82" t="s">
        <v>817</v>
      </c>
      <c r="AB335" s="79"/>
      <c r="AC335" s="79" t="b">
        <v>0</v>
      </c>
      <c r="AD335" s="79">
        <v>0</v>
      </c>
      <c r="AE335" s="82" t="s">
        <v>837</v>
      </c>
      <c r="AF335" s="79" t="b">
        <v>0</v>
      </c>
      <c r="AG335" s="79" t="s">
        <v>850</v>
      </c>
      <c r="AH335" s="79"/>
      <c r="AI335" s="82" t="s">
        <v>837</v>
      </c>
      <c r="AJ335" s="79" t="b">
        <v>0</v>
      </c>
      <c r="AK335" s="79">
        <v>0</v>
      </c>
      <c r="AL335" s="82" t="s">
        <v>837</v>
      </c>
      <c r="AM335" s="79" t="s">
        <v>864</v>
      </c>
      <c r="AN335" s="79" t="b">
        <v>0</v>
      </c>
      <c r="AO335" s="82" t="s">
        <v>817</v>
      </c>
      <c r="AP335" s="79" t="s">
        <v>176</v>
      </c>
      <c r="AQ335" s="79">
        <v>0</v>
      </c>
      <c r="AR335" s="79">
        <v>0</v>
      </c>
      <c r="AS335" s="79"/>
      <c r="AT335" s="79"/>
      <c r="AU335" s="79"/>
      <c r="AV335" s="79"/>
      <c r="AW335" s="79"/>
      <c r="AX335" s="79"/>
      <c r="AY335" s="79"/>
      <c r="AZ335" s="79"/>
      <c r="BA335">
        <v>40</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11</v>
      </c>
      <c r="BK335" s="49">
        <v>100</v>
      </c>
      <c r="BL335" s="48">
        <v>11</v>
      </c>
    </row>
    <row r="336" spans="1:64" ht="15">
      <c r="A336" s="64" t="s">
        <v>237</v>
      </c>
      <c r="B336" s="64" t="s">
        <v>237</v>
      </c>
      <c r="C336" s="65" t="s">
        <v>2292</v>
      </c>
      <c r="D336" s="66">
        <v>10</v>
      </c>
      <c r="E336" s="67" t="s">
        <v>136</v>
      </c>
      <c r="F336" s="68">
        <v>12</v>
      </c>
      <c r="G336" s="65"/>
      <c r="H336" s="69"/>
      <c r="I336" s="70"/>
      <c r="J336" s="70"/>
      <c r="K336" s="34" t="s">
        <v>65</v>
      </c>
      <c r="L336" s="77">
        <v>336</v>
      </c>
      <c r="M336" s="77"/>
      <c r="N336" s="72"/>
      <c r="O336" s="79" t="s">
        <v>176</v>
      </c>
      <c r="P336" s="81">
        <v>43462.5840625</v>
      </c>
      <c r="Q336" s="79" t="s">
        <v>401</v>
      </c>
      <c r="R336" s="79"/>
      <c r="S336" s="79"/>
      <c r="T336" s="79" t="s">
        <v>477</v>
      </c>
      <c r="U336" s="83" t="s">
        <v>552</v>
      </c>
      <c r="V336" s="83" t="s">
        <v>552</v>
      </c>
      <c r="W336" s="81">
        <v>43462.5840625</v>
      </c>
      <c r="X336" s="83" t="s">
        <v>693</v>
      </c>
      <c r="Y336" s="79"/>
      <c r="Z336" s="79"/>
      <c r="AA336" s="82" t="s">
        <v>818</v>
      </c>
      <c r="AB336" s="79"/>
      <c r="AC336" s="79" t="b">
        <v>0</v>
      </c>
      <c r="AD336" s="79">
        <v>0</v>
      </c>
      <c r="AE336" s="82" t="s">
        <v>837</v>
      </c>
      <c r="AF336" s="79" t="b">
        <v>0</v>
      </c>
      <c r="AG336" s="79" t="s">
        <v>850</v>
      </c>
      <c r="AH336" s="79"/>
      <c r="AI336" s="82" t="s">
        <v>837</v>
      </c>
      <c r="AJ336" s="79" t="b">
        <v>0</v>
      </c>
      <c r="AK336" s="79">
        <v>1</v>
      </c>
      <c r="AL336" s="82" t="s">
        <v>837</v>
      </c>
      <c r="AM336" s="79" t="s">
        <v>864</v>
      </c>
      <c r="AN336" s="79" t="b">
        <v>0</v>
      </c>
      <c r="AO336" s="82" t="s">
        <v>818</v>
      </c>
      <c r="AP336" s="79" t="s">
        <v>176</v>
      </c>
      <c r="AQ336" s="79">
        <v>0</v>
      </c>
      <c r="AR336" s="79">
        <v>0</v>
      </c>
      <c r="AS336" s="79"/>
      <c r="AT336" s="79"/>
      <c r="AU336" s="79"/>
      <c r="AV336" s="79"/>
      <c r="AW336" s="79"/>
      <c r="AX336" s="79"/>
      <c r="AY336" s="79"/>
      <c r="AZ336" s="79"/>
      <c r="BA336">
        <v>40</v>
      </c>
      <c r="BB336" s="78" t="str">
        <f>REPLACE(INDEX(GroupVertices[Group],MATCH(Edges[[#This Row],[Vertex 1]],GroupVertices[Vertex],0)),1,1,"")</f>
        <v>2</v>
      </c>
      <c r="BC336" s="78" t="str">
        <f>REPLACE(INDEX(GroupVertices[Group],MATCH(Edges[[#This Row],[Vertex 2]],GroupVertices[Vertex],0)),1,1,"")</f>
        <v>2</v>
      </c>
      <c r="BD336" s="48">
        <v>1</v>
      </c>
      <c r="BE336" s="49">
        <v>2.3255813953488373</v>
      </c>
      <c r="BF336" s="48">
        <v>2</v>
      </c>
      <c r="BG336" s="49">
        <v>4.651162790697675</v>
      </c>
      <c r="BH336" s="48">
        <v>0</v>
      </c>
      <c r="BI336" s="49">
        <v>0</v>
      </c>
      <c r="BJ336" s="48">
        <v>40</v>
      </c>
      <c r="BK336" s="49">
        <v>93.02325581395348</v>
      </c>
      <c r="BL336" s="48">
        <v>43</v>
      </c>
    </row>
    <row r="337" spans="1:64" ht="15">
      <c r="A337" s="64" t="s">
        <v>237</v>
      </c>
      <c r="B337" s="64" t="s">
        <v>237</v>
      </c>
      <c r="C337" s="65" t="s">
        <v>2292</v>
      </c>
      <c r="D337" s="66">
        <v>10</v>
      </c>
      <c r="E337" s="67" t="s">
        <v>136</v>
      </c>
      <c r="F337" s="68">
        <v>12</v>
      </c>
      <c r="G337" s="65"/>
      <c r="H337" s="69"/>
      <c r="I337" s="70"/>
      <c r="J337" s="70"/>
      <c r="K337" s="34" t="s">
        <v>65</v>
      </c>
      <c r="L337" s="77">
        <v>337</v>
      </c>
      <c r="M337" s="77"/>
      <c r="N337" s="72"/>
      <c r="O337" s="79" t="s">
        <v>176</v>
      </c>
      <c r="P337" s="81">
        <v>43467.58356481481</v>
      </c>
      <c r="Q337" s="79" t="s">
        <v>402</v>
      </c>
      <c r="R337" s="79"/>
      <c r="S337" s="79"/>
      <c r="T337" s="79" t="s">
        <v>471</v>
      </c>
      <c r="U337" s="83" t="s">
        <v>553</v>
      </c>
      <c r="V337" s="83" t="s">
        <v>553</v>
      </c>
      <c r="W337" s="81">
        <v>43467.58356481481</v>
      </c>
      <c r="X337" s="83" t="s">
        <v>694</v>
      </c>
      <c r="Y337" s="79"/>
      <c r="Z337" s="79"/>
      <c r="AA337" s="82" t="s">
        <v>819</v>
      </c>
      <c r="AB337" s="79"/>
      <c r="AC337" s="79" t="b">
        <v>0</v>
      </c>
      <c r="AD337" s="79">
        <v>0</v>
      </c>
      <c r="AE337" s="82" t="s">
        <v>837</v>
      </c>
      <c r="AF337" s="79" t="b">
        <v>0</v>
      </c>
      <c r="AG337" s="79" t="s">
        <v>850</v>
      </c>
      <c r="AH337" s="79"/>
      <c r="AI337" s="82" t="s">
        <v>837</v>
      </c>
      <c r="AJ337" s="79" t="b">
        <v>0</v>
      </c>
      <c r="AK337" s="79">
        <v>0</v>
      </c>
      <c r="AL337" s="82" t="s">
        <v>837</v>
      </c>
      <c r="AM337" s="79" t="s">
        <v>864</v>
      </c>
      <c r="AN337" s="79" t="b">
        <v>0</v>
      </c>
      <c r="AO337" s="82" t="s">
        <v>819</v>
      </c>
      <c r="AP337" s="79" t="s">
        <v>176</v>
      </c>
      <c r="AQ337" s="79">
        <v>0</v>
      </c>
      <c r="AR337" s="79">
        <v>0</v>
      </c>
      <c r="AS337" s="79"/>
      <c r="AT337" s="79"/>
      <c r="AU337" s="79"/>
      <c r="AV337" s="79"/>
      <c r="AW337" s="79"/>
      <c r="AX337" s="79"/>
      <c r="AY337" s="79"/>
      <c r="AZ337" s="79"/>
      <c r="BA337">
        <v>40</v>
      </c>
      <c r="BB337" s="78" t="str">
        <f>REPLACE(INDEX(GroupVertices[Group],MATCH(Edges[[#This Row],[Vertex 1]],GroupVertices[Vertex],0)),1,1,"")</f>
        <v>2</v>
      </c>
      <c r="BC337" s="78" t="str">
        <f>REPLACE(INDEX(GroupVertices[Group],MATCH(Edges[[#This Row],[Vertex 2]],GroupVertices[Vertex],0)),1,1,"")</f>
        <v>2</v>
      </c>
      <c r="BD337" s="48">
        <v>1</v>
      </c>
      <c r="BE337" s="49">
        <v>2.6315789473684212</v>
      </c>
      <c r="BF337" s="48">
        <v>0</v>
      </c>
      <c r="BG337" s="49">
        <v>0</v>
      </c>
      <c r="BH337" s="48">
        <v>0</v>
      </c>
      <c r="BI337" s="49">
        <v>0</v>
      </c>
      <c r="BJ337" s="48">
        <v>37</v>
      </c>
      <c r="BK337" s="49">
        <v>97.36842105263158</v>
      </c>
      <c r="BL337" s="48">
        <v>38</v>
      </c>
    </row>
    <row r="338" spans="1:64" ht="15">
      <c r="A338" s="64" t="s">
        <v>237</v>
      </c>
      <c r="B338" s="64" t="s">
        <v>237</v>
      </c>
      <c r="C338" s="65" t="s">
        <v>2292</v>
      </c>
      <c r="D338" s="66">
        <v>10</v>
      </c>
      <c r="E338" s="67" t="s">
        <v>136</v>
      </c>
      <c r="F338" s="68">
        <v>12</v>
      </c>
      <c r="G338" s="65"/>
      <c r="H338" s="69"/>
      <c r="I338" s="70"/>
      <c r="J338" s="70"/>
      <c r="K338" s="34" t="s">
        <v>65</v>
      </c>
      <c r="L338" s="77">
        <v>338</v>
      </c>
      <c r="M338" s="77"/>
      <c r="N338" s="72"/>
      <c r="O338" s="79" t="s">
        <v>176</v>
      </c>
      <c r="P338" s="81">
        <v>43468.732627314814</v>
      </c>
      <c r="Q338" s="79" t="s">
        <v>403</v>
      </c>
      <c r="R338" s="79"/>
      <c r="S338" s="79"/>
      <c r="T338" s="79" t="s">
        <v>477</v>
      </c>
      <c r="U338" s="83" t="s">
        <v>554</v>
      </c>
      <c r="V338" s="83" t="s">
        <v>554</v>
      </c>
      <c r="W338" s="81">
        <v>43468.732627314814</v>
      </c>
      <c r="X338" s="83" t="s">
        <v>695</v>
      </c>
      <c r="Y338" s="79"/>
      <c r="Z338" s="79"/>
      <c r="AA338" s="82" t="s">
        <v>820</v>
      </c>
      <c r="AB338" s="79"/>
      <c r="AC338" s="79" t="b">
        <v>0</v>
      </c>
      <c r="AD338" s="79">
        <v>2</v>
      </c>
      <c r="AE338" s="82" t="s">
        <v>837</v>
      </c>
      <c r="AF338" s="79" t="b">
        <v>0</v>
      </c>
      <c r="AG338" s="79" t="s">
        <v>850</v>
      </c>
      <c r="AH338" s="79"/>
      <c r="AI338" s="82" t="s">
        <v>837</v>
      </c>
      <c r="AJ338" s="79" t="b">
        <v>0</v>
      </c>
      <c r="AK338" s="79">
        <v>1</v>
      </c>
      <c r="AL338" s="82" t="s">
        <v>837</v>
      </c>
      <c r="AM338" s="79" t="s">
        <v>859</v>
      </c>
      <c r="AN338" s="79" t="b">
        <v>0</v>
      </c>
      <c r="AO338" s="82" t="s">
        <v>820</v>
      </c>
      <c r="AP338" s="79" t="s">
        <v>176</v>
      </c>
      <c r="AQ338" s="79">
        <v>0</v>
      </c>
      <c r="AR338" s="79">
        <v>0</v>
      </c>
      <c r="AS338" s="79"/>
      <c r="AT338" s="79"/>
      <c r="AU338" s="79"/>
      <c r="AV338" s="79"/>
      <c r="AW338" s="79"/>
      <c r="AX338" s="79"/>
      <c r="AY338" s="79"/>
      <c r="AZ338" s="79"/>
      <c r="BA338">
        <v>40</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44</v>
      </c>
      <c r="BK338" s="49">
        <v>100</v>
      </c>
      <c r="BL338" s="48">
        <v>44</v>
      </c>
    </row>
    <row r="339" spans="1:64" ht="15">
      <c r="A339" s="64" t="s">
        <v>237</v>
      </c>
      <c r="B339" s="64" t="s">
        <v>237</v>
      </c>
      <c r="C339" s="65" t="s">
        <v>2292</v>
      </c>
      <c r="D339" s="66">
        <v>10</v>
      </c>
      <c r="E339" s="67" t="s">
        <v>136</v>
      </c>
      <c r="F339" s="68">
        <v>12</v>
      </c>
      <c r="G339" s="65"/>
      <c r="H339" s="69"/>
      <c r="I339" s="70"/>
      <c r="J339" s="70"/>
      <c r="K339" s="34" t="s">
        <v>65</v>
      </c>
      <c r="L339" s="77">
        <v>339</v>
      </c>
      <c r="M339" s="77"/>
      <c r="N339" s="72"/>
      <c r="O339" s="79" t="s">
        <v>176</v>
      </c>
      <c r="P339" s="81">
        <v>43469.84171296296</v>
      </c>
      <c r="Q339" s="79" t="s">
        <v>404</v>
      </c>
      <c r="R339" s="83" t="s">
        <v>454</v>
      </c>
      <c r="S339" s="79" t="s">
        <v>468</v>
      </c>
      <c r="T339" s="79" t="s">
        <v>477</v>
      </c>
      <c r="U339" s="79"/>
      <c r="V339" s="83" t="s">
        <v>583</v>
      </c>
      <c r="W339" s="81">
        <v>43469.84171296296</v>
      </c>
      <c r="X339" s="83" t="s">
        <v>696</v>
      </c>
      <c r="Y339" s="79"/>
      <c r="Z339" s="79"/>
      <c r="AA339" s="82" t="s">
        <v>821</v>
      </c>
      <c r="AB339" s="79"/>
      <c r="AC339" s="79" t="b">
        <v>0</v>
      </c>
      <c r="AD339" s="79">
        <v>1</v>
      </c>
      <c r="AE339" s="82" t="s">
        <v>837</v>
      </c>
      <c r="AF339" s="79" t="b">
        <v>0</v>
      </c>
      <c r="AG339" s="79" t="s">
        <v>850</v>
      </c>
      <c r="AH339" s="79"/>
      <c r="AI339" s="82" t="s">
        <v>837</v>
      </c>
      <c r="AJ339" s="79" t="b">
        <v>0</v>
      </c>
      <c r="AK339" s="79">
        <v>0</v>
      </c>
      <c r="AL339" s="82" t="s">
        <v>837</v>
      </c>
      <c r="AM339" s="79" t="s">
        <v>859</v>
      </c>
      <c r="AN339" s="79" t="b">
        <v>0</v>
      </c>
      <c r="AO339" s="82" t="s">
        <v>821</v>
      </c>
      <c r="AP339" s="79" t="s">
        <v>176</v>
      </c>
      <c r="AQ339" s="79">
        <v>0</v>
      </c>
      <c r="AR339" s="79">
        <v>0</v>
      </c>
      <c r="AS339" s="79"/>
      <c r="AT339" s="79"/>
      <c r="AU339" s="79"/>
      <c r="AV339" s="79"/>
      <c r="AW339" s="79"/>
      <c r="AX339" s="79"/>
      <c r="AY339" s="79"/>
      <c r="AZ339" s="79"/>
      <c r="BA339">
        <v>40</v>
      </c>
      <c r="BB339" s="78" t="str">
        <f>REPLACE(INDEX(GroupVertices[Group],MATCH(Edges[[#This Row],[Vertex 1]],GroupVertices[Vertex],0)),1,1,"")</f>
        <v>2</v>
      </c>
      <c r="BC339" s="78" t="str">
        <f>REPLACE(INDEX(GroupVertices[Group],MATCH(Edges[[#This Row],[Vertex 2]],GroupVertices[Vertex],0)),1,1,"")</f>
        <v>2</v>
      </c>
      <c r="BD339" s="48">
        <v>4</v>
      </c>
      <c r="BE339" s="49">
        <v>12.121212121212121</v>
      </c>
      <c r="BF339" s="48">
        <v>0</v>
      </c>
      <c r="BG339" s="49">
        <v>0</v>
      </c>
      <c r="BH339" s="48">
        <v>0</v>
      </c>
      <c r="BI339" s="49">
        <v>0</v>
      </c>
      <c r="BJ339" s="48">
        <v>29</v>
      </c>
      <c r="BK339" s="49">
        <v>87.87878787878788</v>
      </c>
      <c r="BL339" s="48">
        <v>33</v>
      </c>
    </row>
    <row r="340" spans="1:64" ht="15">
      <c r="A340" s="64" t="s">
        <v>237</v>
      </c>
      <c r="B340" s="64" t="s">
        <v>237</v>
      </c>
      <c r="C340" s="65" t="s">
        <v>2292</v>
      </c>
      <c r="D340" s="66">
        <v>10</v>
      </c>
      <c r="E340" s="67" t="s">
        <v>136</v>
      </c>
      <c r="F340" s="68">
        <v>12</v>
      </c>
      <c r="G340" s="65"/>
      <c r="H340" s="69"/>
      <c r="I340" s="70"/>
      <c r="J340" s="70"/>
      <c r="K340" s="34" t="s">
        <v>65</v>
      </c>
      <c r="L340" s="77">
        <v>340</v>
      </c>
      <c r="M340" s="77"/>
      <c r="N340" s="72"/>
      <c r="O340" s="79" t="s">
        <v>176</v>
      </c>
      <c r="P340" s="81">
        <v>43470.667083333334</v>
      </c>
      <c r="Q340" s="79" t="s">
        <v>405</v>
      </c>
      <c r="R340" s="79"/>
      <c r="S340" s="79"/>
      <c r="T340" s="79" t="s">
        <v>511</v>
      </c>
      <c r="U340" s="83" t="s">
        <v>555</v>
      </c>
      <c r="V340" s="83" t="s">
        <v>555</v>
      </c>
      <c r="W340" s="81">
        <v>43470.667083333334</v>
      </c>
      <c r="X340" s="83" t="s">
        <v>697</v>
      </c>
      <c r="Y340" s="79"/>
      <c r="Z340" s="79"/>
      <c r="AA340" s="82" t="s">
        <v>822</v>
      </c>
      <c r="AB340" s="79"/>
      <c r="AC340" s="79" t="b">
        <v>0</v>
      </c>
      <c r="AD340" s="79">
        <v>0</v>
      </c>
      <c r="AE340" s="82" t="s">
        <v>837</v>
      </c>
      <c r="AF340" s="79" t="b">
        <v>0</v>
      </c>
      <c r="AG340" s="79" t="s">
        <v>850</v>
      </c>
      <c r="AH340" s="79"/>
      <c r="AI340" s="82" t="s">
        <v>837</v>
      </c>
      <c r="AJ340" s="79" t="b">
        <v>0</v>
      </c>
      <c r="AK340" s="79">
        <v>0</v>
      </c>
      <c r="AL340" s="82" t="s">
        <v>837</v>
      </c>
      <c r="AM340" s="79" t="s">
        <v>864</v>
      </c>
      <c r="AN340" s="79" t="b">
        <v>0</v>
      </c>
      <c r="AO340" s="82" t="s">
        <v>822</v>
      </c>
      <c r="AP340" s="79" t="s">
        <v>176</v>
      </c>
      <c r="AQ340" s="79">
        <v>0</v>
      </c>
      <c r="AR340" s="79">
        <v>0</v>
      </c>
      <c r="AS340" s="79"/>
      <c r="AT340" s="79"/>
      <c r="AU340" s="79"/>
      <c r="AV340" s="79"/>
      <c r="AW340" s="79"/>
      <c r="AX340" s="79"/>
      <c r="AY340" s="79"/>
      <c r="AZ340" s="79"/>
      <c r="BA340">
        <v>40</v>
      </c>
      <c r="BB340" s="78" t="str">
        <f>REPLACE(INDEX(GroupVertices[Group],MATCH(Edges[[#This Row],[Vertex 1]],GroupVertices[Vertex],0)),1,1,"")</f>
        <v>2</v>
      </c>
      <c r="BC340" s="78" t="str">
        <f>REPLACE(INDEX(GroupVertices[Group],MATCH(Edges[[#This Row],[Vertex 2]],GroupVertices[Vertex],0)),1,1,"")</f>
        <v>2</v>
      </c>
      <c r="BD340" s="48">
        <v>3</v>
      </c>
      <c r="BE340" s="49">
        <v>37.5</v>
      </c>
      <c r="BF340" s="48">
        <v>0</v>
      </c>
      <c r="BG340" s="49">
        <v>0</v>
      </c>
      <c r="BH340" s="48">
        <v>0</v>
      </c>
      <c r="BI340" s="49">
        <v>0</v>
      </c>
      <c r="BJ340" s="48">
        <v>5</v>
      </c>
      <c r="BK340" s="49">
        <v>62.5</v>
      </c>
      <c r="BL340" s="48">
        <v>8</v>
      </c>
    </row>
    <row r="341" spans="1:64" ht="15">
      <c r="A341" s="64" t="s">
        <v>237</v>
      </c>
      <c r="B341" s="64" t="s">
        <v>237</v>
      </c>
      <c r="C341" s="65" t="s">
        <v>2292</v>
      </c>
      <c r="D341" s="66">
        <v>10</v>
      </c>
      <c r="E341" s="67" t="s">
        <v>136</v>
      </c>
      <c r="F341" s="68">
        <v>12</v>
      </c>
      <c r="G341" s="65"/>
      <c r="H341" s="69"/>
      <c r="I341" s="70"/>
      <c r="J341" s="70"/>
      <c r="K341" s="34" t="s">
        <v>65</v>
      </c>
      <c r="L341" s="77">
        <v>341</v>
      </c>
      <c r="M341" s="77"/>
      <c r="N341" s="72"/>
      <c r="O341" s="79" t="s">
        <v>176</v>
      </c>
      <c r="P341" s="81">
        <v>43472.64200231482</v>
      </c>
      <c r="Q341" s="79" t="s">
        <v>406</v>
      </c>
      <c r="R341" s="79"/>
      <c r="S341" s="79"/>
      <c r="T341" s="79" t="s">
        <v>471</v>
      </c>
      <c r="U341" s="83" t="s">
        <v>556</v>
      </c>
      <c r="V341" s="83" t="s">
        <v>556</v>
      </c>
      <c r="W341" s="81">
        <v>43472.64200231482</v>
      </c>
      <c r="X341" s="83" t="s">
        <v>698</v>
      </c>
      <c r="Y341" s="79"/>
      <c r="Z341" s="79"/>
      <c r="AA341" s="82" t="s">
        <v>823</v>
      </c>
      <c r="AB341" s="79"/>
      <c r="AC341" s="79" t="b">
        <v>0</v>
      </c>
      <c r="AD341" s="79">
        <v>1</v>
      </c>
      <c r="AE341" s="82" t="s">
        <v>837</v>
      </c>
      <c r="AF341" s="79" t="b">
        <v>0</v>
      </c>
      <c r="AG341" s="79" t="s">
        <v>850</v>
      </c>
      <c r="AH341" s="79"/>
      <c r="AI341" s="82" t="s">
        <v>837</v>
      </c>
      <c r="AJ341" s="79" t="b">
        <v>0</v>
      </c>
      <c r="AK341" s="79">
        <v>0</v>
      </c>
      <c r="AL341" s="82" t="s">
        <v>837</v>
      </c>
      <c r="AM341" s="79" t="s">
        <v>859</v>
      </c>
      <c r="AN341" s="79" t="b">
        <v>0</v>
      </c>
      <c r="AO341" s="82" t="s">
        <v>823</v>
      </c>
      <c r="AP341" s="79" t="s">
        <v>176</v>
      </c>
      <c r="AQ341" s="79">
        <v>0</v>
      </c>
      <c r="AR341" s="79">
        <v>0</v>
      </c>
      <c r="AS341" s="79"/>
      <c r="AT341" s="79"/>
      <c r="AU341" s="79"/>
      <c r="AV341" s="79"/>
      <c r="AW341" s="79"/>
      <c r="AX341" s="79"/>
      <c r="AY341" s="79"/>
      <c r="AZ341" s="79"/>
      <c r="BA341">
        <v>40</v>
      </c>
      <c r="BB341" s="78" t="str">
        <f>REPLACE(INDEX(GroupVertices[Group],MATCH(Edges[[#This Row],[Vertex 1]],GroupVertices[Vertex],0)),1,1,"")</f>
        <v>2</v>
      </c>
      <c r="BC341" s="78" t="str">
        <f>REPLACE(INDEX(GroupVertices[Group],MATCH(Edges[[#This Row],[Vertex 2]],GroupVertices[Vertex],0)),1,1,"")</f>
        <v>2</v>
      </c>
      <c r="BD341" s="48">
        <v>2</v>
      </c>
      <c r="BE341" s="49">
        <v>12.5</v>
      </c>
      <c r="BF341" s="48">
        <v>0</v>
      </c>
      <c r="BG341" s="49">
        <v>0</v>
      </c>
      <c r="BH341" s="48">
        <v>0</v>
      </c>
      <c r="BI341" s="49">
        <v>0</v>
      </c>
      <c r="BJ341" s="48">
        <v>14</v>
      </c>
      <c r="BK341" s="49">
        <v>87.5</v>
      </c>
      <c r="BL341" s="48">
        <v>16</v>
      </c>
    </row>
    <row r="342" spans="1:64" ht="15">
      <c r="A342" s="64" t="s">
        <v>237</v>
      </c>
      <c r="B342" s="64" t="s">
        <v>237</v>
      </c>
      <c r="C342" s="65" t="s">
        <v>2292</v>
      </c>
      <c r="D342" s="66">
        <v>10</v>
      </c>
      <c r="E342" s="67" t="s">
        <v>136</v>
      </c>
      <c r="F342" s="68">
        <v>12</v>
      </c>
      <c r="G342" s="65"/>
      <c r="H342" s="69"/>
      <c r="I342" s="70"/>
      <c r="J342" s="70"/>
      <c r="K342" s="34" t="s">
        <v>65</v>
      </c>
      <c r="L342" s="77">
        <v>342</v>
      </c>
      <c r="M342" s="77"/>
      <c r="N342" s="72"/>
      <c r="O342" s="79" t="s">
        <v>176</v>
      </c>
      <c r="P342" s="81">
        <v>43473.82125</v>
      </c>
      <c r="Q342" s="79" t="s">
        <v>407</v>
      </c>
      <c r="R342" s="79"/>
      <c r="S342" s="79"/>
      <c r="T342" s="79" t="s">
        <v>506</v>
      </c>
      <c r="U342" s="83" t="s">
        <v>557</v>
      </c>
      <c r="V342" s="83" t="s">
        <v>557</v>
      </c>
      <c r="W342" s="81">
        <v>43473.82125</v>
      </c>
      <c r="X342" s="83" t="s">
        <v>699</v>
      </c>
      <c r="Y342" s="79"/>
      <c r="Z342" s="79"/>
      <c r="AA342" s="82" t="s">
        <v>824</v>
      </c>
      <c r="AB342" s="79"/>
      <c r="AC342" s="79" t="b">
        <v>0</v>
      </c>
      <c r="AD342" s="79">
        <v>5</v>
      </c>
      <c r="AE342" s="82" t="s">
        <v>837</v>
      </c>
      <c r="AF342" s="79" t="b">
        <v>0</v>
      </c>
      <c r="AG342" s="79" t="s">
        <v>850</v>
      </c>
      <c r="AH342" s="79"/>
      <c r="AI342" s="82" t="s">
        <v>837</v>
      </c>
      <c r="AJ342" s="79" t="b">
        <v>0</v>
      </c>
      <c r="AK342" s="79">
        <v>0</v>
      </c>
      <c r="AL342" s="82" t="s">
        <v>837</v>
      </c>
      <c r="AM342" s="79" t="s">
        <v>859</v>
      </c>
      <c r="AN342" s="79" t="b">
        <v>0</v>
      </c>
      <c r="AO342" s="82" t="s">
        <v>824</v>
      </c>
      <c r="AP342" s="79" t="s">
        <v>176</v>
      </c>
      <c r="AQ342" s="79">
        <v>0</v>
      </c>
      <c r="AR342" s="79">
        <v>0</v>
      </c>
      <c r="AS342" s="79"/>
      <c r="AT342" s="79"/>
      <c r="AU342" s="79"/>
      <c r="AV342" s="79"/>
      <c r="AW342" s="79"/>
      <c r="AX342" s="79"/>
      <c r="AY342" s="79"/>
      <c r="AZ342" s="79"/>
      <c r="BA342">
        <v>40</v>
      </c>
      <c r="BB342" s="78" t="str">
        <f>REPLACE(INDEX(GroupVertices[Group],MATCH(Edges[[#This Row],[Vertex 1]],GroupVertices[Vertex],0)),1,1,"")</f>
        <v>2</v>
      </c>
      <c r="BC342" s="78" t="str">
        <f>REPLACE(INDEX(GroupVertices[Group],MATCH(Edges[[#This Row],[Vertex 2]],GroupVertices[Vertex],0)),1,1,"")</f>
        <v>2</v>
      </c>
      <c r="BD342" s="48">
        <v>2</v>
      </c>
      <c r="BE342" s="49">
        <v>5</v>
      </c>
      <c r="BF342" s="48">
        <v>0</v>
      </c>
      <c r="BG342" s="49">
        <v>0</v>
      </c>
      <c r="BH342" s="48">
        <v>0</v>
      </c>
      <c r="BI342" s="49">
        <v>0</v>
      </c>
      <c r="BJ342" s="48">
        <v>38</v>
      </c>
      <c r="BK342" s="49">
        <v>95</v>
      </c>
      <c r="BL342" s="48">
        <v>40</v>
      </c>
    </row>
    <row r="343" spans="1:64" ht="15">
      <c r="A343" s="64" t="s">
        <v>237</v>
      </c>
      <c r="B343" s="64" t="s">
        <v>237</v>
      </c>
      <c r="C343" s="65" t="s">
        <v>2292</v>
      </c>
      <c r="D343" s="66">
        <v>10</v>
      </c>
      <c r="E343" s="67" t="s">
        <v>136</v>
      </c>
      <c r="F343" s="68">
        <v>12</v>
      </c>
      <c r="G343" s="65"/>
      <c r="H343" s="69"/>
      <c r="I343" s="70"/>
      <c r="J343" s="70"/>
      <c r="K343" s="34" t="s">
        <v>65</v>
      </c>
      <c r="L343" s="77">
        <v>343</v>
      </c>
      <c r="M343" s="77"/>
      <c r="N343" s="72"/>
      <c r="O343" s="79" t="s">
        <v>176</v>
      </c>
      <c r="P343" s="81">
        <v>43475.62527777778</v>
      </c>
      <c r="Q343" s="79" t="s">
        <v>408</v>
      </c>
      <c r="R343" s="79" t="s">
        <v>455</v>
      </c>
      <c r="S343" s="79" t="s">
        <v>465</v>
      </c>
      <c r="T343" s="79" t="s">
        <v>477</v>
      </c>
      <c r="U343" s="83" t="s">
        <v>558</v>
      </c>
      <c r="V343" s="83" t="s">
        <v>558</v>
      </c>
      <c r="W343" s="81">
        <v>43475.62527777778</v>
      </c>
      <c r="X343" s="83" t="s">
        <v>700</v>
      </c>
      <c r="Y343" s="79"/>
      <c r="Z343" s="79"/>
      <c r="AA343" s="82" t="s">
        <v>825</v>
      </c>
      <c r="AB343" s="79"/>
      <c r="AC343" s="79" t="b">
        <v>0</v>
      </c>
      <c r="AD343" s="79">
        <v>1</v>
      </c>
      <c r="AE343" s="82" t="s">
        <v>837</v>
      </c>
      <c r="AF343" s="79" t="b">
        <v>0</v>
      </c>
      <c r="AG343" s="79" t="s">
        <v>850</v>
      </c>
      <c r="AH343" s="79"/>
      <c r="AI343" s="82" t="s">
        <v>837</v>
      </c>
      <c r="AJ343" s="79" t="b">
        <v>0</v>
      </c>
      <c r="AK343" s="79">
        <v>0</v>
      </c>
      <c r="AL343" s="82" t="s">
        <v>837</v>
      </c>
      <c r="AM343" s="79" t="s">
        <v>864</v>
      </c>
      <c r="AN343" s="79" t="b">
        <v>0</v>
      </c>
      <c r="AO343" s="82" t="s">
        <v>825</v>
      </c>
      <c r="AP343" s="79" t="s">
        <v>176</v>
      </c>
      <c r="AQ343" s="79">
        <v>0</v>
      </c>
      <c r="AR343" s="79">
        <v>0</v>
      </c>
      <c r="AS343" s="79"/>
      <c r="AT343" s="79"/>
      <c r="AU343" s="79"/>
      <c r="AV343" s="79"/>
      <c r="AW343" s="79"/>
      <c r="AX343" s="79"/>
      <c r="AY343" s="79"/>
      <c r="AZ343" s="79"/>
      <c r="BA343">
        <v>40</v>
      </c>
      <c r="BB343" s="78" t="str">
        <f>REPLACE(INDEX(GroupVertices[Group],MATCH(Edges[[#This Row],[Vertex 1]],GroupVertices[Vertex],0)),1,1,"")</f>
        <v>2</v>
      </c>
      <c r="BC343" s="78" t="str">
        <f>REPLACE(INDEX(GroupVertices[Group],MATCH(Edges[[#This Row],[Vertex 2]],GroupVertices[Vertex],0)),1,1,"")</f>
        <v>2</v>
      </c>
      <c r="BD343" s="48">
        <v>1</v>
      </c>
      <c r="BE343" s="49">
        <v>5.882352941176471</v>
      </c>
      <c r="BF343" s="48">
        <v>1</v>
      </c>
      <c r="BG343" s="49">
        <v>5.882352941176471</v>
      </c>
      <c r="BH343" s="48">
        <v>0</v>
      </c>
      <c r="BI343" s="49">
        <v>0</v>
      </c>
      <c r="BJ343" s="48">
        <v>15</v>
      </c>
      <c r="BK343" s="49">
        <v>88.23529411764706</v>
      </c>
      <c r="BL343" s="48">
        <v>17</v>
      </c>
    </row>
    <row r="344" spans="1:64" ht="15">
      <c r="A344" s="64" t="s">
        <v>237</v>
      </c>
      <c r="B344" s="64" t="s">
        <v>237</v>
      </c>
      <c r="C344" s="65" t="s">
        <v>2292</v>
      </c>
      <c r="D344" s="66">
        <v>10</v>
      </c>
      <c r="E344" s="67" t="s">
        <v>136</v>
      </c>
      <c r="F344" s="68">
        <v>12</v>
      </c>
      <c r="G344" s="65"/>
      <c r="H344" s="69"/>
      <c r="I344" s="70"/>
      <c r="J344" s="70"/>
      <c r="K344" s="34" t="s">
        <v>65</v>
      </c>
      <c r="L344" s="77">
        <v>344</v>
      </c>
      <c r="M344" s="77"/>
      <c r="N344" s="72"/>
      <c r="O344" s="79" t="s">
        <v>176</v>
      </c>
      <c r="P344" s="81">
        <v>43475.83361111111</v>
      </c>
      <c r="Q344" s="79" t="s">
        <v>409</v>
      </c>
      <c r="R344" s="79"/>
      <c r="S344" s="79"/>
      <c r="T344" s="79" t="s">
        <v>512</v>
      </c>
      <c r="U344" s="83" t="s">
        <v>559</v>
      </c>
      <c r="V344" s="83" t="s">
        <v>559</v>
      </c>
      <c r="W344" s="81">
        <v>43475.83361111111</v>
      </c>
      <c r="X344" s="83" t="s">
        <v>701</v>
      </c>
      <c r="Y344" s="79"/>
      <c r="Z344" s="79"/>
      <c r="AA344" s="82" t="s">
        <v>826</v>
      </c>
      <c r="AB344" s="79"/>
      <c r="AC344" s="79" t="b">
        <v>0</v>
      </c>
      <c r="AD344" s="79">
        <v>3</v>
      </c>
      <c r="AE344" s="82" t="s">
        <v>837</v>
      </c>
      <c r="AF344" s="79" t="b">
        <v>0</v>
      </c>
      <c r="AG344" s="79" t="s">
        <v>850</v>
      </c>
      <c r="AH344" s="79"/>
      <c r="AI344" s="82" t="s">
        <v>837</v>
      </c>
      <c r="AJ344" s="79" t="b">
        <v>0</v>
      </c>
      <c r="AK344" s="79">
        <v>0</v>
      </c>
      <c r="AL344" s="82" t="s">
        <v>837</v>
      </c>
      <c r="AM344" s="79" t="s">
        <v>864</v>
      </c>
      <c r="AN344" s="79" t="b">
        <v>0</v>
      </c>
      <c r="AO344" s="82" t="s">
        <v>826</v>
      </c>
      <c r="AP344" s="79" t="s">
        <v>176</v>
      </c>
      <c r="AQ344" s="79">
        <v>0</v>
      </c>
      <c r="AR344" s="79">
        <v>0</v>
      </c>
      <c r="AS344" s="79"/>
      <c r="AT344" s="79"/>
      <c r="AU344" s="79"/>
      <c r="AV344" s="79"/>
      <c r="AW344" s="79"/>
      <c r="AX344" s="79"/>
      <c r="AY344" s="79"/>
      <c r="AZ344" s="79"/>
      <c r="BA344">
        <v>40</v>
      </c>
      <c r="BB344" s="78" t="str">
        <f>REPLACE(INDEX(GroupVertices[Group],MATCH(Edges[[#This Row],[Vertex 1]],GroupVertices[Vertex],0)),1,1,"")</f>
        <v>2</v>
      </c>
      <c r="BC344" s="78" t="str">
        <f>REPLACE(INDEX(GroupVertices[Group],MATCH(Edges[[#This Row],[Vertex 2]],GroupVertices[Vertex],0)),1,1,"")</f>
        <v>2</v>
      </c>
      <c r="BD344" s="48">
        <v>1</v>
      </c>
      <c r="BE344" s="49">
        <v>2.272727272727273</v>
      </c>
      <c r="BF344" s="48">
        <v>0</v>
      </c>
      <c r="BG344" s="49">
        <v>0</v>
      </c>
      <c r="BH344" s="48">
        <v>0</v>
      </c>
      <c r="BI344" s="49">
        <v>0</v>
      </c>
      <c r="BJ344" s="48">
        <v>43</v>
      </c>
      <c r="BK344" s="49">
        <v>97.72727272727273</v>
      </c>
      <c r="BL344" s="48">
        <v>44</v>
      </c>
    </row>
    <row r="345" spans="1:64" ht="15">
      <c r="A345" s="64" t="s">
        <v>237</v>
      </c>
      <c r="B345" s="64" t="s">
        <v>237</v>
      </c>
      <c r="C345" s="65" t="s">
        <v>2292</v>
      </c>
      <c r="D345" s="66">
        <v>10</v>
      </c>
      <c r="E345" s="67" t="s">
        <v>136</v>
      </c>
      <c r="F345" s="68">
        <v>12</v>
      </c>
      <c r="G345" s="65"/>
      <c r="H345" s="69"/>
      <c r="I345" s="70"/>
      <c r="J345" s="70"/>
      <c r="K345" s="34" t="s">
        <v>65</v>
      </c>
      <c r="L345" s="77">
        <v>345</v>
      </c>
      <c r="M345" s="77"/>
      <c r="N345" s="72"/>
      <c r="O345" s="79" t="s">
        <v>176</v>
      </c>
      <c r="P345" s="81">
        <v>43476.62540509259</v>
      </c>
      <c r="Q345" s="79" t="s">
        <v>410</v>
      </c>
      <c r="R345" s="79"/>
      <c r="S345" s="79"/>
      <c r="T345" s="79" t="s">
        <v>471</v>
      </c>
      <c r="U345" s="83" t="s">
        <v>560</v>
      </c>
      <c r="V345" s="83" t="s">
        <v>560</v>
      </c>
      <c r="W345" s="81">
        <v>43476.62540509259</v>
      </c>
      <c r="X345" s="83" t="s">
        <v>702</v>
      </c>
      <c r="Y345" s="79"/>
      <c r="Z345" s="79"/>
      <c r="AA345" s="82" t="s">
        <v>827</v>
      </c>
      <c r="AB345" s="79"/>
      <c r="AC345" s="79" t="b">
        <v>0</v>
      </c>
      <c r="AD345" s="79">
        <v>0</v>
      </c>
      <c r="AE345" s="82" t="s">
        <v>837</v>
      </c>
      <c r="AF345" s="79" t="b">
        <v>0</v>
      </c>
      <c r="AG345" s="79" t="s">
        <v>850</v>
      </c>
      <c r="AH345" s="79"/>
      <c r="AI345" s="82" t="s">
        <v>837</v>
      </c>
      <c r="AJ345" s="79" t="b">
        <v>0</v>
      </c>
      <c r="AK345" s="79">
        <v>0</v>
      </c>
      <c r="AL345" s="82" t="s">
        <v>837</v>
      </c>
      <c r="AM345" s="79" t="s">
        <v>864</v>
      </c>
      <c r="AN345" s="79" t="b">
        <v>0</v>
      </c>
      <c r="AO345" s="82" t="s">
        <v>827</v>
      </c>
      <c r="AP345" s="79" t="s">
        <v>176</v>
      </c>
      <c r="AQ345" s="79">
        <v>0</v>
      </c>
      <c r="AR345" s="79">
        <v>0</v>
      </c>
      <c r="AS345" s="79"/>
      <c r="AT345" s="79"/>
      <c r="AU345" s="79"/>
      <c r="AV345" s="79"/>
      <c r="AW345" s="79"/>
      <c r="AX345" s="79"/>
      <c r="AY345" s="79"/>
      <c r="AZ345" s="79"/>
      <c r="BA345">
        <v>40</v>
      </c>
      <c r="BB345" s="78" t="str">
        <f>REPLACE(INDEX(GroupVertices[Group],MATCH(Edges[[#This Row],[Vertex 1]],GroupVertices[Vertex],0)),1,1,"")</f>
        <v>2</v>
      </c>
      <c r="BC345" s="78" t="str">
        <f>REPLACE(INDEX(GroupVertices[Group],MATCH(Edges[[#This Row],[Vertex 2]],GroupVertices[Vertex],0)),1,1,"")</f>
        <v>2</v>
      </c>
      <c r="BD345" s="48">
        <v>1</v>
      </c>
      <c r="BE345" s="49">
        <v>2.857142857142857</v>
      </c>
      <c r="BF345" s="48">
        <v>0</v>
      </c>
      <c r="BG345" s="49">
        <v>0</v>
      </c>
      <c r="BH345" s="48">
        <v>0</v>
      </c>
      <c r="BI345" s="49">
        <v>0</v>
      </c>
      <c r="BJ345" s="48">
        <v>34</v>
      </c>
      <c r="BK345" s="49">
        <v>97.14285714285714</v>
      </c>
      <c r="BL345" s="48">
        <v>35</v>
      </c>
    </row>
    <row r="346" spans="1:64" ht="15">
      <c r="A346" s="64" t="s">
        <v>237</v>
      </c>
      <c r="B346" s="64" t="s">
        <v>237</v>
      </c>
      <c r="C346" s="65" t="s">
        <v>2292</v>
      </c>
      <c r="D346" s="66">
        <v>10</v>
      </c>
      <c r="E346" s="67" t="s">
        <v>136</v>
      </c>
      <c r="F346" s="68">
        <v>12</v>
      </c>
      <c r="G346" s="65"/>
      <c r="H346" s="69"/>
      <c r="I346" s="70"/>
      <c r="J346" s="70"/>
      <c r="K346" s="34" t="s">
        <v>65</v>
      </c>
      <c r="L346" s="77">
        <v>346</v>
      </c>
      <c r="M346" s="77"/>
      <c r="N346" s="72"/>
      <c r="O346" s="79" t="s">
        <v>176</v>
      </c>
      <c r="P346" s="81">
        <v>43476.626747685186</v>
      </c>
      <c r="Q346" s="79" t="s">
        <v>411</v>
      </c>
      <c r="R346" s="79"/>
      <c r="S346" s="79"/>
      <c r="T346" s="79" t="s">
        <v>477</v>
      </c>
      <c r="U346" s="83" t="s">
        <v>561</v>
      </c>
      <c r="V346" s="83" t="s">
        <v>561</v>
      </c>
      <c r="W346" s="81">
        <v>43476.626747685186</v>
      </c>
      <c r="X346" s="83" t="s">
        <v>703</v>
      </c>
      <c r="Y346" s="79"/>
      <c r="Z346" s="79"/>
      <c r="AA346" s="82" t="s">
        <v>828</v>
      </c>
      <c r="AB346" s="79"/>
      <c r="AC346" s="79" t="b">
        <v>0</v>
      </c>
      <c r="AD346" s="79">
        <v>0</v>
      </c>
      <c r="AE346" s="82" t="s">
        <v>837</v>
      </c>
      <c r="AF346" s="79" t="b">
        <v>0</v>
      </c>
      <c r="AG346" s="79" t="s">
        <v>850</v>
      </c>
      <c r="AH346" s="79"/>
      <c r="AI346" s="82" t="s">
        <v>837</v>
      </c>
      <c r="AJ346" s="79" t="b">
        <v>0</v>
      </c>
      <c r="AK346" s="79">
        <v>0</v>
      </c>
      <c r="AL346" s="82" t="s">
        <v>837</v>
      </c>
      <c r="AM346" s="79" t="s">
        <v>858</v>
      </c>
      <c r="AN346" s="79" t="b">
        <v>0</v>
      </c>
      <c r="AO346" s="82" t="s">
        <v>828</v>
      </c>
      <c r="AP346" s="79" t="s">
        <v>176</v>
      </c>
      <c r="AQ346" s="79">
        <v>0</v>
      </c>
      <c r="AR346" s="79">
        <v>0</v>
      </c>
      <c r="AS346" s="79"/>
      <c r="AT346" s="79"/>
      <c r="AU346" s="79"/>
      <c r="AV346" s="79"/>
      <c r="AW346" s="79"/>
      <c r="AX346" s="79"/>
      <c r="AY346" s="79"/>
      <c r="AZ346" s="79"/>
      <c r="BA346">
        <v>40</v>
      </c>
      <c r="BB346" s="78" t="str">
        <f>REPLACE(INDEX(GroupVertices[Group],MATCH(Edges[[#This Row],[Vertex 1]],GroupVertices[Vertex],0)),1,1,"")</f>
        <v>2</v>
      </c>
      <c r="BC346" s="78" t="str">
        <f>REPLACE(INDEX(GroupVertices[Group],MATCH(Edges[[#This Row],[Vertex 2]],GroupVertices[Vertex],0)),1,1,"")</f>
        <v>2</v>
      </c>
      <c r="BD346" s="48">
        <v>4</v>
      </c>
      <c r="BE346" s="49">
        <v>11.11111111111111</v>
      </c>
      <c r="BF346" s="48">
        <v>0</v>
      </c>
      <c r="BG346" s="49">
        <v>0</v>
      </c>
      <c r="BH346" s="48">
        <v>0</v>
      </c>
      <c r="BI346" s="49">
        <v>0</v>
      </c>
      <c r="BJ346" s="48">
        <v>32</v>
      </c>
      <c r="BK346" s="49">
        <v>88.88888888888889</v>
      </c>
      <c r="BL346" s="48">
        <v>36</v>
      </c>
    </row>
    <row r="347" spans="1:64" ht="15">
      <c r="A347" s="64" t="s">
        <v>237</v>
      </c>
      <c r="B347" s="64" t="s">
        <v>237</v>
      </c>
      <c r="C347" s="65" t="s">
        <v>2292</v>
      </c>
      <c r="D347" s="66">
        <v>10</v>
      </c>
      <c r="E347" s="67" t="s">
        <v>136</v>
      </c>
      <c r="F347" s="68">
        <v>12</v>
      </c>
      <c r="G347" s="65"/>
      <c r="H347" s="69"/>
      <c r="I347" s="70"/>
      <c r="J347" s="70"/>
      <c r="K347" s="34" t="s">
        <v>65</v>
      </c>
      <c r="L347" s="77">
        <v>347</v>
      </c>
      <c r="M347" s="77"/>
      <c r="N347" s="72"/>
      <c r="O347" s="79" t="s">
        <v>176</v>
      </c>
      <c r="P347" s="81">
        <v>43476.66336805555</v>
      </c>
      <c r="Q347" s="79" t="s">
        <v>412</v>
      </c>
      <c r="R347" s="79"/>
      <c r="S347" s="79"/>
      <c r="T347" s="79" t="s">
        <v>506</v>
      </c>
      <c r="U347" s="83" t="s">
        <v>562</v>
      </c>
      <c r="V347" s="83" t="s">
        <v>562</v>
      </c>
      <c r="W347" s="81">
        <v>43476.66336805555</v>
      </c>
      <c r="X347" s="83" t="s">
        <v>704</v>
      </c>
      <c r="Y347" s="79"/>
      <c r="Z347" s="79"/>
      <c r="AA347" s="82" t="s">
        <v>829</v>
      </c>
      <c r="AB347" s="79"/>
      <c r="AC347" s="79" t="b">
        <v>0</v>
      </c>
      <c r="AD347" s="79">
        <v>2</v>
      </c>
      <c r="AE347" s="82" t="s">
        <v>837</v>
      </c>
      <c r="AF347" s="79" t="b">
        <v>0</v>
      </c>
      <c r="AG347" s="79" t="s">
        <v>850</v>
      </c>
      <c r="AH347" s="79"/>
      <c r="AI347" s="82" t="s">
        <v>837</v>
      </c>
      <c r="AJ347" s="79" t="b">
        <v>0</v>
      </c>
      <c r="AK347" s="79">
        <v>0</v>
      </c>
      <c r="AL347" s="82" t="s">
        <v>837</v>
      </c>
      <c r="AM347" s="79" t="s">
        <v>859</v>
      </c>
      <c r="AN347" s="79" t="b">
        <v>0</v>
      </c>
      <c r="AO347" s="82" t="s">
        <v>829</v>
      </c>
      <c r="AP347" s="79" t="s">
        <v>176</v>
      </c>
      <c r="AQ347" s="79">
        <v>0</v>
      </c>
      <c r="AR347" s="79">
        <v>0</v>
      </c>
      <c r="AS347" s="79"/>
      <c r="AT347" s="79"/>
      <c r="AU347" s="79"/>
      <c r="AV347" s="79"/>
      <c r="AW347" s="79"/>
      <c r="AX347" s="79"/>
      <c r="AY347" s="79"/>
      <c r="AZ347" s="79"/>
      <c r="BA347">
        <v>40</v>
      </c>
      <c r="BB347" s="78" t="str">
        <f>REPLACE(INDEX(GroupVertices[Group],MATCH(Edges[[#This Row],[Vertex 1]],GroupVertices[Vertex],0)),1,1,"")</f>
        <v>2</v>
      </c>
      <c r="BC347" s="78" t="str">
        <f>REPLACE(INDEX(GroupVertices[Group],MATCH(Edges[[#This Row],[Vertex 2]],GroupVertices[Vertex],0)),1,1,"")</f>
        <v>2</v>
      </c>
      <c r="BD347" s="48">
        <v>2</v>
      </c>
      <c r="BE347" s="49">
        <v>4.651162790697675</v>
      </c>
      <c r="BF347" s="48">
        <v>0</v>
      </c>
      <c r="BG347" s="49">
        <v>0</v>
      </c>
      <c r="BH347" s="48">
        <v>0</v>
      </c>
      <c r="BI347" s="49">
        <v>0</v>
      </c>
      <c r="BJ347" s="48">
        <v>41</v>
      </c>
      <c r="BK347" s="49">
        <v>95.34883720930233</v>
      </c>
      <c r="BL347" s="48">
        <v>43</v>
      </c>
    </row>
    <row r="348" spans="1:64" ht="15">
      <c r="A348" s="64" t="s">
        <v>237</v>
      </c>
      <c r="B348" s="64" t="s">
        <v>237</v>
      </c>
      <c r="C348" s="65" t="s">
        <v>2292</v>
      </c>
      <c r="D348" s="66">
        <v>10</v>
      </c>
      <c r="E348" s="67" t="s">
        <v>136</v>
      </c>
      <c r="F348" s="68">
        <v>12</v>
      </c>
      <c r="G348" s="65"/>
      <c r="H348" s="69"/>
      <c r="I348" s="70"/>
      <c r="J348" s="70"/>
      <c r="K348" s="34" t="s">
        <v>65</v>
      </c>
      <c r="L348" s="77">
        <v>348</v>
      </c>
      <c r="M348" s="77"/>
      <c r="N348" s="72"/>
      <c r="O348" s="79" t="s">
        <v>176</v>
      </c>
      <c r="P348" s="81">
        <v>43477.61487268518</v>
      </c>
      <c r="Q348" s="79" t="s">
        <v>413</v>
      </c>
      <c r="R348" s="79"/>
      <c r="S348" s="79"/>
      <c r="T348" s="79" t="s">
        <v>513</v>
      </c>
      <c r="U348" s="83" t="s">
        <v>563</v>
      </c>
      <c r="V348" s="83" t="s">
        <v>563</v>
      </c>
      <c r="W348" s="81">
        <v>43477.61487268518</v>
      </c>
      <c r="X348" s="83" t="s">
        <v>705</v>
      </c>
      <c r="Y348" s="79"/>
      <c r="Z348" s="79"/>
      <c r="AA348" s="82" t="s">
        <v>830</v>
      </c>
      <c r="AB348" s="79"/>
      <c r="AC348" s="79" t="b">
        <v>0</v>
      </c>
      <c r="AD348" s="79">
        <v>4</v>
      </c>
      <c r="AE348" s="82" t="s">
        <v>837</v>
      </c>
      <c r="AF348" s="79" t="b">
        <v>0</v>
      </c>
      <c r="AG348" s="79" t="s">
        <v>850</v>
      </c>
      <c r="AH348" s="79"/>
      <c r="AI348" s="82" t="s">
        <v>837</v>
      </c>
      <c r="AJ348" s="79" t="b">
        <v>0</v>
      </c>
      <c r="AK348" s="79">
        <v>0</v>
      </c>
      <c r="AL348" s="82" t="s">
        <v>837</v>
      </c>
      <c r="AM348" s="79" t="s">
        <v>858</v>
      </c>
      <c r="AN348" s="79" t="b">
        <v>0</v>
      </c>
      <c r="AO348" s="82" t="s">
        <v>830</v>
      </c>
      <c r="AP348" s="79" t="s">
        <v>176</v>
      </c>
      <c r="AQ348" s="79">
        <v>0</v>
      </c>
      <c r="AR348" s="79">
        <v>0</v>
      </c>
      <c r="AS348" s="79"/>
      <c r="AT348" s="79"/>
      <c r="AU348" s="79"/>
      <c r="AV348" s="79"/>
      <c r="AW348" s="79"/>
      <c r="AX348" s="79"/>
      <c r="AY348" s="79"/>
      <c r="AZ348" s="79"/>
      <c r="BA348">
        <v>40</v>
      </c>
      <c r="BB348" s="78" t="str">
        <f>REPLACE(INDEX(GroupVertices[Group],MATCH(Edges[[#This Row],[Vertex 1]],GroupVertices[Vertex],0)),1,1,"")</f>
        <v>2</v>
      </c>
      <c r="BC348" s="78" t="str">
        <f>REPLACE(INDEX(GroupVertices[Group],MATCH(Edges[[#This Row],[Vertex 2]],GroupVertices[Vertex],0)),1,1,"")</f>
        <v>2</v>
      </c>
      <c r="BD348" s="48">
        <v>1</v>
      </c>
      <c r="BE348" s="49">
        <v>4</v>
      </c>
      <c r="BF348" s="48">
        <v>1</v>
      </c>
      <c r="BG348" s="49">
        <v>4</v>
      </c>
      <c r="BH348" s="48">
        <v>0</v>
      </c>
      <c r="BI348" s="49">
        <v>0</v>
      </c>
      <c r="BJ348" s="48">
        <v>23</v>
      </c>
      <c r="BK348" s="49">
        <v>92</v>
      </c>
      <c r="BL348" s="48">
        <v>25</v>
      </c>
    </row>
    <row r="349" spans="1:64" ht="15">
      <c r="A349" s="64" t="s">
        <v>237</v>
      </c>
      <c r="B349" s="64" t="s">
        <v>237</v>
      </c>
      <c r="C349" s="65" t="s">
        <v>2292</v>
      </c>
      <c r="D349" s="66">
        <v>10</v>
      </c>
      <c r="E349" s="67" t="s">
        <v>136</v>
      </c>
      <c r="F349" s="68">
        <v>12</v>
      </c>
      <c r="G349" s="65"/>
      <c r="H349" s="69"/>
      <c r="I349" s="70"/>
      <c r="J349" s="70"/>
      <c r="K349" s="34" t="s">
        <v>65</v>
      </c>
      <c r="L349" s="77">
        <v>349</v>
      </c>
      <c r="M349" s="77"/>
      <c r="N349" s="72"/>
      <c r="O349" s="79" t="s">
        <v>176</v>
      </c>
      <c r="P349" s="81">
        <v>43477.62538194445</v>
      </c>
      <c r="Q349" s="79" t="s">
        <v>414</v>
      </c>
      <c r="R349" s="83" t="s">
        <v>456</v>
      </c>
      <c r="S349" s="79" t="s">
        <v>469</v>
      </c>
      <c r="T349" s="79" t="s">
        <v>477</v>
      </c>
      <c r="U349" s="83" t="s">
        <v>564</v>
      </c>
      <c r="V349" s="83" t="s">
        <v>564</v>
      </c>
      <c r="W349" s="81">
        <v>43477.62538194445</v>
      </c>
      <c r="X349" s="83" t="s">
        <v>706</v>
      </c>
      <c r="Y349" s="79"/>
      <c r="Z349" s="79"/>
      <c r="AA349" s="82" t="s">
        <v>831</v>
      </c>
      <c r="AB349" s="79"/>
      <c r="AC349" s="79" t="b">
        <v>0</v>
      </c>
      <c r="AD349" s="79">
        <v>0</v>
      </c>
      <c r="AE349" s="82" t="s">
        <v>837</v>
      </c>
      <c r="AF349" s="79" t="b">
        <v>0</v>
      </c>
      <c r="AG349" s="79" t="s">
        <v>850</v>
      </c>
      <c r="AH349" s="79"/>
      <c r="AI349" s="82" t="s">
        <v>837</v>
      </c>
      <c r="AJ349" s="79" t="b">
        <v>0</v>
      </c>
      <c r="AK349" s="79">
        <v>0</v>
      </c>
      <c r="AL349" s="82" t="s">
        <v>837</v>
      </c>
      <c r="AM349" s="79" t="s">
        <v>864</v>
      </c>
      <c r="AN349" s="79" t="b">
        <v>0</v>
      </c>
      <c r="AO349" s="82" t="s">
        <v>831</v>
      </c>
      <c r="AP349" s="79" t="s">
        <v>176</v>
      </c>
      <c r="AQ349" s="79">
        <v>0</v>
      </c>
      <c r="AR349" s="79">
        <v>0</v>
      </c>
      <c r="AS349" s="79"/>
      <c r="AT349" s="79"/>
      <c r="AU349" s="79"/>
      <c r="AV349" s="79"/>
      <c r="AW349" s="79"/>
      <c r="AX349" s="79"/>
      <c r="AY349" s="79"/>
      <c r="AZ349" s="79"/>
      <c r="BA349">
        <v>40</v>
      </c>
      <c r="BB349" s="78" t="str">
        <f>REPLACE(INDEX(GroupVertices[Group],MATCH(Edges[[#This Row],[Vertex 1]],GroupVertices[Vertex],0)),1,1,"")</f>
        <v>2</v>
      </c>
      <c r="BC349" s="78" t="str">
        <f>REPLACE(INDEX(GroupVertices[Group],MATCH(Edges[[#This Row],[Vertex 2]],GroupVertices[Vertex],0)),1,1,"")</f>
        <v>2</v>
      </c>
      <c r="BD349" s="48">
        <v>4</v>
      </c>
      <c r="BE349" s="49">
        <v>14.814814814814815</v>
      </c>
      <c r="BF349" s="48">
        <v>0</v>
      </c>
      <c r="BG349" s="49">
        <v>0</v>
      </c>
      <c r="BH349" s="48">
        <v>0</v>
      </c>
      <c r="BI349" s="49">
        <v>0</v>
      </c>
      <c r="BJ349" s="48">
        <v>23</v>
      </c>
      <c r="BK349" s="49">
        <v>85.18518518518519</v>
      </c>
      <c r="BL349" s="48">
        <v>27</v>
      </c>
    </row>
    <row r="350" spans="1:64" ht="15">
      <c r="A350" s="64" t="s">
        <v>237</v>
      </c>
      <c r="B350" s="64" t="s">
        <v>237</v>
      </c>
      <c r="C350" s="65" t="s">
        <v>2292</v>
      </c>
      <c r="D350" s="66">
        <v>10</v>
      </c>
      <c r="E350" s="67" t="s">
        <v>136</v>
      </c>
      <c r="F350" s="68">
        <v>12</v>
      </c>
      <c r="G350" s="65"/>
      <c r="H350" s="69"/>
      <c r="I350" s="70"/>
      <c r="J350" s="70"/>
      <c r="K350" s="34" t="s">
        <v>65</v>
      </c>
      <c r="L350" s="77">
        <v>350</v>
      </c>
      <c r="M350" s="77"/>
      <c r="N350" s="72"/>
      <c r="O350" s="79" t="s">
        <v>176</v>
      </c>
      <c r="P350" s="81">
        <v>43479.625081018516</v>
      </c>
      <c r="Q350" s="79" t="s">
        <v>415</v>
      </c>
      <c r="R350" s="79"/>
      <c r="S350" s="79"/>
      <c r="T350" s="79" t="s">
        <v>477</v>
      </c>
      <c r="U350" s="83" t="s">
        <v>526</v>
      </c>
      <c r="V350" s="83" t="s">
        <v>526</v>
      </c>
      <c r="W350" s="81">
        <v>43479.625081018516</v>
      </c>
      <c r="X350" s="83" t="s">
        <v>707</v>
      </c>
      <c r="Y350" s="79"/>
      <c r="Z350" s="79"/>
      <c r="AA350" s="82" t="s">
        <v>832</v>
      </c>
      <c r="AB350" s="79"/>
      <c r="AC350" s="79" t="b">
        <v>0</v>
      </c>
      <c r="AD350" s="79">
        <v>7</v>
      </c>
      <c r="AE350" s="82" t="s">
        <v>837</v>
      </c>
      <c r="AF350" s="79" t="b">
        <v>0</v>
      </c>
      <c r="AG350" s="79" t="s">
        <v>850</v>
      </c>
      <c r="AH350" s="79"/>
      <c r="AI350" s="82" t="s">
        <v>837</v>
      </c>
      <c r="AJ350" s="79" t="b">
        <v>0</v>
      </c>
      <c r="AK350" s="79">
        <v>1</v>
      </c>
      <c r="AL350" s="82" t="s">
        <v>837</v>
      </c>
      <c r="AM350" s="79" t="s">
        <v>864</v>
      </c>
      <c r="AN350" s="79" t="b">
        <v>0</v>
      </c>
      <c r="AO350" s="82" t="s">
        <v>832</v>
      </c>
      <c r="AP350" s="79" t="s">
        <v>176</v>
      </c>
      <c r="AQ350" s="79">
        <v>0</v>
      </c>
      <c r="AR350" s="79">
        <v>0</v>
      </c>
      <c r="AS350" s="79"/>
      <c r="AT350" s="79"/>
      <c r="AU350" s="79"/>
      <c r="AV350" s="79"/>
      <c r="AW350" s="79"/>
      <c r="AX350" s="79"/>
      <c r="AY350" s="79"/>
      <c r="AZ350" s="79"/>
      <c r="BA350">
        <v>40</v>
      </c>
      <c r="BB350" s="78" t="str">
        <f>REPLACE(INDEX(GroupVertices[Group],MATCH(Edges[[#This Row],[Vertex 1]],GroupVertices[Vertex],0)),1,1,"")</f>
        <v>2</v>
      </c>
      <c r="BC350" s="78" t="str">
        <f>REPLACE(INDEX(GroupVertices[Group],MATCH(Edges[[#This Row],[Vertex 2]],GroupVertices[Vertex],0)),1,1,"")</f>
        <v>2</v>
      </c>
      <c r="BD350" s="48">
        <v>1</v>
      </c>
      <c r="BE350" s="49">
        <v>16.666666666666668</v>
      </c>
      <c r="BF350" s="48">
        <v>0</v>
      </c>
      <c r="BG350" s="49">
        <v>0</v>
      </c>
      <c r="BH350" s="48">
        <v>0</v>
      </c>
      <c r="BI350" s="49">
        <v>0</v>
      </c>
      <c r="BJ350" s="48">
        <v>5</v>
      </c>
      <c r="BK350" s="49">
        <v>83.33333333333333</v>
      </c>
      <c r="BL350" s="48">
        <v>6</v>
      </c>
    </row>
    <row r="351" spans="1:64" ht="15">
      <c r="A351" s="64" t="s">
        <v>237</v>
      </c>
      <c r="B351" s="64" t="s">
        <v>237</v>
      </c>
      <c r="C351" s="65" t="s">
        <v>2292</v>
      </c>
      <c r="D351" s="66">
        <v>10</v>
      </c>
      <c r="E351" s="67" t="s">
        <v>136</v>
      </c>
      <c r="F351" s="68">
        <v>12</v>
      </c>
      <c r="G351" s="65"/>
      <c r="H351" s="69"/>
      <c r="I351" s="70"/>
      <c r="J351" s="70"/>
      <c r="K351" s="34" t="s">
        <v>65</v>
      </c>
      <c r="L351" s="77">
        <v>351</v>
      </c>
      <c r="M351" s="77"/>
      <c r="N351" s="72"/>
      <c r="O351" s="79" t="s">
        <v>176</v>
      </c>
      <c r="P351" s="81">
        <v>43480.86939814815</v>
      </c>
      <c r="Q351" s="79" t="s">
        <v>416</v>
      </c>
      <c r="R351" s="83" t="s">
        <v>457</v>
      </c>
      <c r="S351" s="79" t="s">
        <v>470</v>
      </c>
      <c r="T351" s="79" t="s">
        <v>471</v>
      </c>
      <c r="U351" s="79"/>
      <c r="V351" s="83" t="s">
        <v>583</v>
      </c>
      <c r="W351" s="81">
        <v>43480.86939814815</v>
      </c>
      <c r="X351" s="83" t="s">
        <v>708</v>
      </c>
      <c r="Y351" s="79"/>
      <c r="Z351" s="79"/>
      <c r="AA351" s="82" t="s">
        <v>833</v>
      </c>
      <c r="AB351" s="79"/>
      <c r="AC351" s="79" t="b">
        <v>0</v>
      </c>
      <c r="AD351" s="79">
        <v>0</v>
      </c>
      <c r="AE351" s="82" t="s">
        <v>837</v>
      </c>
      <c r="AF351" s="79" t="b">
        <v>0</v>
      </c>
      <c r="AG351" s="79" t="s">
        <v>850</v>
      </c>
      <c r="AH351" s="79"/>
      <c r="AI351" s="82" t="s">
        <v>837</v>
      </c>
      <c r="AJ351" s="79" t="b">
        <v>0</v>
      </c>
      <c r="AK351" s="79">
        <v>0</v>
      </c>
      <c r="AL351" s="82" t="s">
        <v>837</v>
      </c>
      <c r="AM351" s="79" t="s">
        <v>859</v>
      </c>
      <c r="AN351" s="79" t="b">
        <v>0</v>
      </c>
      <c r="AO351" s="82" t="s">
        <v>833</v>
      </c>
      <c r="AP351" s="79" t="s">
        <v>176</v>
      </c>
      <c r="AQ351" s="79">
        <v>0</v>
      </c>
      <c r="AR351" s="79">
        <v>0</v>
      </c>
      <c r="AS351" s="79"/>
      <c r="AT351" s="79"/>
      <c r="AU351" s="79"/>
      <c r="AV351" s="79"/>
      <c r="AW351" s="79"/>
      <c r="AX351" s="79"/>
      <c r="AY351" s="79"/>
      <c r="AZ351" s="79"/>
      <c r="BA351">
        <v>40</v>
      </c>
      <c r="BB351" s="78" t="str">
        <f>REPLACE(INDEX(GroupVertices[Group],MATCH(Edges[[#This Row],[Vertex 1]],GroupVertices[Vertex],0)),1,1,"")</f>
        <v>2</v>
      </c>
      <c r="BC351" s="78" t="str">
        <f>REPLACE(INDEX(GroupVertices[Group],MATCH(Edges[[#This Row],[Vertex 2]],GroupVertices[Vertex],0)),1,1,"")</f>
        <v>2</v>
      </c>
      <c r="BD351" s="48">
        <v>3</v>
      </c>
      <c r="BE351" s="49">
        <v>8.571428571428571</v>
      </c>
      <c r="BF351" s="48">
        <v>0</v>
      </c>
      <c r="BG351" s="49">
        <v>0</v>
      </c>
      <c r="BH351" s="48">
        <v>0</v>
      </c>
      <c r="BI351" s="49">
        <v>0</v>
      </c>
      <c r="BJ351" s="48">
        <v>32</v>
      </c>
      <c r="BK351" s="49">
        <v>91.42857142857143</v>
      </c>
      <c r="BL351"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hyperlinks>
    <hyperlink ref="R17" r:id="rId1" display="https://nodexlgraphgallery.org/Pages/Graph.aspx?graphID=180439"/>
    <hyperlink ref="R18" r:id="rId2" display="https://nodexlgraphgallery.org/Pages/Graph.aspx?graphID=180439"/>
    <hyperlink ref="R19" r:id="rId3" display="https://nodexlgraphgallery.org/Pages/Graph.aspx?graphID=180439"/>
    <hyperlink ref="R20" r:id="rId4" display="https://nodexlgraphgallery.org/Pages/Graph.aspx?graphID=180439"/>
    <hyperlink ref="R21" r:id="rId5" display="https://nodexlgraphgallery.org/Pages/Graph.aspx?graphID=180439"/>
    <hyperlink ref="R22" r:id="rId6" display="https://nodexlgraphgallery.org/Pages/Graph.aspx?graphID=180439"/>
    <hyperlink ref="R50" r:id="rId7" display="https://nodexlgraphgallery.org/Pages/Graph.aspx?graphID=174079"/>
    <hyperlink ref="R51" r:id="rId8" display="https://nodexlgraphgallery.org/Pages/Graph.aspx?graphID=174079"/>
    <hyperlink ref="R52" r:id="rId9" display="https://nodexlgraphgallery.org/Pages/Graph.aspx?graphID=174079"/>
    <hyperlink ref="R53" r:id="rId10" display="https://nodexlgraphgallery.org/Pages/Graph.aspx?graphID=174079"/>
    <hyperlink ref="R54" r:id="rId11" display="https://nodexlgraphgallery.org/Pages/Graph.aspx?graphID=174079"/>
    <hyperlink ref="R55" r:id="rId12" display="https://nodexlgraphgallery.org/Pages/Graph.aspx?graphID=174072"/>
    <hyperlink ref="R56" r:id="rId13" display="https://nodexlgraphgallery.org/Pages/Graph.aspx?graphID=174079"/>
    <hyperlink ref="R57" r:id="rId14" display="https://nodexlgraphgallery.org/Pages/Graph.aspx?graphID=174088"/>
    <hyperlink ref="R58" r:id="rId15" display="https://nodexlgraphgallery.org/Pages/Graph.aspx?graphID=174088"/>
    <hyperlink ref="R59" r:id="rId16" display="https://nodexlgraphgallery.org/Pages/Graph.aspx?graphID=174072"/>
    <hyperlink ref="R60" r:id="rId17" display="https://nodexlgraphgallery.org/Pages/Graph.aspx?graphID=174088"/>
    <hyperlink ref="R61" r:id="rId18" display="https://nodexlgraphgallery.org/Pages/Graph.aspx?graphID=174091"/>
    <hyperlink ref="R62" r:id="rId19" display="https://nodexlgraphgallery.org/Pages/Graph.aspx?graphID=174091"/>
    <hyperlink ref="R63" r:id="rId20" display="https://nodexlgraphgallery.org/Pages/Graph.aspx?graphID=174072"/>
    <hyperlink ref="R64" r:id="rId21" display="https://nodexlgraphgallery.org/Pages/Graph.aspx?graphID=174079"/>
    <hyperlink ref="R65" r:id="rId22" display="https://nodexlgraphgallery.org/Pages/Graph.aspx?graphID=174088"/>
    <hyperlink ref="R66" r:id="rId23" display="https://nodexlgraphgallery.org/Pages/Graph.aspx?graphID=174091"/>
    <hyperlink ref="R67" r:id="rId24" display="https://nodexlgraphgallery.org/Pages/Graph.aspx?graphID=174072"/>
    <hyperlink ref="R68" r:id="rId25" display="https://nodexlgraphgallery.org/Pages/Graph.aspx?graphID=174088"/>
    <hyperlink ref="R69" r:id="rId26" display="https://nodexlgraphgallery.org/Pages/Graph.aspx?graphID=174091"/>
    <hyperlink ref="R70" r:id="rId27" display="https://nodexlgraphgallery.org/Pages/Graph.aspx?graphID=174072"/>
    <hyperlink ref="R71" r:id="rId28" display="https://nodexlgraphgallery.org/Pages/Graph.aspx?graphID=174079"/>
    <hyperlink ref="R72" r:id="rId29" display="https://nodexlgraphgallery.org/Pages/Graph.aspx?graphID=174088"/>
    <hyperlink ref="R73" r:id="rId30" display="https://nodexlgraphgallery.org/Pages/Graph.aspx?graphID=174091"/>
    <hyperlink ref="R74" r:id="rId31" display="https://nodexlgraphgallery.org/Pages/Graph.aspx?graphID=174091"/>
    <hyperlink ref="R75" r:id="rId32" display="https://nodexlgraphgallery.org/Pages/Graph.aspx?graphID=174072"/>
    <hyperlink ref="R76" r:id="rId33" display="https://nodexlgraphgallery.org/Pages/Graph.aspx?graphID=174091"/>
    <hyperlink ref="R77" r:id="rId34" display="https://nodexlgraphgallery.org/Pages/Graph.aspx?graphID=174096"/>
    <hyperlink ref="R78" r:id="rId35" display="https://nodexlgraphgallery.org/Pages/Graph.aspx?graphID=174096"/>
    <hyperlink ref="R79" r:id="rId36" display="https://nodexlgraphgallery.org/Pages/Graph.aspx?graphID=174096"/>
    <hyperlink ref="R80" r:id="rId37" display="https://nodexlgraphgallery.org/Pages/Graph.aspx?graphID=174096"/>
    <hyperlink ref="R81" r:id="rId38" display="https://nodexlgraphgallery.org/Pages/Graph.aspx?graphID=174072"/>
    <hyperlink ref="R82" r:id="rId39" display="https://nodexlgraphgallery.org/Pages/Graph.aspx?graphID=174088"/>
    <hyperlink ref="R83" r:id="rId40" display="https://nodexlgraphgallery.org/Pages/Graph.aspx?graphID=174091"/>
    <hyperlink ref="R84" r:id="rId41" display="https://nodexlgraphgallery.org/Pages/Graph.aspx?graphID=174096"/>
    <hyperlink ref="R85" r:id="rId42" display="https://nodexlgraphgallery.org/Pages/Graph.aspx?graphID=174072"/>
    <hyperlink ref="R86" r:id="rId43" display="https://nodexlgraphgallery.org/Pages/Graph.aspx?graphID=174088"/>
    <hyperlink ref="R87" r:id="rId44" display="https://nodexlgraphgallery.org/Pages/Graph.aspx?graphID=174096"/>
    <hyperlink ref="R88" r:id="rId45" display="https://nodexlgraphgallery.org/Pages/Graph.aspx?graphID=174096"/>
    <hyperlink ref="R89" r:id="rId46" display="https://nodexlgraphgallery.org/Pages/Graph.aspx?graphID=174096"/>
    <hyperlink ref="R90" r:id="rId47" display="https://nodexlgraphgallery.org/Pages/Graph.aspx?graphID=174072"/>
    <hyperlink ref="R91" r:id="rId48" display="https://nodexlgraphgallery.org/Pages/Graph.aspx?graphID=174096"/>
    <hyperlink ref="R92" r:id="rId49" display="https://nodexlgraphgallery.org/Pages/Graph.aspx?graphID=174072"/>
    <hyperlink ref="R93" r:id="rId50" display="https://nodexlgraphgallery.org/Pages/Graph.aspx?graphID=174079"/>
    <hyperlink ref="R94" r:id="rId51" display="https://nodexlgraphgallery.org/Pages/Graph.aspx?graphID=174088"/>
    <hyperlink ref="R95" r:id="rId52" display="https://nodexlgraphgallery.org/Pages/Graph.aspx?graphID=174091"/>
    <hyperlink ref="R96" r:id="rId53" display="https://nodexlgraphgallery.org/Pages/Graph.aspx?graphID=174329"/>
    <hyperlink ref="R99" r:id="rId54" display="https://nodexlgraphgallery.org/Pages/Graph.aspx?graphID=174329"/>
    <hyperlink ref="R100" r:id="rId55" display="https://nodexlgraphgallery.org/Pages/Graph.aspx?graphID=175034"/>
    <hyperlink ref="R101" r:id="rId56" display="https://nodexlgraphgallery.org/Pages/Graph.aspx?graphID=174329"/>
    <hyperlink ref="R102" r:id="rId57" display="https://nodexlgraphgallery.org/Pages/Graph.aspx?graphID=175034"/>
    <hyperlink ref="R103" r:id="rId58" display="https://nodexlgraphgallery.org/Pages/Graph.aspx?graphID=174329"/>
    <hyperlink ref="R104" r:id="rId59" display="https://nodexlgraphgallery.org/Pages/Graph.aspx?graphID=175034"/>
    <hyperlink ref="R107" r:id="rId60" display="https://www.instagram.com/p/BrEcLdqns93/?utm_source=ig_twitter_share&amp;igshid=1d92981nm3yes"/>
    <hyperlink ref="R109" r:id="rId61" display="https://nodexlgraphgallery.org/Pages/Graph.aspx?graphID=174329"/>
    <hyperlink ref="R110" r:id="rId62" display="https://nodexlgraphgallery.org/Pages/Graph.aspx?graphID=175034"/>
    <hyperlink ref="R113" r:id="rId63" display="https://nodexlgraphgallery.org/Pages/Graph.aspx?graphID=174329"/>
    <hyperlink ref="R114" r:id="rId64" display="https://nodexlgraphgallery.org/Pages/Graph.aspx?graphID=175034"/>
    <hyperlink ref="R115" r:id="rId65" display="https://nodexlgraphgallery.org/Pages/Graph.aspx?graphID=174876"/>
    <hyperlink ref="R116" r:id="rId66" display="https://nodexlgraphgallery.org/Pages/Graph.aspx?graphID=174876"/>
    <hyperlink ref="R117" r:id="rId67" display="https://nodexlgraphgallery.org/Pages/Graph.aspx?graphID=175706"/>
    <hyperlink ref="R118" r:id="rId68" display="https://nodexlgraphgallery.org/Pages/Graph.aspx?graphID=176274"/>
    <hyperlink ref="R119" r:id="rId69" display="https://nodexlgraphgallery.org/Pages/Graph.aspx?graphID=177079"/>
    <hyperlink ref="R120" r:id="rId70" display="https://nodexlgraphgallery.org/Pages/Graph.aspx?graphID=174876"/>
    <hyperlink ref="R121" r:id="rId71" display="https://nodexlgraphgallery.org/Pages/Graph.aspx?graphID=175706"/>
    <hyperlink ref="R122" r:id="rId72" display="https://nodexlgraphgallery.org/Pages/Graph.aspx?graphID=176274"/>
    <hyperlink ref="R123" r:id="rId73" display="https://nodexlgraphgallery.org/Pages/Graph.aspx?graphID=177079"/>
    <hyperlink ref="R124" r:id="rId74" display="https://nodexlgraphgallery.org/Pages/Graph.aspx?graphID=174876"/>
    <hyperlink ref="R125" r:id="rId75" display="https://nodexlgraphgallery.org/Pages/Graph.aspx?graphID=175706"/>
    <hyperlink ref="R126" r:id="rId76" display="https://nodexlgraphgallery.org/Pages/Graph.aspx?graphID=176274"/>
    <hyperlink ref="R127" r:id="rId77" display="https://nodexlgraphgallery.org/Pages/Graph.aspx?graphID=177079"/>
    <hyperlink ref="R128" r:id="rId78" display="https://nodexlgraphgallery.org/Pages/Graph.aspx?graphID=178360"/>
    <hyperlink ref="R129" r:id="rId79" display="https://nodexlgraphgallery.org/Pages/Graph.aspx?graphID=178672"/>
    <hyperlink ref="R130" r:id="rId80" display="https://nodexlgraphgallery.org/Pages/Graph.aspx?graphID=180721"/>
    <hyperlink ref="R131" r:id="rId81" display="https://nodexlgraphgallery.org/Pages/Graph.aspx?graphID=181646"/>
    <hyperlink ref="R132" r:id="rId82" display="https://nodexlgraphgallery.org/Pages/Graph.aspx?graphID=178360"/>
    <hyperlink ref="R133" r:id="rId83" display="https://nodexlgraphgallery.org/Pages/Graph.aspx?graphID=179744"/>
    <hyperlink ref="R134" r:id="rId84" display="https://nodexlgraphgallery.org/Pages/Graph.aspx?graphID=180439"/>
    <hyperlink ref="R135" r:id="rId85" display="https://nodexlgraphgallery.org/Pages/Graph.aspx?graphID=181138"/>
    <hyperlink ref="R136" r:id="rId86" display="https://nodexlgraphgallery.org/Pages/Graph.aspx?graphID=181403"/>
    <hyperlink ref="R137" r:id="rId87" display="https://nodexlgraphgallery.org/Pages/Graph.aspx?graphID=181646"/>
    <hyperlink ref="R138" r:id="rId88" display="https://nodexlgraphgallery.org/Pages/Graph.aspx?graphID=181758"/>
    <hyperlink ref="R139" r:id="rId89" display="https://nodexlgraphgallery.org/Pages/Graph.aspx?graphID=181862"/>
    <hyperlink ref="R140" r:id="rId90" display="https://nodexlgraphgallery.org/Pages/Graph.aspx?graphID=174876"/>
    <hyperlink ref="R141" r:id="rId91" display="https://nodexlgraphgallery.org/Pages/Graph.aspx?graphID=175706"/>
    <hyperlink ref="R142" r:id="rId92" display="https://nodexlgraphgallery.org/Pages/Graph.aspx?graphID=176274"/>
    <hyperlink ref="R143" r:id="rId93" display="https://nodexlgraphgallery.org/Pages/Graph.aspx?graphID=177079"/>
    <hyperlink ref="R144" r:id="rId94" display="https://nodexlgraphgallery.org/Pages/Graph.aspx?graphID=178360"/>
    <hyperlink ref="R145" r:id="rId95" display="https://nodexlgraphgallery.org/Pages/Graph.aspx?graphID=178672"/>
    <hyperlink ref="R146" r:id="rId96" display="https://nodexlgraphgallery.org/Pages/Graph.aspx?graphID=179744"/>
    <hyperlink ref="R147" r:id="rId97" display="https://nodexlgraphgallery.org/Pages/Graph.aspx?graphID=180439"/>
    <hyperlink ref="R148" r:id="rId98" display="https://nodexlgraphgallery.org/Pages/Graph.aspx?graphID=180721"/>
    <hyperlink ref="R149" r:id="rId99" display="https://nodexlgraphgallery.org/Pages/Graph.aspx?graphID=181138"/>
    <hyperlink ref="R150" r:id="rId100" display="https://nodexlgraphgallery.org/Pages/Graph.aspx?graphID=181403"/>
    <hyperlink ref="R151" r:id="rId101" display="https://nodexlgraphgallery.org/Pages/Graph.aspx?graphID=181138"/>
    <hyperlink ref="R152" r:id="rId102" display="https://nodexlgraphgallery.org/Pages/Graph.aspx?graphID=181403"/>
    <hyperlink ref="R153" r:id="rId103" display="https://nodexlgraphgallery.org/Pages/Graph.aspx?graphID=174876"/>
    <hyperlink ref="R154" r:id="rId104" display="https://nodexlgraphgallery.org/Pages/Graph.aspx?graphID=175706"/>
    <hyperlink ref="R155" r:id="rId105" display="https://nodexlgraphgallery.org/Pages/Graph.aspx?graphID=176274"/>
    <hyperlink ref="R156" r:id="rId106" display="https://nodexlgraphgallery.org/Pages/Graph.aspx?graphID=177079"/>
    <hyperlink ref="R157" r:id="rId107" display="https://nodexlgraphgallery.org/Pages/Graph.aspx?graphID=178360"/>
    <hyperlink ref="R158" r:id="rId108" display="https://nodexlgraphgallery.org/Pages/Graph.aspx?graphID=178672"/>
    <hyperlink ref="R159" r:id="rId109" display="https://nodexlgraphgallery.org/Pages/Graph.aspx?graphID=179744"/>
    <hyperlink ref="R160" r:id="rId110" display="https://nodexlgraphgallery.org/Pages/Graph.aspx?graphID=180439"/>
    <hyperlink ref="R161" r:id="rId111" display="https://nodexlgraphgallery.org/Pages/Graph.aspx?graphID=180721"/>
    <hyperlink ref="R162" r:id="rId112" display="https://nodexlgraphgallery.org/Pages/Graph.aspx?graphID=181138"/>
    <hyperlink ref="R163" r:id="rId113" display="https://nodexlgraphgallery.org/Pages/Graph.aspx?graphID=181403"/>
    <hyperlink ref="R164" r:id="rId114" display="https://nodexlgraphgallery.org/Pages/Graph.aspx?graphID=181138"/>
    <hyperlink ref="R165" r:id="rId115" display="https://nodexlgraphgallery.org/Pages/Graph.aspx?graphID=181403"/>
    <hyperlink ref="R166" r:id="rId116" display="https://nodexlgraphgallery.org/Pages/Graph.aspx?graphID=181646"/>
    <hyperlink ref="R167" r:id="rId117" display="https://nodexlgraphgallery.org/Pages/Graph.aspx?graphID=181758"/>
    <hyperlink ref="R168" r:id="rId118" display="https://nodexlgraphgallery.org/Pages/Graph.aspx?graphID=181862"/>
    <hyperlink ref="R169" r:id="rId119" display="https://nodexlgraphgallery.org/Pages/Graph.aspx?graphID=178672"/>
    <hyperlink ref="R170" r:id="rId120" display="https://nodexlgraphgallery.org/Pages/Graph.aspx?graphID=179744"/>
    <hyperlink ref="R171" r:id="rId121" display="https://nodexlgraphgallery.org/Pages/Graph.aspx?graphID=180439"/>
    <hyperlink ref="R172" r:id="rId122" display="https://nodexlgraphgallery.org/Pages/Graph.aspx?graphID=180721"/>
    <hyperlink ref="R173" r:id="rId123" display="https://nodexlgraphgallery.org/Pages/Graph.aspx?graphID=181138"/>
    <hyperlink ref="R174" r:id="rId124" display="https://nodexlgraphgallery.org/Pages/Graph.aspx?graphID=181403"/>
    <hyperlink ref="R175" r:id="rId125" display="https://nodexlgraphgallery.org/Pages/Graph.aspx?graphID=181646"/>
    <hyperlink ref="R176" r:id="rId126" display="https://nodexlgraphgallery.org/Pages/Graph.aspx?graphID=181758"/>
    <hyperlink ref="R177" r:id="rId127" display="https://nodexlgraphgallery.org/Pages/Graph.aspx?graphID=181862"/>
    <hyperlink ref="R178" r:id="rId128" display="https://nodexlgraphgallery.org/Pages/Graph.aspx?graphID=181646"/>
    <hyperlink ref="R179" r:id="rId129" display="https://nodexlgraphgallery.org/Pages/Graph.aspx?graphID=181758"/>
    <hyperlink ref="R180" r:id="rId130" display="https://nodexlgraphgallery.org/Pages/Graph.aspx?graphID=181862"/>
    <hyperlink ref="R181" r:id="rId131" display="https://nodexlgraphgallery.org/Pages/Graph.aspx?graphID=178672"/>
    <hyperlink ref="R182" r:id="rId132" display="https://nodexlgraphgallery.org/Pages/Graph.aspx?graphID=179744"/>
    <hyperlink ref="R183" r:id="rId133" display="https://nodexlgraphgallery.org/Pages/Graph.aspx?graphID=180439"/>
    <hyperlink ref="R184" r:id="rId134" display="https://nodexlgraphgallery.org/Pages/Graph.aspx?graphID=180721"/>
    <hyperlink ref="R185" r:id="rId135" display="https://nodexlgraphgallery.org/Pages/Graph.aspx?graphID=181138"/>
    <hyperlink ref="R186" r:id="rId136" display="https://nodexlgraphgallery.org/Pages/Graph.aspx?graphID=181403"/>
    <hyperlink ref="R187" r:id="rId137" display="https://nodexlgraphgallery.org/Pages/Graph.aspx?graphID=181646"/>
    <hyperlink ref="R188" r:id="rId138" display="https://nodexlgraphgallery.org/Pages/Graph.aspx?graphID=181758"/>
    <hyperlink ref="R189" r:id="rId139" display="https://nodexlgraphgallery.org/Pages/Graph.aspx?graphID=181862"/>
    <hyperlink ref="R190" r:id="rId140" display="https://nodexlgraphgallery.org/Pages/Graph.aspx?graphID=181646"/>
    <hyperlink ref="R191" r:id="rId141" display="https://nodexlgraphgallery.org/Pages/Graph.aspx?graphID=181758"/>
    <hyperlink ref="R192" r:id="rId142" display="https://nodexlgraphgallery.org/Pages/Graph.aspx?graphID=181862"/>
    <hyperlink ref="R193" r:id="rId143" display="https://nodexlgraphgallery.org/Pages/Graph.aspx?graphID=174876"/>
    <hyperlink ref="R194" r:id="rId144" display="https://nodexlgraphgallery.org/Pages/Graph.aspx?graphID=175706"/>
    <hyperlink ref="R195" r:id="rId145" display="https://nodexlgraphgallery.org/Pages/Graph.aspx?graphID=176274"/>
    <hyperlink ref="R196" r:id="rId146" display="https://nodexlgraphgallery.org/Pages/Graph.aspx?graphID=177079"/>
    <hyperlink ref="R197" r:id="rId147" display="https://nodexlgraphgallery.org/Pages/Graph.aspx?graphID=178360"/>
    <hyperlink ref="R198" r:id="rId148" display="https://nodexlgraphgallery.org/Pages/Graph.aspx?graphID=178672"/>
    <hyperlink ref="R199" r:id="rId149" display="https://nodexlgraphgallery.org/Pages/Graph.aspx?graphID=179744"/>
    <hyperlink ref="R200" r:id="rId150" display="https://nodexlgraphgallery.org/Pages/Graph.aspx?graphID=180439"/>
    <hyperlink ref="R201" r:id="rId151" display="https://nodexlgraphgallery.org/Pages/Graph.aspx?graphID=180721"/>
    <hyperlink ref="R202" r:id="rId152" display="https://nodexlgraphgallery.org/Pages/Graph.aspx?graphID=181138"/>
    <hyperlink ref="R203" r:id="rId153" display="https://nodexlgraphgallery.org/Pages/Graph.aspx?graphID=181403"/>
    <hyperlink ref="R204" r:id="rId154" display="https://nodexlgraphgallery.org/Pages/Graph.aspx?graphID=181646"/>
    <hyperlink ref="R205" r:id="rId155" display="https://nodexlgraphgallery.org/Pages/Graph.aspx?graphID=181758"/>
    <hyperlink ref="R206" r:id="rId156" display="https://nodexlgraphgallery.org/Pages/Graph.aspx?graphID=181862"/>
    <hyperlink ref="R207" r:id="rId157" display="https://nodexlgraphgallery.org/Pages/Graph.aspx?graphID=181138"/>
    <hyperlink ref="R208" r:id="rId158" display="https://nodexlgraphgallery.org/Pages/Graph.aspx?graphID=181403"/>
    <hyperlink ref="R209" r:id="rId159" display="https://nodexlgraphgallery.org/Pages/Graph.aspx?graphID=181646"/>
    <hyperlink ref="R210" r:id="rId160" display="https://nodexlgraphgallery.org/Pages/Graph.aspx?graphID=181758"/>
    <hyperlink ref="R211" r:id="rId161" display="https://nodexlgraphgallery.org/Pages/Graph.aspx?graphID=181862"/>
    <hyperlink ref="R213" r:id="rId162" display="https://nodexlgraphgallery.org/Pages/Graph.aspx?graphID=174329"/>
    <hyperlink ref="R214" r:id="rId163" display="https://nodexlgraphgallery.org/Pages/Graph.aspx?graphID=174329"/>
    <hyperlink ref="R215" r:id="rId164" display="https://nodexlgraphgallery.org/Pages/Graph.aspx?graphID=174329"/>
    <hyperlink ref="R216" r:id="rId165" display="https://nodexlgraphgallery.org/Pages/Graph.aspx?graphID=175034"/>
    <hyperlink ref="R217" r:id="rId166" display="https://nodexlgraphgallery.org/Pages/Graph.aspx?graphID=175034"/>
    <hyperlink ref="R218" r:id="rId167" display="https://nodexlgraphgallery.org/Pages/Graph.aspx?graphID=175034"/>
    <hyperlink ref="R219" r:id="rId168" display="https://nodexlgraphgallery.org/Pages/Graph.aspx?graphID=175034"/>
    <hyperlink ref="R220" r:id="rId169" display="https://nodexlgraphgallery.org/Pages/Graph.aspx?graphID=174876"/>
    <hyperlink ref="R221" r:id="rId170" display="https://nodexlgraphgallery.org/Pages/Graph.aspx?graphID=174876"/>
    <hyperlink ref="R222" r:id="rId171" display="https://nodexlgraphgallery.org/Pages/Graph.aspx?graphID=175706"/>
    <hyperlink ref="R223" r:id="rId172" display="https://nodexlgraphgallery.org/Pages/Graph.aspx?graphID=175706"/>
    <hyperlink ref="R224" r:id="rId173" display="https://nodexlgraphgallery.org/Pages/Graph.aspx?graphID=175706"/>
    <hyperlink ref="R226" r:id="rId174" display="https://nodexlgraphgallery.org/Pages/Graph.aspx?graphID=176274"/>
    <hyperlink ref="R227" r:id="rId175" display="https://nodexlgraphgallery.org/Pages/Graph.aspx?graphID=176274"/>
    <hyperlink ref="R228" r:id="rId176" display="https://nodexlgraphgallery.org/Pages/Graph.aspx?graphID=176274"/>
    <hyperlink ref="R229" r:id="rId177" display="https://nodexlgraphgallery.org/Pages/Graph.aspx?graphID=177079"/>
    <hyperlink ref="R230" r:id="rId178" display="https://nodexlgraphgallery.org/Pages/Graph.aspx?graphID=177079"/>
    <hyperlink ref="R231" r:id="rId179" display="https://nodexlgraphgallery.org/Pages/Graph.aspx?graphID=177079"/>
    <hyperlink ref="R232" r:id="rId180" display="https://nodexlgraphgallery.org/Pages/Graph.aspx?graphID=178360"/>
    <hyperlink ref="R233" r:id="rId181" display="https://nodexlgraphgallery.org/Pages/Graph.aspx?graphID=178360"/>
    <hyperlink ref="R234" r:id="rId182" display="https://nodexlgraphgallery.org/Pages/Graph.aspx?graphID=178360"/>
    <hyperlink ref="R235" r:id="rId183" display="https://nodexlgraphgallery.org/Pages/Graph.aspx?graphID=178360"/>
    <hyperlink ref="R236" r:id="rId184" display="https://nodexlgraphgallery.org/Pages/Graph.aspx?graphID=178672"/>
    <hyperlink ref="R237" r:id="rId185" display="https://nodexlgraphgallery.org/Pages/Graph.aspx?graphID=178672"/>
    <hyperlink ref="R238" r:id="rId186" display="https://nodexlgraphgallery.org/Pages/Graph.aspx?graphID=178672"/>
    <hyperlink ref="R239" r:id="rId187" display="https://nodexlgraphgallery.org/Pages/Graph.aspx?graphID=179744"/>
    <hyperlink ref="R240" r:id="rId188" display="https://nodexlgraphgallery.org/Pages/Graph.aspx?graphID=179744"/>
    <hyperlink ref="R241" r:id="rId189" display="https://nodexlgraphgallery.org/Pages/Graph.aspx?graphID=179744"/>
    <hyperlink ref="R242" r:id="rId190" display="https://nodexlgraphgallery.org/Pages/Graph.aspx?graphID=180439"/>
    <hyperlink ref="R243" r:id="rId191" display="https://nodexlgraphgallery.org/Pages/Graph.aspx?graphID=180439"/>
    <hyperlink ref="R244" r:id="rId192" display="https://nodexlgraphgallery.org/Pages/Graph.aspx?graphID=180439"/>
    <hyperlink ref="R246" r:id="rId193" display="https://nodexlgraphgallery.org/Pages/Graph.aspx?graphID=180721"/>
    <hyperlink ref="R247" r:id="rId194" display="https://nodexlgraphgallery.org/Pages/Graph.aspx?graphID=180721"/>
    <hyperlink ref="R248" r:id="rId195" display="https://nodexlgraphgallery.org/Pages/Graph.aspx?graphID=180721"/>
    <hyperlink ref="R249" r:id="rId196" display="https://nodexlgraphgallery.org/Pages/Graph.aspx?graphID=181138"/>
    <hyperlink ref="R250" r:id="rId197" display="https://nodexlgraphgallery.org/Pages/Graph.aspx?graphID=181138"/>
    <hyperlink ref="R251" r:id="rId198" display="https://nodexlgraphgallery.org/Pages/Graph.aspx?graphID=181138"/>
    <hyperlink ref="R252" r:id="rId199" display="https://nodexlgraphgallery.org/Pages/Graph.aspx?graphID=181403"/>
    <hyperlink ref="R253" r:id="rId200" display="https://nodexlgraphgallery.org/Pages/Graph.aspx?graphID=181403"/>
    <hyperlink ref="R254" r:id="rId201" display="https://nodexlgraphgallery.org/Pages/Graph.aspx?graphID=181403"/>
    <hyperlink ref="R255" r:id="rId202" display="https://nodexlgraphgallery.org/Pages/Graph.aspx?graphID=181646"/>
    <hyperlink ref="R256" r:id="rId203" display="https://nodexlgraphgallery.org/Pages/Graph.aspx?graphID=181646"/>
    <hyperlink ref="R257" r:id="rId204" display="https://nodexlgraphgallery.org/Pages/Graph.aspx?graphID=181646"/>
    <hyperlink ref="R258" r:id="rId205" display="https://nodexlgraphgallery.org/Pages/Graph.aspx?graphID=181646"/>
    <hyperlink ref="R259" r:id="rId206" display="https://nodexlgraphgallery.org/Pages/Graph.aspx?graphID=181758"/>
    <hyperlink ref="R260" r:id="rId207" display="https://nodexlgraphgallery.org/Pages/Graph.aspx?graphID=181758"/>
    <hyperlink ref="R261" r:id="rId208" display="https://nodexlgraphgallery.org/Pages/Graph.aspx?graphID=181758"/>
    <hyperlink ref="R262" r:id="rId209" display="https://nodexlgraphgallery.org/Pages/Graph.aspx?graphID=181758"/>
    <hyperlink ref="R263" r:id="rId210" display="https://nodexlgraphgallery.org/Pages/Graph.aspx?graphID=181758"/>
    <hyperlink ref="R264" r:id="rId211" display="https://nodexlgraphgallery.org/Pages/Graph.aspx?graphID=181862"/>
    <hyperlink ref="R265" r:id="rId212" display="https://nodexlgraphgallery.org/Pages/Graph.aspx?graphID=181862"/>
    <hyperlink ref="R266" r:id="rId213" display="https://nodexlgraphgallery.org/Pages/Graph.aspx?graphID=181862"/>
    <hyperlink ref="R267" r:id="rId214" display="https://nodexlgraphgallery.org/Pages/Graph.aspx?graphID=181862"/>
    <hyperlink ref="R268" r:id="rId215" display="https://nodexlgraphgallery.org/Pages/Graph.aspx?graphID=181862"/>
    <hyperlink ref="R269" r:id="rId216" display="https://nodexlgraphgallery.org/Pages/Graph.aspx?graphID=181138"/>
    <hyperlink ref="R270" r:id="rId217" display="https://nodexlgraphgallery.org/Pages/Graph.aspx?graphID=181403"/>
    <hyperlink ref="R271" r:id="rId218" display="https://nodexlgraphgallery.org/Pages/Graph.aspx?graphID=181646"/>
    <hyperlink ref="R272" r:id="rId219" display="https://nodexlgraphgallery.org/Pages/Graph.aspx?graphID=181758"/>
    <hyperlink ref="R273" r:id="rId220" display="https://nodexlgraphgallery.org/Pages/Graph.aspx?graphID=181862"/>
    <hyperlink ref="R274" r:id="rId221" display="https://nodexlgraphgallery.org/Pages/Graph.aspx?graphID=181138"/>
    <hyperlink ref="R275" r:id="rId222" display="https://nodexlgraphgallery.org/Pages/Graph.aspx?graphID=181138"/>
    <hyperlink ref="R276" r:id="rId223" display="https://nodexlgraphgallery.org/Pages/Graph.aspx?graphID=181403"/>
    <hyperlink ref="R277" r:id="rId224" display="https://nodexlgraphgallery.org/Pages/Graph.aspx?graphID=181403"/>
    <hyperlink ref="R278" r:id="rId225" display="https://nodexlgraphgallery.org/Pages/Graph.aspx?graphID=181646"/>
    <hyperlink ref="R279" r:id="rId226" display="https://nodexlgraphgallery.org/Pages/Graph.aspx?graphID=181646"/>
    <hyperlink ref="R280" r:id="rId227" display="https://nodexlgraphgallery.org/Pages/Graph.aspx?graphID=181758"/>
    <hyperlink ref="R281" r:id="rId228" display="https://nodexlgraphgallery.org/Pages/Graph.aspx?graphID=181758"/>
    <hyperlink ref="R282" r:id="rId229" display="https://nodexlgraphgallery.org/Pages/Graph.aspx?graphID=181862"/>
    <hyperlink ref="R283" r:id="rId230" display="https://nodexlgraphgallery.org/Pages/Graph.aspx?graphID=181862"/>
    <hyperlink ref="R284" r:id="rId231" display="https://www.facebook.com/permalink.php?story_fbid=10161590945440311&amp;id=152200685310"/>
    <hyperlink ref="R288" r:id="rId232" display="https://twitter.com/Tracey_Edwards/status/1060547788847616001"/>
    <hyperlink ref="R289" r:id="rId233" display="https://www.youtube.com/watch?v=Nni14Q9GbzM&amp;feature=youtu.be"/>
    <hyperlink ref="R290" r:id="rId234" display="https://twitter.com/exchangeclub/status/1058014741191372800"/>
    <hyperlink ref="R297" r:id="rId235" display="https://twitter.com/higginsmba/status/1073542456568897536"/>
    <hyperlink ref="R298" r:id="rId236" display="https://twitter.com/exchangeclub/status/1083378025608237056"/>
    <hyperlink ref="R299" r:id="rId237" display="https://twitter.com/Tracey_Edwards/status/1060547788847616001"/>
    <hyperlink ref="R300" r:id="rId238" display="http://www.sclconference.org/index.php"/>
    <hyperlink ref="R314" r:id="rId239" display="https://www.youtube.com/watch?v=4Ypcn5uPb3c&amp;feature=youtu.be"/>
    <hyperlink ref="R316" r:id="rId240"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317" r:id="rId241" display="https://twitter.com/GivingTues/status/1062739706906112001"/>
    <hyperlink ref="R318" r:id="rId242" display="https://twitter.com/xcmuskogee/status/1062924048055914496"/>
    <hyperlink ref="R331" r:id="rId243" display="https://www.nationalexchangeclub.org/convention/"/>
    <hyperlink ref="R333" r:id="rId244" display="https://www.mydigitalpublication.com/publication/index.php?i=187460&amp;m=&amp;l=&amp;p=1&amp;pre=&amp;ver=html5#{&quot;page&quot;:0,&quot;issue_id&quot;:187460}"/>
    <hyperlink ref="R334" r:id="rId245" display="https://www.hillsdale.net/news/20181220/gathering-unites-clubs-to-share-in-christmas-cheer"/>
    <hyperlink ref="R339" r:id="rId246" display="http://newcanaanite.com/letter-thank-you-from-the-exchange-club-3-512388"/>
    <hyperlink ref="R349" r:id="rId247" display="https://mtsunews.com/john-hood-chamber-award/"/>
    <hyperlink ref="R351" r:id="rId248" display="https://ktvq.com/news/local-news/2019/01/13/exchange-club-hosts-kids-basketball-tournament/"/>
    <hyperlink ref="U3" r:id="rId249" display="https://pbs.twimg.com/media/DrFcM5vW4Ac8wrn.jpg"/>
    <hyperlink ref="U6" r:id="rId250" display="https://pbs.twimg.com/media/DsEb-XyUcAAj9TW.jpg"/>
    <hyperlink ref="U7" r:id="rId251" display="https://pbs.twimg.com/media/DsEb-XyUcAAj9TW.jpg"/>
    <hyperlink ref="U8" r:id="rId252" display="https://pbs.twimg.com/media/Dsd07tEWwAAXbTy.jpg"/>
    <hyperlink ref="U9" r:id="rId253" display="https://pbs.twimg.com/media/DrBRC5BVAAEpajC.jpg"/>
    <hyperlink ref="U10" r:id="rId254" display="https://pbs.twimg.com/media/DrBRC5BVAAEpajC.jpg"/>
    <hyperlink ref="U11" r:id="rId255" display="https://pbs.twimg.com/media/DsiCgKIWwAA5c0f.jpg"/>
    <hyperlink ref="U12" r:id="rId256" display="https://pbs.twimg.com/media/DsiCgKIWwAA5c0f.jpg"/>
    <hyperlink ref="U14" r:id="rId257" display="https://pbs.twimg.com/media/DuWRhrQU8AAAsdX.jpg"/>
    <hyperlink ref="U23" r:id="rId258" display="https://pbs.twimg.com/media/DwlFMWDWoAEw_xu.jpg"/>
    <hyperlink ref="U24" r:id="rId259" display="https://pbs.twimg.com/media/DrfSlznVYAE90m1.jpg"/>
    <hyperlink ref="U26" r:id="rId260" display="https://pbs.twimg.com/media/DrfSlznVYAE90m1.jpg"/>
    <hyperlink ref="U28" r:id="rId261" display="https://pbs.twimg.com/media/DrfSlznVYAE90m1.jpg"/>
    <hyperlink ref="U32" r:id="rId262" display="https://pbs.twimg.com/media/DrL6dUvX0AEhHTq.jpg"/>
    <hyperlink ref="U33" r:id="rId263" display="https://pbs.twimg.com/media/Drqc-i9UwAA33Bn.jpg"/>
    <hyperlink ref="U36" r:id="rId264" display="https://pbs.twimg.com/media/DsPVmD-U8AAkA4U.jpg"/>
    <hyperlink ref="U37" r:id="rId265" display="https://pbs.twimg.com/media/DsPVmD-U8AAkA4U.jpg"/>
    <hyperlink ref="U38" r:id="rId266" display="https://pbs.twimg.com/media/DsPqgT7XQAArGP1.jpg"/>
    <hyperlink ref="U39" r:id="rId267" display="https://pbs.twimg.com/media/DsPqgT7XQAArGP1.jpg"/>
    <hyperlink ref="U40" r:id="rId268" display="https://pbs.twimg.com/media/DsiCgKIWwAA5c0f.jpg"/>
    <hyperlink ref="U41" r:id="rId269" display="https://pbs.twimg.com/media/DrL6dUvX0AEhHTq.jpg"/>
    <hyperlink ref="U42" r:id="rId270" display="https://pbs.twimg.com/media/DsPqgT7XQAArGP1.jpg"/>
    <hyperlink ref="U44" r:id="rId271" display="https://pbs.twimg.com/media/DsPqgT7XQAArGP1.jpg"/>
    <hyperlink ref="U49" r:id="rId272" display="https://pbs.twimg.com/media/Dw4U3qzXcAIvs1O.jpg"/>
    <hyperlink ref="U97" r:id="rId273" display="https://pbs.twimg.com/media/DuFa9NpVAAAeFzA.jpg"/>
    <hyperlink ref="U105" r:id="rId274" display="https://pbs.twimg.com/media/DrAWJfmU4AASxN8.jpg"/>
    <hyperlink ref="U212" r:id="rId275" display="https://pbs.twimg.com/media/DsKC6BLVsAApTen.jpg"/>
    <hyperlink ref="U286" r:id="rId276" display="https://pbs.twimg.com/media/DrfSlznVYAE90m1.jpg"/>
    <hyperlink ref="U291" r:id="rId277" display="https://pbs.twimg.com/media/DrfSlznVYAE90m1.jpg"/>
    <hyperlink ref="U293" r:id="rId278" display="https://pbs.twimg.com/media/DsKC6BLVsAApTen.jpg"/>
    <hyperlink ref="U296" r:id="rId279" display="https://pbs.twimg.com/media/DtGEduJXcAAS7Te.jpg"/>
    <hyperlink ref="U301" r:id="rId280" display="https://pbs.twimg.com/media/DtLuHUIXcAAI09b.jpg"/>
    <hyperlink ref="U302" r:id="rId281" display="https://pbs.twimg.com/media/DtLuHUIXcAAI09b.jpg"/>
    <hyperlink ref="U303" r:id="rId282" display="https://pbs.twimg.com/media/DrAv03AWoAE-b2b.jpg"/>
    <hyperlink ref="U304" r:id="rId283" display="https://pbs.twimg.com/media/DsPVmD-U8AAkA4U.jpg"/>
    <hyperlink ref="U308" r:id="rId284" display="https://pbs.twimg.com/media/DtLuHUIXcAAI09b.jpg"/>
    <hyperlink ref="U309" r:id="rId285" display="https://pbs.twimg.com/media/DuOp-U4XcAc4RU7.jpg"/>
    <hyperlink ref="U310" r:id="rId286" display="https://pbs.twimg.com/media/Du4n5c_XcAEIfql.jpg"/>
    <hyperlink ref="U311" r:id="rId287" display="https://pbs.twimg.com/media/Du4n5c_XcAEIfql.jpg"/>
    <hyperlink ref="U312" r:id="rId288" display="https://pbs.twimg.com/media/DrVOZ91WwAAAejv.jpg"/>
    <hyperlink ref="U315" r:id="rId289" display="https://pbs.twimg.com/media/Dr6GoLfWkAEGgo_.jpg"/>
    <hyperlink ref="U319" r:id="rId290" display="https://pbs.twimg.com/media/DsYfd97WsAIgvK8.jpg"/>
    <hyperlink ref="U320" r:id="rId291" display="https://pbs.twimg.com/media/DsxeLH8XQAYZXXL.jpg"/>
    <hyperlink ref="U321" r:id="rId292" display="https://pbs.twimg.com/media/Ds74I-KWsAAFCs5.jpg"/>
    <hyperlink ref="U322" r:id="rId293" display="https://pbs.twimg.com/media/DtGEduJXcAAS7Te.jpg"/>
    <hyperlink ref="U323" r:id="rId294" display="https://pbs.twimg.com/media/DtGf8hWXcAMs9oY.jpg"/>
    <hyperlink ref="U324" r:id="rId295" display="https://pbs.twimg.com/media/DtGu7OhXcAEn_J7.jpg"/>
    <hyperlink ref="U325" r:id="rId296" display="https://pbs.twimg.com/media/DtQlecEU0AAk7F6.jpg"/>
    <hyperlink ref="U326" r:id="rId297" display="https://pbs.twimg.com/media/DtVvB-xWkAEcaF_.jpg"/>
    <hyperlink ref="U327" r:id="rId298" display="https://pbs.twimg.com/media/DtwvxPJW4AELy0f.jpg"/>
    <hyperlink ref="U328" r:id="rId299" display="https://pbs.twimg.com/media/DuEiJfGWwAI2SEw.jpg"/>
    <hyperlink ref="U329" r:id="rId300" display="https://pbs.twimg.com/media/DuKoXnHXcAACyhw.jpg"/>
    <hyperlink ref="U330" r:id="rId301" display="https://pbs.twimg.com/media/DuUkmR7WwAAOJ_Y.jpg"/>
    <hyperlink ref="U331" r:id="rId302" display="https://pbs.twimg.com/media/DudnhdnWoAUcpoh.png"/>
    <hyperlink ref="U332" r:id="rId303" display="https://pbs.twimg.com/media/DuuR929WkAIh0Tt.jpg"/>
    <hyperlink ref="U333" r:id="rId304" display="https://pbs.twimg.com/media/DuyId9wWoAEdcp3.jpg"/>
    <hyperlink ref="U335" r:id="rId305" display="https://pbs.twimg.com/media/DvWRDTAX4AAFpOv.jpg"/>
    <hyperlink ref="U336" r:id="rId306" display="https://pbs.twimg.com/media/DvgkUnAWkAA5HK4.jpg"/>
    <hyperlink ref="U337" r:id="rId307" display="https://pbs.twimg.com/media/Dv6UGz-XcAEdjgQ.jpg"/>
    <hyperlink ref="U338" r:id="rId308" display="https://pbs.twimg.com/media/DwAOu8DX0AUXLBt.jpg"/>
    <hyperlink ref="U340" r:id="rId309" display="https://pbs.twimg.com/media/DwKMZ7LWsAAOpbK.jpg"/>
    <hyperlink ref="U341" r:id="rId310" display="https://pbs.twimg.com/media/DwUXQOXX4AIKVJK.jpg"/>
    <hyperlink ref="U342" r:id="rId311" display="https://pbs.twimg.com/media/Dwab-JHX0AI6YEG.jpg"/>
    <hyperlink ref="U343" r:id="rId312" display="https://pbs.twimg.com/media/DwjukoLWoAEndCN.jpg"/>
    <hyperlink ref="U344" r:id="rId313" display="https://pbs.twimg.com/media/DwkzPV9X0AANtuE.jpg"/>
    <hyperlink ref="U345" r:id="rId314" display="https://pbs.twimg.com/media/Dwo4NHwWkAAQl3y.jpg"/>
    <hyperlink ref="U346" r:id="rId315" display="https://pbs.twimg.com/media/Dwo4pQzXgAAlPvD.jpg"/>
    <hyperlink ref="U347" r:id="rId316" display="https://pbs.twimg.com/media/DwpEsouWkAU8Cft.jpg"/>
    <hyperlink ref="U348" r:id="rId317" display="https://pbs.twimg.com/media/Dwt-UuhWwAAVhjQ.jpg"/>
    <hyperlink ref="U349" r:id="rId318" display="https://pbs.twimg.com/media/DwuBydoWsAAlq1E.jpg"/>
    <hyperlink ref="U350" r:id="rId319" display="https://pbs.twimg.com/media/Dw4U3qzXcAIvs1O.jpg"/>
    <hyperlink ref="V3" r:id="rId320" display="https://pbs.twimg.com/media/DrFcM5vW4Ac8wrn.jpg"/>
    <hyperlink ref="V4" r:id="rId321" display="http://abs.twimg.com/sticky/default_profile_images/default_profile_normal.png"/>
    <hyperlink ref="V5" r:id="rId322" display="http://pbs.twimg.com/profile_images/916846190100189184/kKM_nvrq_normal.jpg"/>
    <hyperlink ref="V6" r:id="rId323" display="https://pbs.twimg.com/media/DsEb-XyUcAAj9TW.jpg"/>
    <hyperlink ref="V7" r:id="rId324" display="https://pbs.twimg.com/media/DsEb-XyUcAAj9TW.jpg"/>
    <hyperlink ref="V8" r:id="rId325" display="https://pbs.twimg.com/media/Dsd07tEWwAAXbTy.jpg"/>
    <hyperlink ref="V9" r:id="rId326" display="https://pbs.twimg.com/media/DrBRC5BVAAEpajC.jpg"/>
    <hyperlink ref="V10" r:id="rId327" display="https://pbs.twimg.com/media/DrBRC5BVAAEpajC.jpg"/>
    <hyperlink ref="V11" r:id="rId328" display="https://pbs.twimg.com/media/DsiCgKIWwAA5c0f.jpg"/>
    <hyperlink ref="V12" r:id="rId329" display="https://pbs.twimg.com/media/DsiCgKIWwAA5c0f.jpg"/>
    <hyperlink ref="V13" r:id="rId330" display="http://pbs.twimg.com/profile_images/1032037052743856129/qPTN-w6U_normal.jpg"/>
    <hyperlink ref="V14" r:id="rId331" display="https://pbs.twimg.com/media/DuWRhrQU8AAAsdX.jpg"/>
    <hyperlink ref="V15" r:id="rId332" display="http://pbs.twimg.com/profile_images/557639104515416064/9If5AQEZ_normal.jpeg"/>
    <hyperlink ref="V16" r:id="rId333" display="http://pbs.twimg.com/profile_images/603728158035087361/t8S_qL0s_normal.jpg"/>
    <hyperlink ref="V17" r:id="rId334" display="http://pbs.twimg.com/profile_images/1049721595344826369/hFoogS2F_normal.jpg"/>
    <hyperlink ref="V18" r:id="rId335" display="http://pbs.twimg.com/profile_images/1049721595344826369/hFoogS2F_normal.jpg"/>
    <hyperlink ref="V19" r:id="rId336" display="http://pbs.twimg.com/profile_images/1049721595344826369/hFoogS2F_normal.jpg"/>
    <hyperlink ref="V20" r:id="rId337" display="http://pbs.twimg.com/profile_images/1049721595344826369/hFoogS2F_normal.jpg"/>
    <hyperlink ref="V21" r:id="rId338" display="http://pbs.twimg.com/profile_images/1049721595344826369/hFoogS2F_normal.jpg"/>
    <hyperlink ref="V22" r:id="rId339" display="http://pbs.twimg.com/profile_images/1049721595344826369/hFoogS2F_normal.jpg"/>
    <hyperlink ref="V23" r:id="rId340" display="https://pbs.twimg.com/media/DwlFMWDWoAEw_xu.jpg"/>
    <hyperlink ref="V24" r:id="rId341" display="https://pbs.twimg.com/media/DrfSlznVYAE90m1.jpg"/>
    <hyperlink ref="V25" r:id="rId342" display="http://pbs.twimg.com/profile_images/960599274861015040/OQLWGaPo_normal.jpg"/>
    <hyperlink ref="V26" r:id="rId343" display="https://pbs.twimg.com/media/DrfSlznVYAE90m1.jpg"/>
    <hyperlink ref="V27" r:id="rId344" display="http://pbs.twimg.com/profile_images/960599274861015040/OQLWGaPo_normal.jpg"/>
    <hyperlink ref="V28" r:id="rId345" display="https://pbs.twimg.com/media/DrfSlznVYAE90m1.jpg"/>
    <hyperlink ref="V29" r:id="rId346" display="http://pbs.twimg.com/profile_images/1072237812743880706/Fv6wpXTA_normal.jpg"/>
    <hyperlink ref="V30" r:id="rId347" display="http://pbs.twimg.com/profile_images/891120093261942784/R5BiBf09_normal.jpg"/>
    <hyperlink ref="V31" r:id="rId348" display="http://pbs.twimg.com/profile_images/570658932726861824/MSzOYUtx_normal.jpeg"/>
    <hyperlink ref="V32" r:id="rId349" display="https://pbs.twimg.com/media/DrL6dUvX0AEhHTq.jpg"/>
    <hyperlink ref="V33" r:id="rId350" display="https://pbs.twimg.com/media/Drqc-i9UwAA33Bn.jpg"/>
    <hyperlink ref="V34" r:id="rId351" display="http://pbs.twimg.com/profile_images/1059190635960459264/gzc4erXH_normal.jpg"/>
    <hyperlink ref="V35" r:id="rId352" display="http://pbs.twimg.com/profile_images/570658932726861824/MSzOYUtx_normal.jpeg"/>
    <hyperlink ref="V36" r:id="rId353" display="https://pbs.twimg.com/media/DsPVmD-U8AAkA4U.jpg"/>
    <hyperlink ref="V37" r:id="rId354" display="https://pbs.twimg.com/media/DsPVmD-U8AAkA4U.jpg"/>
    <hyperlink ref="V38" r:id="rId355" display="https://pbs.twimg.com/media/DsPqgT7XQAArGP1.jpg"/>
    <hyperlink ref="V39" r:id="rId356" display="https://pbs.twimg.com/media/DsPqgT7XQAArGP1.jpg"/>
    <hyperlink ref="V40" r:id="rId357" display="https://pbs.twimg.com/media/DsiCgKIWwAA5c0f.jpg"/>
    <hyperlink ref="V41" r:id="rId358" display="https://pbs.twimg.com/media/DrL6dUvX0AEhHTq.jpg"/>
    <hyperlink ref="V42" r:id="rId359" display="https://pbs.twimg.com/media/DsPqgT7XQAArGP1.jpg"/>
    <hyperlink ref="V43" r:id="rId360" display="http://pbs.twimg.com/profile_images/887467061831774208/mzi0qqTb_normal.jpg"/>
    <hyperlink ref="V44" r:id="rId361" display="https://pbs.twimg.com/media/DsPqgT7XQAArGP1.jpg"/>
    <hyperlink ref="V45" r:id="rId362" display="http://pbs.twimg.com/profile_images/570658932726861824/MSzOYUtx_normal.jpeg"/>
    <hyperlink ref="V46" r:id="rId363" display="http://pbs.twimg.com/profile_images/859094363015663617/WFhz0keD_normal.jpg"/>
    <hyperlink ref="V47" r:id="rId364" display="http://pbs.twimg.com/profile_images/859094363015663617/WFhz0keD_normal.jpg"/>
    <hyperlink ref="V48" r:id="rId365" display="http://pbs.twimg.com/profile_images/859094363015663617/WFhz0keD_normal.jpg"/>
    <hyperlink ref="V49" r:id="rId366" display="https://pbs.twimg.com/media/Dw4U3qzXcAIvs1O.jpg"/>
    <hyperlink ref="V50" r:id="rId367" display="http://pbs.twimg.com/profile_images/993645134372798469/pAZy1Q6j_normal.jpg"/>
    <hyperlink ref="V51" r:id="rId368" display="http://pbs.twimg.com/profile_images/993645134372798469/pAZy1Q6j_normal.jpg"/>
    <hyperlink ref="V52" r:id="rId369" display="http://pbs.twimg.com/profile_images/993645134372798469/pAZy1Q6j_normal.jpg"/>
    <hyperlink ref="V53" r:id="rId370" display="http://pbs.twimg.com/profile_images/993645134372798469/pAZy1Q6j_normal.jpg"/>
    <hyperlink ref="V54" r:id="rId371" display="http://pbs.twimg.com/profile_images/993645134372798469/pAZy1Q6j_normal.jpg"/>
    <hyperlink ref="V55" r:id="rId372" display="http://pbs.twimg.com/profile_images/993645134372798469/pAZy1Q6j_normal.jpg"/>
    <hyperlink ref="V56" r:id="rId373" display="http://pbs.twimg.com/profile_images/993645134372798469/pAZy1Q6j_normal.jpg"/>
    <hyperlink ref="V57" r:id="rId374" display="http://pbs.twimg.com/profile_images/993645134372798469/pAZy1Q6j_normal.jpg"/>
    <hyperlink ref="V58" r:id="rId375" display="http://pbs.twimg.com/profile_images/993645134372798469/pAZy1Q6j_normal.jpg"/>
    <hyperlink ref="V59" r:id="rId376" display="http://pbs.twimg.com/profile_images/993645134372798469/pAZy1Q6j_normal.jpg"/>
    <hyperlink ref="V60" r:id="rId377" display="http://pbs.twimg.com/profile_images/993645134372798469/pAZy1Q6j_normal.jpg"/>
    <hyperlink ref="V61" r:id="rId378" display="http://pbs.twimg.com/profile_images/993645134372798469/pAZy1Q6j_normal.jpg"/>
    <hyperlink ref="V62" r:id="rId379" display="http://pbs.twimg.com/profile_images/993645134372798469/pAZy1Q6j_normal.jpg"/>
    <hyperlink ref="V63" r:id="rId380" display="http://pbs.twimg.com/profile_images/993645134372798469/pAZy1Q6j_normal.jpg"/>
    <hyperlink ref="V64" r:id="rId381" display="http://pbs.twimg.com/profile_images/993645134372798469/pAZy1Q6j_normal.jpg"/>
    <hyperlink ref="V65" r:id="rId382" display="http://pbs.twimg.com/profile_images/993645134372798469/pAZy1Q6j_normal.jpg"/>
    <hyperlink ref="V66" r:id="rId383" display="http://pbs.twimg.com/profile_images/993645134372798469/pAZy1Q6j_normal.jpg"/>
    <hyperlink ref="V67" r:id="rId384" display="http://pbs.twimg.com/profile_images/993645134372798469/pAZy1Q6j_normal.jpg"/>
    <hyperlink ref="V68" r:id="rId385" display="http://pbs.twimg.com/profile_images/993645134372798469/pAZy1Q6j_normal.jpg"/>
    <hyperlink ref="V69" r:id="rId386" display="http://pbs.twimg.com/profile_images/993645134372798469/pAZy1Q6j_normal.jpg"/>
    <hyperlink ref="V70" r:id="rId387" display="http://pbs.twimg.com/profile_images/993645134372798469/pAZy1Q6j_normal.jpg"/>
    <hyperlink ref="V71" r:id="rId388" display="http://pbs.twimg.com/profile_images/993645134372798469/pAZy1Q6j_normal.jpg"/>
    <hyperlink ref="V72" r:id="rId389" display="http://pbs.twimg.com/profile_images/993645134372798469/pAZy1Q6j_normal.jpg"/>
    <hyperlink ref="V73" r:id="rId390" display="http://pbs.twimg.com/profile_images/993645134372798469/pAZy1Q6j_normal.jpg"/>
    <hyperlink ref="V74" r:id="rId391" display="http://pbs.twimg.com/profile_images/993645134372798469/pAZy1Q6j_normal.jpg"/>
    <hyperlink ref="V75" r:id="rId392" display="http://pbs.twimg.com/profile_images/993645134372798469/pAZy1Q6j_normal.jpg"/>
    <hyperlink ref="V76" r:id="rId393" display="http://pbs.twimg.com/profile_images/993645134372798469/pAZy1Q6j_normal.jpg"/>
    <hyperlink ref="V77" r:id="rId394" display="http://pbs.twimg.com/profile_images/993645134372798469/pAZy1Q6j_normal.jpg"/>
    <hyperlink ref="V78" r:id="rId395" display="http://pbs.twimg.com/profile_images/993645134372798469/pAZy1Q6j_normal.jpg"/>
    <hyperlink ref="V79" r:id="rId396" display="http://pbs.twimg.com/profile_images/993645134372798469/pAZy1Q6j_normal.jpg"/>
    <hyperlink ref="V80" r:id="rId397" display="http://pbs.twimg.com/profile_images/993645134372798469/pAZy1Q6j_normal.jpg"/>
    <hyperlink ref="V81" r:id="rId398" display="http://pbs.twimg.com/profile_images/993645134372798469/pAZy1Q6j_normal.jpg"/>
    <hyperlink ref="V82" r:id="rId399" display="http://pbs.twimg.com/profile_images/993645134372798469/pAZy1Q6j_normal.jpg"/>
    <hyperlink ref="V83" r:id="rId400" display="http://pbs.twimg.com/profile_images/993645134372798469/pAZy1Q6j_normal.jpg"/>
    <hyperlink ref="V84" r:id="rId401" display="http://pbs.twimg.com/profile_images/993645134372798469/pAZy1Q6j_normal.jpg"/>
    <hyperlink ref="V85" r:id="rId402" display="http://pbs.twimg.com/profile_images/993645134372798469/pAZy1Q6j_normal.jpg"/>
    <hyperlink ref="V86" r:id="rId403" display="http://pbs.twimg.com/profile_images/993645134372798469/pAZy1Q6j_normal.jpg"/>
    <hyperlink ref="V87" r:id="rId404" display="http://pbs.twimg.com/profile_images/993645134372798469/pAZy1Q6j_normal.jpg"/>
    <hyperlink ref="V88" r:id="rId405" display="http://pbs.twimg.com/profile_images/993645134372798469/pAZy1Q6j_normal.jpg"/>
    <hyperlink ref="V89" r:id="rId406" display="http://pbs.twimg.com/profile_images/993645134372798469/pAZy1Q6j_normal.jpg"/>
    <hyperlink ref="V90" r:id="rId407" display="http://pbs.twimg.com/profile_images/993645134372798469/pAZy1Q6j_normal.jpg"/>
    <hyperlink ref="V91" r:id="rId408" display="http://pbs.twimg.com/profile_images/993645134372798469/pAZy1Q6j_normal.jpg"/>
    <hyperlink ref="V92" r:id="rId409" display="http://pbs.twimg.com/profile_images/993645134372798469/pAZy1Q6j_normal.jpg"/>
    <hyperlink ref="V93" r:id="rId410" display="http://pbs.twimg.com/profile_images/993645134372798469/pAZy1Q6j_normal.jpg"/>
    <hyperlink ref="V94" r:id="rId411" display="http://pbs.twimg.com/profile_images/993645134372798469/pAZy1Q6j_normal.jpg"/>
    <hyperlink ref="V95" r:id="rId412" display="http://pbs.twimg.com/profile_images/993645134372798469/pAZy1Q6j_normal.jpg"/>
    <hyperlink ref="V96" r:id="rId413" display="http://pbs.twimg.com/profile_images/993645134372798469/pAZy1Q6j_normal.jpg"/>
    <hyperlink ref="V97" r:id="rId414" display="https://pbs.twimg.com/media/DuFa9NpVAAAeFzA.jpg"/>
    <hyperlink ref="V98" r:id="rId415" display="http://pbs.twimg.com/profile_images/378800000580987070/db9078700d95a65749e683e090706d47_normal.jpeg"/>
    <hyperlink ref="V99" r:id="rId416" display="http://pbs.twimg.com/profile_images/993645134372798469/pAZy1Q6j_normal.jpg"/>
    <hyperlink ref="V100" r:id="rId417" display="http://pbs.twimg.com/profile_images/993645134372798469/pAZy1Q6j_normal.jpg"/>
    <hyperlink ref="V101" r:id="rId418" display="http://pbs.twimg.com/profile_images/993645134372798469/pAZy1Q6j_normal.jpg"/>
    <hyperlink ref="V102" r:id="rId419" display="http://pbs.twimg.com/profile_images/993645134372798469/pAZy1Q6j_normal.jpg"/>
    <hyperlink ref="V103" r:id="rId420" display="http://pbs.twimg.com/profile_images/993645134372798469/pAZy1Q6j_normal.jpg"/>
    <hyperlink ref="V104" r:id="rId421" display="http://pbs.twimg.com/profile_images/993645134372798469/pAZy1Q6j_normal.jpg"/>
    <hyperlink ref="V105" r:id="rId422" display="https://pbs.twimg.com/media/DrAWJfmU4AASxN8.jpg"/>
    <hyperlink ref="V106" r:id="rId423" display="http://pbs.twimg.com/profile_images/378800000580987070/db9078700d95a65749e683e090706d47_normal.jpeg"/>
    <hyperlink ref="V107" r:id="rId424" display="http://pbs.twimg.com/profile_images/378800000580987070/db9078700d95a65749e683e090706d47_normal.jpeg"/>
    <hyperlink ref="V108" r:id="rId425" display="http://pbs.twimg.com/profile_images/378800000580987070/db9078700d95a65749e683e090706d47_normal.jpeg"/>
    <hyperlink ref="V109" r:id="rId426" display="http://pbs.twimg.com/profile_images/993645134372798469/pAZy1Q6j_normal.jpg"/>
    <hyperlink ref="V110" r:id="rId427" display="http://pbs.twimg.com/profile_images/993645134372798469/pAZy1Q6j_normal.jpg"/>
    <hyperlink ref="V111" r:id="rId428" display="http://pbs.twimg.com/profile_images/716292527419219968/Q554O46T_normal.jpg"/>
    <hyperlink ref="V112" r:id="rId429" display="http://pbs.twimg.com/profile_images/716292527419219968/Q554O46T_normal.jpg"/>
    <hyperlink ref="V113" r:id="rId430" display="http://pbs.twimg.com/profile_images/993645134372798469/pAZy1Q6j_normal.jpg"/>
    <hyperlink ref="V114" r:id="rId431" display="http://pbs.twimg.com/profile_images/993645134372798469/pAZy1Q6j_normal.jpg"/>
    <hyperlink ref="V115" r:id="rId432" display="http://pbs.twimg.com/profile_images/993645134372798469/pAZy1Q6j_normal.jpg"/>
    <hyperlink ref="V116" r:id="rId433" display="http://pbs.twimg.com/profile_images/993645134372798469/pAZy1Q6j_normal.jpg"/>
    <hyperlink ref="V117" r:id="rId434" display="http://pbs.twimg.com/profile_images/993645134372798469/pAZy1Q6j_normal.jpg"/>
    <hyperlink ref="V118" r:id="rId435" display="http://pbs.twimg.com/profile_images/993645134372798469/pAZy1Q6j_normal.jpg"/>
    <hyperlink ref="V119" r:id="rId436" display="http://pbs.twimg.com/profile_images/993645134372798469/pAZy1Q6j_normal.jpg"/>
    <hyperlink ref="V120" r:id="rId437" display="http://pbs.twimg.com/profile_images/993645134372798469/pAZy1Q6j_normal.jpg"/>
    <hyperlink ref="V121" r:id="rId438" display="http://pbs.twimg.com/profile_images/993645134372798469/pAZy1Q6j_normal.jpg"/>
    <hyperlink ref="V122" r:id="rId439" display="http://pbs.twimg.com/profile_images/993645134372798469/pAZy1Q6j_normal.jpg"/>
    <hyperlink ref="V123" r:id="rId440" display="http://pbs.twimg.com/profile_images/993645134372798469/pAZy1Q6j_normal.jpg"/>
    <hyperlink ref="V124" r:id="rId441" display="http://pbs.twimg.com/profile_images/993645134372798469/pAZy1Q6j_normal.jpg"/>
    <hyperlink ref="V125" r:id="rId442" display="http://pbs.twimg.com/profile_images/993645134372798469/pAZy1Q6j_normal.jpg"/>
    <hyperlink ref="V126" r:id="rId443" display="http://pbs.twimg.com/profile_images/993645134372798469/pAZy1Q6j_normal.jpg"/>
    <hyperlink ref="V127" r:id="rId444" display="http://pbs.twimg.com/profile_images/993645134372798469/pAZy1Q6j_normal.jpg"/>
    <hyperlink ref="V128" r:id="rId445" display="http://pbs.twimg.com/profile_images/993645134372798469/pAZy1Q6j_normal.jpg"/>
    <hyperlink ref="V129" r:id="rId446" display="http://pbs.twimg.com/profile_images/993645134372798469/pAZy1Q6j_normal.jpg"/>
    <hyperlink ref="V130" r:id="rId447" display="http://pbs.twimg.com/profile_images/993645134372798469/pAZy1Q6j_normal.jpg"/>
    <hyperlink ref="V131" r:id="rId448" display="http://pbs.twimg.com/profile_images/993645134372798469/pAZy1Q6j_normal.jpg"/>
    <hyperlink ref="V132" r:id="rId449" display="http://pbs.twimg.com/profile_images/993645134372798469/pAZy1Q6j_normal.jpg"/>
    <hyperlink ref="V133" r:id="rId450" display="http://pbs.twimg.com/profile_images/993645134372798469/pAZy1Q6j_normal.jpg"/>
    <hyperlink ref="V134" r:id="rId451" display="http://pbs.twimg.com/profile_images/993645134372798469/pAZy1Q6j_normal.jpg"/>
    <hyperlink ref="V135" r:id="rId452" display="http://pbs.twimg.com/profile_images/993645134372798469/pAZy1Q6j_normal.jpg"/>
    <hyperlink ref="V136" r:id="rId453" display="http://pbs.twimg.com/profile_images/993645134372798469/pAZy1Q6j_normal.jpg"/>
    <hyperlink ref="V137" r:id="rId454" display="http://pbs.twimg.com/profile_images/993645134372798469/pAZy1Q6j_normal.jpg"/>
    <hyperlink ref="V138" r:id="rId455" display="http://pbs.twimg.com/profile_images/993645134372798469/pAZy1Q6j_normal.jpg"/>
    <hyperlink ref="V139" r:id="rId456" display="http://pbs.twimg.com/profile_images/993645134372798469/pAZy1Q6j_normal.jpg"/>
    <hyperlink ref="V140" r:id="rId457" display="http://pbs.twimg.com/profile_images/993645134372798469/pAZy1Q6j_normal.jpg"/>
    <hyperlink ref="V141" r:id="rId458" display="http://pbs.twimg.com/profile_images/993645134372798469/pAZy1Q6j_normal.jpg"/>
    <hyperlink ref="V142" r:id="rId459" display="http://pbs.twimg.com/profile_images/993645134372798469/pAZy1Q6j_normal.jpg"/>
    <hyperlink ref="V143" r:id="rId460" display="http://pbs.twimg.com/profile_images/993645134372798469/pAZy1Q6j_normal.jpg"/>
    <hyperlink ref="V144" r:id="rId461" display="http://pbs.twimg.com/profile_images/993645134372798469/pAZy1Q6j_normal.jpg"/>
    <hyperlink ref="V145" r:id="rId462" display="http://pbs.twimg.com/profile_images/993645134372798469/pAZy1Q6j_normal.jpg"/>
    <hyperlink ref="V146" r:id="rId463" display="http://pbs.twimg.com/profile_images/993645134372798469/pAZy1Q6j_normal.jpg"/>
    <hyperlink ref="V147" r:id="rId464" display="http://pbs.twimg.com/profile_images/993645134372798469/pAZy1Q6j_normal.jpg"/>
    <hyperlink ref="V148" r:id="rId465" display="http://pbs.twimg.com/profile_images/993645134372798469/pAZy1Q6j_normal.jpg"/>
    <hyperlink ref="V149" r:id="rId466" display="http://pbs.twimg.com/profile_images/993645134372798469/pAZy1Q6j_normal.jpg"/>
    <hyperlink ref="V150" r:id="rId467" display="http://pbs.twimg.com/profile_images/993645134372798469/pAZy1Q6j_normal.jpg"/>
    <hyperlink ref="V151" r:id="rId468" display="http://pbs.twimg.com/profile_images/430046644684341248/-WZKVmST_normal.jpeg"/>
    <hyperlink ref="V152" r:id="rId469" display="http://pbs.twimg.com/profile_images/430046644684341248/-WZKVmST_normal.jpeg"/>
    <hyperlink ref="V153" r:id="rId470" display="http://pbs.twimg.com/profile_images/993645134372798469/pAZy1Q6j_normal.jpg"/>
    <hyperlink ref="V154" r:id="rId471" display="http://pbs.twimg.com/profile_images/993645134372798469/pAZy1Q6j_normal.jpg"/>
    <hyperlink ref="V155" r:id="rId472" display="http://pbs.twimg.com/profile_images/993645134372798469/pAZy1Q6j_normal.jpg"/>
    <hyperlink ref="V156" r:id="rId473" display="http://pbs.twimg.com/profile_images/993645134372798469/pAZy1Q6j_normal.jpg"/>
    <hyperlink ref="V157" r:id="rId474" display="http://pbs.twimg.com/profile_images/993645134372798469/pAZy1Q6j_normal.jpg"/>
    <hyperlink ref="V158" r:id="rId475" display="http://pbs.twimg.com/profile_images/993645134372798469/pAZy1Q6j_normal.jpg"/>
    <hyperlink ref="V159" r:id="rId476" display="http://pbs.twimg.com/profile_images/993645134372798469/pAZy1Q6j_normal.jpg"/>
    <hyperlink ref="V160" r:id="rId477" display="http://pbs.twimg.com/profile_images/993645134372798469/pAZy1Q6j_normal.jpg"/>
    <hyperlink ref="V161" r:id="rId478" display="http://pbs.twimg.com/profile_images/993645134372798469/pAZy1Q6j_normal.jpg"/>
    <hyperlink ref="V162" r:id="rId479" display="http://pbs.twimg.com/profile_images/993645134372798469/pAZy1Q6j_normal.jpg"/>
    <hyperlink ref="V163" r:id="rId480" display="http://pbs.twimg.com/profile_images/993645134372798469/pAZy1Q6j_normal.jpg"/>
    <hyperlink ref="V164" r:id="rId481" display="http://pbs.twimg.com/profile_images/430046644684341248/-WZKVmST_normal.jpeg"/>
    <hyperlink ref="V165" r:id="rId482" display="http://pbs.twimg.com/profile_images/430046644684341248/-WZKVmST_normal.jpeg"/>
    <hyperlink ref="V166" r:id="rId483" display="http://pbs.twimg.com/profile_images/430046644684341248/-WZKVmST_normal.jpeg"/>
    <hyperlink ref="V167" r:id="rId484" display="http://pbs.twimg.com/profile_images/430046644684341248/-WZKVmST_normal.jpeg"/>
    <hyperlink ref="V168" r:id="rId485" display="http://pbs.twimg.com/profile_images/430046644684341248/-WZKVmST_normal.jpeg"/>
    <hyperlink ref="V169" r:id="rId486" display="http://pbs.twimg.com/profile_images/993645134372798469/pAZy1Q6j_normal.jpg"/>
    <hyperlink ref="V170" r:id="rId487" display="http://pbs.twimg.com/profile_images/993645134372798469/pAZy1Q6j_normal.jpg"/>
    <hyperlink ref="V171" r:id="rId488" display="http://pbs.twimg.com/profile_images/993645134372798469/pAZy1Q6j_normal.jpg"/>
    <hyperlink ref="V172" r:id="rId489" display="http://pbs.twimg.com/profile_images/993645134372798469/pAZy1Q6j_normal.jpg"/>
    <hyperlink ref="V173" r:id="rId490" display="http://pbs.twimg.com/profile_images/993645134372798469/pAZy1Q6j_normal.jpg"/>
    <hyperlink ref="V174" r:id="rId491" display="http://pbs.twimg.com/profile_images/993645134372798469/pAZy1Q6j_normal.jpg"/>
    <hyperlink ref="V175" r:id="rId492" display="http://pbs.twimg.com/profile_images/993645134372798469/pAZy1Q6j_normal.jpg"/>
    <hyperlink ref="V176" r:id="rId493" display="http://pbs.twimg.com/profile_images/993645134372798469/pAZy1Q6j_normal.jpg"/>
    <hyperlink ref="V177" r:id="rId494" display="http://pbs.twimg.com/profile_images/993645134372798469/pAZy1Q6j_normal.jpg"/>
    <hyperlink ref="V178" r:id="rId495" display="http://pbs.twimg.com/profile_images/430046644684341248/-WZKVmST_normal.jpeg"/>
    <hyperlink ref="V179" r:id="rId496" display="http://pbs.twimg.com/profile_images/430046644684341248/-WZKVmST_normal.jpeg"/>
    <hyperlink ref="V180" r:id="rId497" display="http://pbs.twimg.com/profile_images/430046644684341248/-WZKVmST_normal.jpeg"/>
    <hyperlink ref="V181" r:id="rId498" display="http://pbs.twimg.com/profile_images/993645134372798469/pAZy1Q6j_normal.jpg"/>
    <hyperlink ref="V182" r:id="rId499" display="http://pbs.twimg.com/profile_images/993645134372798469/pAZy1Q6j_normal.jpg"/>
    <hyperlink ref="V183" r:id="rId500" display="http://pbs.twimg.com/profile_images/993645134372798469/pAZy1Q6j_normal.jpg"/>
    <hyperlink ref="V184" r:id="rId501" display="http://pbs.twimg.com/profile_images/993645134372798469/pAZy1Q6j_normal.jpg"/>
    <hyperlink ref="V185" r:id="rId502" display="http://pbs.twimg.com/profile_images/993645134372798469/pAZy1Q6j_normal.jpg"/>
    <hyperlink ref="V186" r:id="rId503" display="http://pbs.twimg.com/profile_images/993645134372798469/pAZy1Q6j_normal.jpg"/>
    <hyperlink ref="V187" r:id="rId504" display="http://pbs.twimg.com/profile_images/993645134372798469/pAZy1Q6j_normal.jpg"/>
    <hyperlink ref="V188" r:id="rId505" display="http://pbs.twimg.com/profile_images/993645134372798469/pAZy1Q6j_normal.jpg"/>
    <hyperlink ref="V189" r:id="rId506" display="http://pbs.twimg.com/profile_images/993645134372798469/pAZy1Q6j_normal.jpg"/>
    <hyperlink ref="V190" r:id="rId507" display="http://pbs.twimg.com/profile_images/430046644684341248/-WZKVmST_normal.jpeg"/>
    <hyperlink ref="V191" r:id="rId508" display="http://pbs.twimg.com/profile_images/430046644684341248/-WZKVmST_normal.jpeg"/>
    <hyperlink ref="V192" r:id="rId509" display="http://pbs.twimg.com/profile_images/430046644684341248/-WZKVmST_normal.jpeg"/>
    <hyperlink ref="V193" r:id="rId510" display="http://pbs.twimg.com/profile_images/993645134372798469/pAZy1Q6j_normal.jpg"/>
    <hyperlink ref="V194" r:id="rId511" display="http://pbs.twimg.com/profile_images/993645134372798469/pAZy1Q6j_normal.jpg"/>
    <hyperlink ref="V195" r:id="rId512" display="http://pbs.twimg.com/profile_images/993645134372798469/pAZy1Q6j_normal.jpg"/>
    <hyperlink ref="V196" r:id="rId513" display="http://pbs.twimg.com/profile_images/993645134372798469/pAZy1Q6j_normal.jpg"/>
    <hyperlink ref="V197" r:id="rId514" display="http://pbs.twimg.com/profile_images/993645134372798469/pAZy1Q6j_normal.jpg"/>
    <hyperlink ref="V198" r:id="rId515" display="http://pbs.twimg.com/profile_images/993645134372798469/pAZy1Q6j_normal.jpg"/>
    <hyperlink ref="V199" r:id="rId516" display="http://pbs.twimg.com/profile_images/993645134372798469/pAZy1Q6j_normal.jpg"/>
    <hyperlink ref="V200" r:id="rId517" display="http://pbs.twimg.com/profile_images/993645134372798469/pAZy1Q6j_normal.jpg"/>
    <hyperlink ref="V201" r:id="rId518" display="http://pbs.twimg.com/profile_images/993645134372798469/pAZy1Q6j_normal.jpg"/>
    <hyperlink ref="V202" r:id="rId519" display="http://pbs.twimg.com/profile_images/993645134372798469/pAZy1Q6j_normal.jpg"/>
    <hyperlink ref="V203" r:id="rId520" display="http://pbs.twimg.com/profile_images/993645134372798469/pAZy1Q6j_normal.jpg"/>
    <hyperlink ref="V204" r:id="rId521" display="http://pbs.twimg.com/profile_images/993645134372798469/pAZy1Q6j_normal.jpg"/>
    <hyperlink ref="V205" r:id="rId522" display="http://pbs.twimg.com/profile_images/993645134372798469/pAZy1Q6j_normal.jpg"/>
    <hyperlink ref="V206" r:id="rId523" display="http://pbs.twimg.com/profile_images/993645134372798469/pAZy1Q6j_normal.jpg"/>
    <hyperlink ref="V207" r:id="rId524" display="http://pbs.twimg.com/profile_images/430046644684341248/-WZKVmST_normal.jpeg"/>
    <hyperlink ref="V208" r:id="rId525" display="http://pbs.twimg.com/profile_images/430046644684341248/-WZKVmST_normal.jpeg"/>
    <hyperlink ref="V209" r:id="rId526" display="http://pbs.twimg.com/profile_images/430046644684341248/-WZKVmST_normal.jpeg"/>
    <hyperlink ref="V210" r:id="rId527" display="http://pbs.twimg.com/profile_images/430046644684341248/-WZKVmST_normal.jpeg"/>
    <hyperlink ref="V211" r:id="rId528" display="http://pbs.twimg.com/profile_images/430046644684341248/-WZKVmST_normal.jpeg"/>
    <hyperlink ref="V212" r:id="rId529" display="https://pbs.twimg.com/media/DsKC6BLVsAApTen.jpg"/>
    <hyperlink ref="V213" r:id="rId530" display="http://pbs.twimg.com/profile_images/993645134372798469/pAZy1Q6j_normal.jpg"/>
    <hyperlink ref="V214" r:id="rId531" display="http://pbs.twimg.com/profile_images/993645134372798469/pAZy1Q6j_normal.jpg"/>
    <hyperlink ref="V215" r:id="rId532" display="http://pbs.twimg.com/profile_images/993645134372798469/pAZy1Q6j_normal.jpg"/>
    <hyperlink ref="V216" r:id="rId533" display="http://pbs.twimg.com/profile_images/993645134372798469/pAZy1Q6j_normal.jpg"/>
    <hyperlink ref="V217" r:id="rId534" display="http://pbs.twimg.com/profile_images/993645134372798469/pAZy1Q6j_normal.jpg"/>
    <hyperlink ref="V218" r:id="rId535" display="http://pbs.twimg.com/profile_images/993645134372798469/pAZy1Q6j_normal.jpg"/>
    <hyperlink ref="V219" r:id="rId536" display="http://pbs.twimg.com/profile_images/993645134372798469/pAZy1Q6j_normal.jpg"/>
    <hyperlink ref="V220" r:id="rId537" display="http://pbs.twimg.com/profile_images/993645134372798469/pAZy1Q6j_normal.jpg"/>
    <hyperlink ref="V221" r:id="rId538" display="http://pbs.twimg.com/profile_images/993645134372798469/pAZy1Q6j_normal.jpg"/>
    <hyperlink ref="V222" r:id="rId539" display="http://pbs.twimg.com/profile_images/993645134372798469/pAZy1Q6j_normal.jpg"/>
    <hyperlink ref="V223" r:id="rId540" display="http://pbs.twimg.com/profile_images/993645134372798469/pAZy1Q6j_normal.jpg"/>
    <hyperlink ref="V224" r:id="rId541" display="http://pbs.twimg.com/profile_images/993645134372798469/pAZy1Q6j_normal.jpg"/>
    <hyperlink ref="V225" r:id="rId542" display="http://pbs.twimg.com/profile_images/993645134372798469/pAZy1Q6j_normal.jpg"/>
    <hyperlink ref="V226" r:id="rId543" display="http://pbs.twimg.com/profile_images/993645134372798469/pAZy1Q6j_normal.jpg"/>
    <hyperlink ref="V227" r:id="rId544" display="http://pbs.twimg.com/profile_images/993645134372798469/pAZy1Q6j_normal.jpg"/>
    <hyperlink ref="V228" r:id="rId545" display="http://pbs.twimg.com/profile_images/993645134372798469/pAZy1Q6j_normal.jpg"/>
    <hyperlink ref="V229" r:id="rId546" display="http://pbs.twimg.com/profile_images/993645134372798469/pAZy1Q6j_normal.jpg"/>
    <hyperlink ref="V230" r:id="rId547" display="http://pbs.twimg.com/profile_images/993645134372798469/pAZy1Q6j_normal.jpg"/>
    <hyperlink ref="V231" r:id="rId548" display="http://pbs.twimg.com/profile_images/993645134372798469/pAZy1Q6j_normal.jpg"/>
    <hyperlink ref="V232" r:id="rId549" display="http://pbs.twimg.com/profile_images/993645134372798469/pAZy1Q6j_normal.jpg"/>
    <hyperlink ref="V233" r:id="rId550" display="http://pbs.twimg.com/profile_images/993645134372798469/pAZy1Q6j_normal.jpg"/>
    <hyperlink ref="V234" r:id="rId551" display="http://pbs.twimg.com/profile_images/993645134372798469/pAZy1Q6j_normal.jpg"/>
    <hyperlink ref="V235" r:id="rId552" display="http://pbs.twimg.com/profile_images/993645134372798469/pAZy1Q6j_normal.jpg"/>
    <hyperlink ref="V236" r:id="rId553" display="http://pbs.twimg.com/profile_images/993645134372798469/pAZy1Q6j_normal.jpg"/>
    <hyperlink ref="V237" r:id="rId554" display="http://pbs.twimg.com/profile_images/993645134372798469/pAZy1Q6j_normal.jpg"/>
    <hyperlink ref="V238" r:id="rId555" display="http://pbs.twimg.com/profile_images/993645134372798469/pAZy1Q6j_normal.jpg"/>
    <hyperlink ref="V239" r:id="rId556" display="http://pbs.twimg.com/profile_images/993645134372798469/pAZy1Q6j_normal.jpg"/>
    <hyperlink ref="V240" r:id="rId557" display="http://pbs.twimg.com/profile_images/993645134372798469/pAZy1Q6j_normal.jpg"/>
    <hyperlink ref="V241" r:id="rId558" display="http://pbs.twimg.com/profile_images/993645134372798469/pAZy1Q6j_normal.jpg"/>
    <hyperlink ref="V242" r:id="rId559" display="http://pbs.twimg.com/profile_images/993645134372798469/pAZy1Q6j_normal.jpg"/>
    <hyperlink ref="V243" r:id="rId560" display="http://pbs.twimg.com/profile_images/993645134372798469/pAZy1Q6j_normal.jpg"/>
    <hyperlink ref="V244" r:id="rId561" display="http://pbs.twimg.com/profile_images/993645134372798469/pAZy1Q6j_normal.jpg"/>
    <hyperlink ref="V245" r:id="rId562" display="http://pbs.twimg.com/profile_images/993645134372798469/pAZy1Q6j_normal.jpg"/>
    <hyperlink ref="V246" r:id="rId563" display="http://pbs.twimg.com/profile_images/993645134372798469/pAZy1Q6j_normal.jpg"/>
    <hyperlink ref="V247" r:id="rId564" display="http://pbs.twimg.com/profile_images/993645134372798469/pAZy1Q6j_normal.jpg"/>
    <hyperlink ref="V248" r:id="rId565" display="http://pbs.twimg.com/profile_images/993645134372798469/pAZy1Q6j_normal.jpg"/>
    <hyperlink ref="V249" r:id="rId566" display="http://pbs.twimg.com/profile_images/993645134372798469/pAZy1Q6j_normal.jpg"/>
    <hyperlink ref="V250" r:id="rId567" display="http://pbs.twimg.com/profile_images/993645134372798469/pAZy1Q6j_normal.jpg"/>
    <hyperlink ref="V251" r:id="rId568" display="http://pbs.twimg.com/profile_images/993645134372798469/pAZy1Q6j_normal.jpg"/>
    <hyperlink ref="V252" r:id="rId569" display="http://pbs.twimg.com/profile_images/993645134372798469/pAZy1Q6j_normal.jpg"/>
    <hyperlink ref="V253" r:id="rId570" display="http://pbs.twimg.com/profile_images/993645134372798469/pAZy1Q6j_normal.jpg"/>
    <hyperlink ref="V254" r:id="rId571" display="http://pbs.twimg.com/profile_images/993645134372798469/pAZy1Q6j_normal.jpg"/>
    <hyperlink ref="V255" r:id="rId572" display="http://pbs.twimg.com/profile_images/993645134372798469/pAZy1Q6j_normal.jpg"/>
    <hyperlink ref="V256" r:id="rId573" display="http://pbs.twimg.com/profile_images/993645134372798469/pAZy1Q6j_normal.jpg"/>
    <hyperlink ref="V257" r:id="rId574" display="http://pbs.twimg.com/profile_images/993645134372798469/pAZy1Q6j_normal.jpg"/>
    <hyperlink ref="V258" r:id="rId575" display="http://pbs.twimg.com/profile_images/993645134372798469/pAZy1Q6j_normal.jpg"/>
    <hyperlink ref="V259" r:id="rId576" display="http://pbs.twimg.com/profile_images/993645134372798469/pAZy1Q6j_normal.jpg"/>
    <hyperlink ref="V260" r:id="rId577" display="http://pbs.twimg.com/profile_images/993645134372798469/pAZy1Q6j_normal.jpg"/>
    <hyperlink ref="V261" r:id="rId578" display="http://pbs.twimg.com/profile_images/993645134372798469/pAZy1Q6j_normal.jpg"/>
    <hyperlink ref="V262" r:id="rId579" display="http://pbs.twimg.com/profile_images/993645134372798469/pAZy1Q6j_normal.jpg"/>
    <hyperlink ref="V263" r:id="rId580" display="http://pbs.twimg.com/profile_images/993645134372798469/pAZy1Q6j_normal.jpg"/>
    <hyperlink ref="V264" r:id="rId581" display="http://pbs.twimg.com/profile_images/993645134372798469/pAZy1Q6j_normal.jpg"/>
    <hyperlink ref="V265" r:id="rId582" display="http://pbs.twimg.com/profile_images/993645134372798469/pAZy1Q6j_normal.jpg"/>
    <hyperlink ref="V266" r:id="rId583" display="http://pbs.twimg.com/profile_images/993645134372798469/pAZy1Q6j_normal.jpg"/>
    <hyperlink ref="V267" r:id="rId584" display="http://pbs.twimg.com/profile_images/993645134372798469/pAZy1Q6j_normal.jpg"/>
    <hyperlink ref="V268" r:id="rId585" display="http://pbs.twimg.com/profile_images/993645134372798469/pAZy1Q6j_normal.jpg"/>
    <hyperlink ref="V269" r:id="rId586" display="http://pbs.twimg.com/profile_images/430046644684341248/-WZKVmST_normal.jpeg"/>
    <hyperlink ref="V270" r:id="rId587" display="http://pbs.twimg.com/profile_images/430046644684341248/-WZKVmST_normal.jpeg"/>
    <hyperlink ref="V271" r:id="rId588" display="http://pbs.twimg.com/profile_images/430046644684341248/-WZKVmST_normal.jpeg"/>
    <hyperlink ref="V272" r:id="rId589" display="http://pbs.twimg.com/profile_images/430046644684341248/-WZKVmST_normal.jpeg"/>
    <hyperlink ref="V273" r:id="rId590" display="http://pbs.twimg.com/profile_images/430046644684341248/-WZKVmST_normal.jpeg"/>
    <hyperlink ref="V274" r:id="rId591" display="http://pbs.twimg.com/profile_images/430046644684341248/-WZKVmST_normal.jpeg"/>
    <hyperlink ref="V275" r:id="rId592" display="http://pbs.twimg.com/profile_images/430046644684341248/-WZKVmST_normal.jpeg"/>
    <hyperlink ref="V276" r:id="rId593" display="http://pbs.twimg.com/profile_images/430046644684341248/-WZKVmST_normal.jpeg"/>
    <hyperlink ref="V277" r:id="rId594" display="http://pbs.twimg.com/profile_images/430046644684341248/-WZKVmST_normal.jpeg"/>
    <hyperlink ref="V278" r:id="rId595" display="http://pbs.twimg.com/profile_images/430046644684341248/-WZKVmST_normal.jpeg"/>
    <hyperlink ref="V279" r:id="rId596" display="http://pbs.twimg.com/profile_images/430046644684341248/-WZKVmST_normal.jpeg"/>
    <hyperlink ref="V280" r:id="rId597" display="http://pbs.twimg.com/profile_images/430046644684341248/-WZKVmST_normal.jpeg"/>
    <hyperlink ref="V281" r:id="rId598" display="http://pbs.twimg.com/profile_images/430046644684341248/-WZKVmST_normal.jpeg"/>
    <hyperlink ref="V282" r:id="rId599" display="http://pbs.twimg.com/profile_images/430046644684341248/-WZKVmST_normal.jpeg"/>
    <hyperlink ref="V283" r:id="rId600" display="http://pbs.twimg.com/profile_images/430046644684341248/-WZKVmST_normal.jpeg"/>
    <hyperlink ref="V284" r:id="rId601" display="http://pbs.twimg.com/profile_images/481166094787280896/awvoeCzS_normal.jpeg"/>
    <hyperlink ref="V285" r:id="rId602" display="http://pbs.twimg.com/profile_images/960599274861015040/OQLWGaPo_normal.jpg"/>
    <hyperlink ref="V286" r:id="rId603" display="https://pbs.twimg.com/media/DrfSlznVYAE90m1.jpg"/>
    <hyperlink ref="V287" r:id="rId604" display="http://pbs.twimg.com/profile_images/891120093261942784/R5BiBf09_normal.jpg"/>
    <hyperlink ref="V288" r:id="rId605" display="http://pbs.twimg.com/profile_images/1067787108717404161/hzPo4Xv4_normal.jpg"/>
    <hyperlink ref="V289" r:id="rId606" display="http://pbs.twimg.com/profile_images/1067787108717404161/hzPo4Xv4_normal.jpg"/>
    <hyperlink ref="V290" r:id="rId607" display="http://pbs.twimg.com/profile_images/891120093261942784/R5BiBf09_normal.jpg"/>
    <hyperlink ref="V291" r:id="rId608" display="https://pbs.twimg.com/media/DrfSlznVYAE90m1.jpg"/>
    <hyperlink ref="V292" r:id="rId609" display="http://pbs.twimg.com/profile_images/891120093261942784/R5BiBf09_normal.jpg"/>
    <hyperlink ref="V293" r:id="rId610" display="https://pbs.twimg.com/media/DsKC6BLVsAApTen.jpg"/>
    <hyperlink ref="V294" r:id="rId611" display="http://pbs.twimg.com/profile_images/891120093261942784/R5BiBf09_normal.jpg"/>
    <hyperlink ref="V295" r:id="rId612" display="http://pbs.twimg.com/profile_images/891120093261942784/R5BiBf09_normal.jpg"/>
    <hyperlink ref="V296" r:id="rId613" display="https://pbs.twimg.com/media/DtGEduJXcAAS7Te.jpg"/>
    <hyperlink ref="V297" r:id="rId614" display="http://pbs.twimg.com/profile_images/891120093261942784/R5BiBf09_normal.jpg"/>
    <hyperlink ref="V298" r:id="rId615" display="http://pbs.twimg.com/profile_images/891120093261942784/R5BiBf09_normal.jpg"/>
    <hyperlink ref="V299" r:id="rId616" display="http://pbs.twimg.com/profile_images/1067787108717404161/hzPo4Xv4_normal.jpg"/>
    <hyperlink ref="V300" r:id="rId617" display="http://pbs.twimg.com/profile_images/1067787108717404161/hzPo4Xv4_normal.jpg"/>
    <hyperlink ref="V301" r:id="rId618" display="https://pbs.twimg.com/media/DtLuHUIXcAAI09b.jpg"/>
    <hyperlink ref="V302" r:id="rId619" display="https://pbs.twimg.com/media/DtLuHUIXcAAI09b.jpg"/>
    <hyperlink ref="V303" r:id="rId620" display="https://pbs.twimg.com/media/DrAv03AWoAE-b2b.jpg"/>
    <hyperlink ref="V304" r:id="rId621" display="https://pbs.twimg.com/media/DsPVmD-U8AAkA4U.jpg"/>
    <hyperlink ref="V305" r:id="rId622" display="http://pbs.twimg.com/profile_images/570658932726861824/MSzOYUtx_normal.jpeg"/>
    <hyperlink ref="V306" r:id="rId623" display="http://pbs.twimg.com/profile_images/570658932726861824/MSzOYUtx_normal.jpeg"/>
    <hyperlink ref="V307" r:id="rId624" display="http://pbs.twimg.com/profile_images/570658932726861824/MSzOYUtx_normal.jpeg"/>
    <hyperlink ref="V308" r:id="rId625" display="https://pbs.twimg.com/media/DtLuHUIXcAAI09b.jpg"/>
    <hyperlink ref="V309" r:id="rId626" display="https://pbs.twimg.com/media/DuOp-U4XcAc4RU7.jpg"/>
    <hyperlink ref="V310" r:id="rId627" display="https://pbs.twimg.com/media/Du4n5c_XcAEIfql.jpg"/>
    <hyperlink ref="V311" r:id="rId628" display="https://pbs.twimg.com/media/Du4n5c_XcAEIfql.jpg"/>
    <hyperlink ref="V312" r:id="rId629" display="https://pbs.twimg.com/media/DrVOZ91WwAAAejv.jpg"/>
    <hyperlink ref="V313" r:id="rId630" display="http://pbs.twimg.com/profile_images/1067787108717404161/hzPo4Xv4_normal.jpg"/>
    <hyperlink ref="V314" r:id="rId631" display="http://pbs.twimg.com/profile_images/1067787108717404161/hzPo4Xv4_normal.jpg"/>
    <hyperlink ref="V315" r:id="rId632" display="https://pbs.twimg.com/media/Dr6GoLfWkAEGgo_.jpg"/>
    <hyperlink ref="V316" r:id="rId633" display="http://pbs.twimg.com/profile_images/1067787108717404161/hzPo4Xv4_normal.jpg"/>
    <hyperlink ref="V317" r:id="rId634" display="http://pbs.twimg.com/profile_images/1067787108717404161/hzPo4Xv4_normal.jpg"/>
    <hyperlink ref="V318" r:id="rId635" display="http://pbs.twimg.com/profile_images/1067787108717404161/hzPo4Xv4_normal.jpg"/>
    <hyperlink ref="V319" r:id="rId636" display="https://pbs.twimg.com/media/DsYfd97WsAIgvK8.jpg"/>
    <hyperlink ref="V320" r:id="rId637" display="https://pbs.twimg.com/media/DsxeLH8XQAYZXXL.jpg"/>
    <hyperlink ref="V321" r:id="rId638" display="https://pbs.twimg.com/media/Ds74I-KWsAAFCs5.jpg"/>
    <hyperlink ref="V322" r:id="rId639" display="https://pbs.twimg.com/media/DtGEduJXcAAS7Te.jpg"/>
    <hyperlink ref="V323" r:id="rId640" display="https://pbs.twimg.com/media/DtGf8hWXcAMs9oY.jpg"/>
    <hyperlink ref="V324" r:id="rId641" display="https://pbs.twimg.com/media/DtGu7OhXcAEn_J7.jpg"/>
    <hyperlink ref="V325" r:id="rId642" display="https://pbs.twimg.com/media/DtQlecEU0AAk7F6.jpg"/>
    <hyperlink ref="V326" r:id="rId643" display="https://pbs.twimg.com/media/DtVvB-xWkAEcaF_.jpg"/>
    <hyperlink ref="V327" r:id="rId644" display="https://pbs.twimg.com/media/DtwvxPJW4AELy0f.jpg"/>
    <hyperlink ref="V328" r:id="rId645" display="https://pbs.twimg.com/media/DuEiJfGWwAI2SEw.jpg"/>
    <hyperlink ref="V329" r:id="rId646" display="https://pbs.twimg.com/media/DuKoXnHXcAACyhw.jpg"/>
    <hyperlink ref="V330" r:id="rId647" display="https://pbs.twimg.com/media/DuUkmR7WwAAOJ_Y.jpg"/>
    <hyperlink ref="V331" r:id="rId648" display="https://pbs.twimg.com/media/DudnhdnWoAUcpoh.png"/>
    <hyperlink ref="V332" r:id="rId649" display="https://pbs.twimg.com/media/DuuR929WkAIh0Tt.jpg"/>
    <hyperlink ref="V333" r:id="rId650" display="https://pbs.twimg.com/media/DuyId9wWoAEdcp3.jpg"/>
    <hyperlink ref="V334" r:id="rId651" display="http://pbs.twimg.com/profile_images/1067787108717404161/hzPo4Xv4_normal.jpg"/>
    <hyperlink ref="V335" r:id="rId652" display="https://pbs.twimg.com/media/DvWRDTAX4AAFpOv.jpg"/>
    <hyperlink ref="V336" r:id="rId653" display="https://pbs.twimg.com/media/DvgkUnAWkAA5HK4.jpg"/>
    <hyperlink ref="V337" r:id="rId654" display="https://pbs.twimg.com/media/Dv6UGz-XcAEdjgQ.jpg"/>
    <hyperlink ref="V338" r:id="rId655" display="https://pbs.twimg.com/media/DwAOu8DX0AUXLBt.jpg"/>
    <hyperlink ref="V339" r:id="rId656" display="http://pbs.twimg.com/profile_images/1067787108717404161/hzPo4Xv4_normal.jpg"/>
    <hyperlink ref="V340" r:id="rId657" display="https://pbs.twimg.com/media/DwKMZ7LWsAAOpbK.jpg"/>
    <hyperlink ref="V341" r:id="rId658" display="https://pbs.twimg.com/media/DwUXQOXX4AIKVJK.jpg"/>
    <hyperlink ref="V342" r:id="rId659" display="https://pbs.twimg.com/media/Dwab-JHX0AI6YEG.jpg"/>
    <hyperlink ref="V343" r:id="rId660" display="https://pbs.twimg.com/media/DwjukoLWoAEndCN.jpg"/>
    <hyperlink ref="V344" r:id="rId661" display="https://pbs.twimg.com/media/DwkzPV9X0AANtuE.jpg"/>
    <hyperlink ref="V345" r:id="rId662" display="https://pbs.twimg.com/media/Dwo4NHwWkAAQl3y.jpg"/>
    <hyperlink ref="V346" r:id="rId663" display="https://pbs.twimg.com/media/Dwo4pQzXgAAlPvD.jpg"/>
    <hyperlink ref="V347" r:id="rId664" display="https://pbs.twimg.com/media/DwpEsouWkAU8Cft.jpg"/>
    <hyperlink ref="V348" r:id="rId665" display="https://pbs.twimg.com/media/Dwt-UuhWwAAVhjQ.jpg"/>
    <hyperlink ref="V349" r:id="rId666" display="https://pbs.twimg.com/media/DwuBydoWsAAlq1E.jpg"/>
    <hyperlink ref="V350" r:id="rId667" display="https://pbs.twimg.com/media/Dw4U3qzXcAIvs1O.jpg"/>
    <hyperlink ref="V351" r:id="rId668" display="http://pbs.twimg.com/profile_images/1067787108717404161/hzPo4Xv4_normal.jpg"/>
    <hyperlink ref="X3" r:id="rId669" display="https://twitter.com/#!/jdwilliamson5/status/1058728790946398208"/>
    <hyperlink ref="X4" r:id="rId670" display="https://twitter.com/#!/bradleyclappxc/status/1058889193441632257"/>
    <hyperlink ref="X5" r:id="rId671" display="https://twitter.com/#!/mltmuskogee/status/1059064635972837382"/>
    <hyperlink ref="X6" r:id="rId672" display="https://twitter.com/#!/lburdine/status/1063161805701287936"/>
    <hyperlink ref="X7" r:id="rId673" display="https://twitter.com/#!/lburdine/status/1063161805701287936"/>
    <hyperlink ref="X8" r:id="rId674" display="https://twitter.com/#!/melanieluckey/status/1064948415321251840"/>
    <hyperlink ref="X9" r:id="rId675" display="https://twitter.com/#!/dudekj/status/1058435029557264385"/>
    <hyperlink ref="X10" r:id="rId676" display="https://twitter.com/#!/dudekj/status/1058435029557264385"/>
    <hyperlink ref="X11" r:id="rId677" display="https://twitter.com/#!/dudekj/status/1065244813929398272"/>
    <hyperlink ref="X12" r:id="rId678" display="https://twitter.com/#!/dudekj/status/1065244813929398272"/>
    <hyperlink ref="X13" r:id="rId679" display="https://twitter.com/#!/okgunner2002/status/1070788390348562433"/>
    <hyperlink ref="X14" r:id="rId680" display="https://twitter.com/#!/xcshelbycoal/status/1073424110091493376"/>
    <hyperlink ref="X15" r:id="rId681" display="https://twitter.com/#!/rebeccaayarspr/status/1078663337838292999"/>
    <hyperlink ref="X16" r:id="rId682" display="https://twitter.com/#!/jenharmom/status/1081308716627083271"/>
    <hyperlink ref="X17" r:id="rId683" display="https://twitter.com/#!/wbruce44/status/1081348705536565248"/>
    <hyperlink ref="X18" r:id="rId684" display="https://twitter.com/#!/wbruce44/status/1081348705536565248"/>
    <hyperlink ref="X19" r:id="rId685" display="https://twitter.com/#!/wbruce44/status/1081348705536565248"/>
    <hyperlink ref="X20" r:id="rId686" display="https://twitter.com/#!/wbruce44/status/1081348705536565248"/>
    <hyperlink ref="X21" r:id="rId687" display="https://twitter.com/#!/wbruce44/status/1081348705536565248"/>
    <hyperlink ref="X22" r:id="rId688" display="https://twitter.com/#!/wbruce44/status/1081348705536565248"/>
    <hyperlink ref="X23" r:id="rId689" display="https://twitter.com/#!/exchangeclubns/status/1083473537896202240"/>
    <hyperlink ref="X24" r:id="rId690" display="https://twitter.com/#!/tracey_edwards/status/1060547788847616001"/>
    <hyperlink ref="X25" r:id="rId691" display="https://twitter.com/#!/getvetshoused/status/1061576939020914688"/>
    <hyperlink ref="X26" r:id="rId692" display="https://twitter.com/#!/tracey_edwards/status/1060547788847616001"/>
    <hyperlink ref="X27" r:id="rId693" display="https://twitter.com/#!/getvetshoused/status/1061576939020914688"/>
    <hyperlink ref="X28" r:id="rId694" display="https://twitter.com/#!/tracey_edwards/status/1060547788847616001"/>
    <hyperlink ref="X29" r:id="rId695" display="https://twitter.com/#!/higginsmba/status/1073618600794181632"/>
    <hyperlink ref="X30" r:id="rId696" display="https://twitter.com/#!/tracey_edwards/status/1073573671229448192"/>
    <hyperlink ref="X31" r:id="rId697" display="https://twitter.com/#!/bsolder/status/1058400000961662983"/>
    <hyperlink ref="X32" r:id="rId698" display="https://twitter.com/#!/bsolder/status/1059184251650883585"/>
    <hyperlink ref="X33" r:id="rId699" display="https://twitter.com/#!/cinlong/status/1061333275896147970"/>
    <hyperlink ref="X34" r:id="rId700" display="https://twitter.com/#!/cinlong/status/1064601883367616518"/>
    <hyperlink ref="X35" r:id="rId701" display="https://twitter.com/#!/bsolder/status/1061661865430925315"/>
    <hyperlink ref="X36" r:id="rId702" display="https://twitter.com/#!/bsolder/status/1063928795818790915"/>
    <hyperlink ref="X37" r:id="rId703" display="https://twitter.com/#!/bsolder/status/1063928795818790915"/>
    <hyperlink ref="X38" r:id="rId704" display="https://twitter.com/#!/bsolder/status/1063951784497086464"/>
    <hyperlink ref="X39" r:id="rId705" display="https://twitter.com/#!/bsolder/status/1063951784497086464"/>
    <hyperlink ref="X40" r:id="rId706" display="https://twitter.com/#!/dudekj/status/1065244813929398272"/>
    <hyperlink ref="X41" r:id="rId707" display="https://twitter.com/#!/bsolder/status/1059184251650883585"/>
    <hyperlink ref="X42" r:id="rId708" display="https://twitter.com/#!/bsolder/status/1063951784497086464"/>
    <hyperlink ref="X43" r:id="rId709" display="https://twitter.com/#!/georgemgray1/status/1084123778362327040"/>
    <hyperlink ref="X44" r:id="rId710" display="https://twitter.com/#!/bsolder/status/1063951784497086464"/>
    <hyperlink ref="X45" r:id="rId711" display="https://twitter.com/#!/bsolder/status/1060354575817981954"/>
    <hyperlink ref="X46" r:id="rId712" display="https://twitter.com/#!/exchangeclublh/status/1062436611034697729"/>
    <hyperlink ref="X47" r:id="rId713" display="https://twitter.com/#!/exchangeclublh/status/1083404348686811136"/>
    <hyperlink ref="X48" r:id="rId714" display="https://twitter.com/#!/exchangeclublh/status/1083404458837581824"/>
    <hyperlink ref="X49" r:id="rId715" display="https://twitter.com/#!/exchangeclublh/status/1084882756365107200"/>
    <hyperlink ref="X50" r:id="rId716" display="https://twitter.com/#!/docassar/status/1059826476424617985"/>
    <hyperlink ref="X51" r:id="rId717" display="https://twitter.com/#!/docassar/status/1059826476424617985"/>
    <hyperlink ref="X52" r:id="rId718" display="https://twitter.com/#!/docassar/status/1059826476424617985"/>
    <hyperlink ref="X53" r:id="rId719" display="https://twitter.com/#!/docassar/status/1059826476424617985"/>
    <hyperlink ref="X54" r:id="rId720" display="https://twitter.com/#!/docassar/status/1059826476424617985"/>
    <hyperlink ref="X55" r:id="rId721" display="https://twitter.com/#!/docassar/status/1059809205740285957"/>
    <hyperlink ref="X56" r:id="rId722" display="https://twitter.com/#!/docassar/status/1059826476424617985"/>
    <hyperlink ref="X57" r:id="rId723" display="https://twitter.com/#!/docassar/status/1059826569143820290"/>
    <hyperlink ref="X58" r:id="rId724" display="https://twitter.com/#!/docassar/status/1059826569143820290"/>
    <hyperlink ref="X59" r:id="rId725" display="https://twitter.com/#!/docassar/status/1059809205740285957"/>
    <hyperlink ref="X60" r:id="rId726" display="https://twitter.com/#!/docassar/status/1059826569143820290"/>
    <hyperlink ref="X61" r:id="rId727" display="https://twitter.com/#!/docassar/status/1059847614957535234"/>
    <hyperlink ref="X62" r:id="rId728" display="https://twitter.com/#!/docassar/status/1059847614957535234"/>
    <hyperlink ref="X63" r:id="rId729" display="https://twitter.com/#!/docassar/status/1059809205740285957"/>
    <hyperlink ref="X64" r:id="rId730" display="https://twitter.com/#!/docassar/status/1059826476424617985"/>
    <hyperlink ref="X65" r:id="rId731" display="https://twitter.com/#!/docassar/status/1059826569143820290"/>
    <hyperlink ref="X66" r:id="rId732" display="https://twitter.com/#!/docassar/status/1059847614957535234"/>
    <hyperlink ref="X67" r:id="rId733" display="https://twitter.com/#!/docassar/status/1059809205740285957"/>
    <hyperlink ref="X68" r:id="rId734" display="https://twitter.com/#!/docassar/status/1059826569143820290"/>
    <hyperlink ref="X69" r:id="rId735" display="https://twitter.com/#!/docassar/status/1059847614957535234"/>
    <hyperlink ref="X70" r:id="rId736" display="https://twitter.com/#!/docassar/status/1059809205740285957"/>
    <hyperlink ref="X71" r:id="rId737" display="https://twitter.com/#!/docassar/status/1059826476424617985"/>
    <hyperlink ref="X72" r:id="rId738" display="https://twitter.com/#!/docassar/status/1059826569143820290"/>
    <hyperlink ref="X73" r:id="rId739" display="https://twitter.com/#!/docassar/status/1059847614957535234"/>
    <hyperlink ref="X74" r:id="rId740" display="https://twitter.com/#!/docassar/status/1059847614957535234"/>
    <hyperlink ref="X75" r:id="rId741" display="https://twitter.com/#!/docassar/status/1059809205740285957"/>
    <hyperlink ref="X76" r:id="rId742" display="https://twitter.com/#!/docassar/status/1059847614957535234"/>
    <hyperlink ref="X77" r:id="rId743" display="https://twitter.com/#!/docassar/status/1059847681709928448"/>
    <hyperlink ref="X78" r:id="rId744" display="https://twitter.com/#!/docassar/status/1059847681709928448"/>
    <hyperlink ref="X79" r:id="rId745" display="https://twitter.com/#!/docassar/status/1059847681709928448"/>
    <hyperlink ref="X80" r:id="rId746" display="https://twitter.com/#!/docassar/status/1059847681709928448"/>
    <hyperlink ref="X81" r:id="rId747" display="https://twitter.com/#!/docassar/status/1059809205740285957"/>
    <hyperlink ref="X82" r:id="rId748" display="https://twitter.com/#!/docassar/status/1059826569143820290"/>
    <hyperlink ref="X83" r:id="rId749" display="https://twitter.com/#!/docassar/status/1059847614957535234"/>
    <hyperlink ref="X84" r:id="rId750" display="https://twitter.com/#!/docassar/status/1059847681709928448"/>
    <hyperlink ref="X85" r:id="rId751" display="https://twitter.com/#!/docassar/status/1059809205740285957"/>
    <hyperlink ref="X86" r:id="rId752" display="https://twitter.com/#!/docassar/status/1059826569143820290"/>
    <hyperlink ref="X87" r:id="rId753" display="https://twitter.com/#!/docassar/status/1059847681709928448"/>
    <hyperlink ref="X88" r:id="rId754" display="https://twitter.com/#!/docassar/status/1059847681709928448"/>
    <hyperlink ref="X89" r:id="rId755" display="https://twitter.com/#!/docassar/status/1059847681709928448"/>
    <hyperlink ref="X90" r:id="rId756" display="https://twitter.com/#!/docassar/status/1059809205740285957"/>
    <hyperlink ref="X91" r:id="rId757" display="https://twitter.com/#!/docassar/status/1059847681709928448"/>
    <hyperlink ref="X92" r:id="rId758" display="https://twitter.com/#!/docassar/status/1059809205740285957"/>
    <hyperlink ref="X93" r:id="rId759" display="https://twitter.com/#!/docassar/status/1059826476424617985"/>
    <hyperlink ref="X94" r:id="rId760" display="https://twitter.com/#!/docassar/status/1059826569143820290"/>
    <hyperlink ref="X95" r:id="rId761" display="https://twitter.com/#!/docassar/status/1059847614957535234"/>
    <hyperlink ref="X96" r:id="rId762" display="https://twitter.com/#!/docassar/status/1060510013909860353"/>
    <hyperlink ref="X97" r:id="rId763" display="https://twitter.com/#!/tulsaxc/status/1072238202709336064"/>
    <hyperlink ref="X98" r:id="rId764" display="https://twitter.com/#!/xcmuskogee/status/1072238796954050560"/>
    <hyperlink ref="X99" r:id="rId765" display="https://twitter.com/#!/docassar/status/1060510013909860353"/>
    <hyperlink ref="X100" r:id="rId766" display="https://twitter.com/#!/docassar/status/1062672449198792704"/>
    <hyperlink ref="X101" r:id="rId767" display="https://twitter.com/#!/docassar/status/1060510013909860353"/>
    <hyperlink ref="X102" r:id="rId768" display="https://twitter.com/#!/docassar/status/1062672449198792704"/>
    <hyperlink ref="X103" r:id="rId769" display="https://twitter.com/#!/docassar/status/1060510013909860353"/>
    <hyperlink ref="X104" r:id="rId770" display="https://twitter.com/#!/docassar/status/1062672449198792704"/>
    <hyperlink ref="X105" r:id="rId771" display="https://twitter.com/#!/xcmuskogee/status/1058370277380366336"/>
    <hyperlink ref="X106" r:id="rId772" display="https://twitter.com/#!/xcmuskogee/status/1070788346576818176"/>
    <hyperlink ref="X107" r:id="rId773" display="https://twitter.com/#!/xcmuskogee/status/1070867868273831938"/>
    <hyperlink ref="X108" r:id="rId774" display="https://twitter.com/#!/xcmuskogee/status/1081010061697265669"/>
    <hyperlink ref="X109" r:id="rId775" display="https://twitter.com/#!/docassar/status/1060510013909860353"/>
    <hyperlink ref="X110" r:id="rId776" display="https://twitter.com/#!/docassar/status/1062672449198792704"/>
    <hyperlink ref="X111" r:id="rId777" display="https://twitter.com/#!/xchanover/status/1058102994997272576"/>
    <hyperlink ref="X112" r:id="rId778" display="https://twitter.com/#!/xchanover/status/1081308618451021824"/>
    <hyperlink ref="X113" r:id="rId779" display="https://twitter.com/#!/docassar/status/1060510013909860353"/>
    <hyperlink ref="X114" r:id="rId780" display="https://twitter.com/#!/docassar/status/1062672449198792704"/>
    <hyperlink ref="X115" r:id="rId781" display="https://twitter.com/#!/docassar/status/1062683790919770112"/>
    <hyperlink ref="X116" r:id="rId782" display="https://twitter.com/#!/docassar/status/1062683790919770112"/>
    <hyperlink ref="X117" r:id="rId783" display="https://twitter.com/#!/docassar/status/1064920642691260417"/>
    <hyperlink ref="X118" r:id="rId784" display="https://twitter.com/#!/docassar/status/1066702005522055168"/>
    <hyperlink ref="X119" r:id="rId785" display="https://twitter.com/#!/docassar/status/1069464992162988033"/>
    <hyperlink ref="X120" r:id="rId786" display="https://twitter.com/#!/docassar/status/1062683790919770112"/>
    <hyperlink ref="X121" r:id="rId787" display="https://twitter.com/#!/docassar/status/1064920642691260417"/>
    <hyperlink ref="X122" r:id="rId788" display="https://twitter.com/#!/docassar/status/1066702005522055168"/>
    <hyperlink ref="X123" r:id="rId789" display="https://twitter.com/#!/docassar/status/1069464992162988033"/>
    <hyperlink ref="X124" r:id="rId790" display="https://twitter.com/#!/docassar/status/1062683790919770112"/>
    <hyperlink ref="X125" r:id="rId791" display="https://twitter.com/#!/docassar/status/1064920642691260417"/>
    <hyperlink ref="X126" r:id="rId792" display="https://twitter.com/#!/docassar/status/1066702005522055168"/>
    <hyperlink ref="X127" r:id="rId793" display="https://twitter.com/#!/docassar/status/1069464992162988033"/>
    <hyperlink ref="X128" r:id="rId794" display="https://twitter.com/#!/docassar/status/1072852752110358528"/>
    <hyperlink ref="X129" r:id="rId795" display="https://twitter.com/#!/docassar/status/1074290749829722112"/>
    <hyperlink ref="X130" r:id="rId796" display="https://twitter.com/#!/docassar/status/1081566816286265344"/>
    <hyperlink ref="X131" r:id="rId797" display="https://twitter.com/#!/docassar/status/1084090281090260993"/>
    <hyperlink ref="X132" r:id="rId798" display="https://twitter.com/#!/docassar/status/1072852752110358528"/>
    <hyperlink ref="X133" r:id="rId799" display="https://twitter.com/#!/docassar/status/1077986708891856897"/>
    <hyperlink ref="X134" r:id="rId800" display="https://twitter.com/#!/docassar/status/1080868254191681538"/>
    <hyperlink ref="X135" r:id="rId801" display="https://twitter.com/#!/docassar/status/1082754040042270720"/>
    <hyperlink ref="X136" r:id="rId802" display="https://twitter.com/#!/docassar/status/1083339457590378496"/>
    <hyperlink ref="X137" r:id="rId803" display="https://twitter.com/#!/docassar/status/1084090281090260993"/>
    <hyperlink ref="X138" r:id="rId804" display="https://twitter.com/#!/docassar/status/1084462689953435648"/>
    <hyperlink ref="X139" r:id="rId805" display="https://twitter.com/#!/docassar/status/1084922754611204096"/>
    <hyperlink ref="X140" r:id="rId806" display="https://twitter.com/#!/docassar/status/1062683790919770112"/>
    <hyperlink ref="X141" r:id="rId807" display="https://twitter.com/#!/docassar/status/1064920642691260417"/>
    <hyperlink ref="X142" r:id="rId808" display="https://twitter.com/#!/docassar/status/1066702005522055168"/>
    <hyperlink ref="X143" r:id="rId809" display="https://twitter.com/#!/docassar/status/1069464992162988033"/>
    <hyperlink ref="X144" r:id="rId810" display="https://twitter.com/#!/docassar/status/1072852752110358528"/>
    <hyperlink ref="X145" r:id="rId811" display="https://twitter.com/#!/docassar/status/1074290749829722112"/>
    <hyperlink ref="X146" r:id="rId812" display="https://twitter.com/#!/docassar/status/1077986708891856897"/>
    <hyperlink ref="X147" r:id="rId813" display="https://twitter.com/#!/docassar/status/1080868254191681538"/>
    <hyperlink ref="X148" r:id="rId814" display="https://twitter.com/#!/docassar/status/1081566816286265344"/>
    <hyperlink ref="X149" r:id="rId815" display="https://twitter.com/#!/docassar/status/1082754040042270720"/>
    <hyperlink ref="X150" r:id="rId816" display="https://twitter.com/#!/docassar/status/1083339457590378496"/>
    <hyperlink ref="X151" r:id="rId817" display="https://twitter.com/#!/mjoehlerich/status/1082799687030038528"/>
    <hyperlink ref="X152" r:id="rId818" display="https://twitter.com/#!/mjoehlerich/status/1083440222346502144"/>
    <hyperlink ref="X153" r:id="rId819" display="https://twitter.com/#!/docassar/status/1062683790919770112"/>
    <hyperlink ref="X154" r:id="rId820" display="https://twitter.com/#!/docassar/status/1064920642691260417"/>
    <hyperlink ref="X155" r:id="rId821" display="https://twitter.com/#!/docassar/status/1066702005522055168"/>
    <hyperlink ref="X156" r:id="rId822" display="https://twitter.com/#!/docassar/status/1069464992162988033"/>
    <hyperlink ref="X157" r:id="rId823" display="https://twitter.com/#!/docassar/status/1072852752110358528"/>
    <hyperlink ref="X158" r:id="rId824" display="https://twitter.com/#!/docassar/status/1074290749829722112"/>
    <hyperlink ref="X159" r:id="rId825" display="https://twitter.com/#!/docassar/status/1077986708891856897"/>
    <hyperlink ref="X160" r:id="rId826" display="https://twitter.com/#!/docassar/status/1080868254191681538"/>
    <hyperlink ref="X161" r:id="rId827" display="https://twitter.com/#!/docassar/status/1081566816286265344"/>
    <hyperlink ref="X162" r:id="rId828" display="https://twitter.com/#!/docassar/status/1082754040042270720"/>
    <hyperlink ref="X163" r:id="rId829" display="https://twitter.com/#!/docassar/status/1083339457590378496"/>
    <hyperlink ref="X164" r:id="rId830" display="https://twitter.com/#!/mjoehlerich/status/1082799687030038528"/>
    <hyperlink ref="X165" r:id="rId831" display="https://twitter.com/#!/mjoehlerich/status/1083440222346502144"/>
    <hyperlink ref="X166" r:id="rId832" display="https://twitter.com/#!/mjoehlerich/status/1084142460379385856"/>
    <hyperlink ref="X167" r:id="rId833" display="https://twitter.com/#!/mjoehlerich/status/1084507563746459648"/>
    <hyperlink ref="X168" r:id="rId834" display="https://twitter.com/#!/mjoehlerich/status/1084936051934736384"/>
    <hyperlink ref="X169" r:id="rId835" display="https://twitter.com/#!/docassar/status/1074290749829722112"/>
    <hyperlink ref="X170" r:id="rId836" display="https://twitter.com/#!/docassar/status/1077986708891856897"/>
    <hyperlink ref="X171" r:id="rId837" display="https://twitter.com/#!/docassar/status/1080868254191681538"/>
    <hyperlink ref="X172" r:id="rId838" display="https://twitter.com/#!/docassar/status/1081566816286265344"/>
    <hyperlink ref="X173" r:id="rId839" display="https://twitter.com/#!/docassar/status/1082754040042270720"/>
    <hyperlink ref="X174" r:id="rId840" display="https://twitter.com/#!/docassar/status/1083339457590378496"/>
    <hyperlink ref="X175" r:id="rId841" display="https://twitter.com/#!/docassar/status/1084090281090260993"/>
    <hyperlink ref="X176" r:id="rId842" display="https://twitter.com/#!/docassar/status/1084462689953435648"/>
    <hyperlink ref="X177" r:id="rId843" display="https://twitter.com/#!/docassar/status/1084922754611204096"/>
    <hyperlink ref="X178" r:id="rId844" display="https://twitter.com/#!/mjoehlerich/status/1084142460379385856"/>
    <hyperlink ref="X179" r:id="rId845" display="https://twitter.com/#!/mjoehlerich/status/1084507563746459648"/>
    <hyperlink ref="X180" r:id="rId846" display="https://twitter.com/#!/mjoehlerich/status/1084936051934736384"/>
    <hyperlink ref="X181" r:id="rId847" display="https://twitter.com/#!/docassar/status/1074290749829722112"/>
    <hyperlink ref="X182" r:id="rId848" display="https://twitter.com/#!/docassar/status/1077986708891856897"/>
    <hyperlink ref="X183" r:id="rId849" display="https://twitter.com/#!/docassar/status/1080868254191681538"/>
    <hyperlink ref="X184" r:id="rId850" display="https://twitter.com/#!/docassar/status/1081566816286265344"/>
    <hyperlink ref="X185" r:id="rId851" display="https://twitter.com/#!/docassar/status/1082754040042270720"/>
    <hyperlink ref="X186" r:id="rId852" display="https://twitter.com/#!/docassar/status/1083339457590378496"/>
    <hyperlink ref="X187" r:id="rId853" display="https://twitter.com/#!/docassar/status/1084090281090260993"/>
    <hyperlink ref="X188" r:id="rId854" display="https://twitter.com/#!/docassar/status/1084462689953435648"/>
    <hyperlink ref="X189" r:id="rId855" display="https://twitter.com/#!/docassar/status/1084922754611204096"/>
    <hyperlink ref="X190" r:id="rId856" display="https://twitter.com/#!/mjoehlerich/status/1084142460379385856"/>
    <hyperlink ref="X191" r:id="rId857" display="https://twitter.com/#!/mjoehlerich/status/1084507563746459648"/>
    <hyperlink ref="X192" r:id="rId858" display="https://twitter.com/#!/mjoehlerich/status/1084936051934736384"/>
    <hyperlink ref="X193" r:id="rId859" display="https://twitter.com/#!/docassar/status/1062683790919770112"/>
    <hyperlink ref="X194" r:id="rId860" display="https://twitter.com/#!/docassar/status/1064920642691260417"/>
    <hyperlink ref="X195" r:id="rId861" display="https://twitter.com/#!/docassar/status/1066702005522055168"/>
    <hyperlink ref="X196" r:id="rId862" display="https://twitter.com/#!/docassar/status/1069464992162988033"/>
    <hyperlink ref="X197" r:id="rId863" display="https://twitter.com/#!/docassar/status/1072852752110358528"/>
    <hyperlink ref="X198" r:id="rId864" display="https://twitter.com/#!/docassar/status/1074290749829722112"/>
    <hyperlink ref="X199" r:id="rId865" display="https://twitter.com/#!/docassar/status/1077986708891856897"/>
    <hyperlink ref="X200" r:id="rId866" display="https://twitter.com/#!/docassar/status/1080868254191681538"/>
    <hyperlink ref="X201" r:id="rId867" display="https://twitter.com/#!/docassar/status/1081566816286265344"/>
    <hyperlink ref="X202" r:id="rId868" display="https://twitter.com/#!/docassar/status/1082754040042270720"/>
    <hyperlink ref="X203" r:id="rId869" display="https://twitter.com/#!/docassar/status/1083339457590378496"/>
    <hyperlink ref="X204" r:id="rId870" display="https://twitter.com/#!/docassar/status/1084090281090260993"/>
    <hyperlink ref="X205" r:id="rId871" display="https://twitter.com/#!/docassar/status/1084462689953435648"/>
    <hyperlink ref="X206" r:id="rId872" display="https://twitter.com/#!/docassar/status/1084922754611204096"/>
    <hyperlink ref="X207" r:id="rId873" display="https://twitter.com/#!/mjoehlerich/status/1082799687030038528"/>
    <hyperlink ref="X208" r:id="rId874" display="https://twitter.com/#!/mjoehlerich/status/1083440222346502144"/>
    <hyperlink ref="X209" r:id="rId875" display="https://twitter.com/#!/mjoehlerich/status/1084142460379385856"/>
    <hyperlink ref="X210" r:id="rId876" display="https://twitter.com/#!/mjoehlerich/status/1084507563746459648"/>
    <hyperlink ref="X211" r:id="rId877" display="https://twitter.com/#!/mjoehlerich/status/1084936051934736384"/>
    <hyperlink ref="X212" r:id="rId878" display="https://twitter.com/#!/tracey_edwards/status/1063556400788328448"/>
    <hyperlink ref="X213" r:id="rId879" display="https://twitter.com/#!/docassar/status/1060510013909860353"/>
    <hyperlink ref="X214" r:id="rId880" display="https://twitter.com/#!/docassar/status/1060510013909860353"/>
    <hyperlink ref="X215" r:id="rId881" display="https://twitter.com/#!/docassar/status/1060510013909860353"/>
    <hyperlink ref="X216" r:id="rId882" display="https://twitter.com/#!/docassar/status/1062672449198792704"/>
    <hyperlink ref="X217" r:id="rId883" display="https://twitter.com/#!/docassar/status/1062672449198792704"/>
    <hyperlink ref="X218" r:id="rId884" display="https://twitter.com/#!/docassar/status/1062672449198792704"/>
    <hyperlink ref="X219" r:id="rId885" display="https://twitter.com/#!/docassar/status/1062672449198792704"/>
    <hyperlink ref="X220" r:id="rId886" display="https://twitter.com/#!/docassar/status/1062683790919770112"/>
    <hyperlink ref="X221" r:id="rId887" display="https://twitter.com/#!/docassar/status/1062683790919770112"/>
    <hyperlink ref="X222" r:id="rId888" display="https://twitter.com/#!/docassar/status/1064920642691260417"/>
    <hyperlink ref="X223" r:id="rId889" display="https://twitter.com/#!/docassar/status/1064920642691260417"/>
    <hyperlink ref="X224" r:id="rId890" display="https://twitter.com/#!/docassar/status/1064920642691260417"/>
    <hyperlink ref="X225" r:id="rId891" display="https://twitter.com/#!/docassar/status/1066535108264419336"/>
    <hyperlink ref="X226" r:id="rId892" display="https://twitter.com/#!/docassar/status/1066702005522055168"/>
    <hyperlink ref="X227" r:id="rId893" display="https://twitter.com/#!/docassar/status/1066702005522055168"/>
    <hyperlink ref="X228" r:id="rId894" display="https://twitter.com/#!/docassar/status/1066702005522055168"/>
    <hyperlink ref="X229" r:id="rId895" display="https://twitter.com/#!/docassar/status/1069464992162988033"/>
    <hyperlink ref="X230" r:id="rId896" display="https://twitter.com/#!/docassar/status/1069464992162988033"/>
    <hyperlink ref="X231" r:id="rId897" display="https://twitter.com/#!/docassar/status/1069464992162988033"/>
    <hyperlink ref="X232" r:id="rId898" display="https://twitter.com/#!/docassar/status/1072852752110358528"/>
    <hyperlink ref="X233" r:id="rId899" display="https://twitter.com/#!/docassar/status/1072852752110358528"/>
    <hyperlink ref="X234" r:id="rId900" display="https://twitter.com/#!/docassar/status/1072852752110358528"/>
    <hyperlink ref="X235" r:id="rId901" display="https://twitter.com/#!/docassar/status/1072852752110358528"/>
    <hyperlink ref="X236" r:id="rId902" display="https://twitter.com/#!/docassar/status/1074290749829722112"/>
    <hyperlink ref="X237" r:id="rId903" display="https://twitter.com/#!/docassar/status/1074290749829722112"/>
    <hyperlink ref="X238" r:id="rId904" display="https://twitter.com/#!/docassar/status/1074290749829722112"/>
    <hyperlink ref="X239" r:id="rId905" display="https://twitter.com/#!/docassar/status/1077986708891856897"/>
    <hyperlink ref="X240" r:id="rId906" display="https://twitter.com/#!/docassar/status/1077986708891856897"/>
    <hyperlink ref="X241" r:id="rId907" display="https://twitter.com/#!/docassar/status/1077986708891856897"/>
    <hyperlink ref="X242" r:id="rId908" display="https://twitter.com/#!/docassar/status/1080868254191681538"/>
    <hyperlink ref="X243" r:id="rId909" display="https://twitter.com/#!/docassar/status/1080868254191681538"/>
    <hyperlink ref="X244" r:id="rId910" display="https://twitter.com/#!/docassar/status/1080868254191681538"/>
    <hyperlink ref="X245" r:id="rId911" display="https://twitter.com/#!/docassar/status/1081189001405583360"/>
    <hyperlink ref="X246" r:id="rId912" display="https://twitter.com/#!/docassar/status/1081566816286265344"/>
    <hyperlink ref="X247" r:id="rId913" display="https://twitter.com/#!/docassar/status/1081566816286265344"/>
    <hyperlink ref="X248" r:id="rId914" display="https://twitter.com/#!/docassar/status/1081566816286265344"/>
    <hyperlink ref="X249" r:id="rId915" display="https://twitter.com/#!/docassar/status/1082754040042270720"/>
    <hyperlink ref="X250" r:id="rId916" display="https://twitter.com/#!/docassar/status/1082754040042270720"/>
    <hyperlink ref="X251" r:id="rId917" display="https://twitter.com/#!/docassar/status/1082754040042270720"/>
    <hyperlink ref="X252" r:id="rId918" display="https://twitter.com/#!/docassar/status/1083339457590378496"/>
    <hyperlink ref="X253" r:id="rId919" display="https://twitter.com/#!/docassar/status/1083339457590378496"/>
    <hyperlink ref="X254" r:id="rId920" display="https://twitter.com/#!/docassar/status/1083339457590378496"/>
    <hyperlink ref="X255" r:id="rId921" display="https://twitter.com/#!/docassar/status/1084090281090260993"/>
    <hyperlink ref="X256" r:id="rId922" display="https://twitter.com/#!/docassar/status/1084090281090260993"/>
    <hyperlink ref="X257" r:id="rId923" display="https://twitter.com/#!/docassar/status/1084090281090260993"/>
    <hyperlink ref="X258" r:id="rId924" display="https://twitter.com/#!/docassar/status/1084090281090260993"/>
    <hyperlink ref="X259" r:id="rId925" display="https://twitter.com/#!/docassar/status/1084462689953435648"/>
    <hyperlink ref="X260" r:id="rId926" display="https://twitter.com/#!/docassar/status/1084462689953435648"/>
    <hyperlink ref="X261" r:id="rId927" display="https://twitter.com/#!/docassar/status/1084462689953435648"/>
    <hyperlink ref="X262" r:id="rId928" display="https://twitter.com/#!/docassar/status/1084462689953435648"/>
    <hyperlink ref="X263" r:id="rId929" display="https://twitter.com/#!/docassar/status/1084462689953435648"/>
    <hyperlink ref="X264" r:id="rId930" display="https://twitter.com/#!/docassar/status/1084922754611204096"/>
    <hyperlink ref="X265" r:id="rId931" display="https://twitter.com/#!/docassar/status/1084922754611204096"/>
    <hyperlink ref="X266" r:id="rId932" display="https://twitter.com/#!/docassar/status/1084922754611204096"/>
    <hyperlink ref="X267" r:id="rId933" display="https://twitter.com/#!/docassar/status/1084922754611204096"/>
    <hyperlink ref="X268" r:id="rId934" display="https://twitter.com/#!/docassar/status/1084922754611204096"/>
    <hyperlink ref="X269" r:id="rId935" display="https://twitter.com/#!/mjoehlerich/status/1082799687030038528"/>
    <hyperlink ref="X270" r:id="rId936" display="https://twitter.com/#!/mjoehlerich/status/1083440222346502144"/>
    <hyperlink ref="X271" r:id="rId937" display="https://twitter.com/#!/mjoehlerich/status/1084142460379385856"/>
    <hyperlink ref="X272" r:id="rId938" display="https://twitter.com/#!/mjoehlerich/status/1084507563746459648"/>
    <hyperlink ref="X273" r:id="rId939" display="https://twitter.com/#!/mjoehlerich/status/1084936051934736384"/>
    <hyperlink ref="X274" r:id="rId940" display="https://twitter.com/#!/mjoehlerich/status/1082799687030038528"/>
    <hyperlink ref="X275" r:id="rId941" display="https://twitter.com/#!/mjoehlerich/status/1082799687030038528"/>
    <hyperlink ref="X276" r:id="rId942" display="https://twitter.com/#!/mjoehlerich/status/1083440222346502144"/>
    <hyperlink ref="X277" r:id="rId943" display="https://twitter.com/#!/mjoehlerich/status/1083440222346502144"/>
    <hyperlink ref="X278" r:id="rId944" display="https://twitter.com/#!/mjoehlerich/status/1084142460379385856"/>
    <hyperlink ref="X279" r:id="rId945" display="https://twitter.com/#!/mjoehlerich/status/1084142460379385856"/>
    <hyperlink ref="X280" r:id="rId946" display="https://twitter.com/#!/mjoehlerich/status/1084507563746459648"/>
    <hyperlink ref="X281" r:id="rId947" display="https://twitter.com/#!/mjoehlerich/status/1084507563746459648"/>
    <hyperlink ref="X282" r:id="rId948" display="https://twitter.com/#!/mjoehlerich/status/1084936051934736384"/>
    <hyperlink ref="X283" r:id="rId949" display="https://twitter.com/#!/mjoehlerich/status/1084936051934736384"/>
    <hyperlink ref="X284" r:id="rId950" display="https://twitter.com/#!/exmississippi/status/1085245739020832768"/>
    <hyperlink ref="X285" r:id="rId951" display="https://twitter.com/#!/getvetshoused/status/1061576939020914688"/>
    <hyperlink ref="X286" r:id="rId952" display="https://twitter.com/#!/tracey_edwards/status/1060547788847616001"/>
    <hyperlink ref="X287" r:id="rId953" display="https://twitter.com/#!/tracey_edwards/status/1060557345430953989"/>
    <hyperlink ref="X288" r:id="rId954" display="https://twitter.com/#!/exchangeclub/status/1060556967897370624"/>
    <hyperlink ref="X289" r:id="rId955" display="https://twitter.com/#!/exchangeclub/status/1062385417385848832"/>
    <hyperlink ref="X290" r:id="rId956" display="https://twitter.com/#!/tracey_edwards/status/1058052430628315138"/>
    <hyperlink ref="X291" r:id="rId957" display="https://twitter.com/#!/tracey_edwards/status/1060547788847616001"/>
    <hyperlink ref="X292" r:id="rId958" display="https://twitter.com/#!/tracey_edwards/status/1060557345430953989"/>
    <hyperlink ref="X293" r:id="rId959" display="https://twitter.com/#!/tracey_edwards/status/1063556400788328448"/>
    <hyperlink ref="X294" r:id="rId960" display="https://twitter.com/#!/tracey_edwards/status/1063564944002625536"/>
    <hyperlink ref="X295" r:id="rId961" display="https://twitter.com/#!/tracey_edwards/status/1064656532724465664"/>
    <hyperlink ref="X296" r:id="rId962" display="https://twitter.com/#!/tracey_edwards/status/1067807257004580870"/>
    <hyperlink ref="X297" r:id="rId963" display="https://twitter.com/#!/tracey_edwards/status/1073573913202954240"/>
    <hyperlink ref="X298" r:id="rId964" display="https://twitter.com/#!/tracey_edwards/status/1083485759758307328"/>
    <hyperlink ref="X299" r:id="rId965" display="https://twitter.com/#!/exchangeclub/status/1060556967897370624"/>
    <hyperlink ref="X300" r:id="rId966" display="https://twitter.com/#!/exchangeclub/status/1063530405331124225"/>
    <hyperlink ref="X301" r:id="rId967" display="https://twitter.com/#!/exchangeclub/status/1068177889856753665"/>
    <hyperlink ref="X302" r:id="rId968" display="https://twitter.com/#!/exchangeclub/status/1068177889856753665"/>
    <hyperlink ref="X303" r:id="rId969" display="https://twitter.com/#!/bsolder/status/1058398504882704384"/>
    <hyperlink ref="X304" r:id="rId970" display="https://twitter.com/#!/bsolder/status/1063928795818790915"/>
    <hyperlink ref="X305" r:id="rId971" display="https://twitter.com/#!/bsolder/status/1070835496815902720"/>
    <hyperlink ref="X306" r:id="rId972" display="https://twitter.com/#!/bsolder/status/1073391769826545664"/>
    <hyperlink ref="X307" r:id="rId973" display="https://twitter.com/#!/bsolder/status/1084868774451384321"/>
    <hyperlink ref="X308" r:id="rId974" display="https://twitter.com/#!/exchangeclub/status/1068177889856753665"/>
    <hyperlink ref="X309" r:id="rId975" display="https://twitter.com/#!/exchangeclub/status/1072888033052188677"/>
    <hyperlink ref="X310" r:id="rId976" display="https://twitter.com/#!/exchangeclub/status/1075841286446465024"/>
    <hyperlink ref="X311" r:id="rId977" display="https://twitter.com/#!/exchangeclub/status/1075841286446465024"/>
    <hyperlink ref="X312" r:id="rId978" display="https://twitter.com/#!/exchangeclub/status/1059839610258423812"/>
    <hyperlink ref="X313" r:id="rId979" display="https://twitter.com/#!/exchangeclub/status/1060271779292348425"/>
    <hyperlink ref="X314" r:id="rId980" display="https://twitter.com/#!/exchangeclub/status/1060996337087451136"/>
    <hyperlink ref="X315" r:id="rId981" display="https://twitter.com/#!/exchangeclub/status/1062434596531388416"/>
    <hyperlink ref="X316" r:id="rId982" display="https://twitter.com/#!/exchangeclub/status/1062795092333916160"/>
    <hyperlink ref="X317" r:id="rId983" display="https://twitter.com/#!/exchangeclub/status/1062807084503314433"/>
    <hyperlink ref="X318" r:id="rId984" display="https://twitter.com/#!/exchangeclub/status/1063186830726782977"/>
    <hyperlink ref="X319" r:id="rId985" display="https://twitter.com/#!/exchangeclub/status/1064572984533360640"/>
    <hyperlink ref="X320" r:id="rId986" display="https://twitter.com/#!/exchangeclub/status/1066330759202566144"/>
    <hyperlink ref="X321" r:id="rId987" display="https://twitter.com/#!/exchangeclub/status/1067062996332105728"/>
    <hyperlink ref="X322" r:id="rId988" display="https://twitter.com/#!/exchangeclub/status/1067780235163287552"/>
    <hyperlink ref="X323" r:id="rId989" display="https://twitter.com/#!/exchangeclub/status/1067810450270797829"/>
    <hyperlink ref="X324" r:id="rId990" display="https://twitter.com/#!/exchangeclub/status/1067826928961253376"/>
    <hyperlink ref="X325" r:id="rId991" display="https://twitter.com/#!/exchangeclub/status/1068520218605961218"/>
    <hyperlink ref="X326" r:id="rId992" display="https://twitter.com/#!/exchangeclub/status/1068882568228024320"/>
    <hyperlink ref="X327" r:id="rId993" display="https://twitter.com/#!/exchangeclub/status/1070783376406253569"/>
    <hyperlink ref="X328" r:id="rId994" display="https://twitter.com/#!/exchangeclub/status/1072175745953357825"/>
    <hyperlink ref="X329" r:id="rId995" display="https://twitter.com/#!/exchangeclub/status/1072604821637746688"/>
    <hyperlink ref="X330" r:id="rId996" display="https://twitter.com/#!/exchangeclub/status/1073304371897745408"/>
    <hyperlink ref="X331" r:id="rId997" display="https://twitter.com/#!/exchangeclub/status/1073940862420353025"/>
    <hyperlink ref="X332" r:id="rId998" display="https://twitter.com/#!/exchangeclub/status/1075113447371755521"/>
    <hyperlink ref="X333" r:id="rId999" display="https://twitter.com/#!/exchangeclub/status/1075384502422331394"/>
    <hyperlink ref="X334" r:id="rId1000" display="https://twitter.com/#!/exchangeclub/status/1076221748784320513"/>
    <hyperlink ref="X335" r:id="rId1001" display="https://twitter.com/#!/exchangeclub/status/1077927173560983555"/>
    <hyperlink ref="X336" r:id="rId1002" display="https://twitter.com/#!/exchangeclub/status/1078652049288581125"/>
    <hyperlink ref="X337" r:id="rId1003" display="https://twitter.com/#!/exchangeclub/status/1080463807187771392"/>
    <hyperlink ref="X338" r:id="rId1004" display="https://twitter.com/#!/exchangeclub/status/1080880215621025793"/>
    <hyperlink ref="X339" r:id="rId1005" display="https://twitter.com/#!/exchangeclub/status/1081282135187746817"/>
    <hyperlink ref="X340" r:id="rId1006" display="https://twitter.com/#!/exchangeclub/status/1081581239046418433"/>
    <hyperlink ref="X341" r:id="rId1007" display="https://twitter.com/#!/exchangeclub/status/1082296923342753792"/>
    <hyperlink ref="X342" r:id="rId1008" display="https://twitter.com/#!/exchangeclub/status/1082724270109790210"/>
    <hyperlink ref="X343" r:id="rId1009" display="https://twitter.com/#!/exchangeclub/status/1083378025608237056"/>
    <hyperlink ref="X344" r:id="rId1010" display="https://twitter.com/#!/exchangeclub/status/1083453526284660737"/>
    <hyperlink ref="X345" r:id="rId1011" display="https://twitter.com/#!/exchangeclub/status/1083740460064145415"/>
    <hyperlink ref="X346" r:id="rId1012" display="https://twitter.com/#!/exchangeclub/status/1083740949589774336"/>
    <hyperlink ref="X347" r:id="rId1013" display="https://twitter.com/#!/exchangeclub/status/1083754216752119808"/>
    <hyperlink ref="X348" r:id="rId1014" display="https://twitter.com/#!/exchangeclub/status/1084099032383930368"/>
    <hyperlink ref="X349" r:id="rId1015" display="https://twitter.com/#!/exchangeclub/status/1084102841340440576"/>
    <hyperlink ref="X350" r:id="rId1016" display="https://twitter.com/#!/exchangeclub/status/1084827508443414534"/>
    <hyperlink ref="X351" r:id="rId1017" display="https://twitter.com/#!/exchangeclub/status/1085278433133948930"/>
    <hyperlink ref="AZ9" r:id="rId1018" display="https://api.twitter.com/1.1/geo/id/223bb92875fd221a.json"/>
    <hyperlink ref="AZ10" r:id="rId1019" display="https://api.twitter.com/1.1/geo/id/223bb92875fd221a.json"/>
    <hyperlink ref="AZ11" r:id="rId1020" display="https://api.twitter.com/1.1/geo/id/07d9db56f2885000.json"/>
    <hyperlink ref="AZ12" r:id="rId1021" display="https://api.twitter.com/1.1/geo/id/07d9db56f2885000.json"/>
    <hyperlink ref="AZ40" r:id="rId1022" display="https://api.twitter.com/1.1/geo/id/07d9db56f2885000.json"/>
    <hyperlink ref="AZ105" r:id="rId1023" display="https://api.twitter.com/1.1/geo/id/07d9e40d95c87002.json"/>
    <hyperlink ref="AZ107" r:id="rId1024" display="https://api.twitter.com/1.1/geo/id/2daa13876c1ef767.json"/>
    <hyperlink ref="AZ290" r:id="rId1025" display="https://api.twitter.com/1.1/geo/id/de599025180e2ee7.json"/>
    <hyperlink ref="AZ297" r:id="rId1026" display="https://api.twitter.com/1.1/geo/id/de599025180e2ee7.json"/>
    <hyperlink ref="AZ298" r:id="rId1027" display="https://api.twitter.com/1.1/geo/id/b004be67b9fd6d8f.json"/>
  </hyperlinks>
  <printOptions/>
  <pageMargins left="0.7" right="0.7" top="0.75" bottom="0.75" header="0.3" footer="0.3"/>
  <pageSetup horizontalDpi="600" verticalDpi="600" orientation="portrait" r:id="rId1031"/>
  <legacyDrawing r:id="rId1029"/>
  <tableParts>
    <tablePart r:id="rId10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1909</v>
      </c>
      <c r="B1" s="13" t="s">
        <v>2175</v>
      </c>
      <c r="C1" s="13" t="s">
        <v>2176</v>
      </c>
      <c r="D1" s="13" t="s">
        <v>144</v>
      </c>
      <c r="E1" s="13" t="s">
        <v>2178</v>
      </c>
      <c r="F1" s="13" t="s">
        <v>2179</v>
      </c>
      <c r="G1" s="13" t="s">
        <v>2180</v>
      </c>
    </row>
    <row r="2" spans="1:7" ht="15">
      <c r="A2" s="78" t="s">
        <v>1666</v>
      </c>
      <c r="B2" s="78">
        <v>143</v>
      </c>
      <c r="C2" s="121">
        <v>0.04758735440931781</v>
      </c>
      <c r="D2" s="78" t="s">
        <v>2177</v>
      </c>
      <c r="E2" s="78"/>
      <c r="F2" s="78"/>
      <c r="G2" s="78"/>
    </row>
    <row r="3" spans="1:7" ht="15">
      <c r="A3" s="78" t="s">
        <v>1667</v>
      </c>
      <c r="B3" s="78">
        <v>23</v>
      </c>
      <c r="C3" s="121">
        <v>0.007653910149750416</v>
      </c>
      <c r="D3" s="78" t="s">
        <v>2177</v>
      </c>
      <c r="E3" s="78"/>
      <c r="F3" s="78"/>
      <c r="G3" s="78"/>
    </row>
    <row r="4" spans="1:7" ht="15">
      <c r="A4" s="78" t="s">
        <v>1668</v>
      </c>
      <c r="B4" s="78">
        <v>0</v>
      </c>
      <c r="C4" s="121">
        <v>0</v>
      </c>
      <c r="D4" s="78" t="s">
        <v>2177</v>
      </c>
      <c r="E4" s="78"/>
      <c r="F4" s="78"/>
      <c r="G4" s="78"/>
    </row>
    <row r="5" spans="1:7" ht="15">
      <c r="A5" s="78" t="s">
        <v>1669</v>
      </c>
      <c r="B5" s="78">
        <v>2839</v>
      </c>
      <c r="C5" s="121">
        <v>0.9447587354409318</v>
      </c>
      <c r="D5" s="78" t="s">
        <v>2177</v>
      </c>
      <c r="E5" s="78"/>
      <c r="F5" s="78"/>
      <c r="G5" s="78"/>
    </row>
    <row r="6" spans="1:7" ht="15">
      <c r="A6" s="78" t="s">
        <v>1670</v>
      </c>
      <c r="B6" s="78">
        <v>3005</v>
      </c>
      <c r="C6" s="121">
        <v>1</v>
      </c>
      <c r="D6" s="78" t="s">
        <v>2177</v>
      </c>
      <c r="E6" s="78"/>
      <c r="F6" s="78"/>
      <c r="G6" s="78"/>
    </row>
    <row r="7" spans="1:7" ht="15">
      <c r="A7" s="85" t="s">
        <v>477</v>
      </c>
      <c r="B7" s="85">
        <v>108</v>
      </c>
      <c r="C7" s="122">
        <v>0.003583525466299773</v>
      </c>
      <c r="D7" s="85" t="s">
        <v>2177</v>
      </c>
      <c r="E7" s="85" t="b">
        <v>0</v>
      </c>
      <c r="F7" s="85" t="b">
        <v>0</v>
      </c>
      <c r="G7" s="85" t="b">
        <v>0</v>
      </c>
    </row>
    <row r="8" spans="1:7" ht="15">
      <c r="A8" s="85" t="s">
        <v>237</v>
      </c>
      <c r="B8" s="85">
        <v>83</v>
      </c>
      <c r="C8" s="122">
        <v>0.015987260601248814</v>
      </c>
      <c r="D8" s="85" t="s">
        <v>2177</v>
      </c>
      <c r="E8" s="85" t="b">
        <v>0</v>
      </c>
      <c r="F8" s="85" t="b">
        <v>0</v>
      </c>
      <c r="G8" s="85" t="b">
        <v>0</v>
      </c>
    </row>
    <row r="9" spans="1:7" ht="15">
      <c r="A9" s="85" t="s">
        <v>1671</v>
      </c>
      <c r="B9" s="85">
        <v>50</v>
      </c>
      <c r="C9" s="122">
        <v>0.011217010108626527</v>
      </c>
      <c r="D9" s="85" t="s">
        <v>2177</v>
      </c>
      <c r="E9" s="85" t="b">
        <v>0</v>
      </c>
      <c r="F9" s="85" t="b">
        <v>0</v>
      </c>
      <c r="G9" s="85" t="b">
        <v>0</v>
      </c>
    </row>
    <row r="10" spans="1:7" ht="15">
      <c r="A10" s="85" t="s">
        <v>1672</v>
      </c>
      <c r="B10" s="85">
        <v>50</v>
      </c>
      <c r="C10" s="122">
        <v>0.011465477796109685</v>
      </c>
      <c r="D10" s="85" t="s">
        <v>2177</v>
      </c>
      <c r="E10" s="85" t="b">
        <v>0</v>
      </c>
      <c r="F10" s="85" t="b">
        <v>0</v>
      </c>
      <c r="G10" s="85" t="b">
        <v>0</v>
      </c>
    </row>
    <row r="11" spans="1:7" ht="15">
      <c r="A11" s="85" t="s">
        <v>1615</v>
      </c>
      <c r="B11" s="85">
        <v>41</v>
      </c>
      <c r="C11" s="122">
        <v>0.009197948289073754</v>
      </c>
      <c r="D11" s="85" t="s">
        <v>2177</v>
      </c>
      <c r="E11" s="85" t="b">
        <v>0</v>
      </c>
      <c r="F11" s="85" t="b">
        <v>0</v>
      </c>
      <c r="G11" s="85" t="b">
        <v>0</v>
      </c>
    </row>
    <row r="12" spans="1:7" ht="15">
      <c r="A12" s="85" t="s">
        <v>231</v>
      </c>
      <c r="B12" s="85">
        <v>34</v>
      </c>
      <c r="C12" s="122">
        <v>0.010237056244966852</v>
      </c>
      <c r="D12" s="85" t="s">
        <v>2177</v>
      </c>
      <c r="E12" s="85" t="b">
        <v>0</v>
      </c>
      <c r="F12" s="85" t="b">
        <v>0</v>
      </c>
      <c r="G12" s="85" t="b">
        <v>0</v>
      </c>
    </row>
    <row r="13" spans="1:7" ht="15">
      <c r="A13" s="85" t="s">
        <v>1674</v>
      </c>
      <c r="B13" s="85">
        <v>28</v>
      </c>
      <c r="C13" s="122">
        <v>0.00843051690761976</v>
      </c>
      <c r="D13" s="85" t="s">
        <v>2177</v>
      </c>
      <c r="E13" s="85" t="b">
        <v>0</v>
      </c>
      <c r="F13" s="85" t="b">
        <v>0</v>
      </c>
      <c r="G13" s="85" t="b">
        <v>0</v>
      </c>
    </row>
    <row r="14" spans="1:7" ht="15">
      <c r="A14" s="85" t="s">
        <v>225</v>
      </c>
      <c r="B14" s="85">
        <v>26</v>
      </c>
      <c r="C14" s="122">
        <v>0.008216104398039017</v>
      </c>
      <c r="D14" s="85" t="s">
        <v>2177</v>
      </c>
      <c r="E14" s="85" t="b">
        <v>0</v>
      </c>
      <c r="F14" s="85" t="b">
        <v>0</v>
      </c>
      <c r="G14" s="85" t="b">
        <v>0</v>
      </c>
    </row>
    <row r="15" spans="1:7" ht="15">
      <c r="A15" s="85" t="s">
        <v>1676</v>
      </c>
      <c r="B15" s="85">
        <v>25</v>
      </c>
      <c r="C15" s="122">
        <v>0.008097428224467317</v>
      </c>
      <c r="D15" s="85" t="s">
        <v>2177</v>
      </c>
      <c r="E15" s="85" t="b">
        <v>0</v>
      </c>
      <c r="F15" s="85" t="b">
        <v>0</v>
      </c>
      <c r="G15" s="85" t="b">
        <v>0</v>
      </c>
    </row>
    <row r="16" spans="1:7" ht="15">
      <c r="A16" s="85" t="s">
        <v>1675</v>
      </c>
      <c r="B16" s="85">
        <v>21</v>
      </c>
      <c r="C16" s="122">
        <v>0.007538695590248786</v>
      </c>
      <c r="D16" s="85" t="s">
        <v>2177</v>
      </c>
      <c r="E16" s="85" t="b">
        <v>1</v>
      </c>
      <c r="F16" s="85" t="b">
        <v>0</v>
      </c>
      <c r="G16" s="85" t="b">
        <v>0</v>
      </c>
    </row>
    <row r="17" spans="1:7" ht="15">
      <c r="A17" s="85" t="s">
        <v>243</v>
      </c>
      <c r="B17" s="85">
        <v>20</v>
      </c>
      <c r="C17" s="122">
        <v>0.007376089132011818</v>
      </c>
      <c r="D17" s="85" t="s">
        <v>2177</v>
      </c>
      <c r="E17" s="85" t="b">
        <v>0</v>
      </c>
      <c r="F17" s="85" t="b">
        <v>0</v>
      </c>
      <c r="G17" s="85" t="b">
        <v>0</v>
      </c>
    </row>
    <row r="18" spans="1:7" ht="15">
      <c r="A18" s="85" t="s">
        <v>1678</v>
      </c>
      <c r="B18" s="85">
        <v>19</v>
      </c>
      <c r="C18" s="122">
        <v>0.00720341604682545</v>
      </c>
      <c r="D18" s="85" t="s">
        <v>2177</v>
      </c>
      <c r="E18" s="85" t="b">
        <v>0</v>
      </c>
      <c r="F18" s="85" t="b">
        <v>0</v>
      </c>
      <c r="G18" s="85" t="b">
        <v>0</v>
      </c>
    </row>
    <row r="19" spans="1:7" ht="15">
      <c r="A19" s="85" t="s">
        <v>1679</v>
      </c>
      <c r="B19" s="85">
        <v>18</v>
      </c>
      <c r="C19" s="122">
        <v>0.007446812116004806</v>
      </c>
      <c r="D19" s="85" t="s">
        <v>2177</v>
      </c>
      <c r="E19" s="85" t="b">
        <v>0</v>
      </c>
      <c r="F19" s="85" t="b">
        <v>0</v>
      </c>
      <c r="G19" s="85" t="b">
        <v>0</v>
      </c>
    </row>
    <row r="20" spans="1:7" ht="15">
      <c r="A20" s="85" t="s">
        <v>227</v>
      </c>
      <c r="B20" s="85">
        <v>16</v>
      </c>
      <c r="C20" s="122">
        <v>0.006619388547559827</v>
      </c>
      <c r="D20" s="85" t="s">
        <v>2177</v>
      </c>
      <c r="E20" s="85" t="b">
        <v>0</v>
      </c>
      <c r="F20" s="85" t="b">
        <v>0</v>
      </c>
      <c r="G20" s="85" t="b">
        <v>0</v>
      </c>
    </row>
    <row r="21" spans="1:7" ht="15">
      <c r="A21" s="85" t="s">
        <v>1680</v>
      </c>
      <c r="B21" s="85">
        <v>15</v>
      </c>
      <c r="C21" s="122">
        <v>0.006400501070104554</v>
      </c>
      <c r="D21" s="85" t="s">
        <v>2177</v>
      </c>
      <c r="E21" s="85" t="b">
        <v>0</v>
      </c>
      <c r="F21" s="85" t="b">
        <v>0</v>
      </c>
      <c r="G21" s="85" t="b">
        <v>0</v>
      </c>
    </row>
    <row r="22" spans="1:7" ht="15">
      <c r="A22" s="85" t="s">
        <v>1616</v>
      </c>
      <c r="B22" s="85">
        <v>15</v>
      </c>
      <c r="C22" s="122">
        <v>0.006400501070104554</v>
      </c>
      <c r="D22" s="85" t="s">
        <v>2177</v>
      </c>
      <c r="E22" s="85" t="b">
        <v>0</v>
      </c>
      <c r="F22" s="85" t="b">
        <v>0</v>
      </c>
      <c r="G22" s="85" t="b">
        <v>0</v>
      </c>
    </row>
    <row r="23" spans="1:7" ht="15">
      <c r="A23" s="85" t="s">
        <v>1617</v>
      </c>
      <c r="B23" s="85">
        <v>14</v>
      </c>
      <c r="C23" s="122">
        <v>0.00616818706330744</v>
      </c>
      <c r="D23" s="85" t="s">
        <v>2177</v>
      </c>
      <c r="E23" s="85" t="b">
        <v>0</v>
      </c>
      <c r="F23" s="85" t="b">
        <v>0</v>
      </c>
      <c r="G23" s="85" t="b">
        <v>0</v>
      </c>
    </row>
    <row r="24" spans="1:7" ht="15">
      <c r="A24" s="85" t="s">
        <v>245</v>
      </c>
      <c r="B24" s="85">
        <v>14</v>
      </c>
      <c r="C24" s="122">
        <v>0.00616818706330744</v>
      </c>
      <c r="D24" s="85" t="s">
        <v>2177</v>
      </c>
      <c r="E24" s="85" t="b">
        <v>0</v>
      </c>
      <c r="F24" s="85" t="b">
        <v>0</v>
      </c>
      <c r="G24" s="85" t="b">
        <v>0</v>
      </c>
    </row>
    <row r="25" spans="1:7" ht="15">
      <c r="A25" s="85" t="s">
        <v>244</v>
      </c>
      <c r="B25" s="85">
        <v>14</v>
      </c>
      <c r="C25" s="122">
        <v>0.00616818706330744</v>
      </c>
      <c r="D25" s="85" t="s">
        <v>2177</v>
      </c>
      <c r="E25" s="85" t="b">
        <v>0</v>
      </c>
      <c r="F25" s="85" t="b">
        <v>0</v>
      </c>
      <c r="G25" s="85" t="b">
        <v>0</v>
      </c>
    </row>
    <row r="26" spans="1:7" ht="15">
      <c r="A26" s="85" t="s">
        <v>291</v>
      </c>
      <c r="B26" s="85">
        <v>12</v>
      </c>
      <c r="C26" s="122">
        <v>0.005659288787546422</v>
      </c>
      <c r="D26" s="85" t="s">
        <v>2177</v>
      </c>
      <c r="E26" s="85" t="b">
        <v>0</v>
      </c>
      <c r="F26" s="85" t="b">
        <v>0</v>
      </c>
      <c r="G26" s="85" t="b">
        <v>0</v>
      </c>
    </row>
    <row r="27" spans="1:7" ht="15">
      <c r="A27" s="85" t="s">
        <v>290</v>
      </c>
      <c r="B27" s="85">
        <v>12</v>
      </c>
      <c r="C27" s="122">
        <v>0.005659288787546422</v>
      </c>
      <c r="D27" s="85" t="s">
        <v>2177</v>
      </c>
      <c r="E27" s="85" t="b">
        <v>0</v>
      </c>
      <c r="F27" s="85" t="b">
        <v>0</v>
      </c>
      <c r="G27" s="85" t="b">
        <v>0</v>
      </c>
    </row>
    <row r="28" spans="1:7" ht="15">
      <c r="A28" s="85" t="s">
        <v>224</v>
      </c>
      <c r="B28" s="85">
        <v>12</v>
      </c>
      <c r="C28" s="122">
        <v>0.005659288787546422</v>
      </c>
      <c r="D28" s="85" t="s">
        <v>2177</v>
      </c>
      <c r="E28" s="85" t="b">
        <v>0</v>
      </c>
      <c r="F28" s="85" t="b">
        <v>0</v>
      </c>
      <c r="G28" s="85" t="b">
        <v>0</v>
      </c>
    </row>
    <row r="29" spans="1:7" ht="15">
      <c r="A29" s="85" t="s">
        <v>266</v>
      </c>
      <c r="B29" s="85">
        <v>12</v>
      </c>
      <c r="C29" s="122">
        <v>0.0066384802188106376</v>
      </c>
      <c r="D29" s="85" t="s">
        <v>2177</v>
      </c>
      <c r="E29" s="85" t="b">
        <v>0</v>
      </c>
      <c r="F29" s="85" t="b">
        <v>0</v>
      </c>
      <c r="G29" s="85" t="b">
        <v>0</v>
      </c>
    </row>
    <row r="30" spans="1:7" ht="15">
      <c r="A30" s="85" t="s">
        <v>1691</v>
      </c>
      <c r="B30" s="85">
        <v>11</v>
      </c>
      <c r="C30" s="122">
        <v>0.00672212529604659</v>
      </c>
      <c r="D30" s="85" t="s">
        <v>2177</v>
      </c>
      <c r="E30" s="85" t="b">
        <v>0</v>
      </c>
      <c r="F30" s="85" t="b">
        <v>0</v>
      </c>
      <c r="G30" s="85" t="b">
        <v>0</v>
      </c>
    </row>
    <row r="31" spans="1:7" ht="15">
      <c r="A31" s="85" t="s">
        <v>1695</v>
      </c>
      <c r="B31" s="85">
        <v>10</v>
      </c>
      <c r="C31" s="122">
        <v>0.0050829935727898816</v>
      </c>
      <c r="D31" s="85" t="s">
        <v>2177</v>
      </c>
      <c r="E31" s="85" t="b">
        <v>1</v>
      </c>
      <c r="F31" s="85" t="b">
        <v>0</v>
      </c>
      <c r="G31" s="85" t="b">
        <v>0</v>
      </c>
    </row>
    <row r="32" spans="1:7" ht="15">
      <c r="A32" s="85" t="s">
        <v>1681</v>
      </c>
      <c r="B32" s="85">
        <v>10</v>
      </c>
      <c r="C32" s="122">
        <v>0.005532066849008864</v>
      </c>
      <c r="D32" s="85" t="s">
        <v>2177</v>
      </c>
      <c r="E32" s="85" t="b">
        <v>0</v>
      </c>
      <c r="F32" s="85" t="b">
        <v>0</v>
      </c>
      <c r="G32" s="85" t="b">
        <v>0</v>
      </c>
    </row>
    <row r="33" spans="1:7" ht="15">
      <c r="A33" s="85" t="s">
        <v>1910</v>
      </c>
      <c r="B33" s="85">
        <v>9</v>
      </c>
      <c r="C33" s="122">
        <v>0.004765527123317231</v>
      </c>
      <c r="D33" s="85" t="s">
        <v>2177</v>
      </c>
      <c r="E33" s="85" t="b">
        <v>0</v>
      </c>
      <c r="F33" s="85" t="b">
        <v>0</v>
      </c>
      <c r="G33" s="85" t="b">
        <v>0</v>
      </c>
    </row>
    <row r="34" spans="1:7" ht="15">
      <c r="A34" s="85" t="s">
        <v>1682</v>
      </c>
      <c r="B34" s="85">
        <v>9</v>
      </c>
      <c r="C34" s="122">
        <v>0.004765527123317231</v>
      </c>
      <c r="D34" s="85" t="s">
        <v>2177</v>
      </c>
      <c r="E34" s="85" t="b">
        <v>1</v>
      </c>
      <c r="F34" s="85" t="b">
        <v>0</v>
      </c>
      <c r="G34" s="85" t="b">
        <v>0</v>
      </c>
    </row>
    <row r="35" spans="1:7" ht="15">
      <c r="A35" s="85" t="s">
        <v>1911</v>
      </c>
      <c r="B35" s="85">
        <v>9</v>
      </c>
      <c r="C35" s="122">
        <v>0.004765527123317231</v>
      </c>
      <c r="D35" s="85" t="s">
        <v>2177</v>
      </c>
      <c r="E35" s="85" t="b">
        <v>0</v>
      </c>
      <c r="F35" s="85" t="b">
        <v>0</v>
      </c>
      <c r="G35" s="85" t="b">
        <v>0</v>
      </c>
    </row>
    <row r="36" spans="1:7" ht="15">
      <c r="A36" s="85" t="s">
        <v>1912</v>
      </c>
      <c r="B36" s="85">
        <v>9</v>
      </c>
      <c r="C36" s="122">
        <v>0.004765527123317231</v>
      </c>
      <c r="D36" s="85" t="s">
        <v>2177</v>
      </c>
      <c r="E36" s="85" t="b">
        <v>0</v>
      </c>
      <c r="F36" s="85" t="b">
        <v>0</v>
      </c>
      <c r="G36" s="85" t="b">
        <v>0</v>
      </c>
    </row>
    <row r="37" spans="1:7" ht="15">
      <c r="A37" s="85" t="s">
        <v>1913</v>
      </c>
      <c r="B37" s="85">
        <v>9</v>
      </c>
      <c r="C37" s="122">
        <v>0.004978860164107978</v>
      </c>
      <c r="D37" s="85" t="s">
        <v>2177</v>
      </c>
      <c r="E37" s="85" t="b">
        <v>0</v>
      </c>
      <c r="F37" s="85" t="b">
        <v>0</v>
      </c>
      <c r="G37" s="85" t="b">
        <v>0</v>
      </c>
    </row>
    <row r="38" spans="1:7" ht="15">
      <c r="A38" s="85" t="s">
        <v>1914</v>
      </c>
      <c r="B38" s="85">
        <v>8</v>
      </c>
      <c r="C38" s="122">
        <v>0.0046406375273171435</v>
      </c>
      <c r="D38" s="85" t="s">
        <v>2177</v>
      </c>
      <c r="E38" s="85" t="b">
        <v>0</v>
      </c>
      <c r="F38" s="85" t="b">
        <v>0</v>
      </c>
      <c r="G38" s="85" t="b">
        <v>0</v>
      </c>
    </row>
    <row r="39" spans="1:7" ht="15">
      <c r="A39" s="85" t="s">
        <v>288</v>
      </c>
      <c r="B39" s="85">
        <v>8</v>
      </c>
      <c r="C39" s="122">
        <v>0.004425653479207091</v>
      </c>
      <c r="D39" s="85" t="s">
        <v>2177</v>
      </c>
      <c r="E39" s="85" t="b">
        <v>0</v>
      </c>
      <c r="F39" s="85" t="b">
        <v>0</v>
      </c>
      <c r="G39" s="85" t="b">
        <v>0</v>
      </c>
    </row>
    <row r="40" spans="1:7" ht="15">
      <c r="A40" s="85" t="s">
        <v>1915</v>
      </c>
      <c r="B40" s="85">
        <v>8</v>
      </c>
      <c r="C40" s="122">
        <v>0.005541612684634269</v>
      </c>
      <c r="D40" s="85" t="s">
        <v>2177</v>
      </c>
      <c r="E40" s="85" t="b">
        <v>0</v>
      </c>
      <c r="F40" s="85" t="b">
        <v>0</v>
      </c>
      <c r="G40" s="85" t="b">
        <v>0</v>
      </c>
    </row>
    <row r="41" spans="1:7" ht="15">
      <c r="A41" s="85" t="s">
        <v>1683</v>
      </c>
      <c r="B41" s="85">
        <v>8</v>
      </c>
      <c r="C41" s="122">
        <v>0.004888818397124793</v>
      </c>
      <c r="D41" s="85" t="s">
        <v>2177</v>
      </c>
      <c r="E41" s="85" t="b">
        <v>0</v>
      </c>
      <c r="F41" s="85" t="b">
        <v>0</v>
      </c>
      <c r="G41" s="85" t="b">
        <v>0</v>
      </c>
    </row>
    <row r="42" spans="1:7" ht="15">
      <c r="A42" s="85" t="s">
        <v>1618</v>
      </c>
      <c r="B42" s="85">
        <v>7</v>
      </c>
      <c r="C42" s="122">
        <v>0.0040605578364025004</v>
      </c>
      <c r="D42" s="85" t="s">
        <v>2177</v>
      </c>
      <c r="E42" s="85" t="b">
        <v>0</v>
      </c>
      <c r="F42" s="85" t="b">
        <v>0</v>
      </c>
      <c r="G42" s="85" t="b">
        <v>0</v>
      </c>
    </row>
    <row r="43" spans="1:7" ht="15">
      <c r="A43" s="85" t="s">
        <v>1690</v>
      </c>
      <c r="B43" s="85">
        <v>7</v>
      </c>
      <c r="C43" s="122">
        <v>0.0040605578364025004</v>
      </c>
      <c r="D43" s="85" t="s">
        <v>2177</v>
      </c>
      <c r="E43" s="85" t="b">
        <v>0</v>
      </c>
      <c r="F43" s="85" t="b">
        <v>0</v>
      </c>
      <c r="G43" s="85" t="b">
        <v>0</v>
      </c>
    </row>
    <row r="44" spans="1:7" ht="15">
      <c r="A44" s="85" t="s">
        <v>1619</v>
      </c>
      <c r="B44" s="85">
        <v>7</v>
      </c>
      <c r="C44" s="122">
        <v>0.0040605578364025004</v>
      </c>
      <c r="D44" s="85" t="s">
        <v>2177</v>
      </c>
      <c r="E44" s="85" t="b">
        <v>0</v>
      </c>
      <c r="F44" s="85" t="b">
        <v>0</v>
      </c>
      <c r="G44" s="85" t="b">
        <v>0</v>
      </c>
    </row>
    <row r="45" spans="1:7" ht="15">
      <c r="A45" s="85" t="s">
        <v>1620</v>
      </c>
      <c r="B45" s="85">
        <v>7</v>
      </c>
      <c r="C45" s="122">
        <v>0.0040605578364025004</v>
      </c>
      <c r="D45" s="85" t="s">
        <v>2177</v>
      </c>
      <c r="E45" s="85" t="b">
        <v>0</v>
      </c>
      <c r="F45" s="85" t="b">
        <v>0</v>
      </c>
      <c r="G45" s="85" t="b">
        <v>0</v>
      </c>
    </row>
    <row r="46" spans="1:7" ht="15">
      <c r="A46" s="85" t="s">
        <v>1621</v>
      </c>
      <c r="B46" s="85">
        <v>7</v>
      </c>
      <c r="C46" s="122">
        <v>0.0040605578364025004</v>
      </c>
      <c r="D46" s="85" t="s">
        <v>2177</v>
      </c>
      <c r="E46" s="85" t="b">
        <v>0</v>
      </c>
      <c r="F46" s="85" t="b">
        <v>0</v>
      </c>
      <c r="G46" s="85" t="b">
        <v>0</v>
      </c>
    </row>
    <row r="47" spans="1:7" ht="15">
      <c r="A47" s="85" t="s">
        <v>1623</v>
      </c>
      <c r="B47" s="85">
        <v>7</v>
      </c>
      <c r="C47" s="122">
        <v>0.0040605578364025004</v>
      </c>
      <c r="D47" s="85" t="s">
        <v>2177</v>
      </c>
      <c r="E47" s="85" t="b">
        <v>0</v>
      </c>
      <c r="F47" s="85" t="b">
        <v>0</v>
      </c>
      <c r="G47" s="85" t="b">
        <v>0</v>
      </c>
    </row>
    <row r="48" spans="1:7" ht="15">
      <c r="A48" s="85" t="s">
        <v>1916</v>
      </c>
      <c r="B48" s="85">
        <v>7</v>
      </c>
      <c r="C48" s="122">
        <v>0.0040605578364025004</v>
      </c>
      <c r="D48" s="85" t="s">
        <v>2177</v>
      </c>
      <c r="E48" s="85" t="b">
        <v>0</v>
      </c>
      <c r="F48" s="85" t="b">
        <v>0</v>
      </c>
      <c r="G48" s="85" t="b">
        <v>0</v>
      </c>
    </row>
    <row r="49" spans="1:7" ht="15">
      <c r="A49" s="85" t="s">
        <v>1917</v>
      </c>
      <c r="B49" s="85">
        <v>7</v>
      </c>
      <c r="C49" s="122">
        <v>0.0040605578364025004</v>
      </c>
      <c r="D49" s="85" t="s">
        <v>2177</v>
      </c>
      <c r="E49" s="85" t="b">
        <v>0</v>
      </c>
      <c r="F49" s="85" t="b">
        <v>0</v>
      </c>
      <c r="G49" s="85" t="b">
        <v>0</v>
      </c>
    </row>
    <row r="50" spans="1:7" ht="15">
      <c r="A50" s="85" t="s">
        <v>1918</v>
      </c>
      <c r="B50" s="85">
        <v>7</v>
      </c>
      <c r="C50" s="122">
        <v>0.0040605578364025004</v>
      </c>
      <c r="D50" s="85" t="s">
        <v>2177</v>
      </c>
      <c r="E50" s="85" t="b">
        <v>0</v>
      </c>
      <c r="F50" s="85" t="b">
        <v>0</v>
      </c>
      <c r="G50" s="85" t="b">
        <v>0</v>
      </c>
    </row>
    <row r="51" spans="1:7" ht="15">
      <c r="A51" s="85" t="s">
        <v>1685</v>
      </c>
      <c r="B51" s="85">
        <v>7</v>
      </c>
      <c r="C51" s="122">
        <v>0.0042777160974841934</v>
      </c>
      <c r="D51" s="85" t="s">
        <v>2177</v>
      </c>
      <c r="E51" s="85" t="b">
        <v>0</v>
      </c>
      <c r="F51" s="85" t="b">
        <v>0</v>
      </c>
      <c r="G51" s="85" t="b">
        <v>0</v>
      </c>
    </row>
    <row r="52" spans="1:7" ht="15">
      <c r="A52" s="85" t="s">
        <v>1919</v>
      </c>
      <c r="B52" s="85">
        <v>7</v>
      </c>
      <c r="C52" s="122">
        <v>0.004534559805701698</v>
      </c>
      <c r="D52" s="85" t="s">
        <v>2177</v>
      </c>
      <c r="E52" s="85" t="b">
        <v>0</v>
      </c>
      <c r="F52" s="85" t="b">
        <v>0</v>
      </c>
      <c r="G52" s="85" t="b">
        <v>0</v>
      </c>
    </row>
    <row r="53" spans="1:7" ht="15">
      <c r="A53" s="85" t="s">
        <v>1920</v>
      </c>
      <c r="B53" s="85">
        <v>7</v>
      </c>
      <c r="C53" s="122">
        <v>0.0042777160974841934</v>
      </c>
      <c r="D53" s="85" t="s">
        <v>2177</v>
      </c>
      <c r="E53" s="85" t="b">
        <v>0</v>
      </c>
      <c r="F53" s="85" t="b">
        <v>0</v>
      </c>
      <c r="G53" s="85" t="b">
        <v>0</v>
      </c>
    </row>
    <row r="54" spans="1:7" ht="15">
      <c r="A54" s="85" t="s">
        <v>1921</v>
      </c>
      <c r="B54" s="85">
        <v>7</v>
      </c>
      <c r="C54" s="122">
        <v>0.0040605578364025004</v>
      </c>
      <c r="D54" s="85" t="s">
        <v>2177</v>
      </c>
      <c r="E54" s="85" t="b">
        <v>0</v>
      </c>
      <c r="F54" s="85" t="b">
        <v>0</v>
      </c>
      <c r="G54" s="85" t="b">
        <v>0</v>
      </c>
    </row>
    <row r="55" spans="1:7" ht="15">
      <c r="A55" s="85" t="s">
        <v>1922</v>
      </c>
      <c r="B55" s="85">
        <v>7</v>
      </c>
      <c r="C55" s="122">
        <v>0.0042777160974841934</v>
      </c>
      <c r="D55" s="85" t="s">
        <v>2177</v>
      </c>
      <c r="E55" s="85" t="b">
        <v>0</v>
      </c>
      <c r="F55" s="85" t="b">
        <v>0</v>
      </c>
      <c r="G55" s="85" t="b">
        <v>0</v>
      </c>
    </row>
    <row r="56" spans="1:7" ht="15">
      <c r="A56" s="85" t="s">
        <v>1686</v>
      </c>
      <c r="B56" s="85">
        <v>6</v>
      </c>
      <c r="C56" s="122">
        <v>0.0036666137978435946</v>
      </c>
      <c r="D56" s="85" t="s">
        <v>2177</v>
      </c>
      <c r="E56" s="85" t="b">
        <v>1</v>
      </c>
      <c r="F56" s="85" t="b">
        <v>0</v>
      </c>
      <c r="G56" s="85" t="b">
        <v>0</v>
      </c>
    </row>
    <row r="57" spans="1:7" ht="15">
      <c r="A57" s="85" t="s">
        <v>1923</v>
      </c>
      <c r="B57" s="85">
        <v>6</v>
      </c>
      <c r="C57" s="122">
        <v>0.0036666137978435946</v>
      </c>
      <c r="D57" s="85" t="s">
        <v>2177</v>
      </c>
      <c r="E57" s="85" t="b">
        <v>0</v>
      </c>
      <c r="F57" s="85" t="b">
        <v>0</v>
      </c>
      <c r="G57" s="85" t="b">
        <v>0</v>
      </c>
    </row>
    <row r="58" spans="1:7" ht="15">
      <c r="A58" s="85" t="s">
        <v>1924</v>
      </c>
      <c r="B58" s="85">
        <v>6</v>
      </c>
      <c r="C58" s="122">
        <v>0.004156209513475701</v>
      </c>
      <c r="D58" s="85" t="s">
        <v>2177</v>
      </c>
      <c r="E58" s="85" t="b">
        <v>0</v>
      </c>
      <c r="F58" s="85" t="b">
        <v>0</v>
      </c>
      <c r="G58" s="85" t="b">
        <v>0</v>
      </c>
    </row>
    <row r="59" spans="1:7" ht="15">
      <c r="A59" s="85" t="s">
        <v>1925</v>
      </c>
      <c r="B59" s="85">
        <v>6</v>
      </c>
      <c r="C59" s="122">
        <v>0.0036666137978435946</v>
      </c>
      <c r="D59" s="85" t="s">
        <v>2177</v>
      </c>
      <c r="E59" s="85" t="b">
        <v>0</v>
      </c>
      <c r="F59" s="85" t="b">
        <v>0</v>
      </c>
      <c r="G59" s="85" t="b">
        <v>0</v>
      </c>
    </row>
    <row r="60" spans="1:7" ht="15">
      <c r="A60" s="85" t="s">
        <v>1926</v>
      </c>
      <c r="B60" s="85">
        <v>6</v>
      </c>
      <c r="C60" s="122">
        <v>0.0036666137978435946</v>
      </c>
      <c r="D60" s="85" t="s">
        <v>2177</v>
      </c>
      <c r="E60" s="85" t="b">
        <v>0</v>
      </c>
      <c r="F60" s="85" t="b">
        <v>0</v>
      </c>
      <c r="G60" s="85" t="b">
        <v>0</v>
      </c>
    </row>
    <row r="61" spans="1:7" ht="15">
      <c r="A61" s="85" t="s">
        <v>1927</v>
      </c>
      <c r="B61" s="85">
        <v>6</v>
      </c>
      <c r="C61" s="122">
        <v>0.0036666137978435946</v>
      </c>
      <c r="D61" s="85" t="s">
        <v>2177</v>
      </c>
      <c r="E61" s="85" t="b">
        <v>0</v>
      </c>
      <c r="F61" s="85" t="b">
        <v>0</v>
      </c>
      <c r="G61" s="85" t="b">
        <v>0</v>
      </c>
    </row>
    <row r="62" spans="1:7" ht="15">
      <c r="A62" s="85" t="s">
        <v>1928</v>
      </c>
      <c r="B62" s="85">
        <v>6</v>
      </c>
      <c r="C62" s="122">
        <v>0.0036666137978435946</v>
      </c>
      <c r="D62" s="85" t="s">
        <v>2177</v>
      </c>
      <c r="E62" s="85" t="b">
        <v>0</v>
      </c>
      <c r="F62" s="85" t="b">
        <v>0</v>
      </c>
      <c r="G62" s="85" t="b">
        <v>0</v>
      </c>
    </row>
    <row r="63" spans="1:7" ht="15">
      <c r="A63" s="85" t="s">
        <v>1929</v>
      </c>
      <c r="B63" s="85">
        <v>6</v>
      </c>
      <c r="C63" s="122">
        <v>0.0036666137978435946</v>
      </c>
      <c r="D63" s="85" t="s">
        <v>2177</v>
      </c>
      <c r="E63" s="85" t="b">
        <v>0</v>
      </c>
      <c r="F63" s="85" t="b">
        <v>0</v>
      </c>
      <c r="G63" s="85" t="b">
        <v>0</v>
      </c>
    </row>
    <row r="64" spans="1:7" ht="15">
      <c r="A64" s="85" t="s">
        <v>1930</v>
      </c>
      <c r="B64" s="85">
        <v>6</v>
      </c>
      <c r="C64" s="122">
        <v>0.0036666137978435946</v>
      </c>
      <c r="D64" s="85" t="s">
        <v>2177</v>
      </c>
      <c r="E64" s="85" t="b">
        <v>0</v>
      </c>
      <c r="F64" s="85" t="b">
        <v>0</v>
      </c>
      <c r="G64" s="85" t="b">
        <v>0</v>
      </c>
    </row>
    <row r="65" spans="1:7" ht="15">
      <c r="A65" s="85" t="s">
        <v>1931</v>
      </c>
      <c r="B65" s="85">
        <v>6</v>
      </c>
      <c r="C65" s="122">
        <v>0.0036666137978435946</v>
      </c>
      <c r="D65" s="85" t="s">
        <v>2177</v>
      </c>
      <c r="E65" s="85" t="b">
        <v>0</v>
      </c>
      <c r="F65" s="85" t="b">
        <v>0</v>
      </c>
      <c r="G65" s="85" t="b">
        <v>0</v>
      </c>
    </row>
    <row r="66" spans="1:7" ht="15">
      <c r="A66" s="85" t="s">
        <v>1932</v>
      </c>
      <c r="B66" s="85">
        <v>6</v>
      </c>
      <c r="C66" s="122">
        <v>0.0036666137978435946</v>
      </c>
      <c r="D66" s="85" t="s">
        <v>2177</v>
      </c>
      <c r="E66" s="85" t="b">
        <v>0</v>
      </c>
      <c r="F66" s="85" t="b">
        <v>0</v>
      </c>
      <c r="G66" s="85" t="b">
        <v>0</v>
      </c>
    </row>
    <row r="67" spans="1:7" ht="15">
      <c r="A67" s="85" t="s">
        <v>1933</v>
      </c>
      <c r="B67" s="85">
        <v>6</v>
      </c>
      <c r="C67" s="122">
        <v>0.0036666137978435946</v>
      </c>
      <c r="D67" s="85" t="s">
        <v>2177</v>
      </c>
      <c r="E67" s="85" t="b">
        <v>0</v>
      </c>
      <c r="F67" s="85" t="b">
        <v>0</v>
      </c>
      <c r="G67" s="85" t="b">
        <v>0</v>
      </c>
    </row>
    <row r="68" spans="1:7" ht="15">
      <c r="A68" s="85" t="s">
        <v>1934</v>
      </c>
      <c r="B68" s="85">
        <v>6</v>
      </c>
      <c r="C68" s="122">
        <v>0.0036666137978435946</v>
      </c>
      <c r="D68" s="85" t="s">
        <v>2177</v>
      </c>
      <c r="E68" s="85" t="b">
        <v>0</v>
      </c>
      <c r="F68" s="85" t="b">
        <v>0</v>
      </c>
      <c r="G68" s="85" t="b">
        <v>0</v>
      </c>
    </row>
    <row r="69" spans="1:7" ht="15">
      <c r="A69" s="85" t="s">
        <v>1935</v>
      </c>
      <c r="B69" s="85">
        <v>6</v>
      </c>
      <c r="C69" s="122">
        <v>0.0036666137978435946</v>
      </c>
      <c r="D69" s="85" t="s">
        <v>2177</v>
      </c>
      <c r="E69" s="85" t="b">
        <v>0</v>
      </c>
      <c r="F69" s="85" t="b">
        <v>0</v>
      </c>
      <c r="G69" s="85" t="b">
        <v>0</v>
      </c>
    </row>
    <row r="70" spans="1:7" ht="15">
      <c r="A70" s="85" t="s">
        <v>1936</v>
      </c>
      <c r="B70" s="85">
        <v>6</v>
      </c>
      <c r="C70" s="122">
        <v>0.0036666137978435946</v>
      </c>
      <c r="D70" s="85" t="s">
        <v>2177</v>
      </c>
      <c r="E70" s="85" t="b">
        <v>1</v>
      </c>
      <c r="F70" s="85" t="b">
        <v>0</v>
      </c>
      <c r="G70" s="85" t="b">
        <v>0</v>
      </c>
    </row>
    <row r="71" spans="1:7" ht="15">
      <c r="A71" s="85" t="s">
        <v>1937</v>
      </c>
      <c r="B71" s="85">
        <v>6</v>
      </c>
      <c r="C71" s="122">
        <v>0.0036666137978435946</v>
      </c>
      <c r="D71" s="85" t="s">
        <v>2177</v>
      </c>
      <c r="E71" s="85" t="b">
        <v>0</v>
      </c>
      <c r="F71" s="85" t="b">
        <v>0</v>
      </c>
      <c r="G71" s="85" t="b">
        <v>0</v>
      </c>
    </row>
    <row r="72" spans="1:7" ht="15">
      <c r="A72" s="85" t="s">
        <v>1938</v>
      </c>
      <c r="B72" s="85">
        <v>6</v>
      </c>
      <c r="C72" s="122">
        <v>0.0036666137978435946</v>
      </c>
      <c r="D72" s="85" t="s">
        <v>2177</v>
      </c>
      <c r="E72" s="85" t="b">
        <v>0</v>
      </c>
      <c r="F72" s="85" t="b">
        <v>0</v>
      </c>
      <c r="G72" s="85" t="b">
        <v>0</v>
      </c>
    </row>
    <row r="73" spans="1:7" ht="15">
      <c r="A73" s="85" t="s">
        <v>1696</v>
      </c>
      <c r="B73" s="85">
        <v>6</v>
      </c>
      <c r="C73" s="122">
        <v>0.004503583201913977</v>
      </c>
      <c r="D73" s="85" t="s">
        <v>2177</v>
      </c>
      <c r="E73" s="85" t="b">
        <v>0</v>
      </c>
      <c r="F73" s="85" t="b">
        <v>0</v>
      </c>
      <c r="G73" s="85" t="b">
        <v>0</v>
      </c>
    </row>
    <row r="74" spans="1:7" ht="15">
      <c r="A74" s="85" t="s">
        <v>1939</v>
      </c>
      <c r="B74" s="85">
        <v>5</v>
      </c>
      <c r="C74" s="122">
        <v>0.003238971289786927</v>
      </c>
      <c r="D74" s="85" t="s">
        <v>2177</v>
      </c>
      <c r="E74" s="85" t="b">
        <v>0</v>
      </c>
      <c r="F74" s="85" t="b">
        <v>0</v>
      </c>
      <c r="G74" s="85" t="b">
        <v>0</v>
      </c>
    </row>
    <row r="75" spans="1:7" ht="15">
      <c r="A75" s="85" t="s">
        <v>1940</v>
      </c>
      <c r="B75" s="85">
        <v>5</v>
      </c>
      <c r="C75" s="122">
        <v>0.0034635079278964175</v>
      </c>
      <c r="D75" s="85" t="s">
        <v>2177</v>
      </c>
      <c r="E75" s="85" t="b">
        <v>0</v>
      </c>
      <c r="F75" s="85" t="b">
        <v>0</v>
      </c>
      <c r="G75" s="85" t="b">
        <v>0</v>
      </c>
    </row>
    <row r="76" spans="1:7" ht="15">
      <c r="A76" s="85" t="s">
        <v>1941</v>
      </c>
      <c r="B76" s="85">
        <v>5</v>
      </c>
      <c r="C76" s="122">
        <v>0.003238971289786927</v>
      </c>
      <c r="D76" s="85" t="s">
        <v>2177</v>
      </c>
      <c r="E76" s="85" t="b">
        <v>0</v>
      </c>
      <c r="F76" s="85" t="b">
        <v>0</v>
      </c>
      <c r="G76" s="85" t="b">
        <v>0</v>
      </c>
    </row>
    <row r="77" spans="1:7" ht="15">
      <c r="A77" s="85" t="s">
        <v>1942</v>
      </c>
      <c r="B77" s="85">
        <v>5</v>
      </c>
      <c r="C77" s="122">
        <v>0.003238971289786927</v>
      </c>
      <c r="D77" s="85" t="s">
        <v>2177</v>
      </c>
      <c r="E77" s="85" t="b">
        <v>0</v>
      </c>
      <c r="F77" s="85" t="b">
        <v>0</v>
      </c>
      <c r="G77" s="85" t="b">
        <v>0</v>
      </c>
    </row>
    <row r="78" spans="1:7" ht="15">
      <c r="A78" s="85" t="s">
        <v>1943</v>
      </c>
      <c r="B78" s="85">
        <v>5</v>
      </c>
      <c r="C78" s="122">
        <v>0.003238971289786927</v>
      </c>
      <c r="D78" s="85" t="s">
        <v>2177</v>
      </c>
      <c r="E78" s="85" t="b">
        <v>0</v>
      </c>
      <c r="F78" s="85" t="b">
        <v>0</v>
      </c>
      <c r="G78" s="85" t="b">
        <v>0</v>
      </c>
    </row>
    <row r="79" spans="1:7" ht="15">
      <c r="A79" s="85" t="s">
        <v>280</v>
      </c>
      <c r="B79" s="85">
        <v>5</v>
      </c>
      <c r="C79" s="122">
        <v>0.003238971289786927</v>
      </c>
      <c r="D79" s="85" t="s">
        <v>2177</v>
      </c>
      <c r="E79" s="85" t="b">
        <v>0</v>
      </c>
      <c r="F79" s="85" t="b">
        <v>0</v>
      </c>
      <c r="G79" s="85" t="b">
        <v>0</v>
      </c>
    </row>
    <row r="80" spans="1:7" ht="15">
      <c r="A80" s="85" t="s">
        <v>1944</v>
      </c>
      <c r="B80" s="85">
        <v>5</v>
      </c>
      <c r="C80" s="122">
        <v>0.003238971289786927</v>
      </c>
      <c r="D80" s="85" t="s">
        <v>2177</v>
      </c>
      <c r="E80" s="85" t="b">
        <v>0</v>
      </c>
      <c r="F80" s="85" t="b">
        <v>0</v>
      </c>
      <c r="G80" s="85" t="b">
        <v>0</v>
      </c>
    </row>
    <row r="81" spans="1:7" ht="15">
      <c r="A81" s="85" t="s">
        <v>275</v>
      </c>
      <c r="B81" s="85">
        <v>5</v>
      </c>
      <c r="C81" s="122">
        <v>0.0034635079278964175</v>
      </c>
      <c r="D81" s="85" t="s">
        <v>2177</v>
      </c>
      <c r="E81" s="85" t="b">
        <v>0</v>
      </c>
      <c r="F81" s="85" t="b">
        <v>0</v>
      </c>
      <c r="G81" s="85" t="b">
        <v>0</v>
      </c>
    </row>
    <row r="82" spans="1:7" ht="15">
      <c r="A82" s="85" t="s">
        <v>1945</v>
      </c>
      <c r="B82" s="85">
        <v>5</v>
      </c>
      <c r="C82" s="122">
        <v>0.003238971289786927</v>
      </c>
      <c r="D82" s="85" t="s">
        <v>2177</v>
      </c>
      <c r="E82" s="85" t="b">
        <v>0</v>
      </c>
      <c r="F82" s="85" t="b">
        <v>0</v>
      </c>
      <c r="G82" s="85" t="b">
        <v>0</v>
      </c>
    </row>
    <row r="83" spans="1:7" ht="15">
      <c r="A83" s="85" t="s">
        <v>1946</v>
      </c>
      <c r="B83" s="85">
        <v>5</v>
      </c>
      <c r="C83" s="122">
        <v>0.003238971289786927</v>
      </c>
      <c r="D83" s="85" t="s">
        <v>2177</v>
      </c>
      <c r="E83" s="85" t="b">
        <v>0</v>
      </c>
      <c r="F83" s="85" t="b">
        <v>0</v>
      </c>
      <c r="G83" s="85" t="b">
        <v>0</v>
      </c>
    </row>
    <row r="84" spans="1:7" ht="15">
      <c r="A84" s="85" t="s">
        <v>1947</v>
      </c>
      <c r="B84" s="85">
        <v>5</v>
      </c>
      <c r="C84" s="122">
        <v>0.003238971289786927</v>
      </c>
      <c r="D84" s="85" t="s">
        <v>2177</v>
      </c>
      <c r="E84" s="85" t="b">
        <v>1</v>
      </c>
      <c r="F84" s="85" t="b">
        <v>0</v>
      </c>
      <c r="G84" s="85" t="b">
        <v>0</v>
      </c>
    </row>
    <row r="85" spans="1:7" ht="15">
      <c r="A85" s="85" t="s">
        <v>1948</v>
      </c>
      <c r="B85" s="85">
        <v>5</v>
      </c>
      <c r="C85" s="122">
        <v>0.003238971289786927</v>
      </c>
      <c r="D85" s="85" t="s">
        <v>2177</v>
      </c>
      <c r="E85" s="85" t="b">
        <v>0</v>
      </c>
      <c r="F85" s="85" t="b">
        <v>0</v>
      </c>
      <c r="G85" s="85" t="b">
        <v>0</v>
      </c>
    </row>
    <row r="86" spans="1:7" ht="15">
      <c r="A86" s="85" t="s">
        <v>1949</v>
      </c>
      <c r="B86" s="85">
        <v>5</v>
      </c>
      <c r="C86" s="122">
        <v>0.0034635079278964175</v>
      </c>
      <c r="D86" s="85" t="s">
        <v>2177</v>
      </c>
      <c r="E86" s="85" t="b">
        <v>0</v>
      </c>
      <c r="F86" s="85" t="b">
        <v>0</v>
      </c>
      <c r="G86" s="85" t="b">
        <v>0</v>
      </c>
    </row>
    <row r="87" spans="1:7" ht="15">
      <c r="A87" s="85" t="s">
        <v>1644</v>
      </c>
      <c r="B87" s="85">
        <v>5</v>
      </c>
      <c r="C87" s="122">
        <v>0.003752986001594981</v>
      </c>
      <c r="D87" s="85" t="s">
        <v>2177</v>
      </c>
      <c r="E87" s="85" t="b">
        <v>1</v>
      </c>
      <c r="F87" s="85" t="b">
        <v>0</v>
      </c>
      <c r="G87" s="85" t="b">
        <v>0</v>
      </c>
    </row>
    <row r="88" spans="1:7" ht="15">
      <c r="A88" s="85" t="s">
        <v>1950</v>
      </c>
      <c r="B88" s="85">
        <v>5</v>
      </c>
      <c r="C88" s="122">
        <v>0.003752986001594981</v>
      </c>
      <c r="D88" s="85" t="s">
        <v>2177</v>
      </c>
      <c r="E88" s="85" t="b">
        <v>1</v>
      </c>
      <c r="F88" s="85" t="b">
        <v>0</v>
      </c>
      <c r="G88" s="85" t="b">
        <v>0</v>
      </c>
    </row>
    <row r="89" spans="1:7" ht="15">
      <c r="A89" s="85" t="s">
        <v>1951</v>
      </c>
      <c r="B89" s="85">
        <v>4</v>
      </c>
      <c r="C89" s="122">
        <v>0.0027708063423171345</v>
      </c>
      <c r="D89" s="85" t="s">
        <v>2177</v>
      </c>
      <c r="E89" s="85" t="b">
        <v>1</v>
      </c>
      <c r="F89" s="85" t="b">
        <v>0</v>
      </c>
      <c r="G89" s="85" t="b">
        <v>0</v>
      </c>
    </row>
    <row r="90" spans="1:7" ht="15">
      <c r="A90" s="85" t="s">
        <v>1952</v>
      </c>
      <c r="B90" s="85">
        <v>4</v>
      </c>
      <c r="C90" s="122">
        <v>0.0027708063423171345</v>
      </c>
      <c r="D90" s="85" t="s">
        <v>2177</v>
      </c>
      <c r="E90" s="85" t="b">
        <v>0</v>
      </c>
      <c r="F90" s="85" t="b">
        <v>0</v>
      </c>
      <c r="G90" s="85" t="b">
        <v>0</v>
      </c>
    </row>
    <row r="91" spans="1:7" ht="15">
      <c r="A91" s="85" t="s">
        <v>285</v>
      </c>
      <c r="B91" s="85">
        <v>4</v>
      </c>
      <c r="C91" s="122">
        <v>0.0027708063423171345</v>
      </c>
      <c r="D91" s="85" t="s">
        <v>2177</v>
      </c>
      <c r="E91" s="85" t="b">
        <v>0</v>
      </c>
      <c r="F91" s="85" t="b">
        <v>0</v>
      </c>
      <c r="G91" s="85" t="b">
        <v>0</v>
      </c>
    </row>
    <row r="92" spans="1:7" ht="15">
      <c r="A92" s="85" t="s">
        <v>284</v>
      </c>
      <c r="B92" s="85">
        <v>4</v>
      </c>
      <c r="C92" s="122">
        <v>0.0027708063423171345</v>
      </c>
      <c r="D92" s="85" t="s">
        <v>2177</v>
      </c>
      <c r="E92" s="85" t="b">
        <v>0</v>
      </c>
      <c r="F92" s="85" t="b">
        <v>0</v>
      </c>
      <c r="G92" s="85" t="b">
        <v>0</v>
      </c>
    </row>
    <row r="93" spans="1:7" ht="15">
      <c r="A93" s="85" t="s">
        <v>283</v>
      </c>
      <c r="B93" s="85">
        <v>4</v>
      </c>
      <c r="C93" s="122">
        <v>0.0027708063423171345</v>
      </c>
      <c r="D93" s="85" t="s">
        <v>2177</v>
      </c>
      <c r="E93" s="85" t="b">
        <v>0</v>
      </c>
      <c r="F93" s="85" t="b">
        <v>0</v>
      </c>
      <c r="G93" s="85" t="b">
        <v>0</v>
      </c>
    </row>
    <row r="94" spans="1:7" ht="15">
      <c r="A94" s="85" t="s">
        <v>1953</v>
      </c>
      <c r="B94" s="85">
        <v>4</v>
      </c>
      <c r="C94" s="122">
        <v>0.0027708063423171345</v>
      </c>
      <c r="D94" s="85" t="s">
        <v>2177</v>
      </c>
      <c r="E94" s="85" t="b">
        <v>0</v>
      </c>
      <c r="F94" s="85" t="b">
        <v>0</v>
      </c>
      <c r="G94" s="85" t="b">
        <v>0</v>
      </c>
    </row>
    <row r="95" spans="1:7" ht="15">
      <c r="A95" s="85" t="s">
        <v>1954</v>
      </c>
      <c r="B95" s="85">
        <v>4</v>
      </c>
      <c r="C95" s="122">
        <v>0.0027708063423171345</v>
      </c>
      <c r="D95" s="85" t="s">
        <v>2177</v>
      </c>
      <c r="E95" s="85" t="b">
        <v>0</v>
      </c>
      <c r="F95" s="85" t="b">
        <v>0</v>
      </c>
      <c r="G95" s="85" t="b">
        <v>0</v>
      </c>
    </row>
    <row r="96" spans="1:7" ht="15">
      <c r="A96" s="85" t="s">
        <v>1955</v>
      </c>
      <c r="B96" s="85">
        <v>4</v>
      </c>
      <c r="C96" s="122">
        <v>0.0027708063423171345</v>
      </c>
      <c r="D96" s="85" t="s">
        <v>2177</v>
      </c>
      <c r="E96" s="85" t="b">
        <v>0</v>
      </c>
      <c r="F96" s="85" t="b">
        <v>0</v>
      </c>
      <c r="G96" s="85" t="b">
        <v>0</v>
      </c>
    </row>
    <row r="97" spans="1:7" ht="15">
      <c r="A97" s="85" t="s">
        <v>268</v>
      </c>
      <c r="B97" s="85">
        <v>4</v>
      </c>
      <c r="C97" s="122">
        <v>0.0027708063423171345</v>
      </c>
      <c r="D97" s="85" t="s">
        <v>2177</v>
      </c>
      <c r="E97" s="85" t="b">
        <v>0</v>
      </c>
      <c r="F97" s="85" t="b">
        <v>0</v>
      </c>
      <c r="G97" s="85" t="b">
        <v>0</v>
      </c>
    </row>
    <row r="98" spans="1:7" ht="15">
      <c r="A98" s="85" t="s">
        <v>261</v>
      </c>
      <c r="B98" s="85">
        <v>4</v>
      </c>
      <c r="C98" s="122">
        <v>0.003002388801275985</v>
      </c>
      <c r="D98" s="85" t="s">
        <v>2177</v>
      </c>
      <c r="E98" s="85" t="b">
        <v>0</v>
      </c>
      <c r="F98" s="85" t="b">
        <v>0</v>
      </c>
      <c r="G98" s="85" t="b">
        <v>0</v>
      </c>
    </row>
    <row r="99" spans="1:7" ht="15">
      <c r="A99" s="85" t="s">
        <v>1687</v>
      </c>
      <c r="B99" s="85">
        <v>4</v>
      </c>
      <c r="C99" s="122">
        <v>0.0033287859450307233</v>
      </c>
      <c r="D99" s="85" t="s">
        <v>2177</v>
      </c>
      <c r="E99" s="85" t="b">
        <v>0</v>
      </c>
      <c r="F99" s="85" t="b">
        <v>0</v>
      </c>
      <c r="G99" s="85" t="b">
        <v>0</v>
      </c>
    </row>
    <row r="100" spans="1:7" ht="15">
      <c r="A100" s="85" t="s">
        <v>1956</v>
      </c>
      <c r="B100" s="85">
        <v>4</v>
      </c>
      <c r="C100" s="122">
        <v>0.0027708063423171345</v>
      </c>
      <c r="D100" s="85" t="s">
        <v>2177</v>
      </c>
      <c r="E100" s="85" t="b">
        <v>0</v>
      </c>
      <c r="F100" s="85" t="b">
        <v>0</v>
      </c>
      <c r="G100" s="85" t="b">
        <v>0</v>
      </c>
    </row>
    <row r="101" spans="1:7" ht="15">
      <c r="A101" s="85" t="s">
        <v>1957</v>
      </c>
      <c r="B101" s="85">
        <v>4</v>
      </c>
      <c r="C101" s="122">
        <v>0.0027708063423171345</v>
      </c>
      <c r="D101" s="85" t="s">
        <v>2177</v>
      </c>
      <c r="E101" s="85" t="b">
        <v>0</v>
      </c>
      <c r="F101" s="85" t="b">
        <v>0</v>
      </c>
      <c r="G101" s="85" t="b">
        <v>0</v>
      </c>
    </row>
    <row r="102" spans="1:7" ht="15">
      <c r="A102" s="85" t="s">
        <v>1958</v>
      </c>
      <c r="B102" s="85">
        <v>4</v>
      </c>
      <c r="C102" s="122">
        <v>0.0027708063423171345</v>
      </c>
      <c r="D102" s="85" t="s">
        <v>2177</v>
      </c>
      <c r="E102" s="85" t="b">
        <v>0</v>
      </c>
      <c r="F102" s="85" t="b">
        <v>0</v>
      </c>
      <c r="G102" s="85" t="b">
        <v>0</v>
      </c>
    </row>
    <row r="103" spans="1:7" ht="15">
      <c r="A103" s="85" t="s">
        <v>1959</v>
      </c>
      <c r="B103" s="85">
        <v>4</v>
      </c>
      <c r="C103" s="122">
        <v>0.0027708063423171345</v>
      </c>
      <c r="D103" s="85" t="s">
        <v>2177</v>
      </c>
      <c r="E103" s="85" t="b">
        <v>0</v>
      </c>
      <c r="F103" s="85" t="b">
        <v>0</v>
      </c>
      <c r="G103" s="85" t="b">
        <v>0</v>
      </c>
    </row>
    <row r="104" spans="1:7" ht="15">
      <c r="A104" s="85" t="s">
        <v>1960</v>
      </c>
      <c r="B104" s="85">
        <v>4</v>
      </c>
      <c r="C104" s="122">
        <v>0.0027708063423171345</v>
      </c>
      <c r="D104" s="85" t="s">
        <v>2177</v>
      </c>
      <c r="E104" s="85" t="b">
        <v>0</v>
      </c>
      <c r="F104" s="85" t="b">
        <v>0</v>
      </c>
      <c r="G104" s="85" t="b">
        <v>0</v>
      </c>
    </row>
    <row r="105" spans="1:7" ht="15">
      <c r="A105" s="85" t="s">
        <v>1961</v>
      </c>
      <c r="B105" s="85">
        <v>4</v>
      </c>
      <c r="C105" s="122">
        <v>0.0027708063423171345</v>
      </c>
      <c r="D105" s="85" t="s">
        <v>2177</v>
      </c>
      <c r="E105" s="85" t="b">
        <v>0</v>
      </c>
      <c r="F105" s="85" t="b">
        <v>0</v>
      </c>
      <c r="G105" s="85" t="b">
        <v>0</v>
      </c>
    </row>
    <row r="106" spans="1:7" ht="15">
      <c r="A106" s="85" t="s">
        <v>1962</v>
      </c>
      <c r="B106" s="85">
        <v>4</v>
      </c>
      <c r="C106" s="122">
        <v>0.0027708063423171345</v>
      </c>
      <c r="D106" s="85" t="s">
        <v>2177</v>
      </c>
      <c r="E106" s="85" t="b">
        <v>0</v>
      </c>
      <c r="F106" s="85" t="b">
        <v>0</v>
      </c>
      <c r="G106" s="85" t="b">
        <v>0</v>
      </c>
    </row>
    <row r="107" spans="1:7" ht="15">
      <c r="A107" s="85" t="s">
        <v>1963</v>
      </c>
      <c r="B107" s="85">
        <v>4</v>
      </c>
      <c r="C107" s="122">
        <v>0.0027708063423171345</v>
      </c>
      <c r="D107" s="85" t="s">
        <v>2177</v>
      </c>
      <c r="E107" s="85" t="b">
        <v>0</v>
      </c>
      <c r="F107" s="85" t="b">
        <v>0</v>
      </c>
      <c r="G107" s="85" t="b">
        <v>0</v>
      </c>
    </row>
    <row r="108" spans="1:7" ht="15">
      <c r="A108" s="85" t="s">
        <v>1964</v>
      </c>
      <c r="B108" s="85">
        <v>4</v>
      </c>
      <c r="C108" s="122">
        <v>0.0027708063423171345</v>
      </c>
      <c r="D108" s="85" t="s">
        <v>2177</v>
      </c>
      <c r="E108" s="85" t="b">
        <v>0</v>
      </c>
      <c r="F108" s="85" t="b">
        <v>0</v>
      </c>
      <c r="G108" s="85" t="b">
        <v>0</v>
      </c>
    </row>
    <row r="109" spans="1:7" ht="15">
      <c r="A109" s="85" t="s">
        <v>1965</v>
      </c>
      <c r="B109" s="85">
        <v>4</v>
      </c>
      <c r="C109" s="122">
        <v>0.0027708063423171345</v>
      </c>
      <c r="D109" s="85" t="s">
        <v>2177</v>
      </c>
      <c r="E109" s="85" t="b">
        <v>0</v>
      </c>
      <c r="F109" s="85" t="b">
        <v>0</v>
      </c>
      <c r="G109" s="85" t="b">
        <v>0</v>
      </c>
    </row>
    <row r="110" spans="1:7" ht="15">
      <c r="A110" s="85" t="s">
        <v>1966</v>
      </c>
      <c r="B110" s="85">
        <v>4</v>
      </c>
      <c r="C110" s="122">
        <v>0.0027708063423171345</v>
      </c>
      <c r="D110" s="85" t="s">
        <v>2177</v>
      </c>
      <c r="E110" s="85" t="b">
        <v>0</v>
      </c>
      <c r="F110" s="85" t="b">
        <v>0</v>
      </c>
      <c r="G110" s="85" t="b">
        <v>0</v>
      </c>
    </row>
    <row r="111" spans="1:7" ht="15">
      <c r="A111" s="85" t="s">
        <v>1967</v>
      </c>
      <c r="B111" s="85">
        <v>4</v>
      </c>
      <c r="C111" s="122">
        <v>0.0027708063423171345</v>
      </c>
      <c r="D111" s="85" t="s">
        <v>2177</v>
      </c>
      <c r="E111" s="85" t="b">
        <v>0</v>
      </c>
      <c r="F111" s="85" t="b">
        <v>0</v>
      </c>
      <c r="G111" s="85" t="b">
        <v>0</v>
      </c>
    </row>
    <row r="112" spans="1:7" ht="15">
      <c r="A112" s="85" t="s">
        <v>1968</v>
      </c>
      <c r="B112" s="85">
        <v>4</v>
      </c>
      <c r="C112" s="122">
        <v>0.0027708063423171345</v>
      </c>
      <c r="D112" s="85" t="s">
        <v>2177</v>
      </c>
      <c r="E112" s="85" t="b">
        <v>0</v>
      </c>
      <c r="F112" s="85" t="b">
        <v>0</v>
      </c>
      <c r="G112" s="85" t="b">
        <v>0</v>
      </c>
    </row>
    <row r="113" spans="1:7" ht="15">
      <c r="A113" s="85" t="s">
        <v>1969</v>
      </c>
      <c r="B113" s="85">
        <v>4</v>
      </c>
      <c r="C113" s="122">
        <v>0.0027708063423171345</v>
      </c>
      <c r="D113" s="85" t="s">
        <v>2177</v>
      </c>
      <c r="E113" s="85" t="b">
        <v>0</v>
      </c>
      <c r="F113" s="85" t="b">
        <v>0</v>
      </c>
      <c r="G113" s="85" t="b">
        <v>0</v>
      </c>
    </row>
    <row r="114" spans="1:7" ht="15">
      <c r="A114" s="85" t="s">
        <v>248</v>
      </c>
      <c r="B114" s="85">
        <v>4</v>
      </c>
      <c r="C114" s="122">
        <v>0.0033287859450307233</v>
      </c>
      <c r="D114" s="85" t="s">
        <v>2177</v>
      </c>
      <c r="E114" s="85" t="b">
        <v>0</v>
      </c>
      <c r="F114" s="85" t="b">
        <v>0</v>
      </c>
      <c r="G114" s="85" t="b">
        <v>0</v>
      </c>
    </row>
    <row r="115" spans="1:7" ht="15">
      <c r="A115" s="85" t="s">
        <v>1970</v>
      </c>
      <c r="B115" s="85">
        <v>4</v>
      </c>
      <c r="C115" s="122">
        <v>0.0027708063423171345</v>
      </c>
      <c r="D115" s="85" t="s">
        <v>2177</v>
      </c>
      <c r="E115" s="85" t="b">
        <v>0</v>
      </c>
      <c r="F115" s="85" t="b">
        <v>0</v>
      </c>
      <c r="G115" s="85" t="b">
        <v>0</v>
      </c>
    </row>
    <row r="116" spans="1:7" ht="15">
      <c r="A116" s="85" t="s">
        <v>1692</v>
      </c>
      <c r="B116" s="85">
        <v>4</v>
      </c>
      <c r="C116" s="122">
        <v>0.0027708063423171345</v>
      </c>
      <c r="D116" s="85" t="s">
        <v>2177</v>
      </c>
      <c r="E116" s="85" t="b">
        <v>0</v>
      </c>
      <c r="F116" s="85" t="b">
        <v>0</v>
      </c>
      <c r="G116" s="85" t="b">
        <v>0</v>
      </c>
    </row>
    <row r="117" spans="1:7" ht="15">
      <c r="A117" s="85" t="s">
        <v>1971</v>
      </c>
      <c r="B117" s="85">
        <v>4</v>
      </c>
      <c r="C117" s="122">
        <v>0.0027708063423171345</v>
      </c>
      <c r="D117" s="85" t="s">
        <v>2177</v>
      </c>
      <c r="E117" s="85" t="b">
        <v>0</v>
      </c>
      <c r="F117" s="85" t="b">
        <v>0</v>
      </c>
      <c r="G117" s="85" t="b">
        <v>0</v>
      </c>
    </row>
    <row r="118" spans="1:7" ht="15">
      <c r="A118" s="85" t="s">
        <v>1972</v>
      </c>
      <c r="B118" s="85">
        <v>4</v>
      </c>
      <c r="C118" s="122">
        <v>0.003002388801275985</v>
      </c>
      <c r="D118" s="85" t="s">
        <v>2177</v>
      </c>
      <c r="E118" s="85" t="b">
        <v>0</v>
      </c>
      <c r="F118" s="85" t="b">
        <v>0</v>
      </c>
      <c r="G118" s="85" t="b">
        <v>0</v>
      </c>
    </row>
    <row r="119" spans="1:7" ht="15">
      <c r="A119" s="85" t="s">
        <v>1973</v>
      </c>
      <c r="B119" s="85">
        <v>4</v>
      </c>
      <c r="C119" s="122">
        <v>0.0027708063423171345</v>
      </c>
      <c r="D119" s="85" t="s">
        <v>2177</v>
      </c>
      <c r="E119" s="85" t="b">
        <v>0</v>
      </c>
      <c r="F119" s="85" t="b">
        <v>0</v>
      </c>
      <c r="G119" s="85" t="b">
        <v>0</v>
      </c>
    </row>
    <row r="120" spans="1:7" ht="15">
      <c r="A120" s="85" t="s">
        <v>1974</v>
      </c>
      <c r="B120" s="85">
        <v>4</v>
      </c>
      <c r="C120" s="122">
        <v>0.0027708063423171345</v>
      </c>
      <c r="D120" s="85" t="s">
        <v>2177</v>
      </c>
      <c r="E120" s="85" t="b">
        <v>0</v>
      </c>
      <c r="F120" s="85" t="b">
        <v>0</v>
      </c>
      <c r="G120" s="85" t="b">
        <v>0</v>
      </c>
    </row>
    <row r="121" spans="1:7" ht="15">
      <c r="A121" s="85" t="s">
        <v>1975</v>
      </c>
      <c r="B121" s="85">
        <v>4</v>
      </c>
      <c r="C121" s="122">
        <v>0.0027708063423171345</v>
      </c>
      <c r="D121" s="85" t="s">
        <v>2177</v>
      </c>
      <c r="E121" s="85" t="b">
        <v>0</v>
      </c>
      <c r="F121" s="85" t="b">
        <v>0</v>
      </c>
      <c r="G121" s="85" t="b">
        <v>0</v>
      </c>
    </row>
    <row r="122" spans="1:7" ht="15">
      <c r="A122" s="85" t="s">
        <v>1976</v>
      </c>
      <c r="B122" s="85">
        <v>4</v>
      </c>
      <c r="C122" s="122">
        <v>0.0027708063423171345</v>
      </c>
      <c r="D122" s="85" t="s">
        <v>2177</v>
      </c>
      <c r="E122" s="85" t="b">
        <v>0</v>
      </c>
      <c r="F122" s="85" t="b">
        <v>0</v>
      </c>
      <c r="G122" s="85" t="b">
        <v>0</v>
      </c>
    </row>
    <row r="123" spans="1:7" ht="15">
      <c r="A123" s="85" t="s">
        <v>1977</v>
      </c>
      <c r="B123" s="85">
        <v>4</v>
      </c>
      <c r="C123" s="122">
        <v>0.003002388801275985</v>
      </c>
      <c r="D123" s="85" t="s">
        <v>2177</v>
      </c>
      <c r="E123" s="85" t="b">
        <v>0</v>
      </c>
      <c r="F123" s="85" t="b">
        <v>0</v>
      </c>
      <c r="G123" s="85" t="b">
        <v>0</v>
      </c>
    </row>
    <row r="124" spans="1:7" ht="15">
      <c r="A124" s="85" t="s">
        <v>1978</v>
      </c>
      <c r="B124" s="85">
        <v>4</v>
      </c>
      <c r="C124" s="122">
        <v>0.0027708063423171345</v>
      </c>
      <c r="D124" s="85" t="s">
        <v>2177</v>
      </c>
      <c r="E124" s="85" t="b">
        <v>0</v>
      </c>
      <c r="F124" s="85" t="b">
        <v>0</v>
      </c>
      <c r="G124" s="85" t="b">
        <v>0</v>
      </c>
    </row>
    <row r="125" spans="1:7" ht="15">
      <c r="A125" s="85" t="s">
        <v>1979</v>
      </c>
      <c r="B125" s="85">
        <v>4</v>
      </c>
      <c r="C125" s="122">
        <v>0.0027708063423171345</v>
      </c>
      <c r="D125" s="85" t="s">
        <v>2177</v>
      </c>
      <c r="E125" s="85" t="b">
        <v>0</v>
      </c>
      <c r="F125" s="85" t="b">
        <v>0</v>
      </c>
      <c r="G125" s="85" t="b">
        <v>0</v>
      </c>
    </row>
    <row r="126" spans="1:7" ht="15">
      <c r="A126" s="85" t="s">
        <v>1980</v>
      </c>
      <c r="B126" s="85">
        <v>4</v>
      </c>
      <c r="C126" s="122">
        <v>0.0027708063423171345</v>
      </c>
      <c r="D126" s="85" t="s">
        <v>2177</v>
      </c>
      <c r="E126" s="85" t="b">
        <v>0</v>
      </c>
      <c r="F126" s="85" t="b">
        <v>0</v>
      </c>
      <c r="G126" s="85" t="b">
        <v>0</v>
      </c>
    </row>
    <row r="127" spans="1:7" ht="15">
      <c r="A127" s="85" t="s">
        <v>1981</v>
      </c>
      <c r="B127" s="85">
        <v>4</v>
      </c>
      <c r="C127" s="122">
        <v>0.0027708063423171345</v>
      </c>
      <c r="D127" s="85" t="s">
        <v>2177</v>
      </c>
      <c r="E127" s="85" t="b">
        <v>0</v>
      </c>
      <c r="F127" s="85" t="b">
        <v>0</v>
      </c>
      <c r="G127" s="85" t="b">
        <v>0</v>
      </c>
    </row>
    <row r="128" spans="1:7" ht="15">
      <c r="A128" s="85" t="s">
        <v>1982</v>
      </c>
      <c r="B128" s="85">
        <v>4</v>
      </c>
      <c r="C128" s="122">
        <v>0.0027708063423171345</v>
      </c>
      <c r="D128" s="85" t="s">
        <v>2177</v>
      </c>
      <c r="E128" s="85" t="b">
        <v>0</v>
      </c>
      <c r="F128" s="85" t="b">
        <v>0</v>
      </c>
      <c r="G128" s="85" t="b">
        <v>0</v>
      </c>
    </row>
    <row r="129" spans="1:7" ht="15">
      <c r="A129" s="85" t="s">
        <v>1983</v>
      </c>
      <c r="B129" s="85">
        <v>4</v>
      </c>
      <c r="C129" s="122">
        <v>0.0027708063423171345</v>
      </c>
      <c r="D129" s="85" t="s">
        <v>2177</v>
      </c>
      <c r="E129" s="85" t="b">
        <v>0</v>
      </c>
      <c r="F129" s="85" t="b">
        <v>0</v>
      </c>
      <c r="G129" s="85" t="b">
        <v>0</v>
      </c>
    </row>
    <row r="130" spans="1:7" ht="15">
      <c r="A130" s="85" t="s">
        <v>1984</v>
      </c>
      <c r="B130" s="85">
        <v>4</v>
      </c>
      <c r="C130" s="122">
        <v>0.003002388801275985</v>
      </c>
      <c r="D130" s="85" t="s">
        <v>2177</v>
      </c>
      <c r="E130" s="85" t="b">
        <v>0</v>
      </c>
      <c r="F130" s="85" t="b">
        <v>0</v>
      </c>
      <c r="G130" s="85" t="b">
        <v>0</v>
      </c>
    </row>
    <row r="131" spans="1:7" ht="15">
      <c r="A131" s="85" t="s">
        <v>1985</v>
      </c>
      <c r="B131" s="85">
        <v>4</v>
      </c>
      <c r="C131" s="122">
        <v>0.003002388801275985</v>
      </c>
      <c r="D131" s="85" t="s">
        <v>2177</v>
      </c>
      <c r="E131" s="85" t="b">
        <v>1</v>
      </c>
      <c r="F131" s="85" t="b">
        <v>0</v>
      </c>
      <c r="G131" s="85" t="b">
        <v>0</v>
      </c>
    </row>
    <row r="132" spans="1:7" ht="15">
      <c r="A132" s="85" t="s">
        <v>1986</v>
      </c>
      <c r="B132" s="85">
        <v>3</v>
      </c>
      <c r="C132" s="122">
        <v>0.0022517916009569885</v>
      </c>
      <c r="D132" s="85" t="s">
        <v>2177</v>
      </c>
      <c r="E132" s="85" t="b">
        <v>0</v>
      </c>
      <c r="F132" s="85" t="b">
        <v>0</v>
      </c>
      <c r="G132" s="85" t="b">
        <v>0</v>
      </c>
    </row>
    <row r="133" spans="1:7" ht="15">
      <c r="A133" s="85" t="s">
        <v>1987</v>
      </c>
      <c r="B133" s="85">
        <v>3</v>
      </c>
      <c r="C133" s="122">
        <v>0.0022517916009569885</v>
      </c>
      <c r="D133" s="85" t="s">
        <v>2177</v>
      </c>
      <c r="E133" s="85" t="b">
        <v>0</v>
      </c>
      <c r="F133" s="85" t="b">
        <v>0</v>
      </c>
      <c r="G133" s="85" t="b">
        <v>0</v>
      </c>
    </row>
    <row r="134" spans="1:7" ht="15">
      <c r="A134" s="85" t="s">
        <v>1988</v>
      </c>
      <c r="B134" s="85">
        <v>3</v>
      </c>
      <c r="C134" s="122">
        <v>0.0022517916009569885</v>
      </c>
      <c r="D134" s="85" t="s">
        <v>2177</v>
      </c>
      <c r="E134" s="85" t="b">
        <v>0</v>
      </c>
      <c r="F134" s="85" t="b">
        <v>0</v>
      </c>
      <c r="G134" s="85" t="b">
        <v>0</v>
      </c>
    </row>
    <row r="135" spans="1:7" ht="15">
      <c r="A135" s="85" t="s">
        <v>1989</v>
      </c>
      <c r="B135" s="85">
        <v>3</v>
      </c>
      <c r="C135" s="122">
        <v>0.0022517916009569885</v>
      </c>
      <c r="D135" s="85" t="s">
        <v>2177</v>
      </c>
      <c r="E135" s="85" t="b">
        <v>0</v>
      </c>
      <c r="F135" s="85" t="b">
        <v>0</v>
      </c>
      <c r="G135" s="85" t="b">
        <v>0</v>
      </c>
    </row>
    <row r="136" spans="1:7" ht="15">
      <c r="A136" s="85" t="s">
        <v>1990</v>
      </c>
      <c r="B136" s="85">
        <v>3</v>
      </c>
      <c r="C136" s="122">
        <v>0.0022517916009569885</v>
      </c>
      <c r="D136" s="85" t="s">
        <v>2177</v>
      </c>
      <c r="E136" s="85" t="b">
        <v>0</v>
      </c>
      <c r="F136" s="85" t="b">
        <v>0</v>
      </c>
      <c r="G136" s="85" t="b">
        <v>0</v>
      </c>
    </row>
    <row r="137" spans="1:7" ht="15">
      <c r="A137" s="85" t="s">
        <v>289</v>
      </c>
      <c r="B137" s="85">
        <v>3</v>
      </c>
      <c r="C137" s="122">
        <v>0.0022517916009569885</v>
      </c>
      <c r="D137" s="85" t="s">
        <v>2177</v>
      </c>
      <c r="E137" s="85" t="b">
        <v>0</v>
      </c>
      <c r="F137" s="85" t="b">
        <v>0</v>
      </c>
      <c r="G137" s="85" t="b">
        <v>0</v>
      </c>
    </row>
    <row r="138" spans="1:7" ht="15">
      <c r="A138" s="85" t="s">
        <v>286</v>
      </c>
      <c r="B138" s="85">
        <v>3</v>
      </c>
      <c r="C138" s="122">
        <v>0.0022517916009569885</v>
      </c>
      <c r="D138" s="85" t="s">
        <v>2177</v>
      </c>
      <c r="E138" s="85" t="b">
        <v>0</v>
      </c>
      <c r="F138" s="85" t="b">
        <v>0</v>
      </c>
      <c r="G138" s="85" t="b">
        <v>0</v>
      </c>
    </row>
    <row r="139" spans="1:7" ht="15">
      <c r="A139" s="85" t="s">
        <v>233</v>
      </c>
      <c r="B139" s="85">
        <v>3</v>
      </c>
      <c r="C139" s="122">
        <v>0.0022517916009569885</v>
      </c>
      <c r="D139" s="85" t="s">
        <v>2177</v>
      </c>
      <c r="E139" s="85" t="b">
        <v>0</v>
      </c>
      <c r="F139" s="85" t="b">
        <v>0</v>
      </c>
      <c r="G139" s="85" t="b">
        <v>0</v>
      </c>
    </row>
    <row r="140" spans="1:7" ht="15">
      <c r="A140" s="85" t="s">
        <v>232</v>
      </c>
      <c r="B140" s="85">
        <v>3</v>
      </c>
      <c r="C140" s="122">
        <v>0.0022517916009569885</v>
      </c>
      <c r="D140" s="85" t="s">
        <v>2177</v>
      </c>
      <c r="E140" s="85" t="b">
        <v>0</v>
      </c>
      <c r="F140" s="85" t="b">
        <v>0</v>
      </c>
      <c r="G140" s="85" t="b">
        <v>0</v>
      </c>
    </row>
    <row r="141" spans="1:7" ht="15">
      <c r="A141" s="85" t="s">
        <v>1991</v>
      </c>
      <c r="B141" s="85">
        <v>3</v>
      </c>
      <c r="C141" s="122">
        <v>0.0022517916009569885</v>
      </c>
      <c r="D141" s="85" t="s">
        <v>2177</v>
      </c>
      <c r="E141" s="85" t="b">
        <v>0</v>
      </c>
      <c r="F141" s="85" t="b">
        <v>0</v>
      </c>
      <c r="G141" s="85" t="b">
        <v>0</v>
      </c>
    </row>
    <row r="142" spans="1:7" ht="15">
      <c r="A142" s="85" t="s">
        <v>270</v>
      </c>
      <c r="B142" s="85">
        <v>3</v>
      </c>
      <c r="C142" s="122">
        <v>0.0024965894587730426</v>
      </c>
      <c r="D142" s="85" t="s">
        <v>2177</v>
      </c>
      <c r="E142" s="85" t="b">
        <v>0</v>
      </c>
      <c r="F142" s="85" t="b">
        <v>0</v>
      </c>
      <c r="G142" s="85" t="b">
        <v>0</v>
      </c>
    </row>
    <row r="143" spans="1:7" ht="15">
      <c r="A143" s="85" t="s">
        <v>267</v>
      </c>
      <c r="B143" s="85">
        <v>3</v>
      </c>
      <c r="C143" s="122">
        <v>0.0022517916009569885</v>
      </c>
      <c r="D143" s="85" t="s">
        <v>2177</v>
      </c>
      <c r="E143" s="85" t="b">
        <v>0</v>
      </c>
      <c r="F143" s="85" t="b">
        <v>0</v>
      </c>
      <c r="G143" s="85" t="b">
        <v>0</v>
      </c>
    </row>
    <row r="144" spans="1:7" ht="15">
      <c r="A144" s="85" t="s">
        <v>263</v>
      </c>
      <c r="B144" s="85">
        <v>3</v>
      </c>
      <c r="C144" s="122">
        <v>0.0022517916009569885</v>
      </c>
      <c r="D144" s="85" t="s">
        <v>2177</v>
      </c>
      <c r="E144" s="85" t="b">
        <v>0</v>
      </c>
      <c r="F144" s="85" t="b">
        <v>0</v>
      </c>
      <c r="G144" s="85" t="b">
        <v>0</v>
      </c>
    </row>
    <row r="145" spans="1:7" ht="15">
      <c r="A145" s="85" t="s">
        <v>276</v>
      </c>
      <c r="B145" s="85">
        <v>3</v>
      </c>
      <c r="C145" s="122">
        <v>0.0022517916009569885</v>
      </c>
      <c r="D145" s="85" t="s">
        <v>2177</v>
      </c>
      <c r="E145" s="85" t="b">
        <v>0</v>
      </c>
      <c r="F145" s="85" t="b">
        <v>0</v>
      </c>
      <c r="G145" s="85" t="b">
        <v>0</v>
      </c>
    </row>
    <row r="146" spans="1:7" ht="15">
      <c r="A146" s="85" t="s">
        <v>279</v>
      </c>
      <c r="B146" s="85">
        <v>3</v>
      </c>
      <c r="C146" s="122">
        <v>0.0024965894587730426</v>
      </c>
      <c r="D146" s="85" t="s">
        <v>2177</v>
      </c>
      <c r="E146" s="85" t="b">
        <v>0</v>
      </c>
      <c r="F146" s="85" t="b">
        <v>0</v>
      </c>
      <c r="G146" s="85" t="b">
        <v>0</v>
      </c>
    </row>
    <row r="147" spans="1:7" ht="15">
      <c r="A147" s="85" t="s">
        <v>1992</v>
      </c>
      <c r="B147" s="85">
        <v>3</v>
      </c>
      <c r="C147" s="122">
        <v>0.0022517916009569885</v>
      </c>
      <c r="D147" s="85" t="s">
        <v>2177</v>
      </c>
      <c r="E147" s="85" t="b">
        <v>0</v>
      </c>
      <c r="F147" s="85" t="b">
        <v>0</v>
      </c>
      <c r="G147" s="85" t="b">
        <v>0</v>
      </c>
    </row>
    <row r="148" spans="1:7" ht="15">
      <c r="A148" s="85" t="s">
        <v>1993</v>
      </c>
      <c r="B148" s="85">
        <v>3</v>
      </c>
      <c r="C148" s="122">
        <v>0.0022517916009569885</v>
      </c>
      <c r="D148" s="85" t="s">
        <v>2177</v>
      </c>
      <c r="E148" s="85" t="b">
        <v>0</v>
      </c>
      <c r="F148" s="85" t="b">
        <v>0</v>
      </c>
      <c r="G148" s="85" t="b">
        <v>0</v>
      </c>
    </row>
    <row r="149" spans="1:7" ht="15">
      <c r="A149" s="85" t="s">
        <v>1994</v>
      </c>
      <c r="B149" s="85">
        <v>3</v>
      </c>
      <c r="C149" s="122">
        <v>0.0022517916009569885</v>
      </c>
      <c r="D149" s="85" t="s">
        <v>2177</v>
      </c>
      <c r="E149" s="85" t="b">
        <v>0</v>
      </c>
      <c r="F149" s="85" t="b">
        <v>0</v>
      </c>
      <c r="G149" s="85" t="b">
        <v>0</v>
      </c>
    </row>
    <row r="150" spans="1:7" ht="15">
      <c r="A150" s="85" t="s">
        <v>1995</v>
      </c>
      <c r="B150" s="85">
        <v>3</v>
      </c>
      <c r="C150" s="122">
        <v>0.0022517916009569885</v>
      </c>
      <c r="D150" s="85" t="s">
        <v>2177</v>
      </c>
      <c r="E150" s="85" t="b">
        <v>0</v>
      </c>
      <c r="F150" s="85" t="b">
        <v>0</v>
      </c>
      <c r="G150" s="85" t="b">
        <v>0</v>
      </c>
    </row>
    <row r="151" spans="1:7" ht="15">
      <c r="A151" s="85" t="s">
        <v>1996</v>
      </c>
      <c r="B151" s="85">
        <v>3</v>
      </c>
      <c r="C151" s="122">
        <v>0.0022517916009569885</v>
      </c>
      <c r="D151" s="85" t="s">
        <v>2177</v>
      </c>
      <c r="E151" s="85" t="b">
        <v>0</v>
      </c>
      <c r="F151" s="85" t="b">
        <v>0</v>
      </c>
      <c r="G151" s="85" t="b">
        <v>0</v>
      </c>
    </row>
    <row r="152" spans="1:7" ht="15">
      <c r="A152" s="85" t="s">
        <v>255</v>
      </c>
      <c r="B152" s="85">
        <v>3</v>
      </c>
      <c r="C152" s="122">
        <v>0.0022517916009569885</v>
      </c>
      <c r="D152" s="85" t="s">
        <v>2177</v>
      </c>
      <c r="E152" s="85" t="b">
        <v>0</v>
      </c>
      <c r="F152" s="85" t="b">
        <v>0</v>
      </c>
      <c r="G152" s="85" t="b">
        <v>0</v>
      </c>
    </row>
    <row r="153" spans="1:7" ht="15">
      <c r="A153" s="85" t="s">
        <v>254</v>
      </c>
      <c r="B153" s="85">
        <v>3</v>
      </c>
      <c r="C153" s="122">
        <v>0.0024965894587730426</v>
      </c>
      <c r="D153" s="85" t="s">
        <v>2177</v>
      </c>
      <c r="E153" s="85" t="b">
        <v>0</v>
      </c>
      <c r="F153" s="85" t="b">
        <v>0</v>
      </c>
      <c r="G153" s="85" t="b">
        <v>0</v>
      </c>
    </row>
    <row r="154" spans="1:7" ht="15">
      <c r="A154" s="85" t="s">
        <v>1997</v>
      </c>
      <c r="B154" s="85">
        <v>3</v>
      </c>
      <c r="C154" s="122">
        <v>0.0022517916009569885</v>
      </c>
      <c r="D154" s="85" t="s">
        <v>2177</v>
      </c>
      <c r="E154" s="85" t="b">
        <v>0</v>
      </c>
      <c r="F154" s="85" t="b">
        <v>0</v>
      </c>
      <c r="G154" s="85" t="b">
        <v>0</v>
      </c>
    </row>
    <row r="155" spans="1:7" ht="15">
      <c r="A155" s="85" t="s">
        <v>1998</v>
      </c>
      <c r="B155" s="85">
        <v>3</v>
      </c>
      <c r="C155" s="122">
        <v>0.0022517916009569885</v>
      </c>
      <c r="D155" s="85" t="s">
        <v>2177</v>
      </c>
      <c r="E155" s="85" t="b">
        <v>0</v>
      </c>
      <c r="F155" s="85" t="b">
        <v>1</v>
      </c>
      <c r="G155" s="85" t="b">
        <v>0</v>
      </c>
    </row>
    <row r="156" spans="1:7" ht="15">
      <c r="A156" s="85" t="s">
        <v>1999</v>
      </c>
      <c r="B156" s="85">
        <v>3</v>
      </c>
      <c r="C156" s="122">
        <v>0.0022517916009569885</v>
      </c>
      <c r="D156" s="85" t="s">
        <v>2177</v>
      </c>
      <c r="E156" s="85" t="b">
        <v>1</v>
      </c>
      <c r="F156" s="85" t="b">
        <v>0</v>
      </c>
      <c r="G156" s="85" t="b">
        <v>0</v>
      </c>
    </row>
    <row r="157" spans="1:7" ht="15">
      <c r="A157" s="85" t="s">
        <v>2000</v>
      </c>
      <c r="B157" s="85">
        <v>3</v>
      </c>
      <c r="C157" s="122">
        <v>0.0022517916009569885</v>
      </c>
      <c r="D157" s="85" t="s">
        <v>2177</v>
      </c>
      <c r="E157" s="85" t="b">
        <v>0</v>
      </c>
      <c r="F157" s="85" t="b">
        <v>0</v>
      </c>
      <c r="G157" s="85" t="b">
        <v>0</v>
      </c>
    </row>
    <row r="158" spans="1:7" ht="15">
      <c r="A158" s="85" t="s">
        <v>2001</v>
      </c>
      <c r="B158" s="85">
        <v>3</v>
      </c>
      <c r="C158" s="122">
        <v>0.0022517916009569885</v>
      </c>
      <c r="D158" s="85" t="s">
        <v>2177</v>
      </c>
      <c r="E158" s="85" t="b">
        <v>0</v>
      </c>
      <c r="F158" s="85" t="b">
        <v>1</v>
      </c>
      <c r="G158" s="85" t="b">
        <v>0</v>
      </c>
    </row>
    <row r="159" spans="1:7" ht="15">
      <c r="A159" s="85" t="s">
        <v>2002</v>
      </c>
      <c r="B159" s="85">
        <v>3</v>
      </c>
      <c r="C159" s="122">
        <v>0.0022517916009569885</v>
      </c>
      <c r="D159" s="85" t="s">
        <v>2177</v>
      </c>
      <c r="E159" s="85" t="b">
        <v>0</v>
      </c>
      <c r="F159" s="85" t="b">
        <v>0</v>
      </c>
      <c r="G159" s="85" t="b">
        <v>0</v>
      </c>
    </row>
    <row r="160" spans="1:7" ht="15">
      <c r="A160" s="85" t="s">
        <v>2003</v>
      </c>
      <c r="B160" s="85">
        <v>3</v>
      </c>
      <c r="C160" s="122">
        <v>0.0022517916009569885</v>
      </c>
      <c r="D160" s="85" t="s">
        <v>2177</v>
      </c>
      <c r="E160" s="85" t="b">
        <v>1</v>
      </c>
      <c r="F160" s="85" t="b">
        <v>0</v>
      </c>
      <c r="G160" s="85" t="b">
        <v>0</v>
      </c>
    </row>
    <row r="161" spans="1:7" ht="15">
      <c r="A161" s="85" t="s">
        <v>2004</v>
      </c>
      <c r="B161" s="85">
        <v>3</v>
      </c>
      <c r="C161" s="122">
        <v>0.0022517916009569885</v>
      </c>
      <c r="D161" s="85" t="s">
        <v>2177</v>
      </c>
      <c r="E161" s="85" t="b">
        <v>0</v>
      </c>
      <c r="F161" s="85" t="b">
        <v>0</v>
      </c>
      <c r="G161" s="85" t="b">
        <v>0</v>
      </c>
    </row>
    <row r="162" spans="1:7" ht="15">
      <c r="A162" s="85" t="s">
        <v>2005</v>
      </c>
      <c r="B162" s="85">
        <v>3</v>
      </c>
      <c r="C162" s="122">
        <v>0.0022517916009569885</v>
      </c>
      <c r="D162" s="85" t="s">
        <v>2177</v>
      </c>
      <c r="E162" s="85" t="b">
        <v>0</v>
      </c>
      <c r="F162" s="85" t="b">
        <v>0</v>
      </c>
      <c r="G162" s="85" t="b">
        <v>0</v>
      </c>
    </row>
    <row r="163" spans="1:7" ht="15">
      <c r="A163" s="85" t="s">
        <v>1643</v>
      </c>
      <c r="B163" s="85">
        <v>3</v>
      </c>
      <c r="C163" s="122">
        <v>0.0022517916009569885</v>
      </c>
      <c r="D163" s="85" t="s">
        <v>2177</v>
      </c>
      <c r="E163" s="85" t="b">
        <v>0</v>
      </c>
      <c r="F163" s="85" t="b">
        <v>0</v>
      </c>
      <c r="G163" s="85" t="b">
        <v>0</v>
      </c>
    </row>
    <row r="164" spans="1:7" ht="15">
      <c r="A164" s="85" t="s">
        <v>2006</v>
      </c>
      <c r="B164" s="85">
        <v>3</v>
      </c>
      <c r="C164" s="122">
        <v>0.0022517916009569885</v>
      </c>
      <c r="D164" s="85" t="s">
        <v>2177</v>
      </c>
      <c r="E164" s="85" t="b">
        <v>1</v>
      </c>
      <c r="F164" s="85" t="b">
        <v>0</v>
      </c>
      <c r="G164" s="85" t="b">
        <v>0</v>
      </c>
    </row>
    <row r="165" spans="1:7" ht="15">
      <c r="A165" s="85" t="s">
        <v>2007</v>
      </c>
      <c r="B165" s="85">
        <v>3</v>
      </c>
      <c r="C165" s="122">
        <v>0.0022517916009569885</v>
      </c>
      <c r="D165" s="85" t="s">
        <v>2177</v>
      </c>
      <c r="E165" s="85" t="b">
        <v>0</v>
      </c>
      <c r="F165" s="85" t="b">
        <v>0</v>
      </c>
      <c r="G165" s="85" t="b">
        <v>0</v>
      </c>
    </row>
    <row r="166" spans="1:7" ht="15">
      <c r="A166" s="85" t="s">
        <v>2008</v>
      </c>
      <c r="B166" s="85">
        <v>3</v>
      </c>
      <c r="C166" s="122">
        <v>0.0022517916009569885</v>
      </c>
      <c r="D166" s="85" t="s">
        <v>2177</v>
      </c>
      <c r="E166" s="85" t="b">
        <v>0</v>
      </c>
      <c r="F166" s="85" t="b">
        <v>0</v>
      </c>
      <c r="G166" s="85" t="b">
        <v>0</v>
      </c>
    </row>
    <row r="167" spans="1:7" ht="15">
      <c r="A167" s="85" t="s">
        <v>2009</v>
      </c>
      <c r="B167" s="85">
        <v>3</v>
      </c>
      <c r="C167" s="122">
        <v>0.0022517916009569885</v>
      </c>
      <c r="D167" s="85" t="s">
        <v>2177</v>
      </c>
      <c r="E167" s="85" t="b">
        <v>0</v>
      </c>
      <c r="F167" s="85" t="b">
        <v>0</v>
      </c>
      <c r="G167" s="85" t="b">
        <v>0</v>
      </c>
    </row>
    <row r="168" spans="1:7" ht="15">
      <c r="A168" s="85" t="s">
        <v>2010</v>
      </c>
      <c r="B168" s="85">
        <v>3</v>
      </c>
      <c r="C168" s="122">
        <v>0.0022517916009569885</v>
      </c>
      <c r="D168" s="85" t="s">
        <v>2177</v>
      </c>
      <c r="E168" s="85" t="b">
        <v>0</v>
      </c>
      <c r="F168" s="85" t="b">
        <v>0</v>
      </c>
      <c r="G168" s="85" t="b">
        <v>0</v>
      </c>
    </row>
    <row r="169" spans="1:7" ht="15">
      <c r="A169" s="85" t="s">
        <v>2011</v>
      </c>
      <c r="B169" s="85">
        <v>3</v>
      </c>
      <c r="C169" s="122">
        <v>0.0022517916009569885</v>
      </c>
      <c r="D169" s="85" t="s">
        <v>2177</v>
      </c>
      <c r="E169" s="85" t="b">
        <v>0</v>
      </c>
      <c r="F169" s="85" t="b">
        <v>0</v>
      </c>
      <c r="G169" s="85" t="b">
        <v>0</v>
      </c>
    </row>
    <row r="170" spans="1:7" ht="15">
      <c r="A170" s="85" t="s">
        <v>2012</v>
      </c>
      <c r="B170" s="85">
        <v>3</v>
      </c>
      <c r="C170" s="122">
        <v>0.0024965894587730426</v>
      </c>
      <c r="D170" s="85" t="s">
        <v>2177</v>
      </c>
      <c r="E170" s="85" t="b">
        <v>0</v>
      </c>
      <c r="F170" s="85" t="b">
        <v>0</v>
      </c>
      <c r="G170" s="85" t="b">
        <v>0</v>
      </c>
    </row>
    <row r="171" spans="1:7" ht="15">
      <c r="A171" s="85" t="s">
        <v>2013</v>
      </c>
      <c r="B171" s="85">
        <v>3</v>
      </c>
      <c r="C171" s="122">
        <v>0.0022517916009569885</v>
      </c>
      <c r="D171" s="85" t="s">
        <v>2177</v>
      </c>
      <c r="E171" s="85" t="b">
        <v>0</v>
      </c>
      <c r="F171" s="85" t="b">
        <v>0</v>
      </c>
      <c r="G171" s="85" t="b">
        <v>0</v>
      </c>
    </row>
    <row r="172" spans="1:7" ht="15">
      <c r="A172" s="85" t="s">
        <v>2014</v>
      </c>
      <c r="B172" s="85">
        <v>3</v>
      </c>
      <c r="C172" s="122">
        <v>0.002915074160808234</v>
      </c>
      <c r="D172" s="85" t="s">
        <v>2177</v>
      </c>
      <c r="E172" s="85" t="b">
        <v>0</v>
      </c>
      <c r="F172" s="85" t="b">
        <v>0</v>
      </c>
      <c r="G172" s="85" t="b">
        <v>0</v>
      </c>
    </row>
    <row r="173" spans="1:7" ht="15">
      <c r="A173" s="85" t="s">
        <v>2015</v>
      </c>
      <c r="B173" s="85">
        <v>3</v>
      </c>
      <c r="C173" s="122">
        <v>0.0022517916009569885</v>
      </c>
      <c r="D173" s="85" t="s">
        <v>2177</v>
      </c>
      <c r="E173" s="85" t="b">
        <v>0</v>
      </c>
      <c r="F173" s="85" t="b">
        <v>0</v>
      </c>
      <c r="G173" s="85" t="b">
        <v>0</v>
      </c>
    </row>
    <row r="174" spans="1:7" ht="15">
      <c r="A174" s="85" t="s">
        <v>2016</v>
      </c>
      <c r="B174" s="85">
        <v>3</v>
      </c>
      <c r="C174" s="122">
        <v>0.0022517916009569885</v>
      </c>
      <c r="D174" s="85" t="s">
        <v>2177</v>
      </c>
      <c r="E174" s="85" t="b">
        <v>1</v>
      </c>
      <c r="F174" s="85" t="b">
        <v>0</v>
      </c>
      <c r="G174" s="85" t="b">
        <v>0</v>
      </c>
    </row>
    <row r="175" spans="1:7" ht="15">
      <c r="A175" s="85" t="s">
        <v>2017</v>
      </c>
      <c r="B175" s="85">
        <v>3</v>
      </c>
      <c r="C175" s="122">
        <v>0.0022517916009569885</v>
      </c>
      <c r="D175" s="85" t="s">
        <v>2177</v>
      </c>
      <c r="E175" s="85" t="b">
        <v>0</v>
      </c>
      <c r="F175" s="85" t="b">
        <v>0</v>
      </c>
      <c r="G175" s="85" t="b">
        <v>0</v>
      </c>
    </row>
    <row r="176" spans="1:7" ht="15">
      <c r="A176" s="85" t="s">
        <v>2018</v>
      </c>
      <c r="B176" s="85">
        <v>3</v>
      </c>
      <c r="C176" s="122">
        <v>0.0022517916009569885</v>
      </c>
      <c r="D176" s="85" t="s">
        <v>2177</v>
      </c>
      <c r="E176" s="85" t="b">
        <v>0</v>
      </c>
      <c r="F176" s="85" t="b">
        <v>0</v>
      </c>
      <c r="G176" s="85" t="b">
        <v>0</v>
      </c>
    </row>
    <row r="177" spans="1:7" ht="15">
      <c r="A177" s="85" t="s">
        <v>2019</v>
      </c>
      <c r="B177" s="85">
        <v>3</v>
      </c>
      <c r="C177" s="122">
        <v>0.0022517916009569885</v>
      </c>
      <c r="D177" s="85" t="s">
        <v>2177</v>
      </c>
      <c r="E177" s="85" t="b">
        <v>0</v>
      </c>
      <c r="F177" s="85" t="b">
        <v>0</v>
      </c>
      <c r="G177" s="85" t="b">
        <v>0</v>
      </c>
    </row>
    <row r="178" spans="1:7" ht="15">
      <c r="A178" s="85" t="s">
        <v>2020</v>
      </c>
      <c r="B178" s="85">
        <v>3</v>
      </c>
      <c r="C178" s="122">
        <v>0.0024965894587730426</v>
      </c>
      <c r="D178" s="85" t="s">
        <v>2177</v>
      </c>
      <c r="E178" s="85" t="b">
        <v>0</v>
      </c>
      <c r="F178" s="85" t="b">
        <v>0</v>
      </c>
      <c r="G178" s="85" t="b">
        <v>0</v>
      </c>
    </row>
    <row r="179" spans="1:7" ht="15">
      <c r="A179" s="85" t="s">
        <v>2021</v>
      </c>
      <c r="B179" s="85">
        <v>3</v>
      </c>
      <c r="C179" s="122">
        <v>0.0022517916009569885</v>
      </c>
      <c r="D179" s="85" t="s">
        <v>2177</v>
      </c>
      <c r="E179" s="85" t="b">
        <v>0</v>
      </c>
      <c r="F179" s="85" t="b">
        <v>0</v>
      </c>
      <c r="G179" s="85" t="b">
        <v>0</v>
      </c>
    </row>
    <row r="180" spans="1:7" ht="15">
      <c r="A180" s="85" t="s">
        <v>2022</v>
      </c>
      <c r="B180" s="85">
        <v>3</v>
      </c>
      <c r="C180" s="122">
        <v>0.0022517916009569885</v>
      </c>
      <c r="D180" s="85" t="s">
        <v>2177</v>
      </c>
      <c r="E180" s="85" t="b">
        <v>0</v>
      </c>
      <c r="F180" s="85" t="b">
        <v>0</v>
      </c>
      <c r="G180" s="85" t="b">
        <v>0</v>
      </c>
    </row>
    <row r="181" spans="1:7" ht="15">
      <c r="A181" s="85" t="s">
        <v>2023</v>
      </c>
      <c r="B181" s="85">
        <v>2</v>
      </c>
      <c r="C181" s="122">
        <v>0.0016643929725153616</v>
      </c>
      <c r="D181" s="85" t="s">
        <v>2177</v>
      </c>
      <c r="E181" s="85" t="b">
        <v>0</v>
      </c>
      <c r="F181" s="85" t="b">
        <v>0</v>
      </c>
      <c r="G181" s="85" t="b">
        <v>0</v>
      </c>
    </row>
    <row r="182" spans="1:7" ht="15">
      <c r="A182" s="85" t="s">
        <v>2024</v>
      </c>
      <c r="B182" s="85">
        <v>2</v>
      </c>
      <c r="C182" s="122">
        <v>0.0016643929725153616</v>
      </c>
      <c r="D182" s="85" t="s">
        <v>2177</v>
      </c>
      <c r="E182" s="85" t="b">
        <v>0</v>
      </c>
      <c r="F182" s="85" t="b">
        <v>0</v>
      </c>
      <c r="G182" s="85" t="b">
        <v>0</v>
      </c>
    </row>
    <row r="183" spans="1:7" ht="15">
      <c r="A183" s="85" t="s">
        <v>2025</v>
      </c>
      <c r="B183" s="85">
        <v>2</v>
      </c>
      <c r="C183" s="122">
        <v>0.0016643929725153616</v>
      </c>
      <c r="D183" s="85" t="s">
        <v>2177</v>
      </c>
      <c r="E183" s="85" t="b">
        <v>0</v>
      </c>
      <c r="F183" s="85" t="b">
        <v>0</v>
      </c>
      <c r="G183" s="85" t="b">
        <v>0</v>
      </c>
    </row>
    <row r="184" spans="1:7" ht="15">
      <c r="A184" s="85" t="s">
        <v>2026</v>
      </c>
      <c r="B184" s="85">
        <v>2</v>
      </c>
      <c r="C184" s="122">
        <v>0.0016643929725153616</v>
      </c>
      <c r="D184" s="85" t="s">
        <v>2177</v>
      </c>
      <c r="E184" s="85" t="b">
        <v>0</v>
      </c>
      <c r="F184" s="85" t="b">
        <v>0</v>
      </c>
      <c r="G184" s="85" t="b">
        <v>0</v>
      </c>
    </row>
    <row r="185" spans="1:7" ht="15">
      <c r="A185" s="85" t="s">
        <v>2027</v>
      </c>
      <c r="B185" s="85">
        <v>2</v>
      </c>
      <c r="C185" s="122">
        <v>0.0016643929725153616</v>
      </c>
      <c r="D185" s="85" t="s">
        <v>2177</v>
      </c>
      <c r="E185" s="85" t="b">
        <v>0</v>
      </c>
      <c r="F185" s="85" t="b">
        <v>0</v>
      </c>
      <c r="G185" s="85" t="b">
        <v>0</v>
      </c>
    </row>
    <row r="186" spans="1:7" ht="15">
      <c r="A186" s="85" t="s">
        <v>2028</v>
      </c>
      <c r="B186" s="85">
        <v>2</v>
      </c>
      <c r="C186" s="122">
        <v>0.0016643929725153616</v>
      </c>
      <c r="D186" s="85" t="s">
        <v>2177</v>
      </c>
      <c r="E186" s="85" t="b">
        <v>0</v>
      </c>
      <c r="F186" s="85" t="b">
        <v>0</v>
      </c>
      <c r="G186" s="85" t="b">
        <v>0</v>
      </c>
    </row>
    <row r="187" spans="1:7" ht="15">
      <c r="A187" s="85" t="s">
        <v>2029</v>
      </c>
      <c r="B187" s="85">
        <v>2</v>
      </c>
      <c r="C187" s="122">
        <v>0.0016643929725153616</v>
      </c>
      <c r="D187" s="85" t="s">
        <v>2177</v>
      </c>
      <c r="E187" s="85" t="b">
        <v>0</v>
      </c>
      <c r="F187" s="85" t="b">
        <v>0</v>
      </c>
      <c r="G187" s="85" t="b">
        <v>0</v>
      </c>
    </row>
    <row r="188" spans="1:7" ht="15">
      <c r="A188" s="85" t="s">
        <v>2030</v>
      </c>
      <c r="B188" s="85">
        <v>2</v>
      </c>
      <c r="C188" s="122">
        <v>0.0016643929725153616</v>
      </c>
      <c r="D188" s="85" t="s">
        <v>2177</v>
      </c>
      <c r="E188" s="85" t="b">
        <v>0</v>
      </c>
      <c r="F188" s="85" t="b">
        <v>0</v>
      </c>
      <c r="G188" s="85" t="b">
        <v>0</v>
      </c>
    </row>
    <row r="189" spans="1:7" ht="15">
      <c r="A189" s="85" t="s">
        <v>2031</v>
      </c>
      <c r="B189" s="85">
        <v>2</v>
      </c>
      <c r="C189" s="122">
        <v>0.0016643929725153616</v>
      </c>
      <c r="D189" s="85" t="s">
        <v>2177</v>
      </c>
      <c r="E189" s="85" t="b">
        <v>0</v>
      </c>
      <c r="F189" s="85" t="b">
        <v>0</v>
      </c>
      <c r="G189" s="85" t="b">
        <v>0</v>
      </c>
    </row>
    <row r="190" spans="1:7" ht="15">
      <c r="A190" s="85" t="s">
        <v>2032</v>
      </c>
      <c r="B190" s="85">
        <v>2</v>
      </c>
      <c r="C190" s="122">
        <v>0.0016643929725153616</v>
      </c>
      <c r="D190" s="85" t="s">
        <v>2177</v>
      </c>
      <c r="E190" s="85" t="b">
        <v>0</v>
      </c>
      <c r="F190" s="85" t="b">
        <v>0</v>
      </c>
      <c r="G190" s="85" t="b">
        <v>0</v>
      </c>
    </row>
    <row r="191" spans="1:7" ht="15">
      <c r="A191" s="85" t="s">
        <v>235</v>
      </c>
      <c r="B191" s="85">
        <v>2</v>
      </c>
      <c r="C191" s="122">
        <v>0.0016643929725153616</v>
      </c>
      <c r="D191" s="85" t="s">
        <v>2177</v>
      </c>
      <c r="E191" s="85" t="b">
        <v>0</v>
      </c>
      <c r="F191" s="85" t="b">
        <v>0</v>
      </c>
      <c r="G191" s="85" t="b">
        <v>0</v>
      </c>
    </row>
    <row r="192" spans="1:7" ht="15">
      <c r="A192" s="85" t="s">
        <v>234</v>
      </c>
      <c r="B192" s="85">
        <v>2</v>
      </c>
      <c r="C192" s="122">
        <v>0.0016643929725153616</v>
      </c>
      <c r="D192" s="85" t="s">
        <v>2177</v>
      </c>
      <c r="E192" s="85" t="b">
        <v>0</v>
      </c>
      <c r="F192" s="85" t="b">
        <v>0</v>
      </c>
      <c r="G192" s="85" t="b">
        <v>0</v>
      </c>
    </row>
    <row r="193" spans="1:7" ht="15">
      <c r="A193" s="85" t="s">
        <v>217</v>
      </c>
      <c r="B193" s="85">
        <v>2</v>
      </c>
      <c r="C193" s="122">
        <v>0.0016643929725153616</v>
      </c>
      <c r="D193" s="85" t="s">
        <v>2177</v>
      </c>
      <c r="E193" s="85" t="b">
        <v>0</v>
      </c>
      <c r="F193" s="85" t="b">
        <v>0</v>
      </c>
      <c r="G193" s="85" t="b">
        <v>0</v>
      </c>
    </row>
    <row r="194" spans="1:7" ht="15">
      <c r="A194" s="85" t="s">
        <v>281</v>
      </c>
      <c r="B194" s="85">
        <v>2</v>
      </c>
      <c r="C194" s="122">
        <v>0.0016643929725153616</v>
      </c>
      <c r="D194" s="85" t="s">
        <v>2177</v>
      </c>
      <c r="E194" s="85" t="b">
        <v>0</v>
      </c>
      <c r="F194" s="85" t="b">
        <v>0</v>
      </c>
      <c r="G194" s="85" t="b">
        <v>0</v>
      </c>
    </row>
    <row r="195" spans="1:7" ht="15">
      <c r="A195" s="85" t="s">
        <v>1640</v>
      </c>
      <c r="B195" s="85">
        <v>2</v>
      </c>
      <c r="C195" s="122">
        <v>0.0016643929725153616</v>
      </c>
      <c r="D195" s="85" t="s">
        <v>2177</v>
      </c>
      <c r="E195" s="85" t="b">
        <v>0</v>
      </c>
      <c r="F195" s="85" t="b">
        <v>0</v>
      </c>
      <c r="G195" s="85" t="b">
        <v>0</v>
      </c>
    </row>
    <row r="196" spans="1:7" ht="15">
      <c r="A196" s="85" t="s">
        <v>2033</v>
      </c>
      <c r="B196" s="85">
        <v>2</v>
      </c>
      <c r="C196" s="122">
        <v>0.0016643929725153616</v>
      </c>
      <c r="D196" s="85" t="s">
        <v>2177</v>
      </c>
      <c r="E196" s="85" t="b">
        <v>0</v>
      </c>
      <c r="F196" s="85" t="b">
        <v>0</v>
      </c>
      <c r="G196" s="85" t="b">
        <v>0</v>
      </c>
    </row>
    <row r="197" spans="1:7" ht="15">
      <c r="A197" s="85" t="s">
        <v>2034</v>
      </c>
      <c r="B197" s="85">
        <v>2</v>
      </c>
      <c r="C197" s="122">
        <v>0.0016643929725153616</v>
      </c>
      <c r="D197" s="85" t="s">
        <v>2177</v>
      </c>
      <c r="E197" s="85" t="b">
        <v>0</v>
      </c>
      <c r="F197" s="85" t="b">
        <v>0</v>
      </c>
      <c r="G197" s="85" t="b">
        <v>0</v>
      </c>
    </row>
    <row r="198" spans="1:7" ht="15">
      <c r="A198" s="85" t="s">
        <v>1641</v>
      </c>
      <c r="B198" s="85">
        <v>2</v>
      </c>
      <c r="C198" s="122">
        <v>0.0016643929725153616</v>
      </c>
      <c r="D198" s="85" t="s">
        <v>2177</v>
      </c>
      <c r="E198" s="85" t="b">
        <v>0</v>
      </c>
      <c r="F198" s="85" t="b">
        <v>0</v>
      </c>
      <c r="G198" s="85" t="b">
        <v>0</v>
      </c>
    </row>
    <row r="199" spans="1:7" ht="15">
      <c r="A199" s="85" t="s">
        <v>1642</v>
      </c>
      <c r="B199" s="85">
        <v>2</v>
      </c>
      <c r="C199" s="122">
        <v>0.0016643929725153616</v>
      </c>
      <c r="D199" s="85" t="s">
        <v>2177</v>
      </c>
      <c r="E199" s="85" t="b">
        <v>0</v>
      </c>
      <c r="F199" s="85" t="b">
        <v>0</v>
      </c>
      <c r="G199" s="85" t="b">
        <v>0</v>
      </c>
    </row>
    <row r="200" spans="1:7" ht="15">
      <c r="A200" s="85" t="s">
        <v>2035</v>
      </c>
      <c r="B200" s="85">
        <v>2</v>
      </c>
      <c r="C200" s="122">
        <v>0.0016643929725153616</v>
      </c>
      <c r="D200" s="85" t="s">
        <v>2177</v>
      </c>
      <c r="E200" s="85" t="b">
        <v>0</v>
      </c>
      <c r="F200" s="85" t="b">
        <v>0</v>
      </c>
      <c r="G200" s="85" t="b">
        <v>0</v>
      </c>
    </row>
    <row r="201" spans="1:7" ht="15">
      <c r="A201" s="85" t="s">
        <v>2036</v>
      </c>
      <c r="B201" s="85">
        <v>2</v>
      </c>
      <c r="C201" s="122">
        <v>0.0016643929725153616</v>
      </c>
      <c r="D201" s="85" t="s">
        <v>2177</v>
      </c>
      <c r="E201" s="85" t="b">
        <v>0</v>
      </c>
      <c r="F201" s="85" t="b">
        <v>0</v>
      </c>
      <c r="G201" s="85" t="b">
        <v>0</v>
      </c>
    </row>
    <row r="202" spans="1:7" ht="15">
      <c r="A202" s="85" t="s">
        <v>2037</v>
      </c>
      <c r="B202" s="85">
        <v>2</v>
      </c>
      <c r="C202" s="122">
        <v>0.0016643929725153616</v>
      </c>
      <c r="D202" s="85" t="s">
        <v>2177</v>
      </c>
      <c r="E202" s="85" t="b">
        <v>0</v>
      </c>
      <c r="F202" s="85" t="b">
        <v>0</v>
      </c>
      <c r="G202" s="85" t="b">
        <v>0</v>
      </c>
    </row>
    <row r="203" spans="1:7" ht="15">
      <c r="A203" s="85" t="s">
        <v>2038</v>
      </c>
      <c r="B203" s="85">
        <v>2</v>
      </c>
      <c r="C203" s="122">
        <v>0.0016643929725153616</v>
      </c>
      <c r="D203" s="85" t="s">
        <v>2177</v>
      </c>
      <c r="E203" s="85" t="b">
        <v>0</v>
      </c>
      <c r="F203" s="85" t="b">
        <v>0</v>
      </c>
      <c r="G203" s="85" t="b">
        <v>0</v>
      </c>
    </row>
    <row r="204" spans="1:7" ht="15">
      <c r="A204" s="85" t="s">
        <v>2039</v>
      </c>
      <c r="B204" s="85">
        <v>2</v>
      </c>
      <c r="C204" s="122">
        <v>0.0016643929725153616</v>
      </c>
      <c r="D204" s="85" t="s">
        <v>2177</v>
      </c>
      <c r="E204" s="85" t="b">
        <v>0</v>
      </c>
      <c r="F204" s="85" t="b">
        <v>0</v>
      </c>
      <c r="G204" s="85" t="b">
        <v>0</v>
      </c>
    </row>
    <row r="205" spans="1:7" ht="15">
      <c r="A205" s="85" t="s">
        <v>2040</v>
      </c>
      <c r="B205" s="85">
        <v>2</v>
      </c>
      <c r="C205" s="122">
        <v>0.0016643929725153616</v>
      </c>
      <c r="D205" s="85" t="s">
        <v>2177</v>
      </c>
      <c r="E205" s="85" t="b">
        <v>1</v>
      </c>
      <c r="F205" s="85" t="b">
        <v>0</v>
      </c>
      <c r="G205" s="85" t="b">
        <v>0</v>
      </c>
    </row>
    <row r="206" spans="1:7" ht="15">
      <c r="A206" s="85" t="s">
        <v>2041</v>
      </c>
      <c r="B206" s="85">
        <v>2</v>
      </c>
      <c r="C206" s="122">
        <v>0.0016643929725153616</v>
      </c>
      <c r="D206" s="85" t="s">
        <v>2177</v>
      </c>
      <c r="E206" s="85" t="b">
        <v>0</v>
      </c>
      <c r="F206" s="85" t="b">
        <v>0</v>
      </c>
      <c r="G206" s="85" t="b">
        <v>0</v>
      </c>
    </row>
    <row r="207" spans="1:7" ht="15">
      <c r="A207" s="85" t="s">
        <v>2042</v>
      </c>
      <c r="B207" s="85">
        <v>2</v>
      </c>
      <c r="C207" s="122">
        <v>0.0016643929725153616</v>
      </c>
      <c r="D207" s="85" t="s">
        <v>2177</v>
      </c>
      <c r="E207" s="85" t="b">
        <v>0</v>
      </c>
      <c r="F207" s="85" t="b">
        <v>0</v>
      </c>
      <c r="G207" s="85" t="b">
        <v>0</v>
      </c>
    </row>
    <row r="208" spans="1:7" ht="15">
      <c r="A208" s="85" t="s">
        <v>2043</v>
      </c>
      <c r="B208" s="85">
        <v>2</v>
      </c>
      <c r="C208" s="122">
        <v>0.0016643929725153616</v>
      </c>
      <c r="D208" s="85" t="s">
        <v>2177</v>
      </c>
      <c r="E208" s="85" t="b">
        <v>0</v>
      </c>
      <c r="F208" s="85" t="b">
        <v>0</v>
      </c>
      <c r="G208" s="85" t="b">
        <v>0</v>
      </c>
    </row>
    <row r="209" spans="1:7" ht="15">
      <c r="A209" s="85" t="s">
        <v>2044</v>
      </c>
      <c r="B209" s="85">
        <v>2</v>
      </c>
      <c r="C209" s="122">
        <v>0.0016643929725153616</v>
      </c>
      <c r="D209" s="85" t="s">
        <v>2177</v>
      </c>
      <c r="E209" s="85" t="b">
        <v>0</v>
      </c>
      <c r="F209" s="85" t="b">
        <v>0</v>
      </c>
      <c r="G209" s="85" t="b">
        <v>0</v>
      </c>
    </row>
    <row r="210" spans="1:7" ht="15">
      <c r="A210" s="85" t="s">
        <v>2045</v>
      </c>
      <c r="B210" s="85">
        <v>2</v>
      </c>
      <c r="C210" s="122">
        <v>0.0016643929725153616</v>
      </c>
      <c r="D210" s="85" t="s">
        <v>2177</v>
      </c>
      <c r="E210" s="85" t="b">
        <v>0</v>
      </c>
      <c r="F210" s="85" t="b">
        <v>0</v>
      </c>
      <c r="G210" s="85" t="b">
        <v>0</v>
      </c>
    </row>
    <row r="211" spans="1:7" ht="15">
      <c r="A211" s="85" t="s">
        <v>2046</v>
      </c>
      <c r="B211" s="85">
        <v>2</v>
      </c>
      <c r="C211" s="122">
        <v>0.0016643929725153616</v>
      </c>
      <c r="D211" s="85" t="s">
        <v>2177</v>
      </c>
      <c r="E211" s="85" t="b">
        <v>0</v>
      </c>
      <c r="F211" s="85" t="b">
        <v>0</v>
      </c>
      <c r="G211" s="85" t="b">
        <v>0</v>
      </c>
    </row>
    <row r="212" spans="1:7" ht="15">
      <c r="A212" s="85" t="s">
        <v>2047</v>
      </c>
      <c r="B212" s="85">
        <v>2</v>
      </c>
      <c r="C212" s="122">
        <v>0.0016643929725153616</v>
      </c>
      <c r="D212" s="85" t="s">
        <v>2177</v>
      </c>
      <c r="E212" s="85" t="b">
        <v>0</v>
      </c>
      <c r="F212" s="85" t="b">
        <v>0</v>
      </c>
      <c r="G212" s="85" t="b">
        <v>0</v>
      </c>
    </row>
    <row r="213" spans="1:7" ht="15">
      <c r="A213" s="85" t="s">
        <v>2048</v>
      </c>
      <c r="B213" s="85">
        <v>2</v>
      </c>
      <c r="C213" s="122">
        <v>0.0016643929725153616</v>
      </c>
      <c r="D213" s="85" t="s">
        <v>2177</v>
      </c>
      <c r="E213" s="85" t="b">
        <v>0</v>
      </c>
      <c r="F213" s="85" t="b">
        <v>0</v>
      </c>
      <c r="G213" s="85" t="b">
        <v>0</v>
      </c>
    </row>
    <row r="214" spans="1:7" ht="15">
      <c r="A214" s="85" t="s">
        <v>2049</v>
      </c>
      <c r="B214" s="85">
        <v>2</v>
      </c>
      <c r="C214" s="122">
        <v>0.0016643929725153616</v>
      </c>
      <c r="D214" s="85" t="s">
        <v>2177</v>
      </c>
      <c r="E214" s="85" t="b">
        <v>0</v>
      </c>
      <c r="F214" s="85" t="b">
        <v>0</v>
      </c>
      <c r="G214" s="85" t="b">
        <v>0</v>
      </c>
    </row>
    <row r="215" spans="1:7" ht="15">
      <c r="A215" s="85" t="s">
        <v>2050</v>
      </c>
      <c r="B215" s="85">
        <v>2</v>
      </c>
      <c r="C215" s="122">
        <v>0.0016643929725153616</v>
      </c>
      <c r="D215" s="85" t="s">
        <v>2177</v>
      </c>
      <c r="E215" s="85" t="b">
        <v>0</v>
      </c>
      <c r="F215" s="85" t="b">
        <v>0</v>
      </c>
      <c r="G215" s="85" t="b">
        <v>0</v>
      </c>
    </row>
    <row r="216" spans="1:7" ht="15">
      <c r="A216" s="85" t="s">
        <v>2051</v>
      </c>
      <c r="B216" s="85">
        <v>2</v>
      </c>
      <c r="C216" s="122">
        <v>0.0016643929725153616</v>
      </c>
      <c r="D216" s="85" t="s">
        <v>2177</v>
      </c>
      <c r="E216" s="85" t="b">
        <v>0</v>
      </c>
      <c r="F216" s="85" t="b">
        <v>0</v>
      </c>
      <c r="G216" s="85" t="b">
        <v>0</v>
      </c>
    </row>
    <row r="217" spans="1:7" ht="15">
      <c r="A217" s="85" t="s">
        <v>2052</v>
      </c>
      <c r="B217" s="85">
        <v>2</v>
      </c>
      <c r="C217" s="122">
        <v>0.0016643929725153616</v>
      </c>
      <c r="D217" s="85" t="s">
        <v>2177</v>
      </c>
      <c r="E217" s="85" t="b">
        <v>0</v>
      </c>
      <c r="F217" s="85" t="b">
        <v>0</v>
      </c>
      <c r="G217" s="85" t="b">
        <v>0</v>
      </c>
    </row>
    <row r="218" spans="1:7" ht="15">
      <c r="A218" s="85" t="s">
        <v>2053</v>
      </c>
      <c r="B218" s="85">
        <v>2</v>
      </c>
      <c r="C218" s="122">
        <v>0.0016643929725153616</v>
      </c>
      <c r="D218" s="85" t="s">
        <v>2177</v>
      </c>
      <c r="E218" s="85" t="b">
        <v>0</v>
      </c>
      <c r="F218" s="85" t="b">
        <v>0</v>
      </c>
      <c r="G218" s="85" t="b">
        <v>0</v>
      </c>
    </row>
    <row r="219" spans="1:7" ht="15">
      <c r="A219" s="85" t="s">
        <v>2054</v>
      </c>
      <c r="B219" s="85">
        <v>2</v>
      </c>
      <c r="C219" s="122">
        <v>0.0016643929725153616</v>
      </c>
      <c r="D219" s="85" t="s">
        <v>2177</v>
      </c>
      <c r="E219" s="85" t="b">
        <v>0</v>
      </c>
      <c r="F219" s="85" t="b">
        <v>0</v>
      </c>
      <c r="G219" s="85" t="b">
        <v>0</v>
      </c>
    </row>
    <row r="220" spans="1:7" ht="15">
      <c r="A220" s="85" t="s">
        <v>2055</v>
      </c>
      <c r="B220" s="85">
        <v>2</v>
      </c>
      <c r="C220" s="122">
        <v>0.0016643929725153616</v>
      </c>
      <c r="D220" s="85" t="s">
        <v>2177</v>
      </c>
      <c r="E220" s="85" t="b">
        <v>1</v>
      </c>
      <c r="F220" s="85" t="b">
        <v>0</v>
      </c>
      <c r="G220" s="85" t="b">
        <v>0</v>
      </c>
    </row>
    <row r="221" spans="1:7" ht="15">
      <c r="A221" s="85" t="s">
        <v>253</v>
      </c>
      <c r="B221" s="85">
        <v>2</v>
      </c>
      <c r="C221" s="122">
        <v>0.0016643929725153616</v>
      </c>
      <c r="D221" s="85" t="s">
        <v>2177</v>
      </c>
      <c r="E221" s="85" t="b">
        <v>0</v>
      </c>
      <c r="F221" s="85" t="b">
        <v>0</v>
      </c>
      <c r="G221" s="85" t="b">
        <v>0</v>
      </c>
    </row>
    <row r="222" spans="1:7" ht="15">
      <c r="A222" s="85" t="s">
        <v>2056</v>
      </c>
      <c r="B222" s="85">
        <v>2</v>
      </c>
      <c r="C222" s="122">
        <v>0.0016643929725153616</v>
      </c>
      <c r="D222" s="85" t="s">
        <v>2177</v>
      </c>
      <c r="E222" s="85" t="b">
        <v>0</v>
      </c>
      <c r="F222" s="85" t="b">
        <v>0</v>
      </c>
      <c r="G222" s="85" t="b">
        <v>0</v>
      </c>
    </row>
    <row r="223" spans="1:7" ht="15">
      <c r="A223" s="85" t="s">
        <v>2057</v>
      </c>
      <c r="B223" s="85">
        <v>2</v>
      </c>
      <c r="C223" s="122">
        <v>0.0016643929725153616</v>
      </c>
      <c r="D223" s="85" t="s">
        <v>2177</v>
      </c>
      <c r="E223" s="85" t="b">
        <v>0</v>
      </c>
      <c r="F223" s="85" t="b">
        <v>0</v>
      </c>
      <c r="G223" s="85" t="b">
        <v>0</v>
      </c>
    </row>
    <row r="224" spans="1:7" ht="15">
      <c r="A224" s="85" t="s">
        <v>1694</v>
      </c>
      <c r="B224" s="85">
        <v>2</v>
      </c>
      <c r="C224" s="122">
        <v>0.001943382773872156</v>
      </c>
      <c r="D224" s="85" t="s">
        <v>2177</v>
      </c>
      <c r="E224" s="85" t="b">
        <v>0</v>
      </c>
      <c r="F224" s="85" t="b">
        <v>0</v>
      </c>
      <c r="G224" s="85" t="b">
        <v>0</v>
      </c>
    </row>
    <row r="225" spans="1:7" ht="15">
      <c r="A225" s="85" t="s">
        <v>2058</v>
      </c>
      <c r="B225" s="85">
        <v>2</v>
      </c>
      <c r="C225" s="122">
        <v>0.0016643929725153616</v>
      </c>
      <c r="D225" s="85" t="s">
        <v>2177</v>
      </c>
      <c r="E225" s="85" t="b">
        <v>0</v>
      </c>
      <c r="F225" s="85" t="b">
        <v>0</v>
      </c>
      <c r="G225" s="85" t="b">
        <v>0</v>
      </c>
    </row>
    <row r="226" spans="1:7" ht="15">
      <c r="A226" s="85" t="s">
        <v>2059</v>
      </c>
      <c r="B226" s="85">
        <v>2</v>
      </c>
      <c r="C226" s="122">
        <v>0.0016643929725153616</v>
      </c>
      <c r="D226" s="85" t="s">
        <v>2177</v>
      </c>
      <c r="E226" s="85" t="b">
        <v>0</v>
      </c>
      <c r="F226" s="85" t="b">
        <v>0</v>
      </c>
      <c r="G226" s="85" t="b">
        <v>0</v>
      </c>
    </row>
    <row r="227" spans="1:7" ht="15">
      <c r="A227" s="85" t="s">
        <v>2060</v>
      </c>
      <c r="B227" s="85">
        <v>2</v>
      </c>
      <c r="C227" s="122">
        <v>0.0016643929725153616</v>
      </c>
      <c r="D227" s="85" t="s">
        <v>2177</v>
      </c>
      <c r="E227" s="85" t="b">
        <v>0</v>
      </c>
      <c r="F227" s="85" t="b">
        <v>1</v>
      </c>
      <c r="G227" s="85" t="b">
        <v>0</v>
      </c>
    </row>
    <row r="228" spans="1:7" ht="15">
      <c r="A228" s="85" t="s">
        <v>2061</v>
      </c>
      <c r="B228" s="85">
        <v>2</v>
      </c>
      <c r="C228" s="122">
        <v>0.0016643929725153616</v>
      </c>
      <c r="D228" s="85" t="s">
        <v>2177</v>
      </c>
      <c r="E228" s="85" t="b">
        <v>0</v>
      </c>
      <c r="F228" s="85" t="b">
        <v>0</v>
      </c>
      <c r="G228" s="85" t="b">
        <v>0</v>
      </c>
    </row>
    <row r="229" spans="1:7" ht="15">
      <c r="A229" s="85" t="s">
        <v>2062</v>
      </c>
      <c r="B229" s="85">
        <v>2</v>
      </c>
      <c r="C229" s="122">
        <v>0.0016643929725153616</v>
      </c>
      <c r="D229" s="85" t="s">
        <v>2177</v>
      </c>
      <c r="E229" s="85" t="b">
        <v>0</v>
      </c>
      <c r="F229" s="85" t="b">
        <v>0</v>
      </c>
      <c r="G229" s="85" t="b">
        <v>0</v>
      </c>
    </row>
    <row r="230" spans="1:7" ht="15">
      <c r="A230" s="85" t="s">
        <v>2063</v>
      </c>
      <c r="B230" s="85">
        <v>2</v>
      </c>
      <c r="C230" s="122">
        <v>0.0016643929725153616</v>
      </c>
      <c r="D230" s="85" t="s">
        <v>2177</v>
      </c>
      <c r="E230" s="85" t="b">
        <v>0</v>
      </c>
      <c r="F230" s="85" t="b">
        <v>0</v>
      </c>
      <c r="G230" s="85" t="b">
        <v>0</v>
      </c>
    </row>
    <row r="231" spans="1:7" ht="15">
      <c r="A231" s="85" t="s">
        <v>2064</v>
      </c>
      <c r="B231" s="85">
        <v>2</v>
      </c>
      <c r="C231" s="122">
        <v>0.0016643929725153616</v>
      </c>
      <c r="D231" s="85" t="s">
        <v>2177</v>
      </c>
      <c r="E231" s="85" t="b">
        <v>0</v>
      </c>
      <c r="F231" s="85" t="b">
        <v>1</v>
      </c>
      <c r="G231" s="85" t="b">
        <v>0</v>
      </c>
    </row>
    <row r="232" spans="1:7" ht="15">
      <c r="A232" s="85" t="s">
        <v>2065</v>
      </c>
      <c r="B232" s="85">
        <v>2</v>
      </c>
      <c r="C232" s="122">
        <v>0.0016643929725153616</v>
      </c>
      <c r="D232" s="85" t="s">
        <v>2177</v>
      </c>
      <c r="E232" s="85" t="b">
        <v>1</v>
      </c>
      <c r="F232" s="85" t="b">
        <v>0</v>
      </c>
      <c r="G232" s="85" t="b">
        <v>0</v>
      </c>
    </row>
    <row r="233" spans="1:7" ht="15">
      <c r="A233" s="85" t="s">
        <v>2066</v>
      </c>
      <c r="B233" s="85">
        <v>2</v>
      </c>
      <c r="C233" s="122">
        <v>0.0016643929725153616</v>
      </c>
      <c r="D233" s="85" t="s">
        <v>2177</v>
      </c>
      <c r="E233" s="85" t="b">
        <v>0</v>
      </c>
      <c r="F233" s="85" t="b">
        <v>0</v>
      </c>
      <c r="G233" s="85" t="b">
        <v>0</v>
      </c>
    </row>
    <row r="234" spans="1:7" ht="15">
      <c r="A234" s="85" t="s">
        <v>2067</v>
      </c>
      <c r="B234" s="85">
        <v>2</v>
      </c>
      <c r="C234" s="122">
        <v>0.0016643929725153616</v>
      </c>
      <c r="D234" s="85" t="s">
        <v>2177</v>
      </c>
      <c r="E234" s="85" t="b">
        <v>1</v>
      </c>
      <c r="F234" s="85" t="b">
        <v>0</v>
      </c>
      <c r="G234" s="85" t="b">
        <v>0</v>
      </c>
    </row>
    <row r="235" spans="1:7" ht="15">
      <c r="A235" s="85" t="s">
        <v>2068</v>
      </c>
      <c r="B235" s="85">
        <v>2</v>
      </c>
      <c r="C235" s="122">
        <v>0.001943382773872156</v>
      </c>
      <c r="D235" s="85" t="s">
        <v>2177</v>
      </c>
      <c r="E235" s="85" t="b">
        <v>0</v>
      </c>
      <c r="F235" s="85" t="b">
        <v>0</v>
      </c>
      <c r="G235" s="85" t="b">
        <v>0</v>
      </c>
    </row>
    <row r="236" spans="1:7" ht="15">
      <c r="A236" s="85" t="s">
        <v>2069</v>
      </c>
      <c r="B236" s="85">
        <v>2</v>
      </c>
      <c r="C236" s="122">
        <v>0.0016643929725153616</v>
      </c>
      <c r="D236" s="85" t="s">
        <v>2177</v>
      </c>
      <c r="E236" s="85" t="b">
        <v>0</v>
      </c>
      <c r="F236" s="85" t="b">
        <v>0</v>
      </c>
      <c r="G236" s="85" t="b">
        <v>0</v>
      </c>
    </row>
    <row r="237" spans="1:7" ht="15">
      <c r="A237" s="85" t="s">
        <v>1645</v>
      </c>
      <c r="B237" s="85">
        <v>2</v>
      </c>
      <c r="C237" s="122">
        <v>0.0016643929725153616</v>
      </c>
      <c r="D237" s="85" t="s">
        <v>2177</v>
      </c>
      <c r="E237" s="85" t="b">
        <v>0</v>
      </c>
      <c r="F237" s="85" t="b">
        <v>0</v>
      </c>
      <c r="G237" s="85" t="b">
        <v>0</v>
      </c>
    </row>
    <row r="238" spans="1:7" ht="15">
      <c r="A238" s="85" t="s">
        <v>249</v>
      </c>
      <c r="B238" s="85">
        <v>2</v>
      </c>
      <c r="C238" s="122">
        <v>0.0016643929725153616</v>
      </c>
      <c r="D238" s="85" t="s">
        <v>2177</v>
      </c>
      <c r="E238" s="85" t="b">
        <v>0</v>
      </c>
      <c r="F238" s="85" t="b">
        <v>0</v>
      </c>
      <c r="G238" s="85" t="b">
        <v>0</v>
      </c>
    </row>
    <row r="239" spans="1:7" ht="15">
      <c r="A239" s="85" t="s">
        <v>2070</v>
      </c>
      <c r="B239" s="85">
        <v>2</v>
      </c>
      <c r="C239" s="122">
        <v>0.0016643929725153616</v>
      </c>
      <c r="D239" s="85" t="s">
        <v>2177</v>
      </c>
      <c r="E239" s="85" t="b">
        <v>0</v>
      </c>
      <c r="F239" s="85" t="b">
        <v>0</v>
      </c>
      <c r="G239" s="85" t="b">
        <v>0</v>
      </c>
    </row>
    <row r="240" spans="1:7" ht="15">
      <c r="A240" s="85" t="s">
        <v>2071</v>
      </c>
      <c r="B240" s="85">
        <v>2</v>
      </c>
      <c r="C240" s="122">
        <v>0.0016643929725153616</v>
      </c>
      <c r="D240" s="85" t="s">
        <v>2177</v>
      </c>
      <c r="E240" s="85" t="b">
        <v>0</v>
      </c>
      <c r="F240" s="85" t="b">
        <v>0</v>
      </c>
      <c r="G240" s="85" t="b">
        <v>0</v>
      </c>
    </row>
    <row r="241" spans="1:7" ht="15">
      <c r="A241" s="85" t="s">
        <v>2072</v>
      </c>
      <c r="B241" s="85">
        <v>2</v>
      </c>
      <c r="C241" s="122">
        <v>0.0016643929725153616</v>
      </c>
      <c r="D241" s="85" t="s">
        <v>2177</v>
      </c>
      <c r="E241" s="85" t="b">
        <v>1</v>
      </c>
      <c r="F241" s="85" t="b">
        <v>0</v>
      </c>
      <c r="G241" s="85" t="b">
        <v>0</v>
      </c>
    </row>
    <row r="242" spans="1:7" ht="15">
      <c r="A242" s="85" t="s">
        <v>2073</v>
      </c>
      <c r="B242" s="85">
        <v>2</v>
      </c>
      <c r="C242" s="122">
        <v>0.0016643929725153616</v>
      </c>
      <c r="D242" s="85" t="s">
        <v>2177</v>
      </c>
      <c r="E242" s="85" t="b">
        <v>0</v>
      </c>
      <c r="F242" s="85" t="b">
        <v>0</v>
      </c>
      <c r="G242" s="85" t="b">
        <v>0</v>
      </c>
    </row>
    <row r="243" spans="1:7" ht="15">
      <c r="A243" s="85" t="s">
        <v>2074</v>
      </c>
      <c r="B243" s="85">
        <v>2</v>
      </c>
      <c r="C243" s="122">
        <v>0.0016643929725153616</v>
      </c>
      <c r="D243" s="85" t="s">
        <v>2177</v>
      </c>
      <c r="E243" s="85" t="b">
        <v>0</v>
      </c>
      <c r="F243" s="85" t="b">
        <v>0</v>
      </c>
      <c r="G243" s="85" t="b">
        <v>0</v>
      </c>
    </row>
    <row r="244" spans="1:7" ht="15">
      <c r="A244" s="85" t="s">
        <v>2075</v>
      </c>
      <c r="B244" s="85">
        <v>2</v>
      </c>
      <c r="C244" s="122">
        <v>0.0016643929725153616</v>
      </c>
      <c r="D244" s="85" t="s">
        <v>2177</v>
      </c>
      <c r="E244" s="85" t="b">
        <v>0</v>
      </c>
      <c r="F244" s="85" t="b">
        <v>0</v>
      </c>
      <c r="G244" s="85" t="b">
        <v>0</v>
      </c>
    </row>
    <row r="245" spans="1:7" ht="15">
      <c r="A245" s="85" t="s">
        <v>2076</v>
      </c>
      <c r="B245" s="85">
        <v>2</v>
      </c>
      <c r="C245" s="122">
        <v>0.0016643929725153616</v>
      </c>
      <c r="D245" s="85" t="s">
        <v>2177</v>
      </c>
      <c r="E245" s="85" t="b">
        <v>0</v>
      </c>
      <c r="F245" s="85" t="b">
        <v>0</v>
      </c>
      <c r="G245" s="85" t="b">
        <v>0</v>
      </c>
    </row>
    <row r="246" spans="1:7" ht="15">
      <c r="A246" s="85" t="s">
        <v>889</v>
      </c>
      <c r="B246" s="85">
        <v>2</v>
      </c>
      <c r="C246" s="122">
        <v>0.0016643929725153616</v>
      </c>
      <c r="D246" s="85" t="s">
        <v>2177</v>
      </c>
      <c r="E246" s="85" t="b">
        <v>0</v>
      </c>
      <c r="F246" s="85" t="b">
        <v>0</v>
      </c>
      <c r="G246" s="85" t="b">
        <v>0</v>
      </c>
    </row>
    <row r="247" spans="1:7" ht="15">
      <c r="A247" s="85" t="s">
        <v>500</v>
      </c>
      <c r="B247" s="85">
        <v>2</v>
      </c>
      <c r="C247" s="122">
        <v>0.0016643929725153616</v>
      </c>
      <c r="D247" s="85" t="s">
        <v>2177</v>
      </c>
      <c r="E247" s="85" t="b">
        <v>0</v>
      </c>
      <c r="F247" s="85" t="b">
        <v>0</v>
      </c>
      <c r="G247" s="85" t="b">
        <v>0</v>
      </c>
    </row>
    <row r="248" spans="1:7" ht="15">
      <c r="A248" s="85" t="s">
        <v>2077</v>
      </c>
      <c r="B248" s="85">
        <v>2</v>
      </c>
      <c r="C248" s="122">
        <v>0.0016643929725153616</v>
      </c>
      <c r="D248" s="85" t="s">
        <v>2177</v>
      </c>
      <c r="E248" s="85" t="b">
        <v>0</v>
      </c>
      <c r="F248" s="85" t="b">
        <v>0</v>
      </c>
      <c r="G248" s="85" t="b">
        <v>0</v>
      </c>
    </row>
    <row r="249" spans="1:7" ht="15">
      <c r="A249" s="85" t="s">
        <v>2078</v>
      </c>
      <c r="B249" s="85">
        <v>2</v>
      </c>
      <c r="C249" s="122">
        <v>0.0016643929725153616</v>
      </c>
      <c r="D249" s="85" t="s">
        <v>2177</v>
      </c>
      <c r="E249" s="85" t="b">
        <v>0</v>
      </c>
      <c r="F249" s="85" t="b">
        <v>0</v>
      </c>
      <c r="G249" s="85" t="b">
        <v>0</v>
      </c>
    </row>
    <row r="250" spans="1:7" ht="15">
      <c r="A250" s="85" t="s">
        <v>2079</v>
      </c>
      <c r="B250" s="85">
        <v>2</v>
      </c>
      <c r="C250" s="122">
        <v>0.0016643929725153616</v>
      </c>
      <c r="D250" s="85" t="s">
        <v>2177</v>
      </c>
      <c r="E250" s="85" t="b">
        <v>0</v>
      </c>
      <c r="F250" s="85" t="b">
        <v>0</v>
      </c>
      <c r="G250" s="85" t="b">
        <v>0</v>
      </c>
    </row>
    <row r="251" spans="1:7" ht="15">
      <c r="A251" s="85" t="s">
        <v>2080</v>
      </c>
      <c r="B251" s="85">
        <v>2</v>
      </c>
      <c r="C251" s="122">
        <v>0.0016643929725153616</v>
      </c>
      <c r="D251" s="85" t="s">
        <v>2177</v>
      </c>
      <c r="E251" s="85" t="b">
        <v>0</v>
      </c>
      <c r="F251" s="85" t="b">
        <v>0</v>
      </c>
      <c r="G251" s="85" t="b">
        <v>0</v>
      </c>
    </row>
    <row r="252" spans="1:7" ht="15">
      <c r="A252" s="85" t="s">
        <v>2081</v>
      </c>
      <c r="B252" s="85">
        <v>2</v>
      </c>
      <c r="C252" s="122">
        <v>0.0016643929725153616</v>
      </c>
      <c r="D252" s="85" t="s">
        <v>2177</v>
      </c>
      <c r="E252" s="85" t="b">
        <v>0</v>
      </c>
      <c r="F252" s="85" t="b">
        <v>0</v>
      </c>
      <c r="G252" s="85" t="b">
        <v>0</v>
      </c>
    </row>
    <row r="253" spans="1:7" ht="15">
      <c r="A253" s="85" t="s">
        <v>1625</v>
      </c>
      <c r="B253" s="85">
        <v>2</v>
      </c>
      <c r="C253" s="122">
        <v>0.0016643929725153616</v>
      </c>
      <c r="D253" s="85" t="s">
        <v>2177</v>
      </c>
      <c r="E253" s="85" t="b">
        <v>0</v>
      </c>
      <c r="F253" s="85" t="b">
        <v>0</v>
      </c>
      <c r="G253" s="85" t="b">
        <v>0</v>
      </c>
    </row>
    <row r="254" spans="1:7" ht="15">
      <c r="A254" s="85" t="s">
        <v>2082</v>
      </c>
      <c r="B254" s="85">
        <v>2</v>
      </c>
      <c r="C254" s="122">
        <v>0.0016643929725153616</v>
      </c>
      <c r="D254" s="85" t="s">
        <v>2177</v>
      </c>
      <c r="E254" s="85" t="b">
        <v>1</v>
      </c>
      <c r="F254" s="85" t="b">
        <v>0</v>
      </c>
      <c r="G254" s="85" t="b">
        <v>0</v>
      </c>
    </row>
    <row r="255" spans="1:7" ht="15">
      <c r="A255" s="85" t="s">
        <v>2083</v>
      </c>
      <c r="B255" s="85">
        <v>2</v>
      </c>
      <c r="C255" s="122">
        <v>0.0016643929725153616</v>
      </c>
      <c r="D255" s="85" t="s">
        <v>2177</v>
      </c>
      <c r="E255" s="85" t="b">
        <v>0</v>
      </c>
      <c r="F255" s="85" t="b">
        <v>0</v>
      </c>
      <c r="G255" s="85" t="b">
        <v>0</v>
      </c>
    </row>
    <row r="256" spans="1:7" ht="15">
      <c r="A256" s="85" t="s">
        <v>1629</v>
      </c>
      <c r="B256" s="85">
        <v>2</v>
      </c>
      <c r="C256" s="122">
        <v>0.0016643929725153616</v>
      </c>
      <c r="D256" s="85" t="s">
        <v>2177</v>
      </c>
      <c r="E256" s="85" t="b">
        <v>0</v>
      </c>
      <c r="F256" s="85" t="b">
        <v>0</v>
      </c>
      <c r="G256" s="85" t="b">
        <v>0</v>
      </c>
    </row>
    <row r="257" spans="1:7" ht="15">
      <c r="A257" s="85" t="s">
        <v>1630</v>
      </c>
      <c r="B257" s="85">
        <v>2</v>
      </c>
      <c r="C257" s="122">
        <v>0.0016643929725153616</v>
      </c>
      <c r="D257" s="85" t="s">
        <v>2177</v>
      </c>
      <c r="E257" s="85" t="b">
        <v>0</v>
      </c>
      <c r="F257" s="85" t="b">
        <v>0</v>
      </c>
      <c r="G257" s="85" t="b">
        <v>0</v>
      </c>
    </row>
    <row r="258" spans="1:7" ht="15">
      <c r="A258" s="85" t="s">
        <v>2084</v>
      </c>
      <c r="B258" s="85">
        <v>2</v>
      </c>
      <c r="C258" s="122">
        <v>0.0016643929725153616</v>
      </c>
      <c r="D258" s="85" t="s">
        <v>2177</v>
      </c>
      <c r="E258" s="85" t="b">
        <v>0</v>
      </c>
      <c r="F258" s="85" t="b">
        <v>0</v>
      </c>
      <c r="G258" s="85" t="b">
        <v>0</v>
      </c>
    </row>
    <row r="259" spans="1:7" ht="15">
      <c r="A259" s="85" t="s">
        <v>2085</v>
      </c>
      <c r="B259" s="85">
        <v>2</v>
      </c>
      <c r="C259" s="122">
        <v>0.0016643929725153616</v>
      </c>
      <c r="D259" s="85" t="s">
        <v>2177</v>
      </c>
      <c r="E259" s="85" t="b">
        <v>0</v>
      </c>
      <c r="F259" s="85" t="b">
        <v>0</v>
      </c>
      <c r="G259" s="85" t="b">
        <v>0</v>
      </c>
    </row>
    <row r="260" spans="1:7" ht="15">
      <c r="A260" s="85" t="s">
        <v>2086</v>
      </c>
      <c r="B260" s="85">
        <v>2</v>
      </c>
      <c r="C260" s="122">
        <v>0.0016643929725153616</v>
      </c>
      <c r="D260" s="85" t="s">
        <v>2177</v>
      </c>
      <c r="E260" s="85" t="b">
        <v>0</v>
      </c>
      <c r="F260" s="85" t="b">
        <v>0</v>
      </c>
      <c r="G260" s="85" t="b">
        <v>0</v>
      </c>
    </row>
    <row r="261" spans="1:7" ht="15">
      <c r="A261" s="85" t="s">
        <v>2087</v>
      </c>
      <c r="B261" s="85">
        <v>2</v>
      </c>
      <c r="C261" s="122">
        <v>0.0016643929725153616</v>
      </c>
      <c r="D261" s="85" t="s">
        <v>2177</v>
      </c>
      <c r="E261" s="85" t="b">
        <v>0</v>
      </c>
      <c r="F261" s="85" t="b">
        <v>1</v>
      </c>
      <c r="G261" s="85" t="b">
        <v>0</v>
      </c>
    </row>
    <row r="262" spans="1:7" ht="15">
      <c r="A262" s="85" t="s">
        <v>2088</v>
      </c>
      <c r="B262" s="85">
        <v>2</v>
      </c>
      <c r="C262" s="122">
        <v>0.0016643929725153616</v>
      </c>
      <c r="D262" s="85" t="s">
        <v>2177</v>
      </c>
      <c r="E262" s="85" t="b">
        <v>0</v>
      </c>
      <c r="F262" s="85" t="b">
        <v>0</v>
      </c>
      <c r="G262" s="85" t="b">
        <v>0</v>
      </c>
    </row>
    <row r="263" spans="1:7" ht="15">
      <c r="A263" s="85" t="s">
        <v>2089</v>
      </c>
      <c r="B263" s="85">
        <v>2</v>
      </c>
      <c r="C263" s="122">
        <v>0.0016643929725153616</v>
      </c>
      <c r="D263" s="85" t="s">
        <v>2177</v>
      </c>
      <c r="E263" s="85" t="b">
        <v>0</v>
      </c>
      <c r="F263" s="85" t="b">
        <v>0</v>
      </c>
      <c r="G263" s="85" t="b">
        <v>0</v>
      </c>
    </row>
    <row r="264" spans="1:7" ht="15">
      <c r="A264" s="85" t="s">
        <v>2090</v>
      </c>
      <c r="B264" s="85">
        <v>2</v>
      </c>
      <c r="C264" s="122">
        <v>0.0016643929725153616</v>
      </c>
      <c r="D264" s="85" t="s">
        <v>2177</v>
      </c>
      <c r="E264" s="85" t="b">
        <v>0</v>
      </c>
      <c r="F264" s="85" t="b">
        <v>0</v>
      </c>
      <c r="G264" s="85" t="b">
        <v>0</v>
      </c>
    </row>
    <row r="265" spans="1:7" ht="15">
      <c r="A265" s="85" t="s">
        <v>2091</v>
      </c>
      <c r="B265" s="85">
        <v>2</v>
      </c>
      <c r="C265" s="122">
        <v>0.0016643929725153616</v>
      </c>
      <c r="D265" s="85" t="s">
        <v>2177</v>
      </c>
      <c r="E265" s="85" t="b">
        <v>0</v>
      </c>
      <c r="F265" s="85" t="b">
        <v>1</v>
      </c>
      <c r="G265" s="85" t="b">
        <v>0</v>
      </c>
    </row>
    <row r="266" spans="1:7" ht="15">
      <c r="A266" s="85" t="s">
        <v>2092</v>
      </c>
      <c r="B266" s="85">
        <v>2</v>
      </c>
      <c r="C266" s="122">
        <v>0.0016643929725153616</v>
      </c>
      <c r="D266" s="85" t="s">
        <v>2177</v>
      </c>
      <c r="E266" s="85" t="b">
        <v>0</v>
      </c>
      <c r="F266" s="85" t="b">
        <v>0</v>
      </c>
      <c r="G266" s="85" t="b">
        <v>0</v>
      </c>
    </row>
    <row r="267" spans="1:7" ht="15">
      <c r="A267" s="85" t="s">
        <v>2093</v>
      </c>
      <c r="B267" s="85">
        <v>2</v>
      </c>
      <c r="C267" s="122">
        <v>0.0016643929725153616</v>
      </c>
      <c r="D267" s="85" t="s">
        <v>2177</v>
      </c>
      <c r="E267" s="85" t="b">
        <v>0</v>
      </c>
      <c r="F267" s="85" t="b">
        <v>0</v>
      </c>
      <c r="G267" s="85" t="b">
        <v>0</v>
      </c>
    </row>
    <row r="268" spans="1:7" ht="15">
      <c r="A268" s="85" t="s">
        <v>2094</v>
      </c>
      <c r="B268" s="85">
        <v>2</v>
      </c>
      <c r="C268" s="122">
        <v>0.0016643929725153616</v>
      </c>
      <c r="D268" s="85" t="s">
        <v>2177</v>
      </c>
      <c r="E268" s="85" t="b">
        <v>0</v>
      </c>
      <c r="F268" s="85" t="b">
        <v>0</v>
      </c>
      <c r="G268" s="85" t="b">
        <v>0</v>
      </c>
    </row>
    <row r="269" spans="1:7" ht="15">
      <c r="A269" s="85" t="s">
        <v>2095</v>
      </c>
      <c r="B269" s="85">
        <v>2</v>
      </c>
      <c r="C269" s="122">
        <v>0.0016643929725153616</v>
      </c>
      <c r="D269" s="85" t="s">
        <v>2177</v>
      </c>
      <c r="E269" s="85" t="b">
        <v>0</v>
      </c>
      <c r="F269" s="85" t="b">
        <v>0</v>
      </c>
      <c r="G269" s="85" t="b">
        <v>0</v>
      </c>
    </row>
    <row r="270" spans="1:7" ht="15">
      <c r="A270" s="85" t="s">
        <v>2096</v>
      </c>
      <c r="B270" s="85">
        <v>2</v>
      </c>
      <c r="C270" s="122">
        <v>0.0016643929725153616</v>
      </c>
      <c r="D270" s="85" t="s">
        <v>2177</v>
      </c>
      <c r="E270" s="85" t="b">
        <v>1</v>
      </c>
      <c r="F270" s="85" t="b">
        <v>0</v>
      </c>
      <c r="G270" s="85" t="b">
        <v>0</v>
      </c>
    </row>
    <row r="271" spans="1:7" ht="15">
      <c r="A271" s="85" t="s">
        <v>2097</v>
      </c>
      <c r="B271" s="85">
        <v>2</v>
      </c>
      <c r="C271" s="122">
        <v>0.0016643929725153616</v>
      </c>
      <c r="D271" s="85" t="s">
        <v>2177</v>
      </c>
      <c r="E271" s="85" t="b">
        <v>0</v>
      </c>
      <c r="F271" s="85" t="b">
        <v>0</v>
      </c>
      <c r="G271" s="85" t="b">
        <v>0</v>
      </c>
    </row>
    <row r="272" spans="1:7" ht="15">
      <c r="A272" s="85" t="s">
        <v>2098</v>
      </c>
      <c r="B272" s="85">
        <v>2</v>
      </c>
      <c r="C272" s="122">
        <v>0.0016643929725153616</v>
      </c>
      <c r="D272" s="85" t="s">
        <v>2177</v>
      </c>
      <c r="E272" s="85" t="b">
        <v>0</v>
      </c>
      <c r="F272" s="85" t="b">
        <v>0</v>
      </c>
      <c r="G272" s="85" t="b">
        <v>0</v>
      </c>
    </row>
    <row r="273" spans="1:7" ht="15">
      <c r="A273" s="85" t="s">
        <v>2099</v>
      </c>
      <c r="B273" s="85">
        <v>2</v>
      </c>
      <c r="C273" s="122">
        <v>0.0016643929725153616</v>
      </c>
      <c r="D273" s="85" t="s">
        <v>2177</v>
      </c>
      <c r="E273" s="85" t="b">
        <v>0</v>
      </c>
      <c r="F273" s="85" t="b">
        <v>0</v>
      </c>
      <c r="G273" s="85" t="b">
        <v>0</v>
      </c>
    </row>
    <row r="274" spans="1:7" ht="15">
      <c r="A274" s="85" t="s">
        <v>2100</v>
      </c>
      <c r="B274" s="85">
        <v>2</v>
      </c>
      <c r="C274" s="122">
        <v>0.0016643929725153616</v>
      </c>
      <c r="D274" s="85" t="s">
        <v>2177</v>
      </c>
      <c r="E274" s="85" t="b">
        <v>0</v>
      </c>
      <c r="F274" s="85" t="b">
        <v>0</v>
      </c>
      <c r="G274" s="85" t="b">
        <v>0</v>
      </c>
    </row>
    <row r="275" spans="1:7" ht="15">
      <c r="A275" s="85" t="s">
        <v>2101</v>
      </c>
      <c r="B275" s="85">
        <v>2</v>
      </c>
      <c r="C275" s="122">
        <v>0.0016643929725153616</v>
      </c>
      <c r="D275" s="85" t="s">
        <v>2177</v>
      </c>
      <c r="E275" s="85" t="b">
        <v>0</v>
      </c>
      <c r="F275" s="85" t="b">
        <v>0</v>
      </c>
      <c r="G275" s="85" t="b">
        <v>0</v>
      </c>
    </row>
    <row r="276" spans="1:7" ht="15">
      <c r="A276" s="85" t="s">
        <v>2102</v>
      </c>
      <c r="B276" s="85">
        <v>2</v>
      </c>
      <c r="C276" s="122">
        <v>0.0016643929725153616</v>
      </c>
      <c r="D276" s="85" t="s">
        <v>2177</v>
      </c>
      <c r="E276" s="85" t="b">
        <v>0</v>
      </c>
      <c r="F276" s="85" t="b">
        <v>0</v>
      </c>
      <c r="G276" s="85" t="b">
        <v>0</v>
      </c>
    </row>
    <row r="277" spans="1:7" ht="15">
      <c r="A277" s="85" t="s">
        <v>2103</v>
      </c>
      <c r="B277" s="85">
        <v>2</v>
      </c>
      <c r="C277" s="122">
        <v>0.0016643929725153616</v>
      </c>
      <c r="D277" s="85" t="s">
        <v>2177</v>
      </c>
      <c r="E277" s="85" t="b">
        <v>0</v>
      </c>
      <c r="F277" s="85" t="b">
        <v>0</v>
      </c>
      <c r="G277" s="85" t="b">
        <v>0</v>
      </c>
    </row>
    <row r="278" spans="1:7" ht="15">
      <c r="A278" s="85" t="s">
        <v>2104</v>
      </c>
      <c r="B278" s="85">
        <v>2</v>
      </c>
      <c r="C278" s="122">
        <v>0.0016643929725153616</v>
      </c>
      <c r="D278" s="85" t="s">
        <v>2177</v>
      </c>
      <c r="E278" s="85" t="b">
        <v>0</v>
      </c>
      <c r="F278" s="85" t="b">
        <v>0</v>
      </c>
      <c r="G278" s="85" t="b">
        <v>0</v>
      </c>
    </row>
    <row r="279" spans="1:7" ht="15">
      <c r="A279" s="85" t="s">
        <v>2105</v>
      </c>
      <c r="B279" s="85">
        <v>2</v>
      </c>
      <c r="C279" s="122">
        <v>0.0016643929725153616</v>
      </c>
      <c r="D279" s="85" t="s">
        <v>2177</v>
      </c>
      <c r="E279" s="85" t="b">
        <v>0</v>
      </c>
      <c r="F279" s="85" t="b">
        <v>0</v>
      </c>
      <c r="G279" s="85" t="b">
        <v>0</v>
      </c>
    </row>
    <row r="280" spans="1:7" ht="15">
      <c r="A280" s="85" t="s">
        <v>2106</v>
      </c>
      <c r="B280" s="85">
        <v>2</v>
      </c>
      <c r="C280" s="122">
        <v>0.0016643929725153616</v>
      </c>
      <c r="D280" s="85" t="s">
        <v>2177</v>
      </c>
      <c r="E280" s="85" t="b">
        <v>1</v>
      </c>
      <c r="F280" s="85" t="b">
        <v>0</v>
      </c>
      <c r="G280" s="85" t="b">
        <v>0</v>
      </c>
    </row>
    <row r="281" spans="1:7" ht="15">
      <c r="A281" s="85" t="s">
        <v>2107</v>
      </c>
      <c r="B281" s="85">
        <v>2</v>
      </c>
      <c r="C281" s="122">
        <v>0.0016643929725153616</v>
      </c>
      <c r="D281" s="85" t="s">
        <v>2177</v>
      </c>
      <c r="E281" s="85" t="b">
        <v>0</v>
      </c>
      <c r="F281" s="85" t="b">
        <v>0</v>
      </c>
      <c r="G281" s="85" t="b">
        <v>0</v>
      </c>
    </row>
    <row r="282" spans="1:7" ht="15">
      <c r="A282" s="85" t="s">
        <v>2108</v>
      </c>
      <c r="B282" s="85">
        <v>2</v>
      </c>
      <c r="C282" s="122">
        <v>0.0016643929725153616</v>
      </c>
      <c r="D282" s="85" t="s">
        <v>2177</v>
      </c>
      <c r="E282" s="85" t="b">
        <v>0</v>
      </c>
      <c r="F282" s="85" t="b">
        <v>0</v>
      </c>
      <c r="G282" s="85" t="b">
        <v>0</v>
      </c>
    </row>
    <row r="283" spans="1:7" ht="15">
      <c r="A283" s="85" t="s">
        <v>2109</v>
      </c>
      <c r="B283" s="85">
        <v>2</v>
      </c>
      <c r="C283" s="122">
        <v>0.0016643929725153616</v>
      </c>
      <c r="D283" s="85" t="s">
        <v>2177</v>
      </c>
      <c r="E283" s="85" t="b">
        <v>0</v>
      </c>
      <c r="F283" s="85" t="b">
        <v>0</v>
      </c>
      <c r="G283" s="85" t="b">
        <v>0</v>
      </c>
    </row>
    <row r="284" spans="1:7" ht="15">
      <c r="A284" s="85" t="s">
        <v>2110</v>
      </c>
      <c r="B284" s="85">
        <v>2</v>
      </c>
      <c r="C284" s="122">
        <v>0.001943382773872156</v>
      </c>
      <c r="D284" s="85" t="s">
        <v>2177</v>
      </c>
      <c r="E284" s="85" t="b">
        <v>0</v>
      </c>
      <c r="F284" s="85" t="b">
        <v>0</v>
      </c>
      <c r="G284" s="85" t="b">
        <v>0</v>
      </c>
    </row>
    <row r="285" spans="1:7" ht="15">
      <c r="A285" s="85" t="s">
        <v>2111</v>
      </c>
      <c r="B285" s="85">
        <v>2</v>
      </c>
      <c r="C285" s="122">
        <v>0.0016643929725153616</v>
      </c>
      <c r="D285" s="85" t="s">
        <v>2177</v>
      </c>
      <c r="E285" s="85" t="b">
        <v>0</v>
      </c>
      <c r="F285" s="85" t="b">
        <v>0</v>
      </c>
      <c r="G285" s="85" t="b">
        <v>0</v>
      </c>
    </row>
    <row r="286" spans="1:7" ht="15">
      <c r="A286" s="85" t="s">
        <v>2112</v>
      </c>
      <c r="B286" s="85">
        <v>2</v>
      </c>
      <c r="C286" s="122">
        <v>0.0016643929725153616</v>
      </c>
      <c r="D286" s="85" t="s">
        <v>2177</v>
      </c>
      <c r="E286" s="85" t="b">
        <v>0</v>
      </c>
      <c r="F286" s="85" t="b">
        <v>0</v>
      </c>
      <c r="G286" s="85" t="b">
        <v>0</v>
      </c>
    </row>
    <row r="287" spans="1:7" ht="15">
      <c r="A287" s="85" t="s">
        <v>2113</v>
      </c>
      <c r="B287" s="85">
        <v>2</v>
      </c>
      <c r="C287" s="122">
        <v>0.0016643929725153616</v>
      </c>
      <c r="D287" s="85" t="s">
        <v>2177</v>
      </c>
      <c r="E287" s="85" t="b">
        <v>0</v>
      </c>
      <c r="F287" s="85" t="b">
        <v>0</v>
      </c>
      <c r="G287" s="85" t="b">
        <v>0</v>
      </c>
    </row>
    <row r="288" spans="1:7" ht="15">
      <c r="A288" s="85" t="s">
        <v>2114</v>
      </c>
      <c r="B288" s="85">
        <v>2</v>
      </c>
      <c r="C288" s="122">
        <v>0.0016643929725153616</v>
      </c>
      <c r="D288" s="85" t="s">
        <v>2177</v>
      </c>
      <c r="E288" s="85" t="b">
        <v>1</v>
      </c>
      <c r="F288" s="85" t="b">
        <v>0</v>
      </c>
      <c r="G288" s="85" t="b">
        <v>0</v>
      </c>
    </row>
    <row r="289" spans="1:7" ht="15">
      <c r="A289" s="85" t="s">
        <v>2115</v>
      </c>
      <c r="B289" s="85">
        <v>2</v>
      </c>
      <c r="C289" s="122">
        <v>0.0016643929725153616</v>
      </c>
      <c r="D289" s="85" t="s">
        <v>2177</v>
      </c>
      <c r="E289" s="85" t="b">
        <v>0</v>
      </c>
      <c r="F289" s="85" t="b">
        <v>0</v>
      </c>
      <c r="G289" s="85" t="b">
        <v>0</v>
      </c>
    </row>
    <row r="290" spans="1:7" ht="15">
      <c r="A290" s="85" t="s">
        <v>2116</v>
      </c>
      <c r="B290" s="85">
        <v>2</v>
      </c>
      <c r="C290" s="122">
        <v>0.0016643929725153616</v>
      </c>
      <c r="D290" s="85" t="s">
        <v>2177</v>
      </c>
      <c r="E290" s="85" t="b">
        <v>1</v>
      </c>
      <c r="F290" s="85" t="b">
        <v>0</v>
      </c>
      <c r="G290" s="85" t="b">
        <v>0</v>
      </c>
    </row>
    <row r="291" spans="1:7" ht="15">
      <c r="A291" s="85" t="s">
        <v>2117</v>
      </c>
      <c r="B291" s="85">
        <v>2</v>
      </c>
      <c r="C291" s="122">
        <v>0.0016643929725153616</v>
      </c>
      <c r="D291" s="85" t="s">
        <v>2177</v>
      </c>
      <c r="E291" s="85" t="b">
        <v>0</v>
      </c>
      <c r="F291" s="85" t="b">
        <v>0</v>
      </c>
      <c r="G291" s="85" t="b">
        <v>0</v>
      </c>
    </row>
    <row r="292" spans="1:7" ht="15">
      <c r="A292" s="85" t="s">
        <v>2118</v>
      </c>
      <c r="B292" s="85">
        <v>2</v>
      </c>
      <c r="C292" s="122">
        <v>0.0016643929725153616</v>
      </c>
      <c r="D292" s="85" t="s">
        <v>2177</v>
      </c>
      <c r="E292" s="85" t="b">
        <v>0</v>
      </c>
      <c r="F292" s="85" t="b">
        <v>0</v>
      </c>
      <c r="G292" s="85" t="b">
        <v>0</v>
      </c>
    </row>
    <row r="293" spans="1:7" ht="15">
      <c r="A293" s="85" t="s">
        <v>2119</v>
      </c>
      <c r="B293" s="85">
        <v>2</v>
      </c>
      <c r="C293" s="122">
        <v>0.0016643929725153616</v>
      </c>
      <c r="D293" s="85" t="s">
        <v>2177</v>
      </c>
      <c r="E293" s="85" t="b">
        <v>0</v>
      </c>
      <c r="F293" s="85" t="b">
        <v>0</v>
      </c>
      <c r="G293" s="85" t="b">
        <v>0</v>
      </c>
    </row>
    <row r="294" spans="1:7" ht="15">
      <c r="A294" s="85" t="s">
        <v>2120</v>
      </c>
      <c r="B294" s="85">
        <v>2</v>
      </c>
      <c r="C294" s="122">
        <v>0.0016643929725153616</v>
      </c>
      <c r="D294" s="85" t="s">
        <v>2177</v>
      </c>
      <c r="E294" s="85" t="b">
        <v>0</v>
      </c>
      <c r="F294" s="85" t="b">
        <v>0</v>
      </c>
      <c r="G294" s="85" t="b">
        <v>0</v>
      </c>
    </row>
    <row r="295" spans="1:7" ht="15">
      <c r="A295" s="85" t="s">
        <v>2121</v>
      </c>
      <c r="B295" s="85">
        <v>2</v>
      </c>
      <c r="C295" s="122">
        <v>0.0016643929725153616</v>
      </c>
      <c r="D295" s="85" t="s">
        <v>2177</v>
      </c>
      <c r="E295" s="85" t="b">
        <v>0</v>
      </c>
      <c r="F295" s="85" t="b">
        <v>0</v>
      </c>
      <c r="G295" s="85" t="b">
        <v>0</v>
      </c>
    </row>
    <row r="296" spans="1:7" ht="15">
      <c r="A296" s="85" t="s">
        <v>2122</v>
      </c>
      <c r="B296" s="85">
        <v>2</v>
      </c>
      <c r="C296" s="122">
        <v>0.0016643929725153616</v>
      </c>
      <c r="D296" s="85" t="s">
        <v>2177</v>
      </c>
      <c r="E296" s="85" t="b">
        <v>0</v>
      </c>
      <c r="F296" s="85" t="b">
        <v>0</v>
      </c>
      <c r="G296" s="85" t="b">
        <v>0</v>
      </c>
    </row>
    <row r="297" spans="1:7" ht="15">
      <c r="A297" s="85" t="s">
        <v>2123</v>
      </c>
      <c r="B297" s="85">
        <v>2</v>
      </c>
      <c r="C297" s="122">
        <v>0.0016643929725153616</v>
      </c>
      <c r="D297" s="85" t="s">
        <v>2177</v>
      </c>
      <c r="E297" s="85" t="b">
        <v>0</v>
      </c>
      <c r="F297" s="85" t="b">
        <v>0</v>
      </c>
      <c r="G297" s="85" t="b">
        <v>0</v>
      </c>
    </row>
    <row r="298" spans="1:7" ht="15">
      <c r="A298" s="85" t="s">
        <v>2124</v>
      </c>
      <c r="B298" s="85">
        <v>2</v>
      </c>
      <c r="C298" s="122">
        <v>0.0016643929725153616</v>
      </c>
      <c r="D298" s="85" t="s">
        <v>2177</v>
      </c>
      <c r="E298" s="85" t="b">
        <v>1</v>
      </c>
      <c r="F298" s="85" t="b">
        <v>0</v>
      </c>
      <c r="G298" s="85" t="b">
        <v>0</v>
      </c>
    </row>
    <row r="299" spans="1:7" ht="15">
      <c r="A299" s="85" t="s">
        <v>2125</v>
      </c>
      <c r="B299" s="85">
        <v>2</v>
      </c>
      <c r="C299" s="122">
        <v>0.0016643929725153616</v>
      </c>
      <c r="D299" s="85" t="s">
        <v>2177</v>
      </c>
      <c r="E299" s="85" t="b">
        <v>0</v>
      </c>
      <c r="F299" s="85" t="b">
        <v>0</v>
      </c>
      <c r="G299" s="85" t="b">
        <v>0</v>
      </c>
    </row>
    <row r="300" spans="1:7" ht="15">
      <c r="A300" s="85" t="s">
        <v>2126</v>
      </c>
      <c r="B300" s="85">
        <v>2</v>
      </c>
      <c r="C300" s="122">
        <v>0.0016643929725153616</v>
      </c>
      <c r="D300" s="85" t="s">
        <v>2177</v>
      </c>
      <c r="E300" s="85" t="b">
        <v>0</v>
      </c>
      <c r="F300" s="85" t="b">
        <v>0</v>
      </c>
      <c r="G300" s="85" t="b">
        <v>0</v>
      </c>
    </row>
    <row r="301" spans="1:7" ht="15">
      <c r="A301" s="85" t="s">
        <v>2127</v>
      </c>
      <c r="B301" s="85">
        <v>2</v>
      </c>
      <c r="C301" s="122">
        <v>0.0016643929725153616</v>
      </c>
      <c r="D301" s="85" t="s">
        <v>2177</v>
      </c>
      <c r="E301" s="85" t="b">
        <v>0</v>
      </c>
      <c r="F301" s="85" t="b">
        <v>0</v>
      </c>
      <c r="G301" s="85" t="b">
        <v>0</v>
      </c>
    </row>
    <row r="302" spans="1:7" ht="15">
      <c r="A302" s="85" t="s">
        <v>2128</v>
      </c>
      <c r="B302" s="85">
        <v>2</v>
      </c>
      <c r="C302" s="122">
        <v>0.0016643929725153616</v>
      </c>
      <c r="D302" s="85" t="s">
        <v>2177</v>
      </c>
      <c r="E302" s="85" t="b">
        <v>0</v>
      </c>
      <c r="F302" s="85" t="b">
        <v>0</v>
      </c>
      <c r="G302" s="85" t="b">
        <v>0</v>
      </c>
    </row>
    <row r="303" spans="1:7" ht="15">
      <c r="A303" s="85" t="s">
        <v>2129</v>
      </c>
      <c r="B303" s="85">
        <v>2</v>
      </c>
      <c r="C303" s="122">
        <v>0.001943382773872156</v>
      </c>
      <c r="D303" s="85" t="s">
        <v>2177</v>
      </c>
      <c r="E303" s="85" t="b">
        <v>0</v>
      </c>
      <c r="F303" s="85" t="b">
        <v>0</v>
      </c>
      <c r="G303" s="85" t="b">
        <v>0</v>
      </c>
    </row>
    <row r="304" spans="1:7" ht="15">
      <c r="A304" s="85" t="s">
        <v>2130</v>
      </c>
      <c r="B304" s="85">
        <v>2</v>
      </c>
      <c r="C304" s="122">
        <v>0.0016643929725153616</v>
      </c>
      <c r="D304" s="85" t="s">
        <v>2177</v>
      </c>
      <c r="E304" s="85" t="b">
        <v>0</v>
      </c>
      <c r="F304" s="85" t="b">
        <v>0</v>
      </c>
      <c r="G304" s="85" t="b">
        <v>0</v>
      </c>
    </row>
    <row r="305" spans="1:7" ht="15">
      <c r="A305" s="85" t="s">
        <v>2131</v>
      </c>
      <c r="B305" s="85">
        <v>2</v>
      </c>
      <c r="C305" s="122">
        <v>0.0016643929725153616</v>
      </c>
      <c r="D305" s="85" t="s">
        <v>2177</v>
      </c>
      <c r="E305" s="85" t="b">
        <v>0</v>
      </c>
      <c r="F305" s="85" t="b">
        <v>0</v>
      </c>
      <c r="G305" s="85" t="b">
        <v>0</v>
      </c>
    </row>
    <row r="306" spans="1:7" ht="15">
      <c r="A306" s="85" t="s">
        <v>2132</v>
      </c>
      <c r="B306" s="85">
        <v>2</v>
      </c>
      <c r="C306" s="122">
        <v>0.0016643929725153616</v>
      </c>
      <c r="D306" s="85" t="s">
        <v>2177</v>
      </c>
      <c r="E306" s="85" t="b">
        <v>0</v>
      </c>
      <c r="F306" s="85" t="b">
        <v>0</v>
      </c>
      <c r="G306" s="85" t="b">
        <v>0</v>
      </c>
    </row>
    <row r="307" spans="1:7" ht="15">
      <c r="A307" s="85" t="s">
        <v>2133</v>
      </c>
      <c r="B307" s="85">
        <v>2</v>
      </c>
      <c r="C307" s="122">
        <v>0.0016643929725153616</v>
      </c>
      <c r="D307" s="85" t="s">
        <v>2177</v>
      </c>
      <c r="E307" s="85" t="b">
        <v>0</v>
      </c>
      <c r="F307" s="85" t="b">
        <v>0</v>
      </c>
      <c r="G307" s="85" t="b">
        <v>0</v>
      </c>
    </row>
    <row r="308" spans="1:7" ht="15">
      <c r="A308" s="85" t="s">
        <v>2134</v>
      </c>
      <c r="B308" s="85">
        <v>2</v>
      </c>
      <c r="C308" s="122">
        <v>0.0016643929725153616</v>
      </c>
      <c r="D308" s="85" t="s">
        <v>2177</v>
      </c>
      <c r="E308" s="85" t="b">
        <v>0</v>
      </c>
      <c r="F308" s="85" t="b">
        <v>0</v>
      </c>
      <c r="G308" s="85" t="b">
        <v>0</v>
      </c>
    </row>
    <row r="309" spans="1:7" ht="15">
      <c r="A309" s="85" t="s">
        <v>2135</v>
      </c>
      <c r="B309" s="85">
        <v>2</v>
      </c>
      <c r="C309" s="122">
        <v>0.0016643929725153616</v>
      </c>
      <c r="D309" s="85" t="s">
        <v>2177</v>
      </c>
      <c r="E309" s="85" t="b">
        <v>0</v>
      </c>
      <c r="F309" s="85" t="b">
        <v>0</v>
      </c>
      <c r="G309" s="85" t="b">
        <v>0</v>
      </c>
    </row>
    <row r="310" spans="1:7" ht="15">
      <c r="A310" s="85" t="s">
        <v>2136</v>
      </c>
      <c r="B310" s="85">
        <v>2</v>
      </c>
      <c r="C310" s="122">
        <v>0.0016643929725153616</v>
      </c>
      <c r="D310" s="85" t="s">
        <v>2177</v>
      </c>
      <c r="E310" s="85" t="b">
        <v>0</v>
      </c>
      <c r="F310" s="85" t="b">
        <v>0</v>
      </c>
      <c r="G310" s="85" t="b">
        <v>0</v>
      </c>
    </row>
    <row r="311" spans="1:7" ht="15">
      <c r="A311" s="85" t="s">
        <v>2137</v>
      </c>
      <c r="B311" s="85">
        <v>2</v>
      </c>
      <c r="C311" s="122">
        <v>0.0016643929725153616</v>
      </c>
      <c r="D311" s="85" t="s">
        <v>2177</v>
      </c>
      <c r="E311" s="85" t="b">
        <v>0</v>
      </c>
      <c r="F311" s="85" t="b">
        <v>0</v>
      </c>
      <c r="G311" s="85" t="b">
        <v>0</v>
      </c>
    </row>
    <row r="312" spans="1:7" ht="15">
      <c r="A312" s="85" t="s">
        <v>2138</v>
      </c>
      <c r="B312" s="85">
        <v>2</v>
      </c>
      <c r="C312" s="122">
        <v>0.0016643929725153616</v>
      </c>
      <c r="D312" s="85" t="s">
        <v>2177</v>
      </c>
      <c r="E312" s="85" t="b">
        <v>0</v>
      </c>
      <c r="F312" s="85" t="b">
        <v>0</v>
      </c>
      <c r="G312" s="85" t="b">
        <v>0</v>
      </c>
    </row>
    <row r="313" spans="1:7" ht="15">
      <c r="A313" s="85" t="s">
        <v>2139</v>
      </c>
      <c r="B313" s="85">
        <v>2</v>
      </c>
      <c r="C313" s="122">
        <v>0.0016643929725153616</v>
      </c>
      <c r="D313" s="85" t="s">
        <v>2177</v>
      </c>
      <c r="E313" s="85" t="b">
        <v>0</v>
      </c>
      <c r="F313" s="85" t="b">
        <v>0</v>
      </c>
      <c r="G313" s="85" t="b">
        <v>0</v>
      </c>
    </row>
    <row r="314" spans="1:7" ht="15">
      <c r="A314" s="85" t="s">
        <v>2140</v>
      </c>
      <c r="B314" s="85">
        <v>2</v>
      </c>
      <c r="C314" s="122">
        <v>0.0016643929725153616</v>
      </c>
      <c r="D314" s="85" t="s">
        <v>2177</v>
      </c>
      <c r="E314" s="85" t="b">
        <v>1</v>
      </c>
      <c r="F314" s="85" t="b">
        <v>0</v>
      </c>
      <c r="G314" s="85" t="b">
        <v>0</v>
      </c>
    </row>
    <row r="315" spans="1:7" ht="15">
      <c r="A315" s="85" t="s">
        <v>2141</v>
      </c>
      <c r="B315" s="85">
        <v>2</v>
      </c>
      <c r="C315" s="122">
        <v>0.0016643929725153616</v>
      </c>
      <c r="D315" s="85" t="s">
        <v>2177</v>
      </c>
      <c r="E315" s="85" t="b">
        <v>0</v>
      </c>
      <c r="F315" s="85" t="b">
        <v>1</v>
      </c>
      <c r="G315" s="85" t="b">
        <v>0</v>
      </c>
    </row>
    <row r="316" spans="1:7" ht="15">
      <c r="A316" s="85" t="s">
        <v>2142</v>
      </c>
      <c r="B316" s="85">
        <v>2</v>
      </c>
      <c r="C316" s="122">
        <v>0.0016643929725153616</v>
      </c>
      <c r="D316" s="85" t="s">
        <v>2177</v>
      </c>
      <c r="E316" s="85" t="b">
        <v>0</v>
      </c>
      <c r="F316" s="85" t="b">
        <v>0</v>
      </c>
      <c r="G316" s="85" t="b">
        <v>0</v>
      </c>
    </row>
    <row r="317" spans="1:7" ht="15">
      <c r="A317" s="85" t="s">
        <v>2143</v>
      </c>
      <c r="B317" s="85">
        <v>2</v>
      </c>
      <c r="C317" s="122">
        <v>0.0016643929725153616</v>
      </c>
      <c r="D317" s="85" t="s">
        <v>2177</v>
      </c>
      <c r="E317" s="85" t="b">
        <v>0</v>
      </c>
      <c r="F317" s="85" t="b">
        <v>0</v>
      </c>
      <c r="G317" s="85" t="b">
        <v>0</v>
      </c>
    </row>
    <row r="318" spans="1:7" ht="15">
      <c r="A318" s="85" t="s">
        <v>2144</v>
      </c>
      <c r="B318" s="85">
        <v>2</v>
      </c>
      <c r="C318" s="122">
        <v>0.0016643929725153616</v>
      </c>
      <c r="D318" s="85" t="s">
        <v>2177</v>
      </c>
      <c r="E318" s="85" t="b">
        <v>0</v>
      </c>
      <c r="F318" s="85" t="b">
        <v>0</v>
      </c>
      <c r="G318" s="85" t="b">
        <v>0</v>
      </c>
    </row>
    <row r="319" spans="1:7" ht="15">
      <c r="A319" s="85" t="s">
        <v>2145</v>
      </c>
      <c r="B319" s="85">
        <v>2</v>
      </c>
      <c r="C319" s="122">
        <v>0.0016643929725153616</v>
      </c>
      <c r="D319" s="85" t="s">
        <v>2177</v>
      </c>
      <c r="E319" s="85" t="b">
        <v>0</v>
      </c>
      <c r="F319" s="85" t="b">
        <v>0</v>
      </c>
      <c r="G319" s="85" t="b">
        <v>0</v>
      </c>
    </row>
    <row r="320" spans="1:7" ht="15">
      <c r="A320" s="85" t="s">
        <v>2146</v>
      </c>
      <c r="B320" s="85">
        <v>2</v>
      </c>
      <c r="C320" s="122">
        <v>0.0016643929725153616</v>
      </c>
      <c r="D320" s="85" t="s">
        <v>2177</v>
      </c>
      <c r="E320" s="85" t="b">
        <v>0</v>
      </c>
      <c r="F320" s="85" t="b">
        <v>0</v>
      </c>
      <c r="G320" s="85" t="b">
        <v>0</v>
      </c>
    </row>
    <row r="321" spans="1:7" ht="15">
      <c r="A321" s="85" t="s">
        <v>2147</v>
      </c>
      <c r="B321" s="85">
        <v>2</v>
      </c>
      <c r="C321" s="122">
        <v>0.0016643929725153616</v>
      </c>
      <c r="D321" s="85" t="s">
        <v>2177</v>
      </c>
      <c r="E321" s="85" t="b">
        <v>1</v>
      </c>
      <c r="F321" s="85" t="b">
        <v>0</v>
      </c>
      <c r="G321" s="85" t="b">
        <v>0</v>
      </c>
    </row>
    <row r="322" spans="1:7" ht="15">
      <c r="A322" s="85" t="s">
        <v>2148</v>
      </c>
      <c r="B322" s="85">
        <v>2</v>
      </c>
      <c r="C322" s="122">
        <v>0.0016643929725153616</v>
      </c>
      <c r="D322" s="85" t="s">
        <v>2177</v>
      </c>
      <c r="E322" s="85" t="b">
        <v>1</v>
      </c>
      <c r="F322" s="85" t="b">
        <v>0</v>
      </c>
      <c r="G322" s="85" t="b">
        <v>0</v>
      </c>
    </row>
    <row r="323" spans="1:7" ht="15">
      <c r="A323" s="85" t="s">
        <v>2149</v>
      </c>
      <c r="B323" s="85">
        <v>2</v>
      </c>
      <c r="C323" s="122">
        <v>0.0016643929725153616</v>
      </c>
      <c r="D323" s="85" t="s">
        <v>2177</v>
      </c>
      <c r="E323" s="85" t="b">
        <v>0</v>
      </c>
      <c r="F323" s="85" t="b">
        <v>0</v>
      </c>
      <c r="G323" s="85" t="b">
        <v>0</v>
      </c>
    </row>
    <row r="324" spans="1:7" ht="15">
      <c r="A324" s="85" t="s">
        <v>2150</v>
      </c>
      <c r="B324" s="85">
        <v>2</v>
      </c>
      <c r="C324" s="122">
        <v>0.0016643929725153616</v>
      </c>
      <c r="D324" s="85" t="s">
        <v>2177</v>
      </c>
      <c r="E324" s="85" t="b">
        <v>0</v>
      </c>
      <c r="F324" s="85" t="b">
        <v>0</v>
      </c>
      <c r="G324" s="85" t="b">
        <v>0</v>
      </c>
    </row>
    <row r="325" spans="1:7" ht="15">
      <c r="A325" s="85" t="s">
        <v>2151</v>
      </c>
      <c r="B325" s="85">
        <v>2</v>
      </c>
      <c r="C325" s="122">
        <v>0.0016643929725153616</v>
      </c>
      <c r="D325" s="85" t="s">
        <v>2177</v>
      </c>
      <c r="E325" s="85" t="b">
        <v>0</v>
      </c>
      <c r="F325" s="85" t="b">
        <v>0</v>
      </c>
      <c r="G325" s="85" t="b">
        <v>0</v>
      </c>
    </row>
    <row r="326" spans="1:7" ht="15">
      <c r="A326" s="85" t="s">
        <v>2152</v>
      </c>
      <c r="B326" s="85">
        <v>2</v>
      </c>
      <c r="C326" s="122">
        <v>0.001943382773872156</v>
      </c>
      <c r="D326" s="85" t="s">
        <v>2177</v>
      </c>
      <c r="E326" s="85" t="b">
        <v>0</v>
      </c>
      <c r="F326" s="85" t="b">
        <v>0</v>
      </c>
      <c r="G326" s="85" t="b">
        <v>0</v>
      </c>
    </row>
    <row r="327" spans="1:7" ht="15">
      <c r="A327" s="85" t="s">
        <v>2153</v>
      </c>
      <c r="B327" s="85">
        <v>2</v>
      </c>
      <c r="C327" s="122">
        <v>0.0016643929725153616</v>
      </c>
      <c r="D327" s="85" t="s">
        <v>2177</v>
      </c>
      <c r="E327" s="85" t="b">
        <v>0</v>
      </c>
      <c r="F327" s="85" t="b">
        <v>0</v>
      </c>
      <c r="G327" s="85" t="b">
        <v>0</v>
      </c>
    </row>
    <row r="328" spans="1:7" ht="15">
      <c r="A328" s="85" t="s">
        <v>2154</v>
      </c>
      <c r="B328" s="85">
        <v>2</v>
      </c>
      <c r="C328" s="122">
        <v>0.0016643929725153616</v>
      </c>
      <c r="D328" s="85" t="s">
        <v>2177</v>
      </c>
      <c r="E328" s="85" t="b">
        <v>0</v>
      </c>
      <c r="F328" s="85" t="b">
        <v>0</v>
      </c>
      <c r="G328" s="85" t="b">
        <v>0</v>
      </c>
    </row>
    <row r="329" spans="1:7" ht="15">
      <c r="A329" s="85" t="s">
        <v>2155</v>
      </c>
      <c r="B329" s="85">
        <v>2</v>
      </c>
      <c r="C329" s="122">
        <v>0.0016643929725153616</v>
      </c>
      <c r="D329" s="85" t="s">
        <v>2177</v>
      </c>
      <c r="E329" s="85" t="b">
        <v>1</v>
      </c>
      <c r="F329" s="85" t="b">
        <v>0</v>
      </c>
      <c r="G329" s="85" t="b">
        <v>0</v>
      </c>
    </row>
    <row r="330" spans="1:7" ht="15">
      <c r="A330" s="85" t="s">
        <v>2156</v>
      </c>
      <c r="B330" s="85">
        <v>2</v>
      </c>
      <c r="C330" s="122">
        <v>0.0016643929725153616</v>
      </c>
      <c r="D330" s="85" t="s">
        <v>2177</v>
      </c>
      <c r="E330" s="85" t="b">
        <v>0</v>
      </c>
      <c r="F330" s="85" t="b">
        <v>0</v>
      </c>
      <c r="G330" s="85" t="b">
        <v>0</v>
      </c>
    </row>
    <row r="331" spans="1:7" ht="15">
      <c r="A331" s="85" t="s">
        <v>2157</v>
      </c>
      <c r="B331" s="85">
        <v>2</v>
      </c>
      <c r="C331" s="122">
        <v>0.0016643929725153616</v>
      </c>
      <c r="D331" s="85" t="s">
        <v>2177</v>
      </c>
      <c r="E331" s="85" t="b">
        <v>0</v>
      </c>
      <c r="F331" s="85" t="b">
        <v>0</v>
      </c>
      <c r="G331" s="85" t="b">
        <v>0</v>
      </c>
    </row>
    <row r="332" spans="1:7" ht="15">
      <c r="A332" s="85" t="s">
        <v>2158</v>
      </c>
      <c r="B332" s="85">
        <v>2</v>
      </c>
      <c r="C332" s="122">
        <v>0.0016643929725153616</v>
      </c>
      <c r="D332" s="85" t="s">
        <v>2177</v>
      </c>
      <c r="E332" s="85" t="b">
        <v>0</v>
      </c>
      <c r="F332" s="85" t="b">
        <v>0</v>
      </c>
      <c r="G332" s="85" t="b">
        <v>0</v>
      </c>
    </row>
    <row r="333" spans="1:7" ht="15">
      <c r="A333" s="85" t="s">
        <v>2159</v>
      </c>
      <c r="B333" s="85">
        <v>2</v>
      </c>
      <c r="C333" s="122">
        <v>0.001943382773872156</v>
      </c>
      <c r="D333" s="85" t="s">
        <v>2177</v>
      </c>
      <c r="E333" s="85" t="b">
        <v>0</v>
      </c>
      <c r="F333" s="85" t="b">
        <v>0</v>
      </c>
      <c r="G333" s="85" t="b">
        <v>0</v>
      </c>
    </row>
    <row r="334" spans="1:7" ht="15">
      <c r="A334" s="85" t="s">
        <v>2160</v>
      </c>
      <c r="B334" s="85">
        <v>2</v>
      </c>
      <c r="C334" s="122">
        <v>0.0016643929725153616</v>
      </c>
      <c r="D334" s="85" t="s">
        <v>2177</v>
      </c>
      <c r="E334" s="85" t="b">
        <v>0</v>
      </c>
      <c r="F334" s="85" t="b">
        <v>0</v>
      </c>
      <c r="G334" s="85" t="b">
        <v>0</v>
      </c>
    </row>
    <row r="335" spans="1:7" ht="15">
      <c r="A335" s="85" t="s">
        <v>2161</v>
      </c>
      <c r="B335" s="85">
        <v>2</v>
      </c>
      <c r="C335" s="122">
        <v>0.0016643929725153616</v>
      </c>
      <c r="D335" s="85" t="s">
        <v>2177</v>
      </c>
      <c r="E335" s="85" t="b">
        <v>0</v>
      </c>
      <c r="F335" s="85" t="b">
        <v>0</v>
      </c>
      <c r="G335" s="85" t="b">
        <v>0</v>
      </c>
    </row>
    <row r="336" spans="1:7" ht="15">
      <c r="A336" s="85" t="s">
        <v>2162</v>
      </c>
      <c r="B336" s="85">
        <v>2</v>
      </c>
      <c r="C336" s="122">
        <v>0.0016643929725153616</v>
      </c>
      <c r="D336" s="85" t="s">
        <v>2177</v>
      </c>
      <c r="E336" s="85" t="b">
        <v>0</v>
      </c>
      <c r="F336" s="85" t="b">
        <v>0</v>
      </c>
      <c r="G336" s="85" t="b">
        <v>0</v>
      </c>
    </row>
    <row r="337" spans="1:7" ht="15">
      <c r="A337" s="85" t="s">
        <v>2163</v>
      </c>
      <c r="B337" s="85">
        <v>2</v>
      </c>
      <c r="C337" s="122">
        <v>0.0016643929725153616</v>
      </c>
      <c r="D337" s="85" t="s">
        <v>2177</v>
      </c>
      <c r="E337" s="85" t="b">
        <v>0</v>
      </c>
      <c r="F337" s="85" t="b">
        <v>0</v>
      </c>
      <c r="G337" s="85" t="b">
        <v>0</v>
      </c>
    </row>
    <row r="338" spans="1:7" ht="15">
      <c r="A338" s="85" t="s">
        <v>2164</v>
      </c>
      <c r="B338" s="85">
        <v>2</v>
      </c>
      <c r="C338" s="122">
        <v>0.001943382773872156</v>
      </c>
      <c r="D338" s="85" t="s">
        <v>2177</v>
      </c>
      <c r="E338" s="85" t="b">
        <v>0</v>
      </c>
      <c r="F338" s="85" t="b">
        <v>0</v>
      </c>
      <c r="G338" s="85" t="b">
        <v>0</v>
      </c>
    </row>
    <row r="339" spans="1:7" ht="15">
      <c r="A339" s="85" t="s">
        <v>2165</v>
      </c>
      <c r="B339" s="85">
        <v>2</v>
      </c>
      <c r="C339" s="122">
        <v>0.0016643929725153616</v>
      </c>
      <c r="D339" s="85" t="s">
        <v>2177</v>
      </c>
      <c r="E339" s="85" t="b">
        <v>0</v>
      </c>
      <c r="F339" s="85" t="b">
        <v>0</v>
      </c>
      <c r="G339" s="85" t="b">
        <v>0</v>
      </c>
    </row>
    <row r="340" spans="1:7" ht="15">
      <c r="A340" s="85" t="s">
        <v>2166</v>
      </c>
      <c r="B340" s="85">
        <v>2</v>
      </c>
      <c r="C340" s="122">
        <v>0.001943382773872156</v>
      </c>
      <c r="D340" s="85" t="s">
        <v>2177</v>
      </c>
      <c r="E340" s="85" t="b">
        <v>1</v>
      </c>
      <c r="F340" s="85" t="b">
        <v>0</v>
      </c>
      <c r="G340" s="85" t="b">
        <v>0</v>
      </c>
    </row>
    <row r="341" spans="1:7" ht="15">
      <c r="A341" s="85" t="s">
        <v>2167</v>
      </c>
      <c r="B341" s="85">
        <v>2</v>
      </c>
      <c r="C341" s="122">
        <v>0.001943382773872156</v>
      </c>
      <c r="D341" s="85" t="s">
        <v>2177</v>
      </c>
      <c r="E341" s="85" t="b">
        <v>0</v>
      </c>
      <c r="F341" s="85" t="b">
        <v>0</v>
      </c>
      <c r="G341" s="85" t="b">
        <v>0</v>
      </c>
    </row>
    <row r="342" spans="1:7" ht="15">
      <c r="A342" s="85" t="s">
        <v>2168</v>
      </c>
      <c r="B342" s="85">
        <v>2</v>
      </c>
      <c r="C342" s="122">
        <v>0.001943382773872156</v>
      </c>
      <c r="D342" s="85" t="s">
        <v>2177</v>
      </c>
      <c r="E342" s="85" t="b">
        <v>0</v>
      </c>
      <c r="F342" s="85" t="b">
        <v>0</v>
      </c>
      <c r="G342" s="85" t="b">
        <v>0</v>
      </c>
    </row>
    <row r="343" spans="1:7" ht="15">
      <c r="A343" s="85" t="s">
        <v>2169</v>
      </c>
      <c r="B343" s="85">
        <v>2</v>
      </c>
      <c r="C343" s="122">
        <v>0.0016643929725153616</v>
      </c>
      <c r="D343" s="85" t="s">
        <v>2177</v>
      </c>
      <c r="E343" s="85" t="b">
        <v>0</v>
      </c>
      <c r="F343" s="85" t="b">
        <v>0</v>
      </c>
      <c r="G343" s="85" t="b">
        <v>0</v>
      </c>
    </row>
    <row r="344" spans="1:7" ht="15">
      <c r="A344" s="85" t="s">
        <v>2170</v>
      </c>
      <c r="B344" s="85">
        <v>2</v>
      </c>
      <c r="C344" s="122">
        <v>0.0016643929725153616</v>
      </c>
      <c r="D344" s="85" t="s">
        <v>2177</v>
      </c>
      <c r="E344" s="85" t="b">
        <v>0</v>
      </c>
      <c r="F344" s="85" t="b">
        <v>0</v>
      </c>
      <c r="G344" s="85" t="b">
        <v>0</v>
      </c>
    </row>
    <row r="345" spans="1:7" ht="15">
      <c r="A345" s="85" t="s">
        <v>2171</v>
      </c>
      <c r="B345" s="85">
        <v>2</v>
      </c>
      <c r="C345" s="122">
        <v>0.0016643929725153616</v>
      </c>
      <c r="D345" s="85" t="s">
        <v>2177</v>
      </c>
      <c r="E345" s="85" t="b">
        <v>0</v>
      </c>
      <c r="F345" s="85" t="b">
        <v>0</v>
      </c>
      <c r="G345" s="85" t="b">
        <v>0</v>
      </c>
    </row>
    <row r="346" spans="1:7" ht="15">
      <c r="A346" s="85" t="s">
        <v>2172</v>
      </c>
      <c r="B346" s="85">
        <v>2</v>
      </c>
      <c r="C346" s="122">
        <v>0.0016643929725153616</v>
      </c>
      <c r="D346" s="85" t="s">
        <v>2177</v>
      </c>
      <c r="E346" s="85" t="b">
        <v>0</v>
      </c>
      <c r="F346" s="85" t="b">
        <v>0</v>
      </c>
      <c r="G346" s="85" t="b">
        <v>0</v>
      </c>
    </row>
    <row r="347" spans="1:7" ht="15">
      <c r="A347" s="85" t="s">
        <v>2173</v>
      </c>
      <c r="B347" s="85">
        <v>2</v>
      </c>
      <c r="C347" s="122">
        <v>0.0016643929725153616</v>
      </c>
      <c r="D347" s="85" t="s">
        <v>2177</v>
      </c>
      <c r="E347" s="85" t="b">
        <v>0</v>
      </c>
      <c r="F347" s="85" t="b">
        <v>0</v>
      </c>
      <c r="G347" s="85" t="b">
        <v>0</v>
      </c>
    </row>
    <row r="348" spans="1:7" ht="15">
      <c r="A348" s="85" t="s">
        <v>2174</v>
      </c>
      <c r="B348" s="85">
        <v>2</v>
      </c>
      <c r="C348" s="122">
        <v>0.0016643929725153616</v>
      </c>
      <c r="D348" s="85" t="s">
        <v>2177</v>
      </c>
      <c r="E348" s="85" t="b">
        <v>0</v>
      </c>
      <c r="F348" s="85" t="b">
        <v>0</v>
      </c>
      <c r="G348" s="85" t="b">
        <v>0</v>
      </c>
    </row>
    <row r="349" spans="1:7" ht="15">
      <c r="A349" s="85" t="s">
        <v>1626</v>
      </c>
      <c r="B349" s="85">
        <v>2</v>
      </c>
      <c r="C349" s="122">
        <v>0.0016643929725153616</v>
      </c>
      <c r="D349" s="85" t="s">
        <v>2177</v>
      </c>
      <c r="E349" s="85" t="b">
        <v>0</v>
      </c>
      <c r="F349" s="85" t="b">
        <v>0</v>
      </c>
      <c r="G349" s="85" t="b">
        <v>0</v>
      </c>
    </row>
    <row r="350" spans="1:7" ht="15">
      <c r="A350" s="85" t="s">
        <v>237</v>
      </c>
      <c r="B350" s="85">
        <v>46</v>
      </c>
      <c r="C350" s="122">
        <v>0.011029155905534214</v>
      </c>
      <c r="D350" s="85" t="s">
        <v>1539</v>
      </c>
      <c r="E350" s="85" t="b">
        <v>0</v>
      </c>
      <c r="F350" s="85" t="b">
        <v>0</v>
      </c>
      <c r="G350" s="85" t="b">
        <v>0</v>
      </c>
    </row>
    <row r="351" spans="1:7" ht="15">
      <c r="A351" s="85" t="s">
        <v>477</v>
      </c>
      <c r="B351" s="85">
        <v>25</v>
      </c>
      <c r="C351" s="122">
        <v>0</v>
      </c>
      <c r="D351" s="85" t="s">
        <v>1539</v>
      </c>
      <c r="E351" s="85" t="b">
        <v>0</v>
      </c>
      <c r="F351" s="85" t="b">
        <v>0</v>
      </c>
      <c r="G351" s="85" t="b">
        <v>0</v>
      </c>
    </row>
    <row r="352" spans="1:7" ht="15">
      <c r="A352" s="85" t="s">
        <v>1674</v>
      </c>
      <c r="B352" s="85">
        <v>22</v>
      </c>
      <c r="C352" s="122">
        <v>0.0009565617439155535</v>
      </c>
      <c r="D352" s="85" t="s">
        <v>1539</v>
      </c>
      <c r="E352" s="85" t="b">
        <v>0</v>
      </c>
      <c r="F352" s="85" t="b">
        <v>0</v>
      </c>
      <c r="G352" s="85" t="b">
        <v>0</v>
      </c>
    </row>
    <row r="353" spans="1:7" ht="15">
      <c r="A353" s="85" t="s">
        <v>231</v>
      </c>
      <c r="B353" s="85">
        <v>21</v>
      </c>
      <c r="C353" s="122">
        <v>0.0018686472228764568</v>
      </c>
      <c r="D353" s="85" t="s">
        <v>1539</v>
      </c>
      <c r="E353" s="85" t="b">
        <v>0</v>
      </c>
      <c r="F353" s="85" t="b">
        <v>0</v>
      </c>
      <c r="G353" s="85" t="b">
        <v>0</v>
      </c>
    </row>
    <row r="354" spans="1:7" ht="15">
      <c r="A354" s="85" t="s">
        <v>1675</v>
      </c>
      <c r="B354" s="85">
        <v>21</v>
      </c>
      <c r="C354" s="122">
        <v>0.0018686472228764568</v>
      </c>
      <c r="D354" s="85" t="s">
        <v>1539</v>
      </c>
      <c r="E354" s="85" t="b">
        <v>1</v>
      </c>
      <c r="F354" s="85" t="b">
        <v>0</v>
      </c>
      <c r="G354" s="85" t="b">
        <v>0</v>
      </c>
    </row>
    <row r="355" spans="1:7" ht="15">
      <c r="A355" s="85" t="s">
        <v>1676</v>
      </c>
      <c r="B355" s="85">
        <v>21</v>
      </c>
      <c r="C355" s="122">
        <v>0.0018686472228764568</v>
      </c>
      <c r="D355" s="85" t="s">
        <v>1539</v>
      </c>
      <c r="E355" s="85" t="b">
        <v>0</v>
      </c>
      <c r="F355" s="85" t="b">
        <v>0</v>
      </c>
      <c r="G355" s="85" t="b">
        <v>0</v>
      </c>
    </row>
    <row r="356" spans="1:7" ht="15">
      <c r="A356" s="85" t="s">
        <v>1615</v>
      </c>
      <c r="B356" s="85">
        <v>16</v>
      </c>
      <c r="C356" s="122">
        <v>0.005679562283303355</v>
      </c>
      <c r="D356" s="85" t="s">
        <v>1539</v>
      </c>
      <c r="E356" s="85" t="b">
        <v>0</v>
      </c>
      <c r="F356" s="85" t="b">
        <v>0</v>
      </c>
      <c r="G356" s="85" t="b">
        <v>0</v>
      </c>
    </row>
    <row r="357" spans="1:7" ht="15">
      <c r="A357" s="85" t="s">
        <v>225</v>
      </c>
      <c r="B357" s="85">
        <v>15</v>
      </c>
      <c r="C357" s="122">
        <v>0.006271505978442962</v>
      </c>
      <c r="D357" s="85" t="s">
        <v>1539</v>
      </c>
      <c r="E357" s="85" t="b">
        <v>0</v>
      </c>
      <c r="F357" s="85" t="b">
        <v>0</v>
      </c>
      <c r="G357" s="85" t="b">
        <v>0</v>
      </c>
    </row>
    <row r="358" spans="1:7" ht="15">
      <c r="A358" s="85" t="s">
        <v>243</v>
      </c>
      <c r="B358" s="85">
        <v>14</v>
      </c>
      <c r="C358" s="122">
        <v>0.006798191902592269</v>
      </c>
      <c r="D358" s="85" t="s">
        <v>1539</v>
      </c>
      <c r="E358" s="85" t="b">
        <v>0</v>
      </c>
      <c r="F358" s="85" t="b">
        <v>0</v>
      </c>
      <c r="G358" s="85" t="b">
        <v>0</v>
      </c>
    </row>
    <row r="359" spans="1:7" ht="15">
      <c r="A359" s="85" t="s">
        <v>227</v>
      </c>
      <c r="B359" s="85">
        <v>14</v>
      </c>
      <c r="C359" s="122">
        <v>0.006798191902592269</v>
      </c>
      <c r="D359" s="85" t="s">
        <v>1539</v>
      </c>
      <c r="E359" s="85" t="b">
        <v>0</v>
      </c>
      <c r="F359" s="85" t="b">
        <v>0</v>
      </c>
      <c r="G359" s="85" t="b">
        <v>0</v>
      </c>
    </row>
    <row r="360" spans="1:7" ht="15">
      <c r="A360" s="85" t="s">
        <v>1617</v>
      </c>
      <c r="B360" s="85">
        <v>14</v>
      </c>
      <c r="C360" s="122">
        <v>0.006798191902592269</v>
      </c>
      <c r="D360" s="85" t="s">
        <v>1539</v>
      </c>
      <c r="E360" s="85" t="b">
        <v>0</v>
      </c>
      <c r="F360" s="85" t="b">
        <v>0</v>
      </c>
      <c r="G360" s="85" t="b">
        <v>0</v>
      </c>
    </row>
    <row r="361" spans="1:7" ht="15">
      <c r="A361" s="85" t="s">
        <v>1616</v>
      </c>
      <c r="B361" s="85">
        <v>14</v>
      </c>
      <c r="C361" s="122">
        <v>0.006798191902592269</v>
      </c>
      <c r="D361" s="85" t="s">
        <v>1539</v>
      </c>
      <c r="E361" s="85" t="b">
        <v>0</v>
      </c>
      <c r="F361" s="85" t="b">
        <v>0</v>
      </c>
      <c r="G361" s="85" t="b">
        <v>0</v>
      </c>
    </row>
    <row r="362" spans="1:7" ht="15">
      <c r="A362" s="85" t="s">
        <v>266</v>
      </c>
      <c r="B362" s="85">
        <v>11</v>
      </c>
      <c r="C362" s="122">
        <v>0.012799386837920488</v>
      </c>
      <c r="D362" s="85" t="s">
        <v>1539</v>
      </c>
      <c r="E362" s="85" t="b">
        <v>0</v>
      </c>
      <c r="F362" s="85" t="b">
        <v>0</v>
      </c>
      <c r="G362" s="85" t="b">
        <v>0</v>
      </c>
    </row>
    <row r="363" spans="1:7" ht="15">
      <c r="A363" s="85" t="s">
        <v>245</v>
      </c>
      <c r="B363" s="85">
        <v>11</v>
      </c>
      <c r="C363" s="122">
        <v>0.007936231214984338</v>
      </c>
      <c r="D363" s="85" t="s">
        <v>1539</v>
      </c>
      <c r="E363" s="85" t="b">
        <v>0</v>
      </c>
      <c r="F363" s="85" t="b">
        <v>0</v>
      </c>
      <c r="G363" s="85" t="b">
        <v>0</v>
      </c>
    </row>
    <row r="364" spans="1:7" ht="15">
      <c r="A364" s="85" t="s">
        <v>244</v>
      </c>
      <c r="B364" s="85">
        <v>11</v>
      </c>
      <c r="C364" s="122">
        <v>0.007936231214984338</v>
      </c>
      <c r="D364" s="85" t="s">
        <v>1539</v>
      </c>
      <c r="E364" s="85" t="b">
        <v>0</v>
      </c>
      <c r="F364" s="85" t="b">
        <v>0</v>
      </c>
      <c r="G364" s="85" t="b">
        <v>0</v>
      </c>
    </row>
    <row r="365" spans="1:7" ht="15">
      <c r="A365" s="85" t="s">
        <v>291</v>
      </c>
      <c r="B365" s="85">
        <v>9</v>
      </c>
      <c r="C365" s="122">
        <v>0.008259837700910837</v>
      </c>
      <c r="D365" s="85" t="s">
        <v>1539</v>
      </c>
      <c r="E365" s="85" t="b">
        <v>0</v>
      </c>
      <c r="F365" s="85" t="b">
        <v>0</v>
      </c>
      <c r="G365" s="85" t="b">
        <v>0</v>
      </c>
    </row>
    <row r="366" spans="1:7" ht="15">
      <c r="A366" s="85" t="s">
        <v>290</v>
      </c>
      <c r="B366" s="85">
        <v>9</v>
      </c>
      <c r="C366" s="122">
        <v>0.008259837700910837</v>
      </c>
      <c r="D366" s="85" t="s">
        <v>1539</v>
      </c>
      <c r="E366" s="85" t="b">
        <v>0</v>
      </c>
      <c r="F366" s="85" t="b">
        <v>0</v>
      </c>
      <c r="G366" s="85" t="b">
        <v>0</v>
      </c>
    </row>
    <row r="367" spans="1:7" ht="15">
      <c r="A367" s="85" t="s">
        <v>288</v>
      </c>
      <c r="B367" s="85">
        <v>8</v>
      </c>
      <c r="C367" s="122">
        <v>0.008263745027489177</v>
      </c>
      <c r="D367" s="85" t="s">
        <v>1539</v>
      </c>
      <c r="E367" s="85" t="b">
        <v>0</v>
      </c>
      <c r="F367" s="85" t="b">
        <v>0</v>
      </c>
      <c r="G367" s="85" t="b">
        <v>0</v>
      </c>
    </row>
    <row r="368" spans="1:7" ht="15">
      <c r="A368" s="85" t="s">
        <v>224</v>
      </c>
      <c r="B368" s="85">
        <v>7</v>
      </c>
      <c r="C368" s="122">
        <v>0.008145064351403946</v>
      </c>
      <c r="D368" s="85" t="s">
        <v>1539</v>
      </c>
      <c r="E368" s="85" t="b">
        <v>0</v>
      </c>
      <c r="F368" s="85" t="b">
        <v>0</v>
      </c>
      <c r="G368" s="85" t="b">
        <v>0</v>
      </c>
    </row>
    <row r="369" spans="1:7" ht="15">
      <c r="A369" s="85" t="s">
        <v>1619</v>
      </c>
      <c r="B369" s="85">
        <v>7</v>
      </c>
      <c r="C369" s="122">
        <v>0.008145064351403946</v>
      </c>
      <c r="D369" s="85" t="s">
        <v>1539</v>
      </c>
      <c r="E369" s="85" t="b">
        <v>0</v>
      </c>
      <c r="F369" s="85" t="b">
        <v>0</v>
      </c>
      <c r="G369" s="85" t="b">
        <v>0</v>
      </c>
    </row>
    <row r="370" spans="1:7" ht="15">
      <c r="A370" s="85" t="s">
        <v>1620</v>
      </c>
      <c r="B370" s="85">
        <v>7</v>
      </c>
      <c r="C370" s="122">
        <v>0.008145064351403946</v>
      </c>
      <c r="D370" s="85" t="s">
        <v>1539</v>
      </c>
      <c r="E370" s="85" t="b">
        <v>0</v>
      </c>
      <c r="F370" s="85" t="b">
        <v>0</v>
      </c>
      <c r="G370" s="85" t="b">
        <v>0</v>
      </c>
    </row>
    <row r="371" spans="1:7" ht="15">
      <c r="A371" s="85" t="s">
        <v>1621</v>
      </c>
      <c r="B371" s="85">
        <v>7</v>
      </c>
      <c r="C371" s="122">
        <v>0.008145064351403946</v>
      </c>
      <c r="D371" s="85" t="s">
        <v>1539</v>
      </c>
      <c r="E371" s="85" t="b">
        <v>0</v>
      </c>
      <c r="F371" s="85" t="b">
        <v>0</v>
      </c>
      <c r="G371" s="85" t="b">
        <v>0</v>
      </c>
    </row>
    <row r="372" spans="1:7" ht="15">
      <c r="A372" s="85" t="s">
        <v>1623</v>
      </c>
      <c r="B372" s="85">
        <v>7</v>
      </c>
      <c r="C372" s="122">
        <v>0.008145064351403946</v>
      </c>
      <c r="D372" s="85" t="s">
        <v>1539</v>
      </c>
      <c r="E372" s="85" t="b">
        <v>0</v>
      </c>
      <c r="F372" s="85" t="b">
        <v>0</v>
      </c>
      <c r="G372" s="85" t="b">
        <v>0</v>
      </c>
    </row>
    <row r="373" spans="1:7" ht="15">
      <c r="A373" s="85" t="s">
        <v>1928</v>
      </c>
      <c r="B373" s="85">
        <v>6</v>
      </c>
      <c r="C373" s="122">
        <v>0.00788617007613445</v>
      </c>
      <c r="D373" s="85" t="s">
        <v>1539</v>
      </c>
      <c r="E373" s="85" t="b">
        <v>0</v>
      </c>
      <c r="F373" s="85" t="b">
        <v>0</v>
      </c>
      <c r="G373" s="85" t="b">
        <v>0</v>
      </c>
    </row>
    <row r="374" spans="1:7" ht="15">
      <c r="A374" s="85" t="s">
        <v>275</v>
      </c>
      <c r="B374" s="85">
        <v>5</v>
      </c>
      <c r="C374" s="122">
        <v>0.008554818070829171</v>
      </c>
      <c r="D374" s="85" t="s">
        <v>1539</v>
      </c>
      <c r="E374" s="85" t="b">
        <v>0</v>
      </c>
      <c r="F374" s="85" t="b">
        <v>0</v>
      </c>
      <c r="G374" s="85" t="b">
        <v>0</v>
      </c>
    </row>
    <row r="375" spans="1:7" ht="15">
      <c r="A375" s="85" t="s">
        <v>280</v>
      </c>
      <c r="B375" s="85">
        <v>5</v>
      </c>
      <c r="C375" s="122">
        <v>0.007463489095513222</v>
      </c>
      <c r="D375" s="85" t="s">
        <v>1539</v>
      </c>
      <c r="E375" s="85" t="b">
        <v>0</v>
      </c>
      <c r="F375" s="85" t="b">
        <v>0</v>
      </c>
      <c r="G375" s="85" t="b">
        <v>0</v>
      </c>
    </row>
    <row r="376" spans="1:7" ht="15">
      <c r="A376" s="85" t="s">
        <v>268</v>
      </c>
      <c r="B376" s="85">
        <v>4</v>
      </c>
      <c r="C376" s="122">
        <v>0.006843854456663337</v>
      </c>
      <c r="D376" s="85" t="s">
        <v>1539</v>
      </c>
      <c r="E376" s="85" t="b">
        <v>0</v>
      </c>
      <c r="F376" s="85" t="b">
        <v>0</v>
      </c>
      <c r="G376" s="85" t="b">
        <v>0</v>
      </c>
    </row>
    <row r="377" spans="1:7" ht="15">
      <c r="A377" s="85" t="s">
        <v>261</v>
      </c>
      <c r="B377" s="85">
        <v>4</v>
      </c>
      <c r="C377" s="122">
        <v>0.007969428660341716</v>
      </c>
      <c r="D377" s="85" t="s">
        <v>1539</v>
      </c>
      <c r="E377" s="85" t="b">
        <v>0</v>
      </c>
      <c r="F377" s="85" t="b">
        <v>0</v>
      </c>
      <c r="G377" s="85" t="b">
        <v>0</v>
      </c>
    </row>
    <row r="378" spans="1:7" ht="15">
      <c r="A378" s="85" t="s">
        <v>285</v>
      </c>
      <c r="B378" s="85">
        <v>4</v>
      </c>
      <c r="C378" s="122">
        <v>0.006843854456663337</v>
      </c>
      <c r="D378" s="85" t="s">
        <v>1539</v>
      </c>
      <c r="E378" s="85" t="b">
        <v>0</v>
      </c>
      <c r="F378" s="85" t="b">
        <v>0</v>
      </c>
      <c r="G378" s="85" t="b">
        <v>0</v>
      </c>
    </row>
    <row r="379" spans="1:7" ht="15">
      <c r="A379" s="85" t="s">
        <v>284</v>
      </c>
      <c r="B379" s="85">
        <v>4</v>
      </c>
      <c r="C379" s="122">
        <v>0.006843854456663337</v>
      </c>
      <c r="D379" s="85" t="s">
        <v>1539</v>
      </c>
      <c r="E379" s="85" t="b">
        <v>0</v>
      </c>
      <c r="F379" s="85" t="b">
        <v>0</v>
      </c>
      <c r="G379" s="85" t="b">
        <v>0</v>
      </c>
    </row>
    <row r="380" spans="1:7" ht="15">
      <c r="A380" s="85" t="s">
        <v>283</v>
      </c>
      <c r="B380" s="85">
        <v>4</v>
      </c>
      <c r="C380" s="122">
        <v>0.006843854456663337</v>
      </c>
      <c r="D380" s="85" t="s">
        <v>1539</v>
      </c>
      <c r="E380" s="85" t="b">
        <v>0</v>
      </c>
      <c r="F380" s="85" t="b">
        <v>0</v>
      </c>
      <c r="G380" s="85" t="b">
        <v>0</v>
      </c>
    </row>
    <row r="381" spans="1:7" ht="15">
      <c r="A381" s="85" t="s">
        <v>279</v>
      </c>
      <c r="B381" s="85">
        <v>3</v>
      </c>
      <c r="C381" s="122">
        <v>0.007166877299686565</v>
      </c>
      <c r="D381" s="85" t="s">
        <v>1539</v>
      </c>
      <c r="E381" s="85" t="b">
        <v>0</v>
      </c>
      <c r="F381" s="85" t="b">
        <v>0</v>
      </c>
      <c r="G381" s="85" t="b">
        <v>0</v>
      </c>
    </row>
    <row r="382" spans="1:7" ht="15">
      <c r="A382" s="85" t="s">
        <v>276</v>
      </c>
      <c r="B382" s="85">
        <v>3</v>
      </c>
      <c r="C382" s="122">
        <v>0.005977071495256287</v>
      </c>
      <c r="D382" s="85" t="s">
        <v>1539</v>
      </c>
      <c r="E382" s="85" t="b">
        <v>0</v>
      </c>
      <c r="F382" s="85" t="b">
        <v>0</v>
      </c>
      <c r="G382" s="85" t="b">
        <v>0</v>
      </c>
    </row>
    <row r="383" spans="1:7" ht="15">
      <c r="A383" s="85" t="s">
        <v>267</v>
      </c>
      <c r="B383" s="85">
        <v>3</v>
      </c>
      <c r="C383" s="122">
        <v>0.005977071495256287</v>
      </c>
      <c r="D383" s="85" t="s">
        <v>1539</v>
      </c>
      <c r="E383" s="85" t="b">
        <v>0</v>
      </c>
      <c r="F383" s="85" t="b">
        <v>0</v>
      </c>
      <c r="G383" s="85" t="b">
        <v>0</v>
      </c>
    </row>
    <row r="384" spans="1:7" ht="15">
      <c r="A384" s="85" t="s">
        <v>270</v>
      </c>
      <c r="B384" s="85">
        <v>3</v>
      </c>
      <c r="C384" s="122">
        <v>0.007166877299686565</v>
      </c>
      <c r="D384" s="85" t="s">
        <v>1539</v>
      </c>
      <c r="E384" s="85" t="b">
        <v>0</v>
      </c>
      <c r="F384" s="85" t="b">
        <v>0</v>
      </c>
      <c r="G384" s="85" t="b">
        <v>0</v>
      </c>
    </row>
    <row r="385" spans="1:7" ht="15">
      <c r="A385" s="85" t="s">
        <v>286</v>
      </c>
      <c r="B385" s="85">
        <v>3</v>
      </c>
      <c r="C385" s="122">
        <v>0.005977071495256287</v>
      </c>
      <c r="D385" s="85" t="s">
        <v>1539</v>
      </c>
      <c r="E385" s="85" t="b">
        <v>0</v>
      </c>
      <c r="F385" s="85" t="b">
        <v>0</v>
      </c>
      <c r="G385" s="85" t="b">
        <v>0</v>
      </c>
    </row>
    <row r="386" spans="1:7" ht="15">
      <c r="A386" s="85" t="s">
        <v>235</v>
      </c>
      <c r="B386" s="85">
        <v>2</v>
      </c>
      <c r="C386" s="122">
        <v>0.004777918199791043</v>
      </c>
      <c r="D386" s="85" t="s">
        <v>1539</v>
      </c>
      <c r="E386" s="85" t="b">
        <v>0</v>
      </c>
      <c r="F386" s="85" t="b">
        <v>0</v>
      </c>
      <c r="G386" s="85" t="b">
        <v>0</v>
      </c>
    </row>
    <row r="387" spans="1:7" ht="15">
      <c r="A387" s="85" t="s">
        <v>263</v>
      </c>
      <c r="B387" s="85">
        <v>2</v>
      </c>
      <c r="C387" s="122">
        <v>0.004777918199791043</v>
      </c>
      <c r="D387" s="85" t="s">
        <v>1539</v>
      </c>
      <c r="E387" s="85" t="b">
        <v>0</v>
      </c>
      <c r="F387" s="85" t="b">
        <v>0</v>
      </c>
      <c r="G387" s="85" t="b">
        <v>0</v>
      </c>
    </row>
    <row r="388" spans="1:7" ht="15">
      <c r="A388" s="85" t="s">
        <v>281</v>
      </c>
      <c r="B388" s="85">
        <v>2</v>
      </c>
      <c r="C388" s="122">
        <v>0.004777918199791043</v>
      </c>
      <c r="D388" s="85" t="s">
        <v>1539</v>
      </c>
      <c r="E388" s="85" t="b">
        <v>0</v>
      </c>
      <c r="F388" s="85" t="b">
        <v>0</v>
      </c>
      <c r="G388" s="85" t="b">
        <v>0</v>
      </c>
    </row>
    <row r="389" spans="1:7" ht="15">
      <c r="A389" s="85" t="s">
        <v>234</v>
      </c>
      <c r="B389" s="85">
        <v>2</v>
      </c>
      <c r="C389" s="122">
        <v>0.004777918199791043</v>
      </c>
      <c r="D389" s="85" t="s">
        <v>1539</v>
      </c>
      <c r="E389" s="85" t="b">
        <v>0</v>
      </c>
      <c r="F389" s="85" t="b">
        <v>0</v>
      </c>
      <c r="G389" s="85" t="b">
        <v>0</v>
      </c>
    </row>
    <row r="390" spans="1:7" ht="15">
      <c r="A390" s="85" t="s">
        <v>233</v>
      </c>
      <c r="B390" s="85">
        <v>2</v>
      </c>
      <c r="C390" s="122">
        <v>0.004777918199791043</v>
      </c>
      <c r="D390" s="85" t="s">
        <v>1539</v>
      </c>
      <c r="E390" s="85" t="b">
        <v>0</v>
      </c>
      <c r="F390" s="85" t="b">
        <v>0</v>
      </c>
      <c r="G390" s="85" t="b">
        <v>0</v>
      </c>
    </row>
    <row r="391" spans="1:7" ht="15">
      <c r="A391" s="85" t="s">
        <v>217</v>
      </c>
      <c r="B391" s="85">
        <v>2</v>
      </c>
      <c r="C391" s="122">
        <v>0.004777918199791043</v>
      </c>
      <c r="D391" s="85" t="s">
        <v>1539</v>
      </c>
      <c r="E391" s="85" t="b">
        <v>0</v>
      </c>
      <c r="F391" s="85" t="b">
        <v>0</v>
      </c>
      <c r="G391" s="85" t="b">
        <v>0</v>
      </c>
    </row>
    <row r="392" spans="1:7" ht="15">
      <c r="A392" s="85" t="s">
        <v>232</v>
      </c>
      <c r="B392" s="85">
        <v>2</v>
      </c>
      <c r="C392" s="122">
        <v>0.004777918199791043</v>
      </c>
      <c r="D392" s="85" t="s">
        <v>1539</v>
      </c>
      <c r="E392" s="85" t="b">
        <v>0</v>
      </c>
      <c r="F392" s="85" t="b">
        <v>0</v>
      </c>
      <c r="G392" s="85" t="b">
        <v>0</v>
      </c>
    </row>
    <row r="393" spans="1:7" ht="15">
      <c r="A393" s="85" t="s">
        <v>477</v>
      </c>
      <c r="B393" s="85">
        <v>54</v>
      </c>
      <c r="C393" s="122">
        <v>0.0014226219201683502</v>
      </c>
      <c r="D393" s="85" t="s">
        <v>1540</v>
      </c>
      <c r="E393" s="85" t="b">
        <v>0</v>
      </c>
      <c r="F393" s="85" t="b">
        <v>0</v>
      </c>
      <c r="G393" s="85" t="b">
        <v>0</v>
      </c>
    </row>
    <row r="394" spans="1:7" ht="15">
      <c r="A394" s="85" t="s">
        <v>1671</v>
      </c>
      <c r="B394" s="85">
        <v>31</v>
      </c>
      <c r="C394" s="122">
        <v>0.00961810486554999</v>
      </c>
      <c r="D394" s="85" t="s">
        <v>1540</v>
      </c>
      <c r="E394" s="85" t="b">
        <v>0</v>
      </c>
      <c r="F394" s="85" t="b">
        <v>0</v>
      </c>
      <c r="G394" s="85" t="b">
        <v>0</v>
      </c>
    </row>
    <row r="395" spans="1:7" ht="15">
      <c r="A395" s="85" t="s">
        <v>1672</v>
      </c>
      <c r="B395" s="85">
        <v>30</v>
      </c>
      <c r="C395" s="122">
        <v>0.009759340030169726</v>
      </c>
      <c r="D395" s="85" t="s">
        <v>1540</v>
      </c>
      <c r="E395" s="85" t="b">
        <v>0</v>
      </c>
      <c r="F395" s="85" t="b">
        <v>0</v>
      </c>
      <c r="G395" s="85" t="b">
        <v>0</v>
      </c>
    </row>
    <row r="396" spans="1:7" ht="15">
      <c r="A396" s="85" t="s">
        <v>1678</v>
      </c>
      <c r="B396" s="85">
        <v>17</v>
      </c>
      <c r="C396" s="122">
        <v>0.007691548579914496</v>
      </c>
      <c r="D396" s="85" t="s">
        <v>1540</v>
      </c>
      <c r="E396" s="85" t="b">
        <v>0</v>
      </c>
      <c r="F396" s="85" t="b">
        <v>0</v>
      </c>
      <c r="G396" s="85" t="b">
        <v>0</v>
      </c>
    </row>
    <row r="397" spans="1:7" ht="15">
      <c r="A397" s="85" t="s">
        <v>1615</v>
      </c>
      <c r="B397" s="85">
        <v>16</v>
      </c>
      <c r="C397" s="122">
        <v>0.007596713221147878</v>
      </c>
      <c r="D397" s="85" t="s">
        <v>1540</v>
      </c>
      <c r="E397" s="85" t="b">
        <v>0</v>
      </c>
      <c r="F397" s="85" t="b">
        <v>0</v>
      </c>
      <c r="G397" s="85" t="b">
        <v>0</v>
      </c>
    </row>
    <row r="398" spans="1:7" ht="15">
      <c r="A398" s="85" t="s">
        <v>1679</v>
      </c>
      <c r="B398" s="85">
        <v>15</v>
      </c>
      <c r="C398" s="122">
        <v>0.008270177944687188</v>
      </c>
      <c r="D398" s="85" t="s">
        <v>1540</v>
      </c>
      <c r="E398" s="85" t="b">
        <v>0</v>
      </c>
      <c r="F398" s="85" t="b">
        <v>0</v>
      </c>
      <c r="G398" s="85" t="b">
        <v>0</v>
      </c>
    </row>
    <row r="399" spans="1:7" ht="15">
      <c r="A399" s="85" t="s">
        <v>1680</v>
      </c>
      <c r="B399" s="85">
        <v>10</v>
      </c>
      <c r="C399" s="122">
        <v>0.006480713018361097</v>
      </c>
      <c r="D399" s="85" t="s">
        <v>1540</v>
      </c>
      <c r="E399" s="85" t="b">
        <v>0</v>
      </c>
      <c r="F399" s="85" t="b">
        <v>0</v>
      </c>
      <c r="G399" s="85" t="b">
        <v>0</v>
      </c>
    </row>
    <row r="400" spans="1:7" ht="15">
      <c r="A400" s="85" t="s">
        <v>1681</v>
      </c>
      <c r="B400" s="85">
        <v>9</v>
      </c>
      <c r="C400" s="122">
        <v>0.00701610321047379</v>
      </c>
      <c r="D400" s="85" t="s">
        <v>1540</v>
      </c>
      <c r="E400" s="85" t="b">
        <v>0</v>
      </c>
      <c r="F400" s="85" t="b">
        <v>0</v>
      </c>
      <c r="G400" s="85" t="b">
        <v>0</v>
      </c>
    </row>
    <row r="401" spans="1:7" ht="15">
      <c r="A401" s="85" t="s">
        <v>1682</v>
      </c>
      <c r="B401" s="85">
        <v>9</v>
      </c>
      <c r="C401" s="122">
        <v>0.006182232051878194</v>
      </c>
      <c r="D401" s="85" t="s">
        <v>1540</v>
      </c>
      <c r="E401" s="85" t="b">
        <v>1</v>
      </c>
      <c r="F401" s="85" t="b">
        <v>0</v>
      </c>
      <c r="G401" s="85" t="b">
        <v>0</v>
      </c>
    </row>
    <row r="402" spans="1:7" ht="15">
      <c r="A402" s="85" t="s">
        <v>1683</v>
      </c>
      <c r="B402" s="85">
        <v>8</v>
      </c>
      <c r="C402" s="122">
        <v>0.006691183315309294</v>
      </c>
      <c r="D402" s="85" t="s">
        <v>1540</v>
      </c>
      <c r="E402" s="85" t="b">
        <v>0</v>
      </c>
      <c r="F402" s="85" t="b">
        <v>0</v>
      </c>
      <c r="G402" s="85" t="b">
        <v>0</v>
      </c>
    </row>
    <row r="403" spans="1:7" ht="15">
      <c r="A403" s="85" t="s">
        <v>1913</v>
      </c>
      <c r="B403" s="85">
        <v>8</v>
      </c>
      <c r="C403" s="122">
        <v>0.006236536187087813</v>
      </c>
      <c r="D403" s="85" t="s">
        <v>1540</v>
      </c>
      <c r="E403" s="85" t="b">
        <v>0</v>
      </c>
      <c r="F403" s="85" t="b">
        <v>0</v>
      </c>
      <c r="G403" s="85" t="b">
        <v>0</v>
      </c>
    </row>
    <row r="404" spans="1:7" ht="15">
      <c r="A404" s="85" t="s">
        <v>1914</v>
      </c>
      <c r="B404" s="85">
        <v>8</v>
      </c>
      <c r="C404" s="122">
        <v>0.006236536187087813</v>
      </c>
      <c r="D404" s="85" t="s">
        <v>1540</v>
      </c>
      <c r="E404" s="85" t="b">
        <v>0</v>
      </c>
      <c r="F404" s="85" t="b">
        <v>0</v>
      </c>
      <c r="G404" s="85" t="b">
        <v>0</v>
      </c>
    </row>
    <row r="405" spans="1:7" ht="15">
      <c r="A405" s="85" t="s">
        <v>1691</v>
      </c>
      <c r="B405" s="85">
        <v>7</v>
      </c>
      <c r="C405" s="122">
        <v>0.006901168094774893</v>
      </c>
      <c r="D405" s="85" t="s">
        <v>1540</v>
      </c>
      <c r="E405" s="85" t="b">
        <v>0</v>
      </c>
      <c r="F405" s="85" t="b">
        <v>0</v>
      </c>
      <c r="G405" s="85" t="b">
        <v>0</v>
      </c>
    </row>
    <row r="406" spans="1:7" ht="15">
      <c r="A406" s="85" t="s">
        <v>237</v>
      </c>
      <c r="B406" s="85">
        <v>7</v>
      </c>
      <c r="C406" s="122">
        <v>0.005456969163701837</v>
      </c>
      <c r="D406" s="85" t="s">
        <v>1540</v>
      </c>
      <c r="E406" s="85" t="b">
        <v>0</v>
      </c>
      <c r="F406" s="85" t="b">
        <v>0</v>
      </c>
      <c r="G406" s="85" t="b">
        <v>0</v>
      </c>
    </row>
    <row r="407" spans="1:7" ht="15">
      <c r="A407" s="85" t="s">
        <v>1618</v>
      </c>
      <c r="B407" s="85">
        <v>6</v>
      </c>
      <c r="C407" s="122">
        <v>0.005018387486481971</v>
      </c>
      <c r="D407" s="85" t="s">
        <v>1540</v>
      </c>
      <c r="E407" s="85" t="b">
        <v>0</v>
      </c>
      <c r="F407" s="85" t="b">
        <v>0</v>
      </c>
      <c r="G407" s="85" t="b">
        <v>0</v>
      </c>
    </row>
    <row r="408" spans="1:7" ht="15">
      <c r="A408" s="85" t="s">
        <v>1922</v>
      </c>
      <c r="B408" s="85">
        <v>6</v>
      </c>
      <c r="C408" s="122">
        <v>0.005421687551240671</v>
      </c>
      <c r="D408" s="85" t="s">
        <v>1540</v>
      </c>
      <c r="E408" s="85" t="b">
        <v>0</v>
      </c>
      <c r="F408" s="85" t="b">
        <v>0</v>
      </c>
      <c r="G408" s="85" t="b">
        <v>0</v>
      </c>
    </row>
    <row r="409" spans="1:7" ht="15">
      <c r="A409" s="85" t="s">
        <v>1912</v>
      </c>
      <c r="B409" s="85">
        <v>6</v>
      </c>
      <c r="C409" s="122">
        <v>0.005018387486481971</v>
      </c>
      <c r="D409" s="85" t="s">
        <v>1540</v>
      </c>
      <c r="E409" s="85" t="b">
        <v>0</v>
      </c>
      <c r="F409" s="85" t="b">
        <v>0</v>
      </c>
      <c r="G409" s="85" t="b">
        <v>0</v>
      </c>
    </row>
    <row r="410" spans="1:7" ht="15">
      <c r="A410" s="85" t="s">
        <v>1695</v>
      </c>
      <c r="B410" s="85">
        <v>6</v>
      </c>
      <c r="C410" s="122">
        <v>0.005018387486481971</v>
      </c>
      <c r="D410" s="85" t="s">
        <v>1540</v>
      </c>
      <c r="E410" s="85" t="b">
        <v>1</v>
      </c>
      <c r="F410" s="85" t="b">
        <v>0</v>
      </c>
      <c r="G410" s="85" t="b">
        <v>0</v>
      </c>
    </row>
    <row r="411" spans="1:7" ht="15">
      <c r="A411" s="85" t="s">
        <v>1920</v>
      </c>
      <c r="B411" s="85">
        <v>6</v>
      </c>
      <c r="C411" s="122">
        <v>0.005421687551240671</v>
      </c>
      <c r="D411" s="85" t="s">
        <v>1540</v>
      </c>
      <c r="E411" s="85" t="b">
        <v>0</v>
      </c>
      <c r="F411" s="85" t="b">
        <v>0</v>
      </c>
      <c r="G411" s="85" t="b">
        <v>0</v>
      </c>
    </row>
    <row r="412" spans="1:7" ht="15">
      <c r="A412" s="85" t="s">
        <v>1915</v>
      </c>
      <c r="B412" s="85">
        <v>6</v>
      </c>
      <c r="C412" s="122">
        <v>0.006551647226705984</v>
      </c>
      <c r="D412" s="85" t="s">
        <v>1540</v>
      </c>
      <c r="E412" s="85" t="b">
        <v>0</v>
      </c>
      <c r="F412" s="85" t="b">
        <v>0</v>
      </c>
      <c r="G412" s="85" t="b">
        <v>0</v>
      </c>
    </row>
    <row r="413" spans="1:7" ht="15">
      <c r="A413" s="85" t="s">
        <v>1924</v>
      </c>
      <c r="B413" s="85">
        <v>5</v>
      </c>
      <c r="C413" s="122">
        <v>0.005459706022254986</v>
      </c>
      <c r="D413" s="85" t="s">
        <v>1540</v>
      </c>
      <c r="E413" s="85" t="b">
        <v>0</v>
      </c>
      <c r="F413" s="85" t="b">
        <v>0</v>
      </c>
      <c r="G413" s="85" t="b">
        <v>0</v>
      </c>
    </row>
    <row r="414" spans="1:7" ht="15">
      <c r="A414" s="85" t="s">
        <v>1926</v>
      </c>
      <c r="B414" s="85">
        <v>5</v>
      </c>
      <c r="C414" s="122">
        <v>0.004518072959367226</v>
      </c>
      <c r="D414" s="85" t="s">
        <v>1540</v>
      </c>
      <c r="E414" s="85" t="b">
        <v>0</v>
      </c>
      <c r="F414" s="85" t="b">
        <v>0</v>
      </c>
      <c r="G414" s="85" t="b">
        <v>0</v>
      </c>
    </row>
    <row r="415" spans="1:7" ht="15">
      <c r="A415" s="85" t="s">
        <v>1938</v>
      </c>
      <c r="B415" s="85">
        <v>5</v>
      </c>
      <c r="C415" s="122">
        <v>0.004518072959367226</v>
      </c>
      <c r="D415" s="85" t="s">
        <v>1540</v>
      </c>
      <c r="E415" s="85" t="b">
        <v>0</v>
      </c>
      <c r="F415" s="85" t="b">
        <v>0</v>
      </c>
      <c r="G415" s="85" t="b">
        <v>0</v>
      </c>
    </row>
    <row r="416" spans="1:7" ht="15">
      <c r="A416" s="85" t="s">
        <v>1918</v>
      </c>
      <c r="B416" s="85">
        <v>5</v>
      </c>
      <c r="C416" s="122">
        <v>0.004518072959367226</v>
      </c>
      <c r="D416" s="85" t="s">
        <v>1540</v>
      </c>
      <c r="E416" s="85" t="b">
        <v>0</v>
      </c>
      <c r="F416" s="85" t="b">
        <v>0</v>
      </c>
      <c r="G416" s="85" t="b">
        <v>0</v>
      </c>
    </row>
    <row r="417" spans="1:7" ht="15">
      <c r="A417" s="85" t="s">
        <v>1919</v>
      </c>
      <c r="B417" s="85">
        <v>5</v>
      </c>
      <c r="C417" s="122">
        <v>0.004929405781982066</v>
      </c>
      <c r="D417" s="85" t="s">
        <v>1540</v>
      </c>
      <c r="E417" s="85" t="b">
        <v>0</v>
      </c>
      <c r="F417" s="85" t="b">
        <v>0</v>
      </c>
      <c r="G417" s="85" t="b">
        <v>0</v>
      </c>
    </row>
    <row r="418" spans="1:7" ht="15">
      <c r="A418" s="85" t="s">
        <v>1950</v>
      </c>
      <c r="B418" s="85">
        <v>5</v>
      </c>
      <c r="C418" s="122">
        <v>0.005459706022254986</v>
      </c>
      <c r="D418" s="85" t="s">
        <v>1540</v>
      </c>
      <c r="E418" s="85" t="b">
        <v>1</v>
      </c>
      <c r="F418" s="85" t="b">
        <v>0</v>
      </c>
      <c r="G418" s="85" t="b">
        <v>0</v>
      </c>
    </row>
    <row r="419" spans="1:7" ht="15">
      <c r="A419" s="85" t="s">
        <v>1935</v>
      </c>
      <c r="B419" s="85">
        <v>5</v>
      </c>
      <c r="C419" s="122">
        <v>0.004518072959367226</v>
      </c>
      <c r="D419" s="85" t="s">
        <v>1540</v>
      </c>
      <c r="E419" s="85" t="b">
        <v>0</v>
      </c>
      <c r="F419" s="85" t="b">
        <v>0</v>
      </c>
      <c r="G419" s="85" t="b">
        <v>0</v>
      </c>
    </row>
    <row r="420" spans="1:7" ht="15">
      <c r="A420" s="85" t="s">
        <v>1927</v>
      </c>
      <c r="B420" s="85">
        <v>5</v>
      </c>
      <c r="C420" s="122">
        <v>0.004518072959367226</v>
      </c>
      <c r="D420" s="85" t="s">
        <v>1540</v>
      </c>
      <c r="E420" s="85" t="b">
        <v>0</v>
      </c>
      <c r="F420" s="85" t="b">
        <v>0</v>
      </c>
      <c r="G420" s="85" t="b">
        <v>0</v>
      </c>
    </row>
    <row r="421" spans="1:7" ht="15">
      <c r="A421" s="85" t="s">
        <v>1910</v>
      </c>
      <c r="B421" s="85">
        <v>5</v>
      </c>
      <c r="C421" s="122">
        <v>0.004518072959367226</v>
      </c>
      <c r="D421" s="85" t="s">
        <v>1540</v>
      </c>
      <c r="E421" s="85" t="b">
        <v>0</v>
      </c>
      <c r="F421" s="85" t="b">
        <v>0</v>
      </c>
      <c r="G421" s="85" t="b">
        <v>0</v>
      </c>
    </row>
    <row r="422" spans="1:7" ht="15">
      <c r="A422" s="85" t="s">
        <v>1911</v>
      </c>
      <c r="B422" s="85">
        <v>5</v>
      </c>
      <c r="C422" s="122">
        <v>0.004518072959367226</v>
      </c>
      <c r="D422" s="85" t="s">
        <v>1540</v>
      </c>
      <c r="E422" s="85" t="b">
        <v>0</v>
      </c>
      <c r="F422" s="85" t="b">
        <v>0</v>
      </c>
      <c r="G422" s="85" t="b">
        <v>0</v>
      </c>
    </row>
    <row r="423" spans="1:7" ht="15">
      <c r="A423" s="85" t="s">
        <v>1686</v>
      </c>
      <c r="B423" s="85">
        <v>4</v>
      </c>
      <c r="C423" s="122">
        <v>0.003943524625585653</v>
      </c>
      <c r="D423" s="85" t="s">
        <v>1540</v>
      </c>
      <c r="E423" s="85" t="b">
        <v>1</v>
      </c>
      <c r="F423" s="85" t="b">
        <v>0</v>
      </c>
      <c r="G423" s="85" t="b">
        <v>0</v>
      </c>
    </row>
    <row r="424" spans="1:7" ht="15">
      <c r="A424" s="85" t="s">
        <v>1939</v>
      </c>
      <c r="B424" s="85">
        <v>4</v>
      </c>
      <c r="C424" s="122">
        <v>0.003943524625585653</v>
      </c>
      <c r="D424" s="85" t="s">
        <v>1540</v>
      </c>
      <c r="E424" s="85" t="b">
        <v>0</v>
      </c>
      <c r="F424" s="85" t="b">
        <v>0</v>
      </c>
      <c r="G424" s="85" t="b">
        <v>0</v>
      </c>
    </row>
    <row r="425" spans="1:7" ht="15">
      <c r="A425" s="85" t="s">
        <v>1923</v>
      </c>
      <c r="B425" s="85">
        <v>4</v>
      </c>
      <c r="C425" s="122">
        <v>0.003943524625585653</v>
      </c>
      <c r="D425" s="85" t="s">
        <v>1540</v>
      </c>
      <c r="E425" s="85" t="b">
        <v>0</v>
      </c>
      <c r="F425" s="85" t="b">
        <v>0</v>
      </c>
      <c r="G425" s="85" t="b">
        <v>0</v>
      </c>
    </row>
    <row r="426" spans="1:7" ht="15">
      <c r="A426" s="85" t="s">
        <v>1940</v>
      </c>
      <c r="B426" s="85">
        <v>4</v>
      </c>
      <c r="C426" s="122">
        <v>0.004367764817803989</v>
      </c>
      <c r="D426" s="85" t="s">
        <v>1540</v>
      </c>
      <c r="E426" s="85" t="b">
        <v>0</v>
      </c>
      <c r="F426" s="85" t="b">
        <v>0</v>
      </c>
      <c r="G426" s="85" t="b">
        <v>0</v>
      </c>
    </row>
    <row r="427" spans="1:7" ht="15">
      <c r="A427" s="85" t="s">
        <v>1941</v>
      </c>
      <c r="B427" s="85">
        <v>4</v>
      </c>
      <c r="C427" s="122">
        <v>0.003943524625585653</v>
      </c>
      <c r="D427" s="85" t="s">
        <v>1540</v>
      </c>
      <c r="E427" s="85" t="b">
        <v>0</v>
      </c>
      <c r="F427" s="85" t="b">
        <v>0</v>
      </c>
      <c r="G427" s="85" t="b">
        <v>0</v>
      </c>
    </row>
    <row r="428" spans="1:7" ht="15">
      <c r="A428" s="85" t="s">
        <v>1983</v>
      </c>
      <c r="B428" s="85">
        <v>4</v>
      </c>
      <c r="C428" s="122">
        <v>0.003943524625585653</v>
      </c>
      <c r="D428" s="85" t="s">
        <v>1540</v>
      </c>
      <c r="E428" s="85" t="b">
        <v>0</v>
      </c>
      <c r="F428" s="85" t="b">
        <v>0</v>
      </c>
      <c r="G428" s="85" t="b">
        <v>0</v>
      </c>
    </row>
    <row r="429" spans="1:7" ht="15">
      <c r="A429" s="85" t="s">
        <v>1944</v>
      </c>
      <c r="B429" s="85">
        <v>4</v>
      </c>
      <c r="C429" s="122">
        <v>0.003943524625585653</v>
      </c>
      <c r="D429" s="85" t="s">
        <v>1540</v>
      </c>
      <c r="E429" s="85" t="b">
        <v>0</v>
      </c>
      <c r="F429" s="85" t="b">
        <v>0</v>
      </c>
      <c r="G429" s="85" t="b">
        <v>0</v>
      </c>
    </row>
    <row r="430" spans="1:7" ht="15">
      <c r="A430" s="85" t="s">
        <v>1978</v>
      </c>
      <c r="B430" s="85">
        <v>4</v>
      </c>
      <c r="C430" s="122">
        <v>0.003943524625585653</v>
      </c>
      <c r="D430" s="85" t="s">
        <v>1540</v>
      </c>
      <c r="E430" s="85" t="b">
        <v>0</v>
      </c>
      <c r="F430" s="85" t="b">
        <v>0</v>
      </c>
      <c r="G430" s="85" t="b">
        <v>0</v>
      </c>
    </row>
    <row r="431" spans="1:7" ht="15">
      <c r="A431" s="85" t="s">
        <v>1976</v>
      </c>
      <c r="B431" s="85">
        <v>4</v>
      </c>
      <c r="C431" s="122">
        <v>0.003943524625585653</v>
      </c>
      <c r="D431" s="85" t="s">
        <v>1540</v>
      </c>
      <c r="E431" s="85" t="b">
        <v>0</v>
      </c>
      <c r="F431" s="85" t="b">
        <v>0</v>
      </c>
      <c r="G431" s="85" t="b">
        <v>0</v>
      </c>
    </row>
    <row r="432" spans="1:7" ht="15">
      <c r="A432" s="85" t="s">
        <v>1934</v>
      </c>
      <c r="B432" s="85">
        <v>4</v>
      </c>
      <c r="C432" s="122">
        <v>0.003943524625585653</v>
      </c>
      <c r="D432" s="85" t="s">
        <v>1540</v>
      </c>
      <c r="E432" s="85" t="b">
        <v>0</v>
      </c>
      <c r="F432" s="85" t="b">
        <v>0</v>
      </c>
      <c r="G432" s="85" t="b">
        <v>0</v>
      </c>
    </row>
    <row r="433" spans="1:7" ht="15">
      <c r="A433" s="85" t="s">
        <v>1985</v>
      </c>
      <c r="B433" s="85">
        <v>4</v>
      </c>
      <c r="C433" s="122">
        <v>0.004367764817803989</v>
      </c>
      <c r="D433" s="85" t="s">
        <v>1540</v>
      </c>
      <c r="E433" s="85" t="b">
        <v>1</v>
      </c>
      <c r="F433" s="85" t="b">
        <v>0</v>
      </c>
      <c r="G433" s="85" t="b">
        <v>0</v>
      </c>
    </row>
    <row r="434" spans="1:7" ht="15">
      <c r="A434" s="85" t="s">
        <v>1696</v>
      </c>
      <c r="B434" s="85">
        <v>4</v>
      </c>
      <c r="C434" s="122">
        <v>0.004965697785734995</v>
      </c>
      <c r="D434" s="85" t="s">
        <v>1540</v>
      </c>
      <c r="E434" s="85" t="b">
        <v>0</v>
      </c>
      <c r="F434" s="85" t="b">
        <v>0</v>
      </c>
      <c r="G434" s="85" t="b">
        <v>0</v>
      </c>
    </row>
    <row r="435" spans="1:7" ht="15">
      <c r="A435" s="85" t="s">
        <v>1943</v>
      </c>
      <c r="B435" s="85">
        <v>4</v>
      </c>
      <c r="C435" s="122">
        <v>0.003943524625585653</v>
      </c>
      <c r="D435" s="85" t="s">
        <v>1540</v>
      </c>
      <c r="E435" s="85" t="b">
        <v>0</v>
      </c>
      <c r="F435" s="85" t="b">
        <v>0</v>
      </c>
      <c r="G435" s="85" t="b">
        <v>0</v>
      </c>
    </row>
    <row r="436" spans="1:7" ht="15">
      <c r="A436" s="85" t="s">
        <v>1984</v>
      </c>
      <c r="B436" s="85">
        <v>4</v>
      </c>
      <c r="C436" s="122">
        <v>0.004367764817803989</v>
      </c>
      <c r="D436" s="85" t="s">
        <v>1540</v>
      </c>
      <c r="E436" s="85" t="b">
        <v>0</v>
      </c>
      <c r="F436" s="85" t="b">
        <v>0</v>
      </c>
      <c r="G436" s="85" t="b">
        <v>0</v>
      </c>
    </row>
    <row r="437" spans="1:7" ht="15">
      <c r="A437" s="85" t="s">
        <v>1917</v>
      </c>
      <c r="B437" s="85">
        <v>4</v>
      </c>
      <c r="C437" s="122">
        <v>0.003943524625585653</v>
      </c>
      <c r="D437" s="85" t="s">
        <v>1540</v>
      </c>
      <c r="E437" s="85" t="b">
        <v>0</v>
      </c>
      <c r="F437" s="85" t="b">
        <v>0</v>
      </c>
      <c r="G437" s="85" t="b">
        <v>0</v>
      </c>
    </row>
    <row r="438" spans="1:7" ht="15">
      <c r="A438" s="85" t="s">
        <v>1933</v>
      </c>
      <c r="B438" s="85">
        <v>4</v>
      </c>
      <c r="C438" s="122">
        <v>0.003943524625585653</v>
      </c>
      <c r="D438" s="85" t="s">
        <v>1540</v>
      </c>
      <c r="E438" s="85" t="b">
        <v>0</v>
      </c>
      <c r="F438" s="85" t="b">
        <v>0</v>
      </c>
      <c r="G438" s="85" t="b">
        <v>0</v>
      </c>
    </row>
    <row r="439" spans="1:7" ht="15">
      <c r="A439" s="85" t="s">
        <v>1979</v>
      </c>
      <c r="B439" s="85">
        <v>4</v>
      </c>
      <c r="C439" s="122">
        <v>0.003943524625585653</v>
      </c>
      <c r="D439" s="85" t="s">
        <v>1540</v>
      </c>
      <c r="E439" s="85" t="b">
        <v>0</v>
      </c>
      <c r="F439" s="85" t="b">
        <v>0</v>
      </c>
      <c r="G439" s="85" t="b">
        <v>0</v>
      </c>
    </row>
    <row r="440" spans="1:7" ht="15">
      <c r="A440" s="85" t="s">
        <v>1980</v>
      </c>
      <c r="B440" s="85">
        <v>4</v>
      </c>
      <c r="C440" s="122">
        <v>0.003943524625585653</v>
      </c>
      <c r="D440" s="85" t="s">
        <v>1540</v>
      </c>
      <c r="E440" s="85" t="b">
        <v>0</v>
      </c>
      <c r="F440" s="85" t="b">
        <v>0</v>
      </c>
      <c r="G440" s="85" t="b">
        <v>0</v>
      </c>
    </row>
    <row r="441" spans="1:7" ht="15">
      <c r="A441" s="85" t="s">
        <v>1981</v>
      </c>
      <c r="B441" s="85">
        <v>4</v>
      </c>
      <c r="C441" s="122">
        <v>0.003943524625585653</v>
      </c>
      <c r="D441" s="85" t="s">
        <v>1540</v>
      </c>
      <c r="E441" s="85" t="b">
        <v>0</v>
      </c>
      <c r="F441" s="85" t="b">
        <v>0</v>
      </c>
      <c r="G441" s="85" t="b">
        <v>0</v>
      </c>
    </row>
    <row r="442" spans="1:7" ht="15">
      <c r="A442" s="85" t="s">
        <v>1982</v>
      </c>
      <c r="B442" s="85">
        <v>4</v>
      </c>
      <c r="C442" s="122">
        <v>0.003943524625585653</v>
      </c>
      <c r="D442" s="85" t="s">
        <v>1540</v>
      </c>
      <c r="E442" s="85" t="b">
        <v>0</v>
      </c>
      <c r="F442" s="85" t="b">
        <v>0</v>
      </c>
      <c r="G442" s="85" t="b">
        <v>0</v>
      </c>
    </row>
    <row r="443" spans="1:7" ht="15">
      <c r="A443" s="85" t="s">
        <v>1676</v>
      </c>
      <c r="B443" s="85">
        <v>4</v>
      </c>
      <c r="C443" s="122">
        <v>0.003943524625585653</v>
      </c>
      <c r="D443" s="85" t="s">
        <v>1540</v>
      </c>
      <c r="E443" s="85" t="b">
        <v>0</v>
      </c>
      <c r="F443" s="85" t="b">
        <v>0</v>
      </c>
      <c r="G443" s="85" t="b">
        <v>0</v>
      </c>
    </row>
    <row r="444" spans="1:7" ht="15">
      <c r="A444" s="85" t="s">
        <v>1942</v>
      </c>
      <c r="B444" s="85">
        <v>4</v>
      </c>
      <c r="C444" s="122">
        <v>0.003943524625585653</v>
      </c>
      <c r="D444" s="85" t="s">
        <v>1540</v>
      </c>
      <c r="E444" s="85" t="b">
        <v>0</v>
      </c>
      <c r="F444" s="85" t="b">
        <v>0</v>
      </c>
      <c r="G444" s="85" t="b">
        <v>0</v>
      </c>
    </row>
    <row r="445" spans="1:7" ht="15">
      <c r="A445" s="85" t="s">
        <v>1949</v>
      </c>
      <c r="B445" s="85">
        <v>4</v>
      </c>
      <c r="C445" s="122">
        <v>0.004367764817803989</v>
      </c>
      <c r="D445" s="85" t="s">
        <v>1540</v>
      </c>
      <c r="E445" s="85" t="b">
        <v>0</v>
      </c>
      <c r="F445" s="85" t="b">
        <v>0</v>
      </c>
      <c r="G445" s="85" t="b">
        <v>0</v>
      </c>
    </row>
    <row r="446" spans="1:7" ht="15">
      <c r="A446" s="85" t="s">
        <v>1916</v>
      </c>
      <c r="B446" s="85">
        <v>4</v>
      </c>
      <c r="C446" s="122">
        <v>0.003943524625585653</v>
      </c>
      <c r="D446" s="85" t="s">
        <v>1540</v>
      </c>
      <c r="E446" s="85" t="b">
        <v>0</v>
      </c>
      <c r="F446" s="85" t="b">
        <v>0</v>
      </c>
      <c r="G446" s="85" t="b">
        <v>0</v>
      </c>
    </row>
    <row r="447" spans="1:7" ht="15">
      <c r="A447" s="85" t="s">
        <v>1972</v>
      </c>
      <c r="B447" s="85">
        <v>4</v>
      </c>
      <c r="C447" s="122">
        <v>0.004367764817803989</v>
      </c>
      <c r="D447" s="85" t="s">
        <v>1540</v>
      </c>
      <c r="E447" s="85" t="b">
        <v>0</v>
      </c>
      <c r="F447" s="85" t="b">
        <v>0</v>
      </c>
      <c r="G447" s="85" t="b">
        <v>0</v>
      </c>
    </row>
    <row r="448" spans="1:7" ht="15">
      <c r="A448" s="85" t="s">
        <v>1975</v>
      </c>
      <c r="B448" s="85">
        <v>4</v>
      </c>
      <c r="C448" s="122">
        <v>0.003943524625585653</v>
      </c>
      <c r="D448" s="85" t="s">
        <v>1540</v>
      </c>
      <c r="E448" s="85" t="b">
        <v>0</v>
      </c>
      <c r="F448" s="85" t="b">
        <v>0</v>
      </c>
      <c r="G448" s="85" t="b">
        <v>0</v>
      </c>
    </row>
    <row r="449" spans="1:7" ht="15">
      <c r="A449" s="85" t="s">
        <v>1977</v>
      </c>
      <c r="B449" s="85">
        <v>4</v>
      </c>
      <c r="C449" s="122">
        <v>0.004367764817803989</v>
      </c>
      <c r="D449" s="85" t="s">
        <v>1540</v>
      </c>
      <c r="E449" s="85" t="b">
        <v>0</v>
      </c>
      <c r="F449" s="85" t="b">
        <v>0</v>
      </c>
      <c r="G449" s="85" t="b">
        <v>0</v>
      </c>
    </row>
    <row r="450" spans="1:7" ht="15">
      <c r="A450" s="85" t="s">
        <v>1946</v>
      </c>
      <c r="B450" s="85">
        <v>4</v>
      </c>
      <c r="C450" s="122">
        <v>0.003943524625585653</v>
      </c>
      <c r="D450" s="85" t="s">
        <v>1540</v>
      </c>
      <c r="E450" s="85" t="b">
        <v>0</v>
      </c>
      <c r="F450" s="85" t="b">
        <v>0</v>
      </c>
      <c r="G450" s="85" t="b">
        <v>0</v>
      </c>
    </row>
    <row r="451" spans="1:7" ht="15">
      <c r="A451" s="85" t="s">
        <v>1951</v>
      </c>
      <c r="B451" s="85">
        <v>3</v>
      </c>
      <c r="C451" s="122">
        <v>0.003275823613352992</v>
      </c>
      <c r="D451" s="85" t="s">
        <v>1540</v>
      </c>
      <c r="E451" s="85" t="b">
        <v>1</v>
      </c>
      <c r="F451" s="85" t="b">
        <v>0</v>
      </c>
      <c r="G451" s="85" t="b">
        <v>0</v>
      </c>
    </row>
    <row r="452" spans="1:7" ht="15">
      <c r="A452" s="85" t="s">
        <v>1952</v>
      </c>
      <c r="B452" s="85">
        <v>3</v>
      </c>
      <c r="C452" s="122">
        <v>0.003275823613352992</v>
      </c>
      <c r="D452" s="85" t="s">
        <v>1540</v>
      </c>
      <c r="E452" s="85" t="b">
        <v>0</v>
      </c>
      <c r="F452" s="85" t="b">
        <v>0</v>
      </c>
      <c r="G452" s="85" t="b">
        <v>0</v>
      </c>
    </row>
    <row r="453" spans="1:7" ht="15">
      <c r="A453" s="85" t="s">
        <v>1986</v>
      </c>
      <c r="B453" s="85">
        <v>3</v>
      </c>
      <c r="C453" s="122">
        <v>0.003275823613352992</v>
      </c>
      <c r="D453" s="85" t="s">
        <v>1540</v>
      </c>
      <c r="E453" s="85" t="b">
        <v>0</v>
      </c>
      <c r="F453" s="85" t="b">
        <v>0</v>
      </c>
      <c r="G453" s="85" t="b">
        <v>0</v>
      </c>
    </row>
    <row r="454" spans="1:7" ht="15">
      <c r="A454" s="85" t="s">
        <v>1987</v>
      </c>
      <c r="B454" s="85">
        <v>3</v>
      </c>
      <c r="C454" s="122">
        <v>0.003275823613352992</v>
      </c>
      <c r="D454" s="85" t="s">
        <v>1540</v>
      </c>
      <c r="E454" s="85" t="b">
        <v>0</v>
      </c>
      <c r="F454" s="85" t="b">
        <v>0</v>
      </c>
      <c r="G454" s="85" t="b">
        <v>0</v>
      </c>
    </row>
    <row r="455" spans="1:7" ht="15">
      <c r="A455" s="85" t="s">
        <v>1961</v>
      </c>
      <c r="B455" s="85">
        <v>3</v>
      </c>
      <c r="C455" s="122">
        <v>0.003275823613352992</v>
      </c>
      <c r="D455" s="85" t="s">
        <v>1540</v>
      </c>
      <c r="E455" s="85" t="b">
        <v>0</v>
      </c>
      <c r="F455" s="85" t="b">
        <v>0</v>
      </c>
      <c r="G455" s="85" t="b">
        <v>0</v>
      </c>
    </row>
    <row r="456" spans="1:7" ht="15">
      <c r="A456" s="85" t="s">
        <v>1954</v>
      </c>
      <c r="B456" s="85">
        <v>3</v>
      </c>
      <c r="C456" s="122">
        <v>0.003275823613352992</v>
      </c>
      <c r="D456" s="85" t="s">
        <v>1540</v>
      </c>
      <c r="E456" s="85" t="b">
        <v>0</v>
      </c>
      <c r="F456" s="85" t="b">
        <v>0</v>
      </c>
      <c r="G456" s="85" t="b">
        <v>0</v>
      </c>
    </row>
    <row r="457" spans="1:7" ht="15">
      <c r="A457" s="85" t="s">
        <v>2013</v>
      </c>
      <c r="B457" s="85">
        <v>3</v>
      </c>
      <c r="C457" s="122">
        <v>0.003275823613352992</v>
      </c>
      <c r="D457" s="85" t="s">
        <v>1540</v>
      </c>
      <c r="E457" s="85" t="b">
        <v>0</v>
      </c>
      <c r="F457" s="85" t="b">
        <v>0</v>
      </c>
      <c r="G457" s="85" t="b">
        <v>0</v>
      </c>
    </row>
    <row r="458" spans="1:7" ht="15">
      <c r="A458" s="85" t="s">
        <v>1948</v>
      </c>
      <c r="B458" s="85">
        <v>3</v>
      </c>
      <c r="C458" s="122">
        <v>0.003275823613352992</v>
      </c>
      <c r="D458" s="85" t="s">
        <v>1540</v>
      </c>
      <c r="E458" s="85" t="b">
        <v>0</v>
      </c>
      <c r="F458" s="85" t="b">
        <v>0</v>
      </c>
      <c r="G458" s="85" t="b">
        <v>0</v>
      </c>
    </row>
    <row r="459" spans="1:7" ht="15">
      <c r="A459" s="85" t="s">
        <v>2009</v>
      </c>
      <c r="B459" s="85">
        <v>3</v>
      </c>
      <c r="C459" s="122">
        <v>0.003275823613352992</v>
      </c>
      <c r="D459" s="85" t="s">
        <v>1540</v>
      </c>
      <c r="E459" s="85" t="b">
        <v>0</v>
      </c>
      <c r="F459" s="85" t="b">
        <v>0</v>
      </c>
      <c r="G459" s="85" t="b">
        <v>0</v>
      </c>
    </row>
    <row r="460" spans="1:7" ht="15">
      <c r="A460" s="85" t="s">
        <v>2015</v>
      </c>
      <c r="B460" s="85">
        <v>3</v>
      </c>
      <c r="C460" s="122">
        <v>0.003275823613352992</v>
      </c>
      <c r="D460" s="85" t="s">
        <v>1540</v>
      </c>
      <c r="E460" s="85" t="b">
        <v>0</v>
      </c>
      <c r="F460" s="85" t="b">
        <v>0</v>
      </c>
      <c r="G460" s="85" t="b">
        <v>0</v>
      </c>
    </row>
    <row r="461" spans="1:7" ht="15">
      <c r="A461" s="85" t="s">
        <v>2016</v>
      </c>
      <c r="B461" s="85">
        <v>3</v>
      </c>
      <c r="C461" s="122">
        <v>0.003275823613352992</v>
      </c>
      <c r="D461" s="85" t="s">
        <v>1540</v>
      </c>
      <c r="E461" s="85" t="b">
        <v>1</v>
      </c>
      <c r="F461" s="85" t="b">
        <v>0</v>
      </c>
      <c r="G461" s="85" t="b">
        <v>0</v>
      </c>
    </row>
    <row r="462" spans="1:7" ht="15">
      <c r="A462" s="85" t="s">
        <v>1960</v>
      </c>
      <c r="B462" s="85">
        <v>3</v>
      </c>
      <c r="C462" s="122">
        <v>0.003275823613352992</v>
      </c>
      <c r="D462" s="85" t="s">
        <v>1540</v>
      </c>
      <c r="E462" s="85" t="b">
        <v>0</v>
      </c>
      <c r="F462" s="85" t="b">
        <v>0</v>
      </c>
      <c r="G462" s="85" t="b">
        <v>0</v>
      </c>
    </row>
    <row r="463" spans="1:7" ht="15">
      <c r="A463" s="85" t="s">
        <v>1973</v>
      </c>
      <c r="B463" s="85">
        <v>3</v>
      </c>
      <c r="C463" s="122">
        <v>0.003275823613352992</v>
      </c>
      <c r="D463" s="85" t="s">
        <v>1540</v>
      </c>
      <c r="E463" s="85" t="b">
        <v>0</v>
      </c>
      <c r="F463" s="85" t="b">
        <v>0</v>
      </c>
      <c r="G463" s="85" t="b">
        <v>0</v>
      </c>
    </row>
    <row r="464" spans="1:7" ht="15">
      <c r="A464" s="85" t="s">
        <v>2021</v>
      </c>
      <c r="B464" s="85">
        <v>3</v>
      </c>
      <c r="C464" s="122">
        <v>0.003275823613352992</v>
      </c>
      <c r="D464" s="85" t="s">
        <v>1540</v>
      </c>
      <c r="E464" s="85" t="b">
        <v>0</v>
      </c>
      <c r="F464" s="85" t="b">
        <v>0</v>
      </c>
      <c r="G464" s="85" t="b">
        <v>0</v>
      </c>
    </row>
    <row r="465" spans="1:7" ht="15">
      <c r="A465" s="85" t="s">
        <v>2019</v>
      </c>
      <c r="B465" s="85">
        <v>3</v>
      </c>
      <c r="C465" s="122">
        <v>0.003275823613352992</v>
      </c>
      <c r="D465" s="85" t="s">
        <v>1540</v>
      </c>
      <c r="E465" s="85" t="b">
        <v>0</v>
      </c>
      <c r="F465" s="85" t="b">
        <v>0</v>
      </c>
      <c r="G465" s="85" t="b">
        <v>0</v>
      </c>
    </row>
    <row r="466" spans="1:7" ht="15">
      <c r="A466" s="85" t="s">
        <v>2020</v>
      </c>
      <c r="B466" s="85">
        <v>3</v>
      </c>
      <c r="C466" s="122">
        <v>0.0037242733393012466</v>
      </c>
      <c r="D466" s="85" t="s">
        <v>1540</v>
      </c>
      <c r="E466" s="85" t="b">
        <v>0</v>
      </c>
      <c r="F466" s="85" t="b">
        <v>0</v>
      </c>
      <c r="G466" s="85" t="b">
        <v>0</v>
      </c>
    </row>
    <row r="467" spans="1:7" ht="15">
      <c r="A467" s="85" t="s">
        <v>1962</v>
      </c>
      <c r="B467" s="85">
        <v>3</v>
      </c>
      <c r="C467" s="122">
        <v>0.003275823613352992</v>
      </c>
      <c r="D467" s="85" t="s">
        <v>1540</v>
      </c>
      <c r="E467" s="85" t="b">
        <v>0</v>
      </c>
      <c r="F467" s="85" t="b">
        <v>0</v>
      </c>
      <c r="G467" s="85" t="b">
        <v>0</v>
      </c>
    </row>
    <row r="468" spans="1:7" ht="15">
      <c r="A468" s="85" t="s">
        <v>2022</v>
      </c>
      <c r="B468" s="85">
        <v>3</v>
      </c>
      <c r="C468" s="122">
        <v>0.003275823613352992</v>
      </c>
      <c r="D468" s="85" t="s">
        <v>1540</v>
      </c>
      <c r="E468" s="85" t="b">
        <v>0</v>
      </c>
      <c r="F468" s="85" t="b">
        <v>0</v>
      </c>
      <c r="G468" s="85" t="b">
        <v>0</v>
      </c>
    </row>
    <row r="469" spans="1:7" ht="15">
      <c r="A469" s="85" t="s">
        <v>2017</v>
      </c>
      <c r="B469" s="85">
        <v>3</v>
      </c>
      <c r="C469" s="122">
        <v>0.003275823613352992</v>
      </c>
      <c r="D469" s="85" t="s">
        <v>1540</v>
      </c>
      <c r="E469" s="85" t="b">
        <v>0</v>
      </c>
      <c r="F469" s="85" t="b">
        <v>0</v>
      </c>
      <c r="G469" s="85" t="b">
        <v>0</v>
      </c>
    </row>
    <row r="470" spans="1:7" ht="15">
      <c r="A470" s="85" t="s">
        <v>1974</v>
      </c>
      <c r="B470" s="85">
        <v>3</v>
      </c>
      <c r="C470" s="122">
        <v>0.003275823613352992</v>
      </c>
      <c r="D470" s="85" t="s">
        <v>1540</v>
      </c>
      <c r="E470" s="85" t="b">
        <v>0</v>
      </c>
      <c r="F470" s="85" t="b">
        <v>0</v>
      </c>
      <c r="G470" s="85" t="b">
        <v>0</v>
      </c>
    </row>
    <row r="471" spans="1:7" ht="15">
      <c r="A471" s="85" t="s">
        <v>1991</v>
      </c>
      <c r="B471" s="85">
        <v>3</v>
      </c>
      <c r="C471" s="122">
        <v>0.003275823613352992</v>
      </c>
      <c r="D471" s="85" t="s">
        <v>1540</v>
      </c>
      <c r="E471" s="85" t="b">
        <v>0</v>
      </c>
      <c r="F471" s="85" t="b">
        <v>0</v>
      </c>
      <c r="G471" s="85" t="b">
        <v>0</v>
      </c>
    </row>
    <row r="472" spans="1:7" ht="15">
      <c r="A472" s="85" t="s">
        <v>1945</v>
      </c>
      <c r="B472" s="85">
        <v>3</v>
      </c>
      <c r="C472" s="122">
        <v>0.003275823613352992</v>
      </c>
      <c r="D472" s="85" t="s">
        <v>1540</v>
      </c>
      <c r="E472" s="85" t="b">
        <v>0</v>
      </c>
      <c r="F472" s="85" t="b">
        <v>0</v>
      </c>
      <c r="G472" s="85" t="b">
        <v>0</v>
      </c>
    </row>
    <row r="473" spans="1:7" ht="15">
      <c r="A473" s="85" t="s">
        <v>2018</v>
      </c>
      <c r="B473" s="85">
        <v>3</v>
      </c>
      <c r="C473" s="122">
        <v>0.003275823613352992</v>
      </c>
      <c r="D473" s="85" t="s">
        <v>1540</v>
      </c>
      <c r="E473" s="85" t="b">
        <v>0</v>
      </c>
      <c r="F473" s="85" t="b">
        <v>0</v>
      </c>
      <c r="G473" s="85" t="b">
        <v>0</v>
      </c>
    </row>
    <row r="474" spans="1:7" ht="15">
      <c r="A474" s="85" t="s">
        <v>1963</v>
      </c>
      <c r="B474" s="85">
        <v>3</v>
      </c>
      <c r="C474" s="122">
        <v>0.003275823613352992</v>
      </c>
      <c r="D474" s="85" t="s">
        <v>1540</v>
      </c>
      <c r="E474" s="85" t="b">
        <v>0</v>
      </c>
      <c r="F474" s="85" t="b">
        <v>0</v>
      </c>
      <c r="G474" s="85" t="b">
        <v>0</v>
      </c>
    </row>
    <row r="475" spans="1:7" ht="15">
      <c r="A475" s="85" t="s">
        <v>1964</v>
      </c>
      <c r="B475" s="85">
        <v>3</v>
      </c>
      <c r="C475" s="122">
        <v>0.003275823613352992</v>
      </c>
      <c r="D475" s="85" t="s">
        <v>1540</v>
      </c>
      <c r="E475" s="85" t="b">
        <v>0</v>
      </c>
      <c r="F475" s="85" t="b">
        <v>0</v>
      </c>
      <c r="G475" s="85" t="b">
        <v>0</v>
      </c>
    </row>
    <row r="476" spans="1:7" ht="15">
      <c r="A476" s="85" t="s">
        <v>1965</v>
      </c>
      <c r="B476" s="85">
        <v>3</v>
      </c>
      <c r="C476" s="122">
        <v>0.003275823613352992</v>
      </c>
      <c r="D476" s="85" t="s">
        <v>1540</v>
      </c>
      <c r="E476" s="85" t="b">
        <v>0</v>
      </c>
      <c r="F476" s="85" t="b">
        <v>0</v>
      </c>
      <c r="G476" s="85" t="b">
        <v>0</v>
      </c>
    </row>
    <row r="477" spans="1:7" ht="15">
      <c r="A477" s="85" t="s">
        <v>1966</v>
      </c>
      <c r="B477" s="85">
        <v>3</v>
      </c>
      <c r="C477" s="122">
        <v>0.003275823613352992</v>
      </c>
      <c r="D477" s="85" t="s">
        <v>1540</v>
      </c>
      <c r="E477" s="85" t="b">
        <v>0</v>
      </c>
      <c r="F477" s="85" t="b">
        <v>0</v>
      </c>
      <c r="G477" s="85" t="b">
        <v>0</v>
      </c>
    </row>
    <row r="478" spans="1:7" ht="15">
      <c r="A478" s="85" t="s">
        <v>1967</v>
      </c>
      <c r="B478" s="85">
        <v>3</v>
      </c>
      <c r="C478" s="122">
        <v>0.003275823613352992</v>
      </c>
      <c r="D478" s="85" t="s">
        <v>1540</v>
      </c>
      <c r="E478" s="85" t="b">
        <v>0</v>
      </c>
      <c r="F478" s="85" t="b">
        <v>0</v>
      </c>
      <c r="G478" s="85" t="b">
        <v>0</v>
      </c>
    </row>
    <row r="479" spans="1:7" ht="15">
      <c r="A479" s="85" t="s">
        <v>1968</v>
      </c>
      <c r="B479" s="85">
        <v>3</v>
      </c>
      <c r="C479" s="122">
        <v>0.003275823613352992</v>
      </c>
      <c r="D479" s="85" t="s">
        <v>1540</v>
      </c>
      <c r="E479" s="85" t="b">
        <v>0</v>
      </c>
      <c r="F479" s="85" t="b">
        <v>0</v>
      </c>
      <c r="G479" s="85" t="b">
        <v>0</v>
      </c>
    </row>
    <row r="480" spans="1:7" ht="15">
      <c r="A480" s="85" t="s">
        <v>1969</v>
      </c>
      <c r="B480" s="85">
        <v>3</v>
      </c>
      <c r="C480" s="122">
        <v>0.003275823613352992</v>
      </c>
      <c r="D480" s="85" t="s">
        <v>1540</v>
      </c>
      <c r="E480" s="85" t="b">
        <v>0</v>
      </c>
      <c r="F480" s="85" t="b">
        <v>0</v>
      </c>
      <c r="G480" s="85" t="b">
        <v>0</v>
      </c>
    </row>
    <row r="481" spans="1:7" ht="15">
      <c r="A481" s="85" t="s">
        <v>1989</v>
      </c>
      <c r="B481" s="85">
        <v>3</v>
      </c>
      <c r="C481" s="122">
        <v>0.003275823613352992</v>
      </c>
      <c r="D481" s="85" t="s">
        <v>1540</v>
      </c>
      <c r="E481" s="85" t="b">
        <v>0</v>
      </c>
      <c r="F481" s="85" t="b">
        <v>0</v>
      </c>
      <c r="G481" s="85" t="b">
        <v>0</v>
      </c>
    </row>
    <row r="482" spans="1:7" ht="15">
      <c r="A482" s="85" t="s">
        <v>2008</v>
      </c>
      <c r="B482" s="85">
        <v>3</v>
      </c>
      <c r="C482" s="122">
        <v>0.003275823613352992</v>
      </c>
      <c r="D482" s="85" t="s">
        <v>1540</v>
      </c>
      <c r="E482" s="85" t="b">
        <v>0</v>
      </c>
      <c r="F482" s="85" t="b">
        <v>0</v>
      </c>
      <c r="G482" s="85" t="b">
        <v>0</v>
      </c>
    </row>
    <row r="483" spans="1:7" ht="15">
      <c r="A483" s="85" t="s">
        <v>1990</v>
      </c>
      <c r="B483" s="85">
        <v>3</v>
      </c>
      <c r="C483" s="122">
        <v>0.003275823613352992</v>
      </c>
      <c r="D483" s="85" t="s">
        <v>1540</v>
      </c>
      <c r="E483" s="85" t="b">
        <v>0</v>
      </c>
      <c r="F483" s="85" t="b">
        <v>0</v>
      </c>
      <c r="G483" s="85" t="b">
        <v>0</v>
      </c>
    </row>
    <row r="484" spans="1:7" ht="15">
      <c r="A484" s="85" t="s">
        <v>2012</v>
      </c>
      <c r="B484" s="85">
        <v>3</v>
      </c>
      <c r="C484" s="122">
        <v>0.0037242733393012466</v>
      </c>
      <c r="D484" s="85" t="s">
        <v>1540</v>
      </c>
      <c r="E484" s="85" t="b">
        <v>0</v>
      </c>
      <c r="F484" s="85" t="b">
        <v>0</v>
      </c>
      <c r="G484" s="85" t="b">
        <v>0</v>
      </c>
    </row>
    <row r="485" spans="1:7" ht="15">
      <c r="A485" s="85" t="s">
        <v>1929</v>
      </c>
      <c r="B485" s="85">
        <v>3</v>
      </c>
      <c r="C485" s="122">
        <v>0.003275823613352992</v>
      </c>
      <c r="D485" s="85" t="s">
        <v>1540</v>
      </c>
      <c r="E485" s="85" t="b">
        <v>0</v>
      </c>
      <c r="F485" s="85" t="b">
        <v>0</v>
      </c>
      <c r="G485" s="85" t="b">
        <v>0</v>
      </c>
    </row>
    <row r="486" spans="1:7" ht="15">
      <c r="A486" s="85" t="s">
        <v>1930</v>
      </c>
      <c r="B486" s="85">
        <v>3</v>
      </c>
      <c r="C486" s="122">
        <v>0.003275823613352992</v>
      </c>
      <c r="D486" s="85" t="s">
        <v>1540</v>
      </c>
      <c r="E486" s="85" t="b">
        <v>0</v>
      </c>
      <c r="F486" s="85" t="b">
        <v>0</v>
      </c>
      <c r="G486" s="85" t="b">
        <v>0</v>
      </c>
    </row>
    <row r="487" spans="1:7" ht="15">
      <c r="A487" s="85" t="s">
        <v>1931</v>
      </c>
      <c r="B487" s="85">
        <v>3</v>
      </c>
      <c r="C487" s="122">
        <v>0.003275823613352992</v>
      </c>
      <c r="D487" s="85" t="s">
        <v>1540</v>
      </c>
      <c r="E487" s="85" t="b">
        <v>0</v>
      </c>
      <c r="F487" s="85" t="b">
        <v>0</v>
      </c>
      <c r="G487" s="85" t="b">
        <v>0</v>
      </c>
    </row>
    <row r="488" spans="1:7" ht="15">
      <c r="A488" s="85" t="s">
        <v>1932</v>
      </c>
      <c r="B488" s="85">
        <v>3</v>
      </c>
      <c r="C488" s="122">
        <v>0.003275823613352992</v>
      </c>
      <c r="D488" s="85" t="s">
        <v>1540</v>
      </c>
      <c r="E488" s="85" t="b">
        <v>0</v>
      </c>
      <c r="F488" s="85" t="b">
        <v>0</v>
      </c>
      <c r="G488" s="85" t="b">
        <v>0</v>
      </c>
    </row>
    <row r="489" spans="1:7" ht="15">
      <c r="A489" s="85" t="s">
        <v>1947</v>
      </c>
      <c r="B489" s="85">
        <v>3</v>
      </c>
      <c r="C489" s="122">
        <v>0.003275823613352992</v>
      </c>
      <c r="D489" s="85" t="s">
        <v>1540</v>
      </c>
      <c r="E489" s="85" t="b">
        <v>1</v>
      </c>
      <c r="F489" s="85" t="b">
        <v>0</v>
      </c>
      <c r="G489" s="85" t="b">
        <v>0</v>
      </c>
    </row>
    <row r="490" spans="1:7" ht="15">
      <c r="A490" s="85" t="s">
        <v>1957</v>
      </c>
      <c r="B490" s="85">
        <v>3</v>
      </c>
      <c r="C490" s="122">
        <v>0.003275823613352992</v>
      </c>
      <c r="D490" s="85" t="s">
        <v>1540</v>
      </c>
      <c r="E490" s="85" t="b">
        <v>0</v>
      </c>
      <c r="F490" s="85" t="b">
        <v>0</v>
      </c>
      <c r="G490" s="85" t="b">
        <v>0</v>
      </c>
    </row>
    <row r="491" spans="1:7" ht="15">
      <c r="A491" s="85" t="s">
        <v>1971</v>
      </c>
      <c r="B491" s="85">
        <v>3</v>
      </c>
      <c r="C491" s="122">
        <v>0.003275823613352992</v>
      </c>
      <c r="D491" s="85" t="s">
        <v>1540</v>
      </c>
      <c r="E491" s="85" t="b">
        <v>0</v>
      </c>
      <c r="F491" s="85" t="b">
        <v>0</v>
      </c>
      <c r="G491" s="85" t="b">
        <v>0</v>
      </c>
    </row>
    <row r="492" spans="1:7" ht="15">
      <c r="A492" s="85" t="s">
        <v>1953</v>
      </c>
      <c r="B492" s="85">
        <v>3</v>
      </c>
      <c r="C492" s="122">
        <v>0.003275823613352992</v>
      </c>
      <c r="D492" s="85" t="s">
        <v>1540</v>
      </c>
      <c r="E492" s="85" t="b">
        <v>0</v>
      </c>
      <c r="F492" s="85" t="b">
        <v>0</v>
      </c>
      <c r="G492" s="85" t="b">
        <v>0</v>
      </c>
    </row>
    <row r="493" spans="1:7" ht="15">
      <c r="A493" s="85" t="s">
        <v>2014</v>
      </c>
      <c r="B493" s="85">
        <v>3</v>
      </c>
      <c r="C493" s="122">
        <v>0.004490903209413253</v>
      </c>
      <c r="D493" s="85" t="s">
        <v>1540</v>
      </c>
      <c r="E493" s="85" t="b">
        <v>0</v>
      </c>
      <c r="F493" s="85" t="b">
        <v>0</v>
      </c>
      <c r="G493" s="85" t="b">
        <v>0</v>
      </c>
    </row>
    <row r="494" spans="1:7" ht="15">
      <c r="A494" s="85" t="s">
        <v>1921</v>
      </c>
      <c r="B494" s="85">
        <v>3</v>
      </c>
      <c r="C494" s="122">
        <v>0.003275823613352992</v>
      </c>
      <c r="D494" s="85" t="s">
        <v>1540</v>
      </c>
      <c r="E494" s="85" t="b">
        <v>0</v>
      </c>
      <c r="F494" s="85" t="b">
        <v>0</v>
      </c>
      <c r="G494" s="85" t="b">
        <v>0</v>
      </c>
    </row>
    <row r="495" spans="1:7" ht="15">
      <c r="A495" s="85" t="s">
        <v>1925</v>
      </c>
      <c r="B495" s="85">
        <v>3</v>
      </c>
      <c r="C495" s="122">
        <v>0.003275823613352992</v>
      </c>
      <c r="D495" s="85" t="s">
        <v>1540</v>
      </c>
      <c r="E495" s="85" t="b">
        <v>0</v>
      </c>
      <c r="F495" s="85" t="b">
        <v>0</v>
      </c>
      <c r="G495" s="85" t="b">
        <v>0</v>
      </c>
    </row>
    <row r="496" spans="1:7" ht="15">
      <c r="A496" s="85" t="s">
        <v>2023</v>
      </c>
      <c r="B496" s="85">
        <v>2</v>
      </c>
      <c r="C496" s="122">
        <v>0.0024828488928674976</v>
      </c>
      <c r="D496" s="85" t="s">
        <v>1540</v>
      </c>
      <c r="E496" s="85" t="b">
        <v>0</v>
      </c>
      <c r="F496" s="85" t="b">
        <v>0</v>
      </c>
      <c r="G496" s="85" t="b">
        <v>0</v>
      </c>
    </row>
    <row r="497" spans="1:7" ht="15">
      <c r="A497" s="85" t="s">
        <v>2168</v>
      </c>
      <c r="B497" s="85">
        <v>2</v>
      </c>
      <c r="C497" s="122">
        <v>0.0029939354729421686</v>
      </c>
      <c r="D497" s="85" t="s">
        <v>1540</v>
      </c>
      <c r="E497" s="85" t="b">
        <v>0</v>
      </c>
      <c r="F497" s="85" t="b">
        <v>0</v>
      </c>
      <c r="G497" s="85" t="b">
        <v>0</v>
      </c>
    </row>
    <row r="498" spans="1:7" ht="15">
      <c r="A498" s="85" t="s">
        <v>2137</v>
      </c>
      <c r="B498" s="85">
        <v>2</v>
      </c>
      <c r="C498" s="122">
        <v>0.0024828488928674976</v>
      </c>
      <c r="D498" s="85" t="s">
        <v>1540</v>
      </c>
      <c r="E498" s="85" t="b">
        <v>0</v>
      </c>
      <c r="F498" s="85" t="b">
        <v>0</v>
      </c>
      <c r="G498" s="85" t="b">
        <v>0</v>
      </c>
    </row>
    <row r="499" spans="1:7" ht="15">
      <c r="A499" s="85" t="s">
        <v>2162</v>
      </c>
      <c r="B499" s="85">
        <v>2</v>
      </c>
      <c r="C499" s="122">
        <v>0.0024828488928674976</v>
      </c>
      <c r="D499" s="85" t="s">
        <v>1540</v>
      </c>
      <c r="E499" s="85" t="b">
        <v>0</v>
      </c>
      <c r="F499" s="85" t="b">
        <v>0</v>
      </c>
      <c r="G499" s="85" t="b">
        <v>0</v>
      </c>
    </row>
    <row r="500" spans="1:7" ht="15">
      <c r="A500" s="85" t="s">
        <v>2163</v>
      </c>
      <c r="B500" s="85">
        <v>2</v>
      </c>
      <c r="C500" s="122">
        <v>0.0024828488928674976</v>
      </c>
      <c r="D500" s="85" t="s">
        <v>1540</v>
      </c>
      <c r="E500" s="85" t="b">
        <v>0</v>
      </c>
      <c r="F500" s="85" t="b">
        <v>0</v>
      </c>
      <c r="G500" s="85" t="b">
        <v>0</v>
      </c>
    </row>
    <row r="501" spans="1:7" ht="15">
      <c r="A501" s="85" t="s">
        <v>2086</v>
      </c>
      <c r="B501" s="85">
        <v>2</v>
      </c>
      <c r="C501" s="122">
        <v>0.0024828488928674976</v>
      </c>
      <c r="D501" s="85" t="s">
        <v>1540</v>
      </c>
      <c r="E501" s="85" t="b">
        <v>0</v>
      </c>
      <c r="F501" s="85" t="b">
        <v>0</v>
      </c>
      <c r="G501" s="85" t="b">
        <v>0</v>
      </c>
    </row>
    <row r="502" spans="1:7" ht="15">
      <c r="A502" s="85" t="s">
        <v>2126</v>
      </c>
      <c r="B502" s="85">
        <v>2</v>
      </c>
      <c r="C502" s="122">
        <v>0.0024828488928674976</v>
      </c>
      <c r="D502" s="85" t="s">
        <v>1540</v>
      </c>
      <c r="E502" s="85" t="b">
        <v>0</v>
      </c>
      <c r="F502" s="85" t="b">
        <v>0</v>
      </c>
      <c r="G502" s="85" t="b">
        <v>0</v>
      </c>
    </row>
    <row r="503" spans="1:7" ht="15">
      <c r="A503" s="85" t="s">
        <v>2141</v>
      </c>
      <c r="B503" s="85">
        <v>2</v>
      </c>
      <c r="C503" s="122">
        <v>0.0024828488928674976</v>
      </c>
      <c r="D503" s="85" t="s">
        <v>1540</v>
      </c>
      <c r="E503" s="85" t="b">
        <v>0</v>
      </c>
      <c r="F503" s="85" t="b">
        <v>1</v>
      </c>
      <c r="G503" s="85" t="b">
        <v>0</v>
      </c>
    </row>
    <row r="504" spans="1:7" ht="15">
      <c r="A504" s="85" t="s">
        <v>2154</v>
      </c>
      <c r="B504" s="85">
        <v>2</v>
      </c>
      <c r="C504" s="122">
        <v>0.0024828488928674976</v>
      </c>
      <c r="D504" s="85" t="s">
        <v>1540</v>
      </c>
      <c r="E504" s="85" t="b">
        <v>0</v>
      </c>
      <c r="F504" s="85" t="b">
        <v>0</v>
      </c>
      <c r="G504" s="85" t="b">
        <v>0</v>
      </c>
    </row>
    <row r="505" spans="1:7" ht="15">
      <c r="A505" s="85" t="s">
        <v>2167</v>
      </c>
      <c r="B505" s="85">
        <v>2</v>
      </c>
      <c r="C505" s="122">
        <v>0.0029939354729421686</v>
      </c>
      <c r="D505" s="85" t="s">
        <v>1540</v>
      </c>
      <c r="E505" s="85" t="b">
        <v>0</v>
      </c>
      <c r="F505" s="85" t="b">
        <v>0</v>
      </c>
      <c r="G505" s="85" t="b">
        <v>0</v>
      </c>
    </row>
    <row r="506" spans="1:7" ht="15">
      <c r="A506" s="85" t="s">
        <v>2031</v>
      </c>
      <c r="B506" s="85">
        <v>2</v>
      </c>
      <c r="C506" s="122">
        <v>0.0024828488928674976</v>
      </c>
      <c r="D506" s="85" t="s">
        <v>1540</v>
      </c>
      <c r="E506" s="85" t="b">
        <v>0</v>
      </c>
      <c r="F506" s="85" t="b">
        <v>0</v>
      </c>
      <c r="G506" s="85" t="b">
        <v>0</v>
      </c>
    </row>
    <row r="507" spans="1:7" ht="15">
      <c r="A507" s="85" t="s">
        <v>1687</v>
      </c>
      <c r="B507" s="85">
        <v>2</v>
      </c>
      <c r="C507" s="122">
        <v>0.0029939354729421686</v>
      </c>
      <c r="D507" s="85" t="s">
        <v>1540</v>
      </c>
      <c r="E507" s="85" t="b">
        <v>0</v>
      </c>
      <c r="F507" s="85" t="b">
        <v>0</v>
      </c>
      <c r="G507" s="85" t="b">
        <v>0</v>
      </c>
    </row>
    <row r="508" spans="1:7" ht="15">
      <c r="A508" s="85" t="s">
        <v>1995</v>
      </c>
      <c r="B508" s="85">
        <v>2</v>
      </c>
      <c r="C508" s="122">
        <v>0.0024828488928674976</v>
      </c>
      <c r="D508" s="85" t="s">
        <v>1540</v>
      </c>
      <c r="E508" s="85" t="b">
        <v>0</v>
      </c>
      <c r="F508" s="85" t="b">
        <v>0</v>
      </c>
      <c r="G508" s="85" t="b">
        <v>0</v>
      </c>
    </row>
    <row r="509" spans="1:7" ht="15">
      <c r="A509" s="85" t="s">
        <v>1956</v>
      </c>
      <c r="B509" s="85">
        <v>2</v>
      </c>
      <c r="C509" s="122">
        <v>0.0024828488928674976</v>
      </c>
      <c r="D509" s="85" t="s">
        <v>1540</v>
      </c>
      <c r="E509" s="85" t="b">
        <v>0</v>
      </c>
      <c r="F509" s="85" t="b">
        <v>0</v>
      </c>
      <c r="G509" s="85" t="b">
        <v>0</v>
      </c>
    </row>
    <row r="510" spans="1:7" ht="15">
      <c r="A510" s="85" t="s">
        <v>2105</v>
      </c>
      <c r="B510" s="85">
        <v>2</v>
      </c>
      <c r="C510" s="122">
        <v>0.0024828488928674976</v>
      </c>
      <c r="D510" s="85" t="s">
        <v>1540</v>
      </c>
      <c r="E510" s="85" t="b">
        <v>0</v>
      </c>
      <c r="F510" s="85" t="b">
        <v>0</v>
      </c>
      <c r="G510" s="85" t="b">
        <v>0</v>
      </c>
    </row>
    <row r="511" spans="1:7" ht="15">
      <c r="A511" s="85" t="s">
        <v>2165</v>
      </c>
      <c r="B511" s="85">
        <v>2</v>
      </c>
      <c r="C511" s="122">
        <v>0.0024828488928674976</v>
      </c>
      <c r="D511" s="85" t="s">
        <v>1540</v>
      </c>
      <c r="E511" s="85" t="b">
        <v>0</v>
      </c>
      <c r="F511" s="85" t="b">
        <v>0</v>
      </c>
      <c r="G511" s="85" t="b">
        <v>0</v>
      </c>
    </row>
    <row r="512" spans="1:7" ht="15">
      <c r="A512" s="85" t="s">
        <v>2155</v>
      </c>
      <c r="B512" s="85">
        <v>2</v>
      </c>
      <c r="C512" s="122">
        <v>0.0024828488928674976</v>
      </c>
      <c r="D512" s="85" t="s">
        <v>1540</v>
      </c>
      <c r="E512" s="85" t="b">
        <v>1</v>
      </c>
      <c r="F512" s="85" t="b">
        <v>0</v>
      </c>
      <c r="G512" s="85" t="b">
        <v>0</v>
      </c>
    </row>
    <row r="513" spans="1:7" ht="15">
      <c r="A513" s="85" t="s">
        <v>2132</v>
      </c>
      <c r="B513" s="85">
        <v>2</v>
      </c>
      <c r="C513" s="122">
        <v>0.0024828488928674976</v>
      </c>
      <c r="D513" s="85" t="s">
        <v>1540</v>
      </c>
      <c r="E513" s="85" t="b">
        <v>0</v>
      </c>
      <c r="F513" s="85" t="b">
        <v>0</v>
      </c>
      <c r="G513" s="85" t="b">
        <v>0</v>
      </c>
    </row>
    <row r="514" spans="1:7" ht="15">
      <c r="A514" s="85" t="s">
        <v>2115</v>
      </c>
      <c r="B514" s="85">
        <v>2</v>
      </c>
      <c r="C514" s="122">
        <v>0.0024828488928674976</v>
      </c>
      <c r="D514" s="85" t="s">
        <v>1540</v>
      </c>
      <c r="E514" s="85" t="b">
        <v>0</v>
      </c>
      <c r="F514" s="85" t="b">
        <v>0</v>
      </c>
      <c r="G514" s="85" t="b">
        <v>0</v>
      </c>
    </row>
    <row r="515" spans="1:7" ht="15">
      <c r="A515" s="85" t="s">
        <v>2157</v>
      </c>
      <c r="B515" s="85">
        <v>2</v>
      </c>
      <c r="C515" s="122">
        <v>0.0024828488928674976</v>
      </c>
      <c r="D515" s="85" t="s">
        <v>1540</v>
      </c>
      <c r="E515" s="85" t="b">
        <v>0</v>
      </c>
      <c r="F515" s="85" t="b">
        <v>0</v>
      </c>
      <c r="G515" s="85" t="b">
        <v>0</v>
      </c>
    </row>
    <row r="516" spans="1:7" ht="15">
      <c r="A516" s="85" t="s">
        <v>2166</v>
      </c>
      <c r="B516" s="85">
        <v>2</v>
      </c>
      <c r="C516" s="122">
        <v>0.0029939354729421686</v>
      </c>
      <c r="D516" s="85" t="s">
        <v>1540</v>
      </c>
      <c r="E516" s="85" t="b">
        <v>1</v>
      </c>
      <c r="F516" s="85" t="b">
        <v>0</v>
      </c>
      <c r="G516" s="85" t="b">
        <v>0</v>
      </c>
    </row>
    <row r="517" spans="1:7" ht="15">
      <c r="A517" s="85" t="s">
        <v>2158</v>
      </c>
      <c r="B517" s="85">
        <v>2</v>
      </c>
      <c r="C517" s="122">
        <v>0.0024828488928674976</v>
      </c>
      <c r="D517" s="85" t="s">
        <v>1540</v>
      </c>
      <c r="E517" s="85" t="b">
        <v>0</v>
      </c>
      <c r="F517" s="85" t="b">
        <v>0</v>
      </c>
      <c r="G517" s="85" t="b">
        <v>0</v>
      </c>
    </row>
    <row r="518" spans="1:7" ht="15">
      <c r="A518" s="85" t="s">
        <v>2114</v>
      </c>
      <c r="B518" s="85">
        <v>2</v>
      </c>
      <c r="C518" s="122">
        <v>0.0024828488928674976</v>
      </c>
      <c r="D518" s="85" t="s">
        <v>1540</v>
      </c>
      <c r="E518" s="85" t="b">
        <v>1</v>
      </c>
      <c r="F518" s="85" t="b">
        <v>0</v>
      </c>
      <c r="G518" s="85" t="b">
        <v>0</v>
      </c>
    </row>
    <row r="519" spans="1:7" ht="15">
      <c r="A519" s="85" t="s">
        <v>2161</v>
      </c>
      <c r="B519" s="85">
        <v>2</v>
      </c>
      <c r="C519" s="122">
        <v>0.0024828488928674976</v>
      </c>
      <c r="D519" s="85" t="s">
        <v>1540</v>
      </c>
      <c r="E519" s="85" t="b">
        <v>0</v>
      </c>
      <c r="F519" s="85" t="b">
        <v>0</v>
      </c>
      <c r="G519" s="85" t="b">
        <v>0</v>
      </c>
    </row>
    <row r="520" spans="1:7" ht="15">
      <c r="A520" s="85" t="s">
        <v>2103</v>
      </c>
      <c r="B520" s="85">
        <v>2</v>
      </c>
      <c r="C520" s="122">
        <v>0.0024828488928674976</v>
      </c>
      <c r="D520" s="85" t="s">
        <v>1540</v>
      </c>
      <c r="E520" s="85" t="b">
        <v>0</v>
      </c>
      <c r="F520" s="85" t="b">
        <v>0</v>
      </c>
      <c r="G520" s="85" t="b">
        <v>0</v>
      </c>
    </row>
    <row r="521" spans="1:7" ht="15">
      <c r="A521" s="85" t="s">
        <v>1959</v>
      </c>
      <c r="B521" s="85">
        <v>2</v>
      </c>
      <c r="C521" s="122">
        <v>0.0024828488928674976</v>
      </c>
      <c r="D521" s="85" t="s">
        <v>1540</v>
      </c>
      <c r="E521" s="85" t="b">
        <v>0</v>
      </c>
      <c r="F521" s="85" t="b">
        <v>0</v>
      </c>
      <c r="G521" s="85" t="b">
        <v>0</v>
      </c>
    </row>
    <row r="522" spans="1:7" ht="15">
      <c r="A522" s="85" t="s">
        <v>1955</v>
      </c>
      <c r="B522" s="85">
        <v>2</v>
      </c>
      <c r="C522" s="122">
        <v>0.0024828488928674976</v>
      </c>
      <c r="D522" s="85" t="s">
        <v>1540</v>
      </c>
      <c r="E522" s="85" t="b">
        <v>0</v>
      </c>
      <c r="F522" s="85" t="b">
        <v>0</v>
      </c>
      <c r="G522" s="85" t="b">
        <v>0</v>
      </c>
    </row>
    <row r="523" spans="1:7" ht="15">
      <c r="A523" s="85" t="s">
        <v>1958</v>
      </c>
      <c r="B523" s="85">
        <v>2</v>
      </c>
      <c r="C523" s="122">
        <v>0.0024828488928674976</v>
      </c>
      <c r="D523" s="85" t="s">
        <v>1540</v>
      </c>
      <c r="E523" s="85" t="b">
        <v>0</v>
      </c>
      <c r="F523" s="85" t="b">
        <v>0</v>
      </c>
      <c r="G523" s="85" t="b">
        <v>0</v>
      </c>
    </row>
    <row r="524" spans="1:7" ht="15">
      <c r="A524" s="85" t="s">
        <v>2164</v>
      </c>
      <c r="B524" s="85">
        <v>2</v>
      </c>
      <c r="C524" s="122">
        <v>0.0029939354729421686</v>
      </c>
      <c r="D524" s="85" t="s">
        <v>1540</v>
      </c>
      <c r="E524" s="85" t="b">
        <v>0</v>
      </c>
      <c r="F524" s="85" t="b">
        <v>0</v>
      </c>
      <c r="G524" s="85" t="b">
        <v>0</v>
      </c>
    </row>
    <row r="525" spans="1:7" ht="15">
      <c r="A525" s="85" t="s">
        <v>2160</v>
      </c>
      <c r="B525" s="85">
        <v>2</v>
      </c>
      <c r="C525" s="122">
        <v>0.0024828488928674976</v>
      </c>
      <c r="D525" s="85" t="s">
        <v>1540</v>
      </c>
      <c r="E525" s="85" t="b">
        <v>0</v>
      </c>
      <c r="F525" s="85" t="b">
        <v>0</v>
      </c>
      <c r="G525" s="85" t="b">
        <v>0</v>
      </c>
    </row>
    <row r="526" spans="1:7" ht="15">
      <c r="A526" s="85" t="s">
        <v>2006</v>
      </c>
      <c r="B526" s="85">
        <v>2</v>
      </c>
      <c r="C526" s="122">
        <v>0.0024828488928674976</v>
      </c>
      <c r="D526" s="85" t="s">
        <v>1540</v>
      </c>
      <c r="E526" s="85" t="b">
        <v>1</v>
      </c>
      <c r="F526" s="85" t="b">
        <v>0</v>
      </c>
      <c r="G526" s="85" t="b">
        <v>0</v>
      </c>
    </row>
    <row r="527" spans="1:7" ht="15">
      <c r="A527" s="85" t="s">
        <v>2024</v>
      </c>
      <c r="B527" s="85">
        <v>2</v>
      </c>
      <c r="C527" s="122">
        <v>0.0024828488928674976</v>
      </c>
      <c r="D527" s="85" t="s">
        <v>1540</v>
      </c>
      <c r="E527" s="85" t="b">
        <v>0</v>
      </c>
      <c r="F527" s="85" t="b">
        <v>0</v>
      </c>
      <c r="G527" s="85" t="b">
        <v>0</v>
      </c>
    </row>
    <row r="528" spans="1:7" ht="15">
      <c r="A528" s="85" t="s">
        <v>2159</v>
      </c>
      <c r="B528" s="85">
        <v>2</v>
      </c>
      <c r="C528" s="122">
        <v>0.0029939354729421686</v>
      </c>
      <c r="D528" s="85" t="s">
        <v>1540</v>
      </c>
      <c r="E528" s="85" t="b">
        <v>0</v>
      </c>
      <c r="F528" s="85" t="b">
        <v>0</v>
      </c>
      <c r="G528" s="85" t="b">
        <v>0</v>
      </c>
    </row>
    <row r="529" spans="1:7" ht="15">
      <c r="A529" s="85" t="s">
        <v>2153</v>
      </c>
      <c r="B529" s="85">
        <v>2</v>
      </c>
      <c r="C529" s="122">
        <v>0.0024828488928674976</v>
      </c>
      <c r="D529" s="85" t="s">
        <v>1540</v>
      </c>
      <c r="E529" s="85" t="b">
        <v>0</v>
      </c>
      <c r="F529" s="85" t="b">
        <v>0</v>
      </c>
      <c r="G529" s="85" t="b">
        <v>0</v>
      </c>
    </row>
    <row r="530" spans="1:7" ht="15">
      <c r="A530" s="85" t="s">
        <v>2142</v>
      </c>
      <c r="B530" s="85">
        <v>2</v>
      </c>
      <c r="C530" s="122">
        <v>0.0024828488928674976</v>
      </c>
      <c r="D530" s="85" t="s">
        <v>1540</v>
      </c>
      <c r="E530" s="85" t="b">
        <v>0</v>
      </c>
      <c r="F530" s="85" t="b">
        <v>0</v>
      </c>
      <c r="G530" s="85" t="b">
        <v>0</v>
      </c>
    </row>
    <row r="531" spans="1:7" ht="15">
      <c r="A531" s="85" t="s">
        <v>2143</v>
      </c>
      <c r="B531" s="85">
        <v>2</v>
      </c>
      <c r="C531" s="122">
        <v>0.0024828488928674976</v>
      </c>
      <c r="D531" s="85" t="s">
        <v>1540</v>
      </c>
      <c r="E531" s="85" t="b">
        <v>0</v>
      </c>
      <c r="F531" s="85" t="b">
        <v>0</v>
      </c>
      <c r="G531" s="85" t="b">
        <v>0</v>
      </c>
    </row>
    <row r="532" spans="1:7" ht="15">
      <c r="A532" s="85" t="s">
        <v>2144</v>
      </c>
      <c r="B532" s="85">
        <v>2</v>
      </c>
      <c r="C532" s="122">
        <v>0.0024828488928674976</v>
      </c>
      <c r="D532" s="85" t="s">
        <v>1540</v>
      </c>
      <c r="E532" s="85" t="b">
        <v>0</v>
      </c>
      <c r="F532" s="85" t="b">
        <v>0</v>
      </c>
      <c r="G532" s="85" t="b">
        <v>0</v>
      </c>
    </row>
    <row r="533" spans="1:7" ht="15">
      <c r="A533" s="85" t="s">
        <v>2145</v>
      </c>
      <c r="B533" s="85">
        <v>2</v>
      </c>
      <c r="C533" s="122">
        <v>0.0024828488928674976</v>
      </c>
      <c r="D533" s="85" t="s">
        <v>1540</v>
      </c>
      <c r="E533" s="85" t="b">
        <v>0</v>
      </c>
      <c r="F533" s="85" t="b">
        <v>0</v>
      </c>
      <c r="G533" s="85" t="b">
        <v>0</v>
      </c>
    </row>
    <row r="534" spans="1:7" ht="15">
      <c r="A534" s="85" t="s">
        <v>2146</v>
      </c>
      <c r="B534" s="85">
        <v>2</v>
      </c>
      <c r="C534" s="122">
        <v>0.0024828488928674976</v>
      </c>
      <c r="D534" s="85" t="s">
        <v>1540</v>
      </c>
      <c r="E534" s="85" t="b">
        <v>0</v>
      </c>
      <c r="F534" s="85" t="b">
        <v>0</v>
      </c>
      <c r="G534" s="85" t="b">
        <v>0</v>
      </c>
    </row>
    <row r="535" spans="1:7" ht="15">
      <c r="A535" s="85" t="s">
        <v>2147</v>
      </c>
      <c r="B535" s="85">
        <v>2</v>
      </c>
      <c r="C535" s="122">
        <v>0.0024828488928674976</v>
      </c>
      <c r="D535" s="85" t="s">
        <v>1540</v>
      </c>
      <c r="E535" s="85" t="b">
        <v>1</v>
      </c>
      <c r="F535" s="85" t="b">
        <v>0</v>
      </c>
      <c r="G535" s="85" t="b">
        <v>0</v>
      </c>
    </row>
    <row r="536" spans="1:7" ht="15">
      <c r="A536" s="85" t="s">
        <v>2148</v>
      </c>
      <c r="B536" s="85">
        <v>2</v>
      </c>
      <c r="C536" s="122">
        <v>0.0024828488928674976</v>
      </c>
      <c r="D536" s="85" t="s">
        <v>1540</v>
      </c>
      <c r="E536" s="85" t="b">
        <v>1</v>
      </c>
      <c r="F536" s="85" t="b">
        <v>0</v>
      </c>
      <c r="G536" s="85" t="b">
        <v>0</v>
      </c>
    </row>
    <row r="537" spans="1:7" ht="15">
      <c r="A537" s="85" t="s">
        <v>2149</v>
      </c>
      <c r="B537" s="85">
        <v>2</v>
      </c>
      <c r="C537" s="122">
        <v>0.0024828488928674976</v>
      </c>
      <c r="D537" s="85" t="s">
        <v>1540</v>
      </c>
      <c r="E537" s="85" t="b">
        <v>0</v>
      </c>
      <c r="F537" s="85" t="b">
        <v>0</v>
      </c>
      <c r="G537" s="85" t="b">
        <v>0</v>
      </c>
    </row>
    <row r="538" spans="1:7" ht="15">
      <c r="A538" s="85" t="s">
        <v>2150</v>
      </c>
      <c r="B538" s="85">
        <v>2</v>
      </c>
      <c r="C538" s="122">
        <v>0.0024828488928674976</v>
      </c>
      <c r="D538" s="85" t="s">
        <v>1540</v>
      </c>
      <c r="E538" s="85" t="b">
        <v>0</v>
      </c>
      <c r="F538" s="85" t="b">
        <v>0</v>
      </c>
      <c r="G538" s="85" t="b">
        <v>0</v>
      </c>
    </row>
    <row r="539" spans="1:7" ht="15">
      <c r="A539" s="85" t="s">
        <v>2151</v>
      </c>
      <c r="B539" s="85">
        <v>2</v>
      </c>
      <c r="C539" s="122">
        <v>0.0024828488928674976</v>
      </c>
      <c r="D539" s="85" t="s">
        <v>1540</v>
      </c>
      <c r="E539" s="85" t="b">
        <v>0</v>
      </c>
      <c r="F539" s="85" t="b">
        <v>0</v>
      </c>
      <c r="G539" s="85" t="b">
        <v>0</v>
      </c>
    </row>
    <row r="540" spans="1:7" ht="15">
      <c r="A540" s="85" t="s">
        <v>2140</v>
      </c>
      <c r="B540" s="85">
        <v>2</v>
      </c>
      <c r="C540" s="122">
        <v>0.0024828488928674976</v>
      </c>
      <c r="D540" s="85" t="s">
        <v>1540</v>
      </c>
      <c r="E540" s="85" t="b">
        <v>1</v>
      </c>
      <c r="F540" s="85" t="b">
        <v>0</v>
      </c>
      <c r="G540" s="85" t="b">
        <v>0</v>
      </c>
    </row>
    <row r="541" spans="1:7" ht="15">
      <c r="A541" s="85" t="s">
        <v>2077</v>
      </c>
      <c r="B541" s="85">
        <v>2</v>
      </c>
      <c r="C541" s="122">
        <v>0.0024828488928674976</v>
      </c>
      <c r="D541" s="85" t="s">
        <v>1540</v>
      </c>
      <c r="E541" s="85" t="b">
        <v>0</v>
      </c>
      <c r="F541" s="85" t="b">
        <v>0</v>
      </c>
      <c r="G541" s="85" t="b">
        <v>0</v>
      </c>
    </row>
    <row r="542" spans="1:7" ht="15">
      <c r="A542" s="85" t="s">
        <v>2139</v>
      </c>
      <c r="B542" s="85">
        <v>2</v>
      </c>
      <c r="C542" s="122">
        <v>0.0024828488928674976</v>
      </c>
      <c r="D542" s="85" t="s">
        <v>1540</v>
      </c>
      <c r="E542" s="85" t="b">
        <v>0</v>
      </c>
      <c r="F542" s="85" t="b">
        <v>0</v>
      </c>
      <c r="G542" s="85" t="b">
        <v>0</v>
      </c>
    </row>
    <row r="543" spans="1:7" ht="15">
      <c r="A543" s="85" t="s">
        <v>2138</v>
      </c>
      <c r="B543" s="85">
        <v>2</v>
      </c>
      <c r="C543" s="122">
        <v>0.0024828488928674976</v>
      </c>
      <c r="D543" s="85" t="s">
        <v>1540</v>
      </c>
      <c r="E543" s="85" t="b">
        <v>0</v>
      </c>
      <c r="F543" s="85" t="b">
        <v>0</v>
      </c>
      <c r="G543" s="85" t="b">
        <v>0</v>
      </c>
    </row>
    <row r="544" spans="1:7" ht="15">
      <c r="A544" s="85" t="s">
        <v>1937</v>
      </c>
      <c r="B544" s="85">
        <v>2</v>
      </c>
      <c r="C544" s="122">
        <v>0.0024828488928674976</v>
      </c>
      <c r="D544" s="85" t="s">
        <v>1540</v>
      </c>
      <c r="E544" s="85" t="b">
        <v>0</v>
      </c>
      <c r="F544" s="85" t="b">
        <v>0</v>
      </c>
      <c r="G544" s="85" t="b">
        <v>0</v>
      </c>
    </row>
    <row r="545" spans="1:7" ht="15">
      <c r="A545" s="85" t="s">
        <v>2156</v>
      </c>
      <c r="B545" s="85">
        <v>2</v>
      </c>
      <c r="C545" s="122">
        <v>0.0024828488928674976</v>
      </c>
      <c r="D545" s="85" t="s">
        <v>1540</v>
      </c>
      <c r="E545" s="85" t="b">
        <v>0</v>
      </c>
      <c r="F545" s="85" t="b">
        <v>0</v>
      </c>
      <c r="G545" s="85" t="b">
        <v>0</v>
      </c>
    </row>
    <row r="546" spans="1:7" ht="15">
      <c r="A546" s="85" t="s">
        <v>2134</v>
      </c>
      <c r="B546" s="85">
        <v>2</v>
      </c>
      <c r="C546" s="122">
        <v>0.0024828488928674976</v>
      </c>
      <c r="D546" s="85" t="s">
        <v>1540</v>
      </c>
      <c r="E546" s="85" t="b">
        <v>0</v>
      </c>
      <c r="F546" s="85" t="b">
        <v>0</v>
      </c>
      <c r="G546" s="85" t="b">
        <v>0</v>
      </c>
    </row>
    <row r="547" spans="1:7" ht="15">
      <c r="A547" s="85" t="s">
        <v>2152</v>
      </c>
      <c r="B547" s="85">
        <v>2</v>
      </c>
      <c r="C547" s="122">
        <v>0.0029939354729421686</v>
      </c>
      <c r="D547" s="85" t="s">
        <v>1540</v>
      </c>
      <c r="E547" s="85" t="b">
        <v>0</v>
      </c>
      <c r="F547" s="85" t="b">
        <v>0</v>
      </c>
      <c r="G547" s="85" t="b">
        <v>0</v>
      </c>
    </row>
    <row r="548" spans="1:7" ht="15">
      <c r="A548" s="85" t="s">
        <v>2133</v>
      </c>
      <c r="B548" s="85">
        <v>2</v>
      </c>
      <c r="C548" s="122">
        <v>0.0024828488928674976</v>
      </c>
      <c r="D548" s="85" t="s">
        <v>1540</v>
      </c>
      <c r="E548" s="85" t="b">
        <v>0</v>
      </c>
      <c r="F548" s="85" t="b">
        <v>0</v>
      </c>
      <c r="G548" s="85" t="b">
        <v>0</v>
      </c>
    </row>
    <row r="549" spans="1:7" ht="15">
      <c r="A549" s="85" t="s">
        <v>2032</v>
      </c>
      <c r="B549" s="85">
        <v>2</v>
      </c>
      <c r="C549" s="122">
        <v>0.0024828488928674976</v>
      </c>
      <c r="D549" s="85" t="s">
        <v>1540</v>
      </c>
      <c r="E549" s="85" t="b">
        <v>0</v>
      </c>
      <c r="F549" s="85" t="b">
        <v>0</v>
      </c>
      <c r="G549" s="85" t="b">
        <v>0</v>
      </c>
    </row>
    <row r="550" spans="1:7" ht="15">
      <c r="A550" s="85" t="s">
        <v>2104</v>
      </c>
      <c r="B550" s="85">
        <v>2</v>
      </c>
      <c r="C550" s="122">
        <v>0.0024828488928674976</v>
      </c>
      <c r="D550" s="85" t="s">
        <v>1540</v>
      </c>
      <c r="E550" s="85" t="b">
        <v>0</v>
      </c>
      <c r="F550" s="85" t="b">
        <v>0</v>
      </c>
      <c r="G550" s="85" t="b">
        <v>0</v>
      </c>
    </row>
    <row r="551" spans="1:7" ht="15">
      <c r="A551" s="85" t="s">
        <v>2135</v>
      </c>
      <c r="B551" s="85">
        <v>2</v>
      </c>
      <c r="C551" s="122">
        <v>0.0024828488928674976</v>
      </c>
      <c r="D551" s="85" t="s">
        <v>1540</v>
      </c>
      <c r="E551" s="85" t="b">
        <v>0</v>
      </c>
      <c r="F551" s="85" t="b">
        <v>0</v>
      </c>
      <c r="G551" s="85" t="b">
        <v>0</v>
      </c>
    </row>
    <row r="552" spans="1:7" ht="15">
      <c r="A552" s="85" t="s">
        <v>2136</v>
      </c>
      <c r="B552" s="85">
        <v>2</v>
      </c>
      <c r="C552" s="122">
        <v>0.0024828488928674976</v>
      </c>
      <c r="D552" s="85" t="s">
        <v>1540</v>
      </c>
      <c r="E552" s="85" t="b">
        <v>0</v>
      </c>
      <c r="F552" s="85" t="b">
        <v>0</v>
      </c>
      <c r="G552" s="85" t="b">
        <v>0</v>
      </c>
    </row>
    <row r="553" spans="1:7" ht="15">
      <c r="A553" s="85" t="s">
        <v>2131</v>
      </c>
      <c r="B553" s="85">
        <v>2</v>
      </c>
      <c r="C553" s="122">
        <v>0.0024828488928674976</v>
      </c>
      <c r="D553" s="85" t="s">
        <v>1540</v>
      </c>
      <c r="E553" s="85" t="b">
        <v>0</v>
      </c>
      <c r="F553" s="85" t="b">
        <v>0</v>
      </c>
      <c r="G553" s="85" t="b">
        <v>0</v>
      </c>
    </row>
    <row r="554" spans="1:7" ht="15">
      <c r="A554" s="85" t="s">
        <v>2127</v>
      </c>
      <c r="B554" s="85">
        <v>2</v>
      </c>
      <c r="C554" s="122">
        <v>0.0024828488928674976</v>
      </c>
      <c r="D554" s="85" t="s">
        <v>1540</v>
      </c>
      <c r="E554" s="85" t="b">
        <v>0</v>
      </c>
      <c r="F554" s="85" t="b">
        <v>0</v>
      </c>
      <c r="G554" s="85" t="b">
        <v>0</v>
      </c>
    </row>
    <row r="555" spans="1:7" ht="15">
      <c r="A555" s="85" t="s">
        <v>2087</v>
      </c>
      <c r="B555" s="85">
        <v>2</v>
      </c>
      <c r="C555" s="122">
        <v>0.0024828488928674976</v>
      </c>
      <c r="D555" s="85" t="s">
        <v>1540</v>
      </c>
      <c r="E555" s="85" t="b">
        <v>0</v>
      </c>
      <c r="F555" s="85" t="b">
        <v>1</v>
      </c>
      <c r="G555" s="85" t="b">
        <v>0</v>
      </c>
    </row>
    <row r="556" spans="1:7" ht="15">
      <c r="A556" s="85" t="s">
        <v>2088</v>
      </c>
      <c r="B556" s="85">
        <v>2</v>
      </c>
      <c r="C556" s="122">
        <v>0.0024828488928674976</v>
      </c>
      <c r="D556" s="85" t="s">
        <v>1540</v>
      </c>
      <c r="E556" s="85" t="b">
        <v>0</v>
      </c>
      <c r="F556" s="85" t="b">
        <v>0</v>
      </c>
      <c r="G556" s="85" t="b">
        <v>0</v>
      </c>
    </row>
    <row r="557" spans="1:7" ht="15">
      <c r="A557" s="85" t="s">
        <v>2089</v>
      </c>
      <c r="B557" s="85">
        <v>2</v>
      </c>
      <c r="C557" s="122">
        <v>0.0024828488928674976</v>
      </c>
      <c r="D557" s="85" t="s">
        <v>1540</v>
      </c>
      <c r="E557" s="85" t="b">
        <v>0</v>
      </c>
      <c r="F557" s="85" t="b">
        <v>0</v>
      </c>
      <c r="G557" s="85" t="b">
        <v>0</v>
      </c>
    </row>
    <row r="558" spans="1:7" ht="15">
      <c r="A558" s="85" t="s">
        <v>2090</v>
      </c>
      <c r="B558" s="85">
        <v>2</v>
      </c>
      <c r="C558" s="122">
        <v>0.0024828488928674976</v>
      </c>
      <c r="D558" s="85" t="s">
        <v>1540</v>
      </c>
      <c r="E558" s="85" t="b">
        <v>0</v>
      </c>
      <c r="F558" s="85" t="b">
        <v>0</v>
      </c>
      <c r="G558" s="85" t="b">
        <v>0</v>
      </c>
    </row>
    <row r="559" spans="1:7" ht="15">
      <c r="A559" s="85" t="s">
        <v>2091</v>
      </c>
      <c r="B559" s="85">
        <v>2</v>
      </c>
      <c r="C559" s="122">
        <v>0.0024828488928674976</v>
      </c>
      <c r="D559" s="85" t="s">
        <v>1540</v>
      </c>
      <c r="E559" s="85" t="b">
        <v>0</v>
      </c>
      <c r="F559" s="85" t="b">
        <v>1</v>
      </c>
      <c r="G559" s="85" t="b">
        <v>0</v>
      </c>
    </row>
    <row r="560" spans="1:7" ht="15">
      <c r="A560" s="85" t="s">
        <v>2092</v>
      </c>
      <c r="B560" s="85">
        <v>2</v>
      </c>
      <c r="C560" s="122">
        <v>0.0024828488928674976</v>
      </c>
      <c r="D560" s="85" t="s">
        <v>1540</v>
      </c>
      <c r="E560" s="85" t="b">
        <v>0</v>
      </c>
      <c r="F560" s="85" t="b">
        <v>0</v>
      </c>
      <c r="G560" s="85" t="b">
        <v>0</v>
      </c>
    </row>
    <row r="561" spans="1:7" ht="15">
      <c r="A561" s="85" t="s">
        <v>2093</v>
      </c>
      <c r="B561" s="85">
        <v>2</v>
      </c>
      <c r="C561" s="122">
        <v>0.0024828488928674976</v>
      </c>
      <c r="D561" s="85" t="s">
        <v>1540</v>
      </c>
      <c r="E561" s="85" t="b">
        <v>0</v>
      </c>
      <c r="F561" s="85" t="b">
        <v>0</v>
      </c>
      <c r="G561" s="85" t="b">
        <v>0</v>
      </c>
    </row>
    <row r="562" spans="1:7" ht="15">
      <c r="A562" s="85" t="s">
        <v>2094</v>
      </c>
      <c r="B562" s="85">
        <v>2</v>
      </c>
      <c r="C562" s="122">
        <v>0.0024828488928674976</v>
      </c>
      <c r="D562" s="85" t="s">
        <v>1540</v>
      </c>
      <c r="E562" s="85" t="b">
        <v>0</v>
      </c>
      <c r="F562" s="85" t="b">
        <v>0</v>
      </c>
      <c r="G562" s="85" t="b">
        <v>0</v>
      </c>
    </row>
    <row r="563" spans="1:7" ht="15">
      <c r="A563" s="85" t="s">
        <v>2095</v>
      </c>
      <c r="B563" s="85">
        <v>2</v>
      </c>
      <c r="C563" s="122">
        <v>0.0024828488928674976</v>
      </c>
      <c r="D563" s="85" t="s">
        <v>1540</v>
      </c>
      <c r="E563" s="85" t="b">
        <v>0</v>
      </c>
      <c r="F563" s="85" t="b">
        <v>0</v>
      </c>
      <c r="G563" s="85" t="b">
        <v>0</v>
      </c>
    </row>
    <row r="564" spans="1:7" ht="15">
      <c r="A564" s="85" t="s">
        <v>1936</v>
      </c>
      <c r="B564" s="85">
        <v>2</v>
      </c>
      <c r="C564" s="122">
        <v>0.0024828488928674976</v>
      </c>
      <c r="D564" s="85" t="s">
        <v>1540</v>
      </c>
      <c r="E564" s="85" t="b">
        <v>1</v>
      </c>
      <c r="F564" s="85" t="b">
        <v>0</v>
      </c>
      <c r="G564" s="85" t="b">
        <v>0</v>
      </c>
    </row>
    <row r="565" spans="1:7" ht="15">
      <c r="A565" s="85" t="s">
        <v>2130</v>
      </c>
      <c r="B565" s="85">
        <v>2</v>
      </c>
      <c r="C565" s="122">
        <v>0.0024828488928674976</v>
      </c>
      <c r="D565" s="85" t="s">
        <v>1540</v>
      </c>
      <c r="E565" s="85" t="b">
        <v>0</v>
      </c>
      <c r="F565" s="85" t="b">
        <v>0</v>
      </c>
      <c r="G565" s="85" t="b">
        <v>0</v>
      </c>
    </row>
    <row r="566" spans="1:7" ht="15">
      <c r="A566" s="85" t="s">
        <v>2118</v>
      </c>
      <c r="B566" s="85">
        <v>2</v>
      </c>
      <c r="C566" s="122">
        <v>0.0024828488928674976</v>
      </c>
      <c r="D566" s="85" t="s">
        <v>1540</v>
      </c>
      <c r="E566" s="85" t="b">
        <v>0</v>
      </c>
      <c r="F566" s="85" t="b">
        <v>0</v>
      </c>
      <c r="G566" s="85" t="b">
        <v>0</v>
      </c>
    </row>
    <row r="567" spans="1:7" ht="15">
      <c r="A567" s="85" t="s">
        <v>2119</v>
      </c>
      <c r="B567" s="85">
        <v>2</v>
      </c>
      <c r="C567" s="122">
        <v>0.0024828488928674976</v>
      </c>
      <c r="D567" s="85" t="s">
        <v>1540</v>
      </c>
      <c r="E567" s="85" t="b">
        <v>0</v>
      </c>
      <c r="F567" s="85" t="b">
        <v>0</v>
      </c>
      <c r="G567" s="85" t="b">
        <v>0</v>
      </c>
    </row>
    <row r="568" spans="1:7" ht="15">
      <c r="A568" s="85" t="s">
        <v>2120</v>
      </c>
      <c r="B568" s="85">
        <v>2</v>
      </c>
      <c r="C568" s="122">
        <v>0.0024828488928674976</v>
      </c>
      <c r="D568" s="85" t="s">
        <v>1540</v>
      </c>
      <c r="E568" s="85" t="b">
        <v>0</v>
      </c>
      <c r="F568" s="85" t="b">
        <v>0</v>
      </c>
      <c r="G568" s="85" t="b">
        <v>0</v>
      </c>
    </row>
    <row r="569" spans="1:7" ht="15">
      <c r="A569" s="85" t="s">
        <v>2121</v>
      </c>
      <c r="B569" s="85">
        <v>2</v>
      </c>
      <c r="C569" s="122">
        <v>0.0024828488928674976</v>
      </c>
      <c r="D569" s="85" t="s">
        <v>1540</v>
      </c>
      <c r="E569" s="85" t="b">
        <v>0</v>
      </c>
      <c r="F569" s="85" t="b">
        <v>0</v>
      </c>
      <c r="G569" s="85" t="b">
        <v>0</v>
      </c>
    </row>
    <row r="570" spans="1:7" ht="15">
      <c r="A570" s="85" t="s">
        <v>2122</v>
      </c>
      <c r="B570" s="85">
        <v>2</v>
      </c>
      <c r="C570" s="122">
        <v>0.0024828488928674976</v>
      </c>
      <c r="D570" s="85" t="s">
        <v>1540</v>
      </c>
      <c r="E570" s="85" t="b">
        <v>0</v>
      </c>
      <c r="F570" s="85" t="b">
        <v>0</v>
      </c>
      <c r="G570" s="85" t="b">
        <v>0</v>
      </c>
    </row>
    <row r="571" spans="1:7" ht="15">
      <c r="A571" s="85" t="s">
        <v>2123</v>
      </c>
      <c r="B571" s="85">
        <v>2</v>
      </c>
      <c r="C571" s="122">
        <v>0.0024828488928674976</v>
      </c>
      <c r="D571" s="85" t="s">
        <v>1540</v>
      </c>
      <c r="E571" s="85" t="b">
        <v>0</v>
      </c>
      <c r="F571" s="85" t="b">
        <v>0</v>
      </c>
      <c r="G571" s="85" t="b">
        <v>0</v>
      </c>
    </row>
    <row r="572" spans="1:7" ht="15">
      <c r="A572" s="85" t="s">
        <v>2124</v>
      </c>
      <c r="B572" s="85">
        <v>2</v>
      </c>
      <c r="C572" s="122">
        <v>0.0024828488928674976</v>
      </c>
      <c r="D572" s="85" t="s">
        <v>1540</v>
      </c>
      <c r="E572" s="85" t="b">
        <v>1</v>
      </c>
      <c r="F572" s="85" t="b">
        <v>0</v>
      </c>
      <c r="G572" s="85" t="b">
        <v>0</v>
      </c>
    </row>
    <row r="573" spans="1:7" ht="15">
      <c r="A573" s="85" t="s">
        <v>2125</v>
      </c>
      <c r="B573" s="85">
        <v>2</v>
      </c>
      <c r="C573" s="122">
        <v>0.0024828488928674976</v>
      </c>
      <c r="D573" s="85" t="s">
        <v>1540</v>
      </c>
      <c r="E573" s="85" t="b">
        <v>0</v>
      </c>
      <c r="F573" s="85" t="b">
        <v>0</v>
      </c>
      <c r="G573" s="85" t="b">
        <v>0</v>
      </c>
    </row>
    <row r="574" spans="1:7" ht="15">
      <c r="A574" s="85" t="s">
        <v>2010</v>
      </c>
      <c r="B574" s="85">
        <v>2</v>
      </c>
      <c r="C574" s="122">
        <v>0.0024828488928674976</v>
      </c>
      <c r="D574" s="85" t="s">
        <v>1540</v>
      </c>
      <c r="E574" s="85" t="b">
        <v>0</v>
      </c>
      <c r="F574" s="85" t="b">
        <v>0</v>
      </c>
      <c r="G574" s="85" t="b">
        <v>0</v>
      </c>
    </row>
    <row r="575" spans="1:7" ht="15">
      <c r="A575" s="85" t="s">
        <v>1988</v>
      </c>
      <c r="B575" s="85">
        <v>2</v>
      </c>
      <c r="C575" s="122">
        <v>0.0024828488928674976</v>
      </c>
      <c r="D575" s="85" t="s">
        <v>1540</v>
      </c>
      <c r="E575" s="85" t="b">
        <v>0</v>
      </c>
      <c r="F575" s="85" t="b">
        <v>0</v>
      </c>
      <c r="G575" s="85" t="b">
        <v>0</v>
      </c>
    </row>
    <row r="576" spans="1:7" ht="15">
      <c r="A576" s="85" t="s">
        <v>2026</v>
      </c>
      <c r="B576" s="85">
        <v>2</v>
      </c>
      <c r="C576" s="122">
        <v>0.0024828488928674976</v>
      </c>
      <c r="D576" s="85" t="s">
        <v>1540</v>
      </c>
      <c r="E576" s="85" t="b">
        <v>0</v>
      </c>
      <c r="F576" s="85" t="b">
        <v>0</v>
      </c>
      <c r="G576" s="85" t="b">
        <v>0</v>
      </c>
    </row>
    <row r="577" spans="1:7" ht="15">
      <c r="A577" s="85" t="s">
        <v>2027</v>
      </c>
      <c r="B577" s="85">
        <v>2</v>
      </c>
      <c r="C577" s="122">
        <v>0.0024828488928674976</v>
      </c>
      <c r="D577" s="85" t="s">
        <v>1540</v>
      </c>
      <c r="E577" s="85" t="b">
        <v>0</v>
      </c>
      <c r="F577" s="85" t="b">
        <v>0</v>
      </c>
      <c r="G577" s="85" t="b">
        <v>0</v>
      </c>
    </row>
    <row r="578" spans="1:7" ht="15">
      <c r="A578" s="85" t="s">
        <v>2116</v>
      </c>
      <c r="B578" s="85">
        <v>2</v>
      </c>
      <c r="C578" s="122">
        <v>0.0024828488928674976</v>
      </c>
      <c r="D578" s="85" t="s">
        <v>1540</v>
      </c>
      <c r="E578" s="85" t="b">
        <v>1</v>
      </c>
      <c r="F578" s="85" t="b">
        <v>0</v>
      </c>
      <c r="G578" s="85" t="b">
        <v>0</v>
      </c>
    </row>
    <row r="579" spans="1:7" ht="15">
      <c r="A579" s="85" t="s">
        <v>2129</v>
      </c>
      <c r="B579" s="85">
        <v>2</v>
      </c>
      <c r="C579" s="122">
        <v>0.0029939354729421686</v>
      </c>
      <c r="D579" s="85" t="s">
        <v>1540</v>
      </c>
      <c r="E579" s="85" t="b">
        <v>0</v>
      </c>
      <c r="F579" s="85" t="b">
        <v>0</v>
      </c>
      <c r="G579" s="85" t="b">
        <v>0</v>
      </c>
    </row>
    <row r="580" spans="1:7" ht="15">
      <c r="A580" s="85" t="s">
        <v>2106</v>
      </c>
      <c r="B580" s="85">
        <v>2</v>
      </c>
      <c r="C580" s="122">
        <v>0.0024828488928674976</v>
      </c>
      <c r="D580" s="85" t="s">
        <v>1540</v>
      </c>
      <c r="E580" s="85" t="b">
        <v>1</v>
      </c>
      <c r="F580" s="85" t="b">
        <v>0</v>
      </c>
      <c r="G580" s="85" t="b">
        <v>0</v>
      </c>
    </row>
    <row r="581" spans="1:7" ht="15">
      <c r="A581" s="85" t="s">
        <v>1993</v>
      </c>
      <c r="B581" s="85">
        <v>2</v>
      </c>
      <c r="C581" s="122">
        <v>0.0024828488928674976</v>
      </c>
      <c r="D581" s="85" t="s">
        <v>1540</v>
      </c>
      <c r="E581" s="85" t="b">
        <v>0</v>
      </c>
      <c r="F581" s="85" t="b">
        <v>0</v>
      </c>
      <c r="G581" s="85" t="b">
        <v>0</v>
      </c>
    </row>
    <row r="582" spans="1:7" ht="15">
      <c r="A582" s="85" t="s">
        <v>2102</v>
      </c>
      <c r="B582" s="85">
        <v>2</v>
      </c>
      <c r="C582" s="122">
        <v>0.0024828488928674976</v>
      </c>
      <c r="D582" s="85" t="s">
        <v>1540</v>
      </c>
      <c r="E582" s="85" t="b">
        <v>0</v>
      </c>
      <c r="F582" s="85" t="b">
        <v>0</v>
      </c>
      <c r="G582" s="85" t="b">
        <v>0</v>
      </c>
    </row>
    <row r="583" spans="1:7" ht="15">
      <c r="A583" s="85" t="s">
        <v>2107</v>
      </c>
      <c r="B583" s="85">
        <v>2</v>
      </c>
      <c r="C583" s="122">
        <v>0.0024828488928674976</v>
      </c>
      <c r="D583" s="85" t="s">
        <v>1540</v>
      </c>
      <c r="E583" s="85" t="b">
        <v>0</v>
      </c>
      <c r="F583" s="85" t="b">
        <v>0</v>
      </c>
      <c r="G583" s="85" t="b">
        <v>0</v>
      </c>
    </row>
    <row r="584" spans="1:7" ht="15">
      <c r="A584" s="85" t="s">
        <v>2108</v>
      </c>
      <c r="B584" s="85">
        <v>2</v>
      </c>
      <c r="C584" s="122">
        <v>0.0024828488928674976</v>
      </c>
      <c r="D584" s="85" t="s">
        <v>1540</v>
      </c>
      <c r="E584" s="85" t="b">
        <v>0</v>
      </c>
      <c r="F584" s="85" t="b">
        <v>0</v>
      </c>
      <c r="G584" s="85" t="b">
        <v>0</v>
      </c>
    </row>
    <row r="585" spans="1:7" ht="15">
      <c r="A585" s="85" t="s">
        <v>2112</v>
      </c>
      <c r="B585" s="85">
        <v>2</v>
      </c>
      <c r="C585" s="122">
        <v>0.0024828488928674976</v>
      </c>
      <c r="D585" s="85" t="s">
        <v>1540</v>
      </c>
      <c r="E585" s="85" t="b">
        <v>0</v>
      </c>
      <c r="F585" s="85" t="b">
        <v>0</v>
      </c>
      <c r="G585" s="85" t="b">
        <v>0</v>
      </c>
    </row>
    <row r="586" spans="1:7" ht="15">
      <c r="A586" s="85" t="s">
        <v>2113</v>
      </c>
      <c r="B586" s="85">
        <v>2</v>
      </c>
      <c r="C586" s="122">
        <v>0.0024828488928674976</v>
      </c>
      <c r="D586" s="85" t="s">
        <v>1540</v>
      </c>
      <c r="E586" s="85" t="b">
        <v>0</v>
      </c>
      <c r="F586" s="85" t="b">
        <v>0</v>
      </c>
      <c r="G586" s="85" t="b">
        <v>0</v>
      </c>
    </row>
    <row r="587" spans="1:7" ht="15">
      <c r="A587" s="85" t="s">
        <v>2101</v>
      </c>
      <c r="B587" s="85">
        <v>2</v>
      </c>
      <c r="C587" s="122">
        <v>0.0024828488928674976</v>
      </c>
      <c r="D587" s="85" t="s">
        <v>1540</v>
      </c>
      <c r="E587" s="85" t="b">
        <v>0</v>
      </c>
      <c r="F587" s="85" t="b">
        <v>0</v>
      </c>
      <c r="G587" s="85" t="b">
        <v>0</v>
      </c>
    </row>
    <row r="588" spans="1:7" ht="15">
      <c r="A588" s="85" t="s">
        <v>2029</v>
      </c>
      <c r="B588" s="85">
        <v>2</v>
      </c>
      <c r="C588" s="122">
        <v>0.0024828488928674976</v>
      </c>
      <c r="D588" s="85" t="s">
        <v>1540</v>
      </c>
      <c r="E588" s="85" t="b">
        <v>0</v>
      </c>
      <c r="F588" s="85" t="b">
        <v>0</v>
      </c>
      <c r="G588" s="85" t="b">
        <v>0</v>
      </c>
    </row>
    <row r="589" spans="1:7" ht="15">
      <c r="A589" s="85" t="s">
        <v>2028</v>
      </c>
      <c r="B589" s="85">
        <v>2</v>
      </c>
      <c r="C589" s="122">
        <v>0.0024828488928674976</v>
      </c>
      <c r="D589" s="85" t="s">
        <v>1540</v>
      </c>
      <c r="E589" s="85" t="b">
        <v>0</v>
      </c>
      <c r="F589" s="85" t="b">
        <v>0</v>
      </c>
      <c r="G589" s="85" t="b">
        <v>0</v>
      </c>
    </row>
    <row r="590" spans="1:7" ht="15">
      <c r="A590" s="85" t="s">
        <v>2111</v>
      </c>
      <c r="B590" s="85">
        <v>2</v>
      </c>
      <c r="C590" s="122">
        <v>0.0024828488928674976</v>
      </c>
      <c r="D590" s="85" t="s">
        <v>1540</v>
      </c>
      <c r="E590" s="85" t="b">
        <v>0</v>
      </c>
      <c r="F590" s="85" t="b">
        <v>0</v>
      </c>
      <c r="G590" s="85" t="b">
        <v>0</v>
      </c>
    </row>
    <row r="591" spans="1:7" ht="15">
      <c r="A591" s="85" t="s">
        <v>1970</v>
      </c>
      <c r="B591" s="85">
        <v>2</v>
      </c>
      <c r="C591" s="122">
        <v>0.0024828488928674976</v>
      </c>
      <c r="D591" s="85" t="s">
        <v>1540</v>
      </c>
      <c r="E591" s="85" t="b">
        <v>0</v>
      </c>
      <c r="F591" s="85" t="b">
        <v>0</v>
      </c>
      <c r="G591" s="85" t="b">
        <v>0</v>
      </c>
    </row>
    <row r="592" spans="1:7" ht="15">
      <c r="A592" s="85" t="s">
        <v>2109</v>
      </c>
      <c r="B592" s="85">
        <v>2</v>
      </c>
      <c r="C592" s="122">
        <v>0.0024828488928674976</v>
      </c>
      <c r="D592" s="85" t="s">
        <v>1540</v>
      </c>
      <c r="E592" s="85" t="b">
        <v>0</v>
      </c>
      <c r="F592" s="85" t="b">
        <v>0</v>
      </c>
      <c r="G592" s="85" t="b">
        <v>0</v>
      </c>
    </row>
    <row r="593" spans="1:7" ht="15">
      <c r="A593" s="85" t="s">
        <v>2110</v>
      </c>
      <c r="B593" s="85">
        <v>2</v>
      </c>
      <c r="C593" s="122">
        <v>0.0029939354729421686</v>
      </c>
      <c r="D593" s="85" t="s">
        <v>1540</v>
      </c>
      <c r="E593" s="85" t="b">
        <v>0</v>
      </c>
      <c r="F593" s="85" t="b">
        <v>0</v>
      </c>
      <c r="G593" s="85" t="b">
        <v>0</v>
      </c>
    </row>
    <row r="594" spans="1:7" ht="15">
      <c r="A594" s="85" t="s">
        <v>1625</v>
      </c>
      <c r="B594" s="85">
        <v>2</v>
      </c>
      <c r="C594" s="122">
        <v>0.0024828488928674976</v>
      </c>
      <c r="D594" s="85" t="s">
        <v>1540</v>
      </c>
      <c r="E594" s="85" t="b">
        <v>0</v>
      </c>
      <c r="F594" s="85" t="b">
        <v>0</v>
      </c>
      <c r="G594" s="85" t="b">
        <v>0</v>
      </c>
    </row>
    <row r="595" spans="1:7" ht="15">
      <c r="A595" s="85" t="s">
        <v>225</v>
      </c>
      <c r="B595" s="85">
        <v>2</v>
      </c>
      <c r="C595" s="122">
        <v>0.0024828488928674976</v>
      </c>
      <c r="D595" s="85" t="s">
        <v>1540</v>
      </c>
      <c r="E595" s="85" t="b">
        <v>0</v>
      </c>
      <c r="F595" s="85" t="b">
        <v>0</v>
      </c>
      <c r="G595" s="85" t="b">
        <v>0</v>
      </c>
    </row>
    <row r="596" spans="1:7" ht="15">
      <c r="A596" s="85" t="s">
        <v>2007</v>
      </c>
      <c r="B596" s="85">
        <v>2</v>
      </c>
      <c r="C596" s="122">
        <v>0.0024828488928674976</v>
      </c>
      <c r="D596" s="85" t="s">
        <v>1540</v>
      </c>
      <c r="E596" s="85" t="b">
        <v>0</v>
      </c>
      <c r="F596" s="85" t="b">
        <v>0</v>
      </c>
      <c r="G596" s="85" t="b">
        <v>0</v>
      </c>
    </row>
    <row r="597" spans="1:7" ht="15">
      <c r="A597" s="85" t="s">
        <v>224</v>
      </c>
      <c r="B597" s="85">
        <v>2</v>
      </c>
      <c r="C597" s="122">
        <v>0.0024828488928674976</v>
      </c>
      <c r="D597" s="85" t="s">
        <v>1540</v>
      </c>
      <c r="E597" s="85" t="b">
        <v>0</v>
      </c>
      <c r="F597" s="85" t="b">
        <v>0</v>
      </c>
      <c r="G597" s="85" t="b">
        <v>0</v>
      </c>
    </row>
    <row r="598" spans="1:7" ht="15">
      <c r="A598" s="85" t="s">
        <v>2035</v>
      </c>
      <c r="B598" s="85">
        <v>2</v>
      </c>
      <c r="C598" s="122">
        <v>0.0024828488928674976</v>
      </c>
      <c r="D598" s="85" t="s">
        <v>1540</v>
      </c>
      <c r="E598" s="85" t="b">
        <v>0</v>
      </c>
      <c r="F598" s="85" t="b">
        <v>0</v>
      </c>
      <c r="G598" s="85" t="b">
        <v>0</v>
      </c>
    </row>
    <row r="599" spans="1:7" ht="15">
      <c r="A599" s="85" t="s">
        <v>2036</v>
      </c>
      <c r="B599" s="85">
        <v>2</v>
      </c>
      <c r="C599" s="122">
        <v>0.0024828488928674976</v>
      </c>
      <c r="D599" s="85" t="s">
        <v>1540</v>
      </c>
      <c r="E599" s="85" t="b">
        <v>0</v>
      </c>
      <c r="F599" s="85" t="b">
        <v>0</v>
      </c>
      <c r="G599" s="85" t="b">
        <v>0</v>
      </c>
    </row>
    <row r="600" spans="1:7" ht="15">
      <c r="A600" s="85" t="s">
        <v>2037</v>
      </c>
      <c r="B600" s="85">
        <v>2</v>
      </c>
      <c r="C600" s="122">
        <v>0.0024828488928674976</v>
      </c>
      <c r="D600" s="85" t="s">
        <v>1540</v>
      </c>
      <c r="E600" s="85" t="b">
        <v>0</v>
      </c>
      <c r="F600" s="85" t="b">
        <v>0</v>
      </c>
      <c r="G600" s="85" t="b">
        <v>0</v>
      </c>
    </row>
    <row r="601" spans="1:7" ht="15">
      <c r="A601" s="85" t="s">
        <v>2038</v>
      </c>
      <c r="B601" s="85">
        <v>2</v>
      </c>
      <c r="C601" s="122">
        <v>0.0024828488928674976</v>
      </c>
      <c r="D601" s="85" t="s">
        <v>1540</v>
      </c>
      <c r="E601" s="85" t="b">
        <v>0</v>
      </c>
      <c r="F601" s="85" t="b">
        <v>0</v>
      </c>
      <c r="G601" s="85" t="b">
        <v>0</v>
      </c>
    </row>
    <row r="602" spans="1:7" ht="15">
      <c r="A602" s="85" t="s">
        <v>2039</v>
      </c>
      <c r="B602" s="85">
        <v>2</v>
      </c>
      <c r="C602" s="122">
        <v>0.0024828488928674976</v>
      </c>
      <c r="D602" s="85" t="s">
        <v>1540</v>
      </c>
      <c r="E602" s="85" t="b">
        <v>0</v>
      </c>
      <c r="F602" s="85" t="b">
        <v>0</v>
      </c>
      <c r="G602" s="85" t="b">
        <v>0</v>
      </c>
    </row>
    <row r="603" spans="1:7" ht="15">
      <c r="A603" s="85" t="s">
        <v>2040</v>
      </c>
      <c r="B603" s="85">
        <v>2</v>
      </c>
      <c r="C603" s="122">
        <v>0.0024828488928674976</v>
      </c>
      <c r="D603" s="85" t="s">
        <v>1540</v>
      </c>
      <c r="E603" s="85" t="b">
        <v>1</v>
      </c>
      <c r="F603" s="85" t="b">
        <v>0</v>
      </c>
      <c r="G603" s="85" t="b">
        <v>0</v>
      </c>
    </row>
    <row r="604" spans="1:7" ht="15">
      <c r="A604" s="85" t="s">
        <v>2041</v>
      </c>
      <c r="B604" s="85">
        <v>2</v>
      </c>
      <c r="C604" s="122">
        <v>0.0024828488928674976</v>
      </c>
      <c r="D604" s="85" t="s">
        <v>1540</v>
      </c>
      <c r="E604" s="85" t="b">
        <v>0</v>
      </c>
      <c r="F604" s="85" t="b">
        <v>0</v>
      </c>
      <c r="G604" s="85" t="b">
        <v>0</v>
      </c>
    </row>
    <row r="605" spans="1:7" ht="15">
      <c r="A605" s="85" t="s">
        <v>2042</v>
      </c>
      <c r="B605" s="85">
        <v>2</v>
      </c>
      <c r="C605" s="122">
        <v>0.0024828488928674976</v>
      </c>
      <c r="D605" s="85" t="s">
        <v>1540</v>
      </c>
      <c r="E605" s="85" t="b">
        <v>0</v>
      </c>
      <c r="F605" s="85" t="b">
        <v>0</v>
      </c>
      <c r="G605" s="85" t="b">
        <v>0</v>
      </c>
    </row>
    <row r="606" spans="1:7" ht="15">
      <c r="A606" s="85" t="s">
        <v>2169</v>
      </c>
      <c r="B606" s="85">
        <v>2</v>
      </c>
      <c r="C606" s="122">
        <v>0.0024828488928674976</v>
      </c>
      <c r="D606" s="85" t="s">
        <v>1540</v>
      </c>
      <c r="E606" s="85" t="b">
        <v>0</v>
      </c>
      <c r="F606" s="85" t="b">
        <v>0</v>
      </c>
      <c r="G606" s="85" t="b">
        <v>0</v>
      </c>
    </row>
    <row r="607" spans="1:7" ht="15">
      <c r="A607" s="85" t="s">
        <v>2170</v>
      </c>
      <c r="B607" s="85">
        <v>2</v>
      </c>
      <c r="C607" s="122">
        <v>0.0024828488928674976</v>
      </c>
      <c r="D607" s="85" t="s">
        <v>1540</v>
      </c>
      <c r="E607" s="85" t="b">
        <v>0</v>
      </c>
      <c r="F607" s="85" t="b">
        <v>0</v>
      </c>
      <c r="G607" s="85" t="b">
        <v>0</v>
      </c>
    </row>
    <row r="608" spans="1:7" ht="15">
      <c r="A608" s="85" t="s">
        <v>2171</v>
      </c>
      <c r="B608" s="85">
        <v>2</v>
      </c>
      <c r="C608" s="122">
        <v>0.0024828488928674976</v>
      </c>
      <c r="D608" s="85" t="s">
        <v>1540</v>
      </c>
      <c r="E608" s="85" t="b">
        <v>0</v>
      </c>
      <c r="F608" s="85" t="b">
        <v>0</v>
      </c>
      <c r="G608" s="85" t="b">
        <v>0</v>
      </c>
    </row>
    <row r="609" spans="1:7" ht="15">
      <c r="A609" s="85" t="s">
        <v>2172</v>
      </c>
      <c r="B609" s="85">
        <v>2</v>
      </c>
      <c r="C609" s="122">
        <v>0.0024828488928674976</v>
      </c>
      <c r="D609" s="85" t="s">
        <v>1540</v>
      </c>
      <c r="E609" s="85" t="b">
        <v>0</v>
      </c>
      <c r="F609" s="85" t="b">
        <v>0</v>
      </c>
      <c r="G609" s="85" t="b">
        <v>0</v>
      </c>
    </row>
    <row r="610" spans="1:7" ht="15">
      <c r="A610" s="85" t="s">
        <v>2011</v>
      </c>
      <c r="B610" s="85">
        <v>2</v>
      </c>
      <c r="C610" s="122">
        <v>0.0024828488928674976</v>
      </c>
      <c r="D610" s="85" t="s">
        <v>1540</v>
      </c>
      <c r="E610" s="85" t="b">
        <v>0</v>
      </c>
      <c r="F610" s="85" t="b">
        <v>0</v>
      </c>
      <c r="G610" s="85" t="b">
        <v>0</v>
      </c>
    </row>
    <row r="611" spans="1:7" ht="15">
      <c r="A611" s="85" t="s">
        <v>2173</v>
      </c>
      <c r="B611" s="85">
        <v>2</v>
      </c>
      <c r="C611" s="122">
        <v>0.0024828488928674976</v>
      </c>
      <c r="D611" s="85" t="s">
        <v>1540</v>
      </c>
      <c r="E611" s="85" t="b">
        <v>0</v>
      </c>
      <c r="F611" s="85" t="b">
        <v>0</v>
      </c>
      <c r="G611" s="85" t="b">
        <v>0</v>
      </c>
    </row>
    <row r="612" spans="1:7" ht="15">
      <c r="A612" s="85" t="s">
        <v>2174</v>
      </c>
      <c r="B612" s="85">
        <v>2</v>
      </c>
      <c r="C612" s="122">
        <v>0.0024828488928674976</v>
      </c>
      <c r="D612" s="85" t="s">
        <v>1540</v>
      </c>
      <c r="E612" s="85" t="b">
        <v>0</v>
      </c>
      <c r="F612" s="85" t="b">
        <v>0</v>
      </c>
      <c r="G612" s="85" t="b">
        <v>0</v>
      </c>
    </row>
    <row r="613" spans="1:7" ht="15">
      <c r="A613" s="85" t="s">
        <v>1626</v>
      </c>
      <c r="B613" s="85">
        <v>2</v>
      </c>
      <c r="C613" s="122">
        <v>0.0024828488928674976</v>
      </c>
      <c r="D613" s="85" t="s">
        <v>1540</v>
      </c>
      <c r="E613" s="85" t="b">
        <v>0</v>
      </c>
      <c r="F613" s="85" t="b">
        <v>0</v>
      </c>
      <c r="G613" s="85" t="b">
        <v>0</v>
      </c>
    </row>
    <row r="614" spans="1:7" ht="15">
      <c r="A614" s="85" t="s">
        <v>477</v>
      </c>
      <c r="B614" s="85">
        <v>12</v>
      </c>
      <c r="C614" s="122">
        <v>0.008811709242562086</v>
      </c>
      <c r="D614" s="85" t="s">
        <v>1541</v>
      </c>
      <c r="E614" s="85" t="b">
        <v>0</v>
      </c>
      <c r="F614" s="85" t="b">
        <v>0</v>
      </c>
      <c r="G614" s="85" t="b">
        <v>0</v>
      </c>
    </row>
    <row r="615" spans="1:7" ht="15">
      <c r="A615" s="85" t="s">
        <v>1672</v>
      </c>
      <c r="B615" s="85">
        <v>11</v>
      </c>
      <c r="C615" s="122">
        <v>0.017480331447813757</v>
      </c>
      <c r="D615" s="85" t="s">
        <v>1541</v>
      </c>
      <c r="E615" s="85" t="b">
        <v>0</v>
      </c>
      <c r="F615" s="85" t="b">
        <v>0</v>
      </c>
      <c r="G615" s="85" t="b">
        <v>0</v>
      </c>
    </row>
    <row r="616" spans="1:7" ht="15">
      <c r="A616" s="85" t="s">
        <v>237</v>
      </c>
      <c r="B616" s="85">
        <v>10</v>
      </c>
      <c r="C616" s="122">
        <v>0.013408078249463547</v>
      </c>
      <c r="D616" s="85" t="s">
        <v>1541</v>
      </c>
      <c r="E616" s="85" t="b">
        <v>0</v>
      </c>
      <c r="F616" s="85" t="b">
        <v>0</v>
      </c>
      <c r="G616" s="85" t="b">
        <v>0</v>
      </c>
    </row>
    <row r="617" spans="1:7" ht="15">
      <c r="A617" s="85" t="s">
        <v>1671</v>
      </c>
      <c r="B617" s="85">
        <v>9</v>
      </c>
      <c r="C617" s="122">
        <v>0.016835718117845407</v>
      </c>
      <c r="D617" s="85" t="s">
        <v>1541</v>
      </c>
      <c r="E617" s="85" t="b">
        <v>0</v>
      </c>
      <c r="F617" s="85" t="b">
        <v>0</v>
      </c>
      <c r="G617" s="85" t="b">
        <v>0</v>
      </c>
    </row>
    <row r="618" spans="1:7" ht="15">
      <c r="A618" s="85" t="s">
        <v>1685</v>
      </c>
      <c r="B618" s="85">
        <v>4</v>
      </c>
      <c r="C618" s="122">
        <v>0.014627721682691485</v>
      </c>
      <c r="D618" s="85" t="s">
        <v>1541</v>
      </c>
      <c r="E618" s="85" t="b">
        <v>0</v>
      </c>
      <c r="F618" s="85" t="b">
        <v>0</v>
      </c>
      <c r="G618" s="85" t="b">
        <v>0</v>
      </c>
    </row>
    <row r="619" spans="1:7" ht="15">
      <c r="A619" s="85" t="s">
        <v>1680</v>
      </c>
      <c r="B619" s="85">
        <v>3</v>
      </c>
      <c r="C619" s="122">
        <v>0.010970791262018614</v>
      </c>
      <c r="D619" s="85" t="s">
        <v>1541</v>
      </c>
      <c r="E619" s="85" t="b">
        <v>0</v>
      </c>
      <c r="F619" s="85" t="b">
        <v>0</v>
      </c>
      <c r="G619" s="85" t="b">
        <v>0</v>
      </c>
    </row>
    <row r="620" spans="1:7" ht="15">
      <c r="A620" s="85" t="s">
        <v>1615</v>
      </c>
      <c r="B620" s="85">
        <v>3</v>
      </c>
      <c r="C620" s="122">
        <v>0.010970791262018614</v>
      </c>
      <c r="D620" s="85" t="s">
        <v>1541</v>
      </c>
      <c r="E620" s="85" t="b">
        <v>0</v>
      </c>
      <c r="F620" s="85" t="b">
        <v>0</v>
      </c>
      <c r="G620" s="85" t="b">
        <v>0</v>
      </c>
    </row>
    <row r="621" spans="1:7" ht="15">
      <c r="A621" s="85" t="s">
        <v>1678</v>
      </c>
      <c r="B621" s="85">
        <v>2</v>
      </c>
      <c r="C621" s="122">
        <v>0.009023484715672745</v>
      </c>
      <c r="D621" s="85" t="s">
        <v>1541</v>
      </c>
      <c r="E621" s="85" t="b">
        <v>0</v>
      </c>
      <c r="F621" s="85" t="b">
        <v>0</v>
      </c>
      <c r="G621" s="85" t="b">
        <v>0</v>
      </c>
    </row>
    <row r="622" spans="1:7" ht="15">
      <c r="A622" s="85" t="s">
        <v>1686</v>
      </c>
      <c r="B622" s="85">
        <v>2</v>
      </c>
      <c r="C622" s="122">
        <v>0.009023484715672745</v>
      </c>
      <c r="D622" s="85" t="s">
        <v>1541</v>
      </c>
      <c r="E622" s="85" t="b">
        <v>1</v>
      </c>
      <c r="F622" s="85" t="b">
        <v>0</v>
      </c>
      <c r="G622" s="85" t="b">
        <v>0</v>
      </c>
    </row>
    <row r="623" spans="1:7" ht="15">
      <c r="A623" s="85" t="s">
        <v>1687</v>
      </c>
      <c r="B623" s="85">
        <v>2</v>
      </c>
      <c r="C623" s="122">
        <v>0.011946106032798774</v>
      </c>
      <c r="D623" s="85" t="s">
        <v>1541</v>
      </c>
      <c r="E623" s="85" t="b">
        <v>0</v>
      </c>
      <c r="F623" s="85" t="b">
        <v>0</v>
      </c>
      <c r="G623" s="85" t="b">
        <v>0</v>
      </c>
    </row>
    <row r="624" spans="1:7" ht="15">
      <c r="A624" s="85" t="s">
        <v>1923</v>
      </c>
      <c r="B624" s="85">
        <v>2</v>
      </c>
      <c r="C624" s="122">
        <v>0.009023484715672745</v>
      </c>
      <c r="D624" s="85" t="s">
        <v>1541</v>
      </c>
      <c r="E624" s="85" t="b">
        <v>0</v>
      </c>
      <c r="F624" s="85" t="b">
        <v>0</v>
      </c>
      <c r="G624" s="85" t="b">
        <v>0</v>
      </c>
    </row>
    <row r="625" spans="1:7" ht="15">
      <c r="A625" s="85" t="s">
        <v>1679</v>
      </c>
      <c r="B625" s="85">
        <v>2</v>
      </c>
      <c r="C625" s="122">
        <v>0.009023484715672745</v>
      </c>
      <c r="D625" s="85" t="s">
        <v>1541</v>
      </c>
      <c r="E625" s="85" t="b">
        <v>0</v>
      </c>
      <c r="F625" s="85" t="b">
        <v>0</v>
      </c>
      <c r="G625" s="85" t="b">
        <v>0</v>
      </c>
    </row>
    <row r="626" spans="1:7" ht="15">
      <c r="A626" s="85" t="s">
        <v>1911</v>
      </c>
      <c r="B626" s="85">
        <v>2</v>
      </c>
      <c r="C626" s="122">
        <v>0.009023484715672745</v>
      </c>
      <c r="D626" s="85" t="s">
        <v>1541</v>
      </c>
      <c r="E626" s="85" t="b">
        <v>0</v>
      </c>
      <c r="F626" s="85" t="b">
        <v>0</v>
      </c>
      <c r="G626" s="85" t="b">
        <v>0</v>
      </c>
    </row>
    <row r="627" spans="1:7" ht="15">
      <c r="A627" s="85" t="s">
        <v>1910</v>
      </c>
      <c r="B627" s="85">
        <v>2</v>
      </c>
      <c r="C627" s="122">
        <v>0.009023484715672745</v>
      </c>
      <c r="D627" s="85" t="s">
        <v>1541</v>
      </c>
      <c r="E627" s="85" t="b">
        <v>0</v>
      </c>
      <c r="F627" s="85" t="b">
        <v>0</v>
      </c>
      <c r="G627" s="85" t="b">
        <v>0</v>
      </c>
    </row>
    <row r="628" spans="1:7" ht="15">
      <c r="A628" s="85" t="s">
        <v>2068</v>
      </c>
      <c r="B628" s="85">
        <v>2</v>
      </c>
      <c r="C628" s="122">
        <v>0.011946106032798774</v>
      </c>
      <c r="D628" s="85" t="s">
        <v>1541</v>
      </c>
      <c r="E628" s="85" t="b">
        <v>0</v>
      </c>
      <c r="F628" s="85" t="b">
        <v>0</v>
      </c>
      <c r="G628" s="85" t="b">
        <v>0</v>
      </c>
    </row>
    <row r="629" spans="1:7" ht="15">
      <c r="A629" s="85" t="s">
        <v>2057</v>
      </c>
      <c r="B629" s="85">
        <v>2</v>
      </c>
      <c r="C629" s="122">
        <v>0.009023484715672745</v>
      </c>
      <c r="D629" s="85" t="s">
        <v>1541</v>
      </c>
      <c r="E629" s="85" t="b">
        <v>0</v>
      </c>
      <c r="F629" s="85" t="b">
        <v>0</v>
      </c>
      <c r="G629" s="85" t="b">
        <v>0</v>
      </c>
    </row>
    <row r="630" spans="1:7" ht="15">
      <c r="A630" s="85" t="s">
        <v>1915</v>
      </c>
      <c r="B630" s="85">
        <v>2</v>
      </c>
      <c r="C630" s="122">
        <v>0.011946106032798774</v>
      </c>
      <c r="D630" s="85" t="s">
        <v>1541</v>
      </c>
      <c r="E630" s="85" t="b">
        <v>0</v>
      </c>
      <c r="F630" s="85" t="b">
        <v>0</v>
      </c>
      <c r="G630" s="85" t="b">
        <v>0</v>
      </c>
    </row>
    <row r="631" spans="1:7" ht="15">
      <c r="A631" s="85" t="s">
        <v>1947</v>
      </c>
      <c r="B631" s="85">
        <v>2</v>
      </c>
      <c r="C631" s="122">
        <v>0.009023484715672745</v>
      </c>
      <c r="D631" s="85" t="s">
        <v>1541</v>
      </c>
      <c r="E631" s="85" t="b">
        <v>1</v>
      </c>
      <c r="F631" s="85" t="b">
        <v>0</v>
      </c>
      <c r="G631" s="85" t="b">
        <v>0</v>
      </c>
    </row>
    <row r="632" spans="1:7" ht="15">
      <c r="A632" s="85" t="s">
        <v>253</v>
      </c>
      <c r="B632" s="85">
        <v>2</v>
      </c>
      <c r="C632" s="122">
        <v>0.009023484715672745</v>
      </c>
      <c r="D632" s="85" t="s">
        <v>1541</v>
      </c>
      <c r="E632" s="85" t="b">
        <v>0</v>
      </c>
      <c r="F632" s="85" t="b">
        <v>0</v>
      </c>
      <c r="G632" s="85" t="b">
        <v>0</v>
      </c>
    </row>
    <row r="633" spans="1:7" ht="15">
      <c r="A633" s="85" t="s">
        <v>255</v>
      </c>
      <c r="B633" s="85">
        <v>2</v>
      </c>
      <c r="C633" s="122">
        <v>0.009023484715672745</v>
      </c>
      <c r="D633" s="85" t="s">
        <v>1541</v>
      </c>
      <c r="E633" s="85" t="b">
        <v>0</v>
      </c>
      <c r="F633" s="85" t="b">
        <v>0</v>
      </c>
      <c r="G633" s="85" t="b">
        <v>0</v>
      </c>
    </row>
    <row r="634" spans="1:7" ht="15">
      <c r="A634" s="85" t="s">
        <v>1919</v>
      </c>
      <c r="B634" s="85">
        <v>2</v>
      </c>
      <c r="C634" s="122">
        <v>0.011946106032798774</v>
      </c>
      <c r="D634" s="85" t="s">
        <v>1541</v>
      </c>
      <c r="E634" s="85" t="b">
        <v>0</v>
      </c>
      <c r="F634" s="85" t="b">
        <v>0</v>
      </c>
      <c r="G634" s="85" t="b">
        <v>0</v>
      </c>
    </row>
    <row r="635" spans="1:7" ht="15">
      <c r="A635" s="85" t="s">
        <v>231</v>
      </c>
      <c r="B635" s="85">
        <v>12</v>
      </c>
      <c r="C635" s="122">
        <v>0</v>
      </c>
      <c r="D635" s="85" t="s">
        <v>1542</v>
      </c>
      <c r="E635" s="85" t="b">
        <v>0</v>
      </c>
      <c r="F635" s="85" t="b">
        <v>0</v>
      </c>
      <c r="G635" s="85" t="b">
        <v>0</v>
      </c>
    </row>
    <row r="636" spans="1:7" ht="15">
      <c r="A636" s="85" t="s">
        <v>237</v>
      </c>
      <c r="B636" s="85">
        <v>12</v>
      </c>
      <c r="C636" s="122">
        <v>0</v>
      </c>
      <c r="D636" s="85" t="s">
        <v>1542</v>
      </c>
      <c r="E636" s="85" t="b">
        <v>0</v>
      </c>
      <c r="F636" s="85" t="b">
        <v>0</v>
      </c>
      <c r="G636" s="85" t="b">
        <v>0</v>
      </c>
    </row>
    <row r="637" spans="1:7" ht="15">
      <c r="A637" s="85" t="s">
        <v>1674</v>
      </c>
      <c r="B637" s="85">
        <v>6</v>
      </c>
      <c r="C637" s="122">
        <v>0</v>
      </c>
      <c r="D637" s="85" t="s">
        <v>1542</v>
      </c>
      <c r="E637" s="85" t="b">
        <v>0</v>
      </c>
      <c r="F637" s="85" t="b">
        <v>0</v>
      </c>
      <c r="G637" s="85" t="b">
        <v>0</v>
      </c>
    </row>
    <row r="638" spans="1:7" ht="15">
      <c r="A638" s="85" t="s">
        <v>225</v>
      </c>
      <c r="B638" s="85">
        <v>6</v>
      </c>
      <c r="C638" s="122">
        <v>0</v>
      </c>
      <c r="D638" s="85" t="s">
        <v>1542</v>
      </c>
      <c r="E638" s="85" t="b">
        <v>0</v>
      </c>
      <c r="F638" s="85" t="b">
        <v>0</v>
      </c>
      <c r="G638" s="85" t="b">
        <v>0</v>
      </c>
    </row>
    <row r="639" spans="1:7" ht="15">
      <c r="A639" s="85" t="s">
        <v>243</v>
      </c>
      <c r="B639" s="85">
        <v>6</v>
      </c>
      <c r="C639" s="122">
        <v>0</v>
      </c>
      <c r="D639" s="85" t="s">
        <v>1542</v>
      </c>
      <c r="E639" s="85" t="b">
        <v>0</v>
      </c>
      <c r="F639" s="85" t="b">
        <v>0</v>
      </c>
      <c r="G639" s="85" t="b">
        <v>0</v>
      </c>
    </row>
    <row r="640" spans="1:7" ht="15">
      <c r="A640" s="85" t="s">
        <v>291</v>
      </c>
      <c r="B640" s="85">
        <v>3</v>
      </c>
      <c r="C640" s="122">
        <v>0.015570517017102475</v>
      </c>
      <c r="D640" s="85" t="s">
        <v>1542</v>
      </c>
      <c r="E640" s="85" t="b">
        <v>0</v>
      </c>
      <c r="F640" s="85" t="b">
        <v>0</v>
      </c>
      <c r="G640" s="85" t="b">
        <v>0</v>
      </c>
    </row>
    <row r="641" spans="1:7" ht="15">
      <c r="A641" s="85" t="s">
        <v>290</v>
      </c>
      <c r="B641" s="85">
        <v>3</v>
      </c>
      <c r="C641" s="122">
        <v>0.015570517017102475</v>
      </c>
      <c r="D641" s="85" t="s">
        <v>1542</v>
      </c>
      <c r="E641" s="85" t="b">
        <v>0</v>
      </c>
      <c r="F641" s="85" t="b">
        <v>0</v>
      </c>
      <c r="G641" s="85" t="b">
        <v>0</v>
      </c>
    </row>
    <row r="642" spans="1:7" ht="15">
      <c r="A642" s="85" t="s">
        <v>289</v>
      </c>
      <c r="B642" s="85">
        <v>3</v>
      </c>
      <c r="C642" s="122">
        <v>0.015570517017102475</v>
      </c>
      <c r="D642" s="85" t="s">
        <v>1542</v>
      </c>
      <c r="E642" s="85" t="b">
        <v>0</v>
      </c>
      <c r="F642" s="85" t="b">
        <v>0</v>
      </c>
      <c r="G642" s="85" t="b">
        <v>0</v>
      </c>
    </row>
    <row r="643" spans="1:7" ht="15">
      <c r="A643" s="85" t="s">
        <v>245</v>
      </c>
      <c r="B643" s="85">
        <v>3</v>
      </c>
      <c r="C643" s="122">
        <v>0.015570517017102475</v>
      </c>
      <c r="D643" s="85" t="s">
        <v>1542</v>
      </c>
      <c r="E643" s="85" t="b">
        <v>0</v>
      </c>
      <c r="F643" s="85" t="b">
        <v>0</v>
      </c>
      <c r="G643" s="85" t="b">
        <v>0</v>
      </c>
    </row>
    <row r="644" spans="1:7" ht="15">
      <c r="A644" s="85" t="s">
        <v>244</v>
      </c>
      <c r="B644" s="85">
        <v>3</v>
      </c>
      <c r="C644" s="122">
        <v>0.015570517017102475</v>
      </c>
      <c r="D644" s="85" t="s">
        <v>1542</v>
      </c>
      <c r="E644" s="85" t="b">
        <v>0</v>
      </c>
      <c r="F644" s="85" t="b">
        <v>0</v>
      </c>
      <c r="G644" s="85" t="b">
        <v>0</v>
      </c>
    </row>
    <row r="645" spans="1:7" ht="15">
      <c r="A645" s="85" t="s">
        <v>477</v>
      </c>
      <c r="B645" s="85">
        <v>10</v>
      </c>
      <c r="C645" s="122">
        <v>0.008910246077941343</v>
      </c>
      <c r="D645" s="85" t="s">
        <v>1543</v>
      </c>
      <c r="E645" s="85" t="b">
        <v>0</v>
      </c>
      <c r="F645" s="85" t="b">
        <v>0</v>
      </c>
      <c r="G645" s="85" t="b">
        <v>0</v>
      </c>
    </row>
    <row r="646" spans="1:7" ht="15">
      <c r="A646" s="85" t="s">
        <v>237</v>
      </c>
      <c r="B646" s="85">
        <v>7</v>
      </c>
      <c r="C646" s="122">
        <v>0.012848841278340661</v>
      </c>
      <c r="D646" s="85" t="s">
        <v>1543</v>
      </c>
      <c r="E646" s="85" t="b">
        <v>0</v>
      </c>
      <c r="F646" s="85" t="b">
        <v>0</v>
      </c>
      <c r="G646" s="85" t="b">
        <v>0</v>
      </c>
    </row>
    <row r="647" spans="1:7" ht="15">
      <c r="A647" s="85" t="s">
        <v>1690</v>
      </c>
      <c r="B647" s="85">
        <v>5</v>
      </c>
      <c r="C647" s="122">
        <v>0.013632866809214</v>
      </c>
      <c r="D647" s="85" t="s">
        <v>1543</v>
      </c>
      <c r="E647" s="85" t="b">
        <v>0</v>
      </c>
      <c r="F647" s="85" t="b">
        <v>0</v>
      </c>
      <c r="G647" s="85" t="b">
        <v>0</v>
      </c>
    </row>
    <row r="648" spans="1:7" ht="15">
      <c r="A648" s="85" t="s">
        <v>1644</v>
      </c>
      <c r="B648" s="85">
        <v>5</v>
      </c>
      <c r="C648" s="122">
        <v>0.020396548199956573</v>
      </c>
      <c r="D648" s="85" t="s">
        <v>1543</v>
      </c>
      <c r="E648" s="85" t="b">
        <v>1</v>
      </c>
      <c r="F648" s="85" t="b">
        <v>0</v>
      </c>
      <c r="G648" s="85" t="b">
        <v>0</v>
      </c>
    </row>
    <row r="649" spans="1:7" ht="15">
      <c r="A649" s="85" t="s">
        <v>248</v>
      </c>
      <c r="B649" s="85">
        <v>4</v>
      </c>
      <c r="C649" s="122">
        <v>0.0206121473174209</v>
      </c>
      <c r="D649" s="85" t="s">
        <v>1543</v>
      </c>
      <c r="E649" s="85" t="b">
        <v>0</v>
      </c>
      <c r="F649" s="85" t="b">
        <v>0</v>
      </c>
      <c r="G649" s="85" t="b">
        <v>0</v>
      </c>
    </row>
    <row r="650" spans="1:7" ht="15">
      <c r="A650" s="85" t="s">
        <v>1671</v>
      </c>
      <c r="B650" s="85">
        <v>4</v>
      </c>
      <c r="C650" s="122">
        <v>0.013269952301226236</v>
      </c>
      <c r="D650" s="85" t="s">
        <v>1543</v>
      </c>
      <c r="E650" s="85" t="b">
        <v>0</v>
      </c>
      <c r="F650" s="85" t="b">
        <v>0</v>
      </c>
      <c r="G650" s="85" t="b">
        <v>0</v>
      </c>
    </row>
    <row r="651" spans="1:7" ht="15">
      <c r="A651" s="85" t="s">
        <v>1615</v>
      </c>
      <c r="B651" s="85">
        <v>4</v>
      </c>
      <c r="C651" s="122">
        <v>0.013269952301226236</v>
      </c>
      <c r="D651" s="85" t="s">
        <v>1543</v>
      </c>
      <c r="E651" s="85" t="b">
        <v>0</v>
      </c>
      <c r="F651" s="85" t="b">
        <v>0</v>
      </c>
      <c r="G651" s="85" t="b">
        <v>0</v>
      </c>
    </row>
    <row r="652" spans="1:7" ht="15">
      <c r="A652" s="85" t="s">
        <v>1691</v>
      </c>
      <c r="B652" s="85">
        <v>4</v>
      </c>
      <c r="C652" s="122">
        <v>0.0206121473174209</v>
      </c>
      <c r="D652" s="85" t="s">
        <v>1543</v>
      </c>
      <c r="E652" s="85" t="b">
        <v>0</v>
      </c>
      <c r="F652" s="85" t="b">
        <v>0</v>
      </c>
      <c r="G652" s="85" t="b">
        <v>0</v>
      </c>
    </row>
    <row r="653" spans="1:7" ht="15">
      <c r="A653" s="85" t="s">
        <v>224</v>
      </c>
      <c r="B653" s="85">
        <v>3</v>
      </c>
      <c r="C653" s="122">
        <v>0.012237928919973943</v>
      </c>
      <c r="D653" s="85" t="s">
        <v>1543</v>
      </c>
      <c r="E653" s="85" t="b">
        <v>0</v>
      </c>
      <c r="F653" s="85" t="b">
        <v>0</v>
      </c>
      <c r="G653" s="85" t="b">
        <v>0</v>
      </c>
    </row>
    <row r="654" spans="1:7" ht="15">
      <c r="A654" s="85" t="s">
        <v>1692</v>
      </c>
      <c r="B654" s="85">
        <v>3</v>
      </c>
      <c r="C654" s="122">
        <v>0.012237928919973943</v>
      </c>
      <c r="D654" s="85" t="s">
        <v>1543</v>
      </c>
      <c r="E654" s="85" t="b">
        <v>0</v>
      </c>
      <c r="F654" s="85" t="b">
        <v>0</v>
      </c>
      <c r="G654" s="85" t="b">
        <v>0</v>
      </c>
    </row>
    <row r="655" spans="1:7" ht="15">
      <c r="A655" s="85" t="s">
        <v>1921</v>
      </c>
      <c r="B655" s="85">
        <v>3</v>
      </c>
      <c r="C655" s="122">
        <v>0.012237928919973943</v>
      </c>
      <c r="D655" s="85" t="s">
        <v>1543</v>
      </c>
      <c r="E655" s="85" t="b">
        <v>0</v>
      </c>
      <c r="F655" s="85" t="b">
        <v>0</v>
      </c>
      <c r="G655" s="85" t="b">
        <v>0</v>
      </c>
    </row>
    <row r="656" spans="1:7" ht="15">
      <c r="A656" s="85" t="s">
        <v>225</v>
      </c>
      <c r="B656" s="85">
        <v>3</v>
      </c>
      <c r="C656" s="122">
        <v>0.012237928919973943</v>
      </c>
      <c r="D656" s="85" t="s">
        <v>1543</v>
      </c>
      <c r="E656" s="85" t="b">
        <v>0</v>
      </c>
      <c r="F656" s="85" t="b">
        <v>0</v>
      </c>
      <c r="G656" s="85" t="b">
        <v>0</v>
      </c>
    </row>
    <row r="657" spans="1:7" ht="15">
      <c r="A657" s="85" t="s">
        <v>1672</v>
      </c>
      <c r="B657" s="85">
        <v>3</v>
      </c>
      <c r="C657" s="122">
        <v>0.012237928919973943</v>
      </c>
      <c r="D657" s="85" t="s">
        <v>1543</v>
      </c>
      <c r="E657" s="85" t="b">
        <v>0</v>
      </c>
      <c r="F657" s="85" t="b">
        <v>0</v>
      </c>
      <c r="G657" s="85" t="b">
        <v>0</v>
      </c>
    </row>
    <row r="658" spans="1:7" ht="15">
      <c r="A658" s="85" t="s">
        <v>2004</v>
      </c>
      <c r="B658" s="85">
        <v>3</v>
      </c>
      <c r="C658" s="122">
        <v>0.012237928919973943</v>
      </c>
      <c r="D658" s="85" t="s">
        <v>1543</v>
      </c>
      <c r="E658" s="85" t="b">
        <v>0</v>
      </c>
      <c r="F658" s="85" t="b">
        <v>0</v>
      </c>
      <c r="G658" s="85" t="b">
        <v>0</v>
      </c>
    </row>
    <row r="659" spans="1:7" ht="15">
      <c r="A659" s="85" t="s">
        <v>1936</v>
      </c>
      <c r="B659" s="85">
        <v>3</v>
      </c>
      <c r="C659" s="122">
        <v>0.012237928919973943</v>
      </c>
      <c r="D659" s="85" t="s">
        <v>1543</v>
      </c>
      <c r="E659" s="85" t="b">
        <v>1</v>
      </c>
      <c r="F659" s="85" t="b">
        <v>0</v>
      </c>
      <c r="G659" s="85" t="b">
        <v>0</v>
      </c>
    </row>
    <row r="660" spans="1:7" ht="15">
      <c r="A660" s="85" t="s">
        <v>2005</v>
      </c>
      <c r="B660" s="85">
        <v>3</v>
      </c>
      <c r="C660" s="122">
        <v>0.012237928919973943</v>
      </c>
      <c r="D660" s="85" t="s">
        <v>1543</v>
      </c>
      <c r="E660" s="85" t="b">
        <v>0</v>
      </c>
      <c r="F660" s="85" t="b">
        <v>0</v>
      </c>
      <c r="G660" s="85" t="b">
        <v>0</v>
      </c>
    </row>
    <row r="661" spans="1:7" ht="15">
      <c r="A661" s="85" t="s">
        <v>1937</v>
      </c>
      <c r="B661" s="85">
        <v>3</v>
      </c>
      <c r="C661" s="122">
        <v>0.012237928919973943</v>
      </c>
      <c r="D661" s="85" t="s">
        <v>1543</v>
      </c>
      <c r="E661" s="85" t="b">
        <v>0</v>
      </c>
      <c r="F661" s="85" t="b">
        <v>0</v>
      </c>
      <c r="G661" s="85" t="b">
        <v>0</v>
      </c>
    </row>
    <row r="662" spans="1:7" ht="15">
      <c r="A662" s="85" t="s">
        <v>249</v>
      </c>
      <c r="B662" s="85">
        <v>2</v>
      </c>
      <c r="C662" s="122">
        <v>0.01030607365871045</v>
      </c>
      <c r="D662" s="85" t="s">
        <v>1543</v>
      </c>
      <c r="E662" s="85" t="b">
        <v>0</v>
      </c>
      <c r="F662" s="85" t="b">
        <v>0</v>
      </c>
      <c r="G662" s="85" t="b">
        <v>0</v>
      </c>
    </row>
    <row r="663" spans="1:7" ht="15">
      <c r="A663" s="85" t="s">
        <v>2070</v>
      </c>
      <c r="B663" s="85">
        <v>2</v>
      </c>
      <c r="C663" s="122">
        <v>0.01030607365871045</v>
      </c>
      <c r="D663" s="85" t="s">
        <v>1543</v>
      </c>
      <c r="E663" s="85" t="b">
        <v>0</v>
      </c>
      <c r="F663" s="85" t="b">
        <v>0</v>
      </c>
      <c r="G663" s="85" t="b">
        <v>0</v>
      </c>
    </row>
    <row r="664" spans="1:7" ht="15">
      <c r="A664" s="85" t="s">
        <v>1970</v>
      </c>
      <c r="B664" s="85">
        <v>2</v>
      </c>
      <c r="C664" s="122">
        <v>0.01030607365871045</v>
      </c>
      <c r="D664" s="85" t="s">
        <v>1543</v>
      </c>
      <c r="E664" s="85" t="b">
        <v>0</v>
      </c>
      <c r="F664" s="85" t="b">
        <v>0</v>
      </c>
      <c r="G664" s="85" t="b">
        <v>0</v>
      </c>
    </row>
    <row r="665" spans="1:7" ht="15">
      <c r="A665" s="85" t="s">
        <v>1640</v>
      </c>
      <c r="B665" s="85">
        <v>2</v>
      </c>
      <c r="C665" s="122">
        <v>0.01030607365871045</v>
      </c>
      <c r="D665" s="85" t="s">
        <v>1543</v>
      </c>
      <c r="E665" s="85" t="b">
        <v>0</v>
      </c>
      <c r="F665" s="85" t="b">
        <v>0</v>
      </c>
      <c r="G665" s="85" t="b">
        <v>0</v>
      </c>
    </row>
    <row r="666" spans="1:7" ht="15">
      <c r="A666" s="85" t="s">
        <v>2033</v>
      </c>
      <c r="B666" s="85">
        <v>2</v>
      </c>
      <c r="C666" s="122">
        <v>0.01030607365871045</v>
      </c>
      <c r="D666" s="85" t="s">
        <v>1543</v>
      </c>
      <c r="E666" s="85" t="b">
        <v>0</v>
      </c>
      <c r="F666" s="85" t="b">
        <v>0</v>
      </c>
      <c r="G666" s="85" t="b">
        <v>0</v>
      </c>
    </row>
    <row r="667" spans="1:7" ht="15">
      <c r="A667" s="85" t="s">
        <v>2034</v>
      </c>
      <c r="B667" s="85">
        <v>2</v>
      </c>
      <c r="C667" s="122">
        <v>0.01030607365871045</v>
      </c>
      <c r="D667" s="85" t="s">
        <v>1543</v>
      </c>
      <c r="E667" s="85" t="b">
        <v>0</v>
      </c>
      <c r="F667" s="85" t="b">
        <v>0</v>
      </c>
      <c r="G667" s="85" t="b">
        <v>0</v>
      </c>
    </row>
    <row r="668" spans="1:7" ht="15">
      <c r="A668" s="85" t="s">
        <v>1918</v>
      </c>
      <c r="B668" s="85">
        <v>2</v>
      </c>
      <c r="C668" s="122">
        <v>0.01030607365871045</v>
      </c>
      <c r="D668" s="85" t="s">
        <v>1543</v>
      </c>
      <c r="E668" s="85" t="b">
        <v>0</v>
      </c>
      <c r="F668" s="85" t="b">
        <v>0</v>
      </c>
      <c r="G668" s="85" t="b">
        <v>0</v>
      </c>
    </row>
    <row r="669" spans="1:7" ht="15">
      <c r="A669" s="85" t="s">
        <v>1641</v>
      </c>
      <c r="B669" s="85">
        <v>2</v>
      </c>
      <c r="C669" s="122">
        <v>0.01030607365871045</v>
      </c>
      <c r="D669" s="85" t="s">
        <v>1543</v>
      </c>
      <c r="E669" s="85" t="b">
        <v>0</v>
      </c>
      <c r="F669" s="85" t="b">
        <v>0</v>
      </c>
      <c r="G669" s="85" t="b">
        <v>0</v>
      </c>
    </row>
    <row r="670" spans="1:7" ht="15">
      <c r="A670" s="85" t="s">
        <v>1642</v>
      </c>
      <c r="B670" s="85">
        <v>2</v>
      </c>
      <c r="C670" s="122">
        <v>0.01030607365871045</v>
      </c>
      <c r="D670" s="85" t="s">
        <v>1543</v>
      </c>
      <c r="E670" s="85" t="b">
        <v>0</v>
      </c>
      <c r="F670" s="85" t="b">
        <v>0</v>
      </c>
      <c r="G670" s="85" t="b">
        <v>0</v>
      </c>
    </row>
    <row r="671" spans="1:7" ht="15">
      <c r="A671" s="85" t="s">
        <v>1925</v>
      </c>
      <c r="B671" s="85">
        <v>2</v>
      </c>
      <c r="C671" s="122">
        <v>0.01030607365871045</v>
      </c>
      <c r="D671" s="85" t="s">
        <v>1543</v>
      </c>
      <c r="E671" s="85" t="b">
        <v>0</v>
      </c>
      <c r="F671" s="85" t="b">
        <v>0</v>
      </c>
      <c r="G671" s="85" t="b">
        <v>0</v>
      </c>
    </row>
    <row r="672" spans="1:7" ht="15">
      <c r="A672" s="85" t="s">
        <v>1643</v>
      </c>
      <c r="B672" s="85">
        <v>2</v>
      </c>
      <c r="C672" s="122">
        <v>0.01030607365871045</v>
      </c>
      <c r="D672" s="85" t="s">
        <v>1543</v>
      </c>
      <c r="E672" s="85" t="b">
        <v>0</v>
      </c>
      <c r="F672" s="85" t="b">
        <v>0</v>
      </c>
      <c r="G672" s="85" t="b">
        <v>0</v>
      </c>
    </row>
    <row r="673" spans="1:7" ht="15">
      <c r="A673" s="85" t="s">
        <v>1645</v>
      </c>
      <c r="B673" s="85">
        <v>2</v>
      </c>
      <c r="C673" s="122">
        <v>0.01030607365871045</v>
      </c>
      <c r="D673" s="85" t="s">
        <v>1543</v>
      </c>
      <c r="E673" s="85" t="b">
        <v>0</v>
      </c>
      <c r="F673" s="85" t="b">
        <v>0</v>
      </c>
      <c r="G673" s="85" t="b">
        <v>0</v>
      </c>
    </row>
    <row r="674" spans="1:7" ht="15">
      <c r="A674" s="85" t="s">
        <v>1694</v>
      </c>
      <c r="B674" s="85">
        <v>2</v>
      </c>
      <c r="C674" s="122">
        <v>0.01157807675630697</v>
      </c>
      <c r="D674" s="85" t="s">
        <v>1544</v>
      </c>
      <c r="E674" s="85" t="b">
        <v>0</v>
      </c>
      <c r="F674" s="85" t="b">
        <v>0</v>
      </c>
      <c r="G674" s="85" t="b">
        <v>0</v>
      </c>
    </row>
    <row r="675" spans="1:7" ht="15">
      <c r="A675" s="85" t="s">
        <v>1671</v>
      </c>
      <c r="B675" s="85">
        <v>2</v>
      </c>
      <c r="C675" s="122">
        <v>0</v>
      </c>
      <c r="D675" s="85" t="s">
        <v>1544</v>
      </c>
      <c r="E675" s="85" t="b">
        <v>0</v>
      </c>
      <c r="F675" s="85" t="b">
        <v>0</v>
      </c>
      <c r="G675" s="85" t="b">
        <v>0</v>
      </c>
    </row>
    <row r="676" spans="1:7" ht="15">
      <c r="A676" s="85" t="s">
        <v>1672</v>
      </c>
      <c r="B676" s="85">
        <v>2</v>
      </c>
      <c r="C676" s="122">
        <v>0</v>
      </c>
      <c r="D676" s="85" t="s">
        <v>1544</v>
      </c>
      <c r="E676" s="85" t="b">
        <v>0</v>
      </c>
      <c r="F676" s="85" t="b">
        <v>0</v>
      </c>
      <c r="G676" s="85" t="b">
        <v>0</v>
      </c>
    </row>
    <row r="677" spans="1:7" ht="15">
      <c r="A677" s="85" t="s">
        <v>1685</v>
      </c>
      <c r="B677" s="85">
        <v>2</v>
      </c>
      <c r="C677" s="122">
        <v>0</v>
      </c>
      <c r="D677" s="85" t="s">
        <v>1544</v>
      </c>
      <c r="E677" s="85" t="b">
        <v>0</v>
      </c>
      <c r="F677" s="85" t="b">
        <v>0</v>
      </c>
      <c r="G677" s="85" t="b">
        <v>0</v>
      </c>
    </row>
    <row r="678" spans="1:7" ht="15">
      <c r="A678" s="85" t="s">
        <v>1695</v>
      </c>
      <c r="B678" s="85">
        <v>2</v>
      </c>
      <c r="C678" s="122">
        <v>0</v>
      </c>
      <c r="D678" s="85" t="s">
        <v>1544</v>
      </c>
      <c r="E678" s="85" t="b">
        <v>1</v>
      </c>
      <c r="F678" s="85" t="b">
        <v>0</v>
      </c>
      <c r="G678" s="85" t="b">
        <v>0</v>
      </c>
    </row>
    <row r="679" spans="1:7" ht="15">
      <c r="A679" s="85" t="s">
        <v>477</v>
      </c>
      <c r="B679" s="85">
        <v>2</v>
      </c>
      <c r="C679" s="122">
        <v>0</v>
      </c>
      <c r="D679" s="85" t="s">
        <v>1544</v>
      </c>
      <c r="E679" s="85" t="b">
        <v>0</v>
      </c>
      <c r="F679" s="85" t="b">
        <v>0</v>
      </c>
      <c r="G679" s="85" t="b">
        <v>0</v>
      </c>
    </row>
    <row r="680" spans="1:7" ht="15">
      <c r="A680" s="85" t="s">
        <v>254</v>
      </c>
      <c r="B680" s="85">
        <v>2</v>
      </c>
      <c r="C680" s="122">
        <v>0.01157807675630697</v>
      </c>
      <c r="D680" s="85" t="s">
        <v>1544</v>
      </c>
      <c r="E680" s="85" t="b">
        <v>0</v>
      </c>
      <c r="F680" s="85" t="b">
        <v>0</v>
      </c>
      <c r="G680" s="85" t="b">
        <v>0</v>
      </c>
    </row>
    <row r="681" spans="1:7" ht="15">
      <c r="A681" s="85" t="s">
        <v>1696</v>
      </c>
      <c r="B681" s="85">
        <v>2</v>
      </c>
      <c r="C681" s="122">
        <v>0.01157807675630697</v>
      </c>
      <c r="D681" s="85" t="s">
        <v>1544</v>
      </c>
      <c r="E681" s="85" t="b">
        <v>0</v>
      </c>
      <c r="F681" s="85" t="b">
        <v>0</v>
      </c>
      <c r="G681" s="85" t="b">
        <v>0</v>
      </c>
    </row>
    <row r="682" spans="1:7" ht="15">
      <c r="A682" s="85" t="s">
        <v>1615</v>
      </c>
      <c r="B682" s="85">
        <v>2</v>
      </c>
      <c r="C682" s="122">
        <v>0</v>
      </c>
      <c r="D682" s="85" t="s">
        <v>1547</v>
      </c>
      <c r="E682" s="85" t="b">
        <v>0</v>
      </c>
      <c r="F682" s="85" t="b">
        <v>0</v>
      </c>
      <c r="G682" s="85" t="b">
        <v>0</v>
      </c>
    </row>
    <row r="683" spans="1:7" ht="15">
      <c r="A683" s="85" t="s">
        <v>477</v>
      </c>
      <c r="B683" s="85">
        <v>2</v>
      </c>
      <c r="C683" s="122">
        <v>0</v>
      </c>
      <c r="D683" s="85" t="s">
        <v>1547</v>
      </c>
      <c r="E683" s="85" t="b">
        <v>0</v>
      </c>
      <c r="F683" s="85" t="b">
        <v>0</v>
      </c>
      <c r="G683" s="85" t="b">
        <v>0</v>
      </c>
    </row>
    <row r="684" spans="1:7" ht="15">
      <c r="A684" s="85" t="s">
        <v>1671</v>
      </c>
      <c r="B684" s="85">
        <v>2</v>
      </c>
      <c r="C684" s="122">
        <v>0.03344777729599791</v>
      </c>
      <c r="D684" s="85" t="s">
        <v>1547</v>
      </c>
      <c r="E684" s="85" t="b">
        <v>0</v>
      </c>
      <c r="F684" s="85" t="b">
        <v>0</v>
      </c>
      <c r="G684" s="85" t="b">
        <v>0</v>
      </c>
    </row>
    <row r="685" spans="1:7" ht="15">
      <c r="A685" s="85" t="s">
        <v>1672</v>
      </c>
      <c r="B685" s="85">
        <v>2</v>
      </c>
      <c r="C685" s="122">
        <v>0.03344777729599791</v>
      </c>
      <c r="D685" s="85" t="s">
        <v>1547</v>
      </c>
      <c r="E685" s="85" t="b">
        <v>0</v>
      </c>
      <c r="F685" s="85" t="b">
        <v>0</v>
      </c>
      <c r="G685"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2181</v>
      </c>
      <c r="B1" s="13" t="s">
        <v>2182</v>
      </c>
      <c r="C1" s="13" t="s">
        <v>2175</v>
      </c>
      <c r="D1" s="13" t="s">
        <v>2176</v>
      </c>
      <c r="E1" s="13" t="s">
        <v>2183</v>
      </c>
      <c r="F1" s="13" t="s">
        <v>144</v>
      </c>
      <c r="G1" s="13" t="s">
        <v>2184</v>
      </c>
      <c r="H1" s="13" t="s">
        <v>2185</v>
      </c>
      <c r="I1" s="13" t="s">
        <v>2186</v>
      </c>
      <c r="J1" s="13" t="s">
        <v>2187</v>
      </c>
      <c r="K1" s="13" t="s">
        <v>2188</v>
      </c>
      <c r="L1" s="13" t="s">
        <v>2189</v>
      </c>
    </row>
    <row r="2" spans="1:12" ht="15">
      <c r="A2" s="85" t="s">
        <v>1671</v>
      </c>
      <c r="B2" s="85" t="s">
        <v>1672</v>
      </c>
      <c r="C2" s="85">
        <v>24</v>
      </c>
      <c r="D2" s="122">
        <v>0.00861565210314147</v>
      </c>
      <c r="E2" s="122">
        <v>1.3546998638349435</v>
      </c>
      <c r="F2" s="85" t="s">
        <v>2177</v>
      </c>
      <c r="G2" s="85" t="b">
        <v>0</v>
      </c>
      <c r="H2" s="85" t="b">
        <v>0</v>
      </c>
      <c r="I2" s="85" t="b">
        <v>0</v>
      </c>
      <c r="J2" s="85" t="b">
        <v>0</v>
      </c>
      <c r="K2" s="85" t="b">
        <v>0</v>
      </c>
      <c r="L2" s="85" t="b">
        <v>0</v>
      </c>
    </row>
    <row r="3" spans="1:12" ht="15">
      <c r="A3" s="85" t="s">
        <v>477</v>
      </c>
      <c r="B3" s="85" t="s">
        <v>1615</v>
      </c>
      <c r="C3" s="85">
        <v>22</v>
      </c>
      <c r="D3" s="122">
        <v>0.00769171515666761</v>
      </c>
      <c r="E3" s="122">
        <v>1.145681600050029</v>
      </c>
      <c r="F3" s="85" t="s">
        <v>2177</v>
      </c>
      <c r="G3" s="85" t="b">
        <v>0</v>
      </c>
      <c r="H3" s="85" t="b">
        <v>0</v>
      </c>
      <c r="I3" s="85" t="b">
        <v>0</v>
      </c>
      <c r="J3" s="85" t="b">
        <v>0</v>
      </c>
      <c r="K3" s="85" t="b">
        <v>0</v>
      </c>
      <c r="L3" s="85" t="b">
        <v>0</v>
      </c>
    </row>
    <row r="4" spans="1:12" ht="15">
      <c r="A4" s="85" t="s">
        <v>1674</v>
      </c>
      <c r="B4" s="85" t="s">
        <v>237</v>
      </c>
      <c r="C4" s="85">
        <v>21</v>
      </c>
      <c r="D4" s="122">
        <v>0.007538695590248786</v>
      </c>
      <c r="E4" s="122">
        <v>1.5000229048769518</v>
      </c>
      <c r="F4" s="85" t="s">
        <v>2177</v>
      </c>
      <c r="G4" s="85" t="b">
        <v>0</v>
      </c>
      <c r="H4" s="85" t="b">
        <v>0</v>
      </c>
      <c r="I4" s="85" t="b">
        <v>0</v>
      </c>
      <c r="J4" s="85" t="b">
        <v>0</v>
      </c>
      <c r="K4" s="85" t="b">
        <v>0</v>
      </c>
      <c r="L4" s="85" t="b">
        <v>0</v>
      </c>
    </row>
    <row r="5" spans="1:12" ht="15">
      <c r="A5" s="85" t="s">
        <v>1675</v>
      </c>
      <c r="B5" s="85" t="s">
        <v>1676</v>
      </c>
      <c r="C5" s="85">
        <v>21</v>
      </c>
      <c r="D5" s="122">
        <v>0.007538695590248786</v>
      </c>
      <c r="E5" s="122">
        <v>1.9101973699660009</v>
      </c>
      <c r="F5" s="85" t="s">
        <v>2177</v>
      </c>
      <c r="G5" s="85" t="b">
        <v>1</v>
      </c>
      <c r="H5" s="85" t="b">
        <v>0</v>
      </c>
      <c r="I5" s="85" t="b">
        <v>0</v>
      </c>
      <c r="J5" s="85" t="b">
        <v>0</v>
      </c>
      <c r="K5" s="85" t="b">
        <v>0</v>
      </c>
      <c r="L5" s="85" t="b">
        <v>0</v>
      </c>
    </row>
    <row r="6" spans="1:12" ht="15">
      <c r="A6" s="85" t="s">
        <v>237</v>
      </c>
      <c r="B6" s="85" t="s">
        <v>1674</v>
      </c>
      <c r="C6" s="85">
        <v>20</v>
      </c>
      <c r="D6" s="122">
        <v>0.007376089132011818</v>
      </c>
      <c r="E6" s="122">
        <v>1.264382251669359</v>
      </c>
      <c r="F6" s="85" t="s">
        <v>2177</v>
      </c>
      <c r="G6" s="85" t="b">
        <v>0</v>
      </c>
      <c r="H6" s="85" t="b">
        <v>0</v>
      </c>
      <c r="I6" s="85" t="b">
        <v>0</v>
      </c>
      <c r="J6" s="85" t="b">
        <v>0</v>
      </c>
      <c r="K6" s="85" t="b">
        <v>0</v>
      </c>
      <c r="L6" s="85" t="b">
        <v>0</v>
      </c>
    </row>
    <row r="7" spans="1:12" ht="15">
      <c r="A7" s="85" t="s">
        <v>237</v>
      </c>
      <c r="B7" s="85" t="s">
        <v>231</v>
      </c>
      <c r="C7" s="85">
        <v>20</v>
      </c>
      <c r="D7" s="122">
        <v>0.007376089132011818</v>
      </c>
      <c r="E7" s="122">
        <v>1.280176518852591</v>
      </c>
      <c r="F7" s="85" t="s">
        <v>2177</v>
      </c>
      <c r="G7" s="85" t="b">
        <v>0</v>
      </c>
      <c r="H7" s="85" t="b">
        <v>0</v>
      </c>
      <c r="I7" s="85" t="b">
        <v>0</v>
      </c>
      <c r="J7" s="85" t="b">
        <v>0</v>
      </c>
      <c r="K7" s="85" t="b">
        <v>0</v>
      </c>
      <c r="L7" s="85" t="b">
        <v>0</v>
      </c>
    </row>
    <row r="8" spans="1:12" ht="15">
      <c r="A8" s="85" t="s">
        <v>231</v>
      </c>
      <c r="B8" s="85" t="s">
        <v>225</v>
      </c>
      <c r="C8" s="85">
        <v>16</v>
      </c>
      <c r="D8" s="122">
        <v>0.006619388547559827</v>
      </c>
      <c r="E8" s="122">
        <v>1.5658050962808903</v>
      </c>
      <c r="F8" s="85" t="s">
        <v>2177</v>
      </c>
      <c r="G8" s="85" t="b">
        <v>0</v>
      </c>
      <c r="H8" s="85" t="b">
        <v>0</v>
      </c>
      <c r="I8" s="85" t="b">
        <v>0</v>
      </c>
      <c r="J8" s="85" t="b">
        <v>0</v>
      </c>
      <c r="K8" s="85" t="b">
        <v>0</v>
      </c>
      <c r="L8" s="85" t="b">
        <v>0</v>
      </c>
    </row>
    <row r="9" spans="1:12" ht="15">
      <c r="A9" s="85" t="s">
        <v>1676</v>
      </c>
      <c r="B9" s="85" t="s">
        <v>477</v>
      </c>
      <c r="C9" s="85">
        <v>16</v>
      </c>
      <c r="D9" s="122">
        <v>0.006619388547559827</v>
      </c>
      <c r="E9" s="122">
        <v>1.1014801279167534</v>
      </c>
      <c r="F9" s="85" t="s">
        <v>2177</v>
      </c>
      <c r="G9" s="85" t="b">
        <v>0</v>
      </c>
      <c r="H9" s="85" t="b">
        <v>0</v>
      </c>
      <c r="I9" s="85" t="b">
        <v>0</v>
      </c>
      <c r="J9" s="85" t="b">
        <v>0</v>
      </c>
      <c r="K9" s="85" t="b">
        <v>0</v>
      </c>
      <c r="L9" s="85" t="b">
        <v>0</v>
      </c>
    </row>
    <row r="10" spans="1:12" ht="15">
      <c r="A10" s="85" t="s">
        <v>477</v>
      </c>
      <c r="B10" s="85" t="s">
        <v>237</v>
      </c>
      <c r="C10" s="85">
        <v>15</v>
      </c>
      <c r="D10" s="122">
        <v>0.006400501070104554</v>
      </c>
      <c r="E10" s="122">
        <v>0.8931640306672206</v>
      </c>
      <c r="F10" s="85" t="s">
        <v>2177</v>
      </c>
      <c r="G10" s="85" t="b">
        <v>0</v>
      </c>
      <c r="H10" s="85" t="b">
        <v>0</v>
      </c>
      <c r="I10" s="85" t="b">
        <v>0</v>
      </c>
      <c r="J10" s="85" t="b">
        <v>0</v>
      </c>
      <c r="K10" s="85" t="b">
        <v>0</v>
      </c>
      <c r="L10" s="85" t="b">
        <v>0</v>
      </c>
    </row>
    <row r="11" spans="1:12" ht="15">
      <c r="A11" s="85" t="s">
        <v>225</v>
      </c>
      <c r="B11" s="85" t="s">
        <v>245</v>
      </c>
      <c r="C11" s="85">
        <v>14</v>
      </c>
      <c r="D11" s="122">
        <v>0.00616818706330744</v>
      </c>
      <c r="E11" s="122">
        <v>1.9101973699660009</v>
      </c>
      <c r="F11" s="85" t="s">
        <v>2177</v>
      </c>
      <c r="G11" s="85" t="b">
        <v>0</v>
      </c>
      <c r="H11" s="85" t="b">
        <v>0</v>
      </c>
      <c r="I11" s="85" t="b">
        <v>0</v>
      </c>
      <c r="J11" s="85" t="b">
        <v>0</v>
      </c>
      <c r="K11" s="85" t="b">
        <v>0</v>
      </c>
      <c r="L11" s="85" t="b">
        <v>0</v>
      </c>
    </row>
    <row r="12" spans="1:12" ht="15">
      <c r="A12" s="85" t="s">
        <v>291</v>
      </c>
      <c r="B12" s="85" t="s">
        <v>290</v>
      </c>
      <c r="C12" s="85">
        <v>12</v>
      </c>
      <c r="D12" s="122">
        <v>0.005659288787546422</v>
      </c>
      <c r="E12" s="122">
        <v>2.228956132590414</v>
      </c>
      <c r="F12" s="85" t="s">
        <v>2177</v>
      </c>
      <c r="G12" s="85" t="b">
        <v>0</v>
      </c>
      <c r="H12" s="85" t="b">
        <v>0</v>
      </c>
      <c r="I12" s="85" t="b">
        <v>0</v>
      </c>
      <c r="J12" s="85" t="b">
        <v>0</v>
      </c>
      <c r="K12" s="85" t="b">
        <v>0</v>
      </c>
      <c r="L12" s="85" t="b">
        <v>0</v>
      </c>
    </row>
    <row r="13" spans="1:12" ht="15">
      <c r="A13" s="85" t="s">
        <v>237</v>
      </c>
      <c r="B13" s="85" t="s">
        <v>1615</v>
      </c>
      <c r="C13" s="85">
        <v>12</v>
      </c>
      <c r="D13" s="122">
        <v>0.005659288787546422</v>
      </c>
      <c r="E13" s="122">
        <v>0.8769076766754864</v>
      </c>
      <c r="F13" s="85" t="s">
        <v>2177</v>
      </c>
      <c r="G13" s="85" t="b">
        <v>0</v>
      </c>
      <c r="H13" s="85" t="b">
        <v>0</v>
      </c>
      <c r="I13" s="85" t="b">
        <v>0</v>
      </c>
      <c r="J13" s="85" t="b">
        <v>0</v>
      </c>
      <c r="K13" s="85" t="b">
        <v>0</v>
      </c>
      <c r="L13" s="85" t="b">
        <v>0</v>
      </c>
    </row>
    <row r="14" spans="1:12" ht="15">
      <c r="A14" s="85" t="s">
        <v>1615</v>
      </c>
      <c r="B14" s="85" t="s">
        <v>1617</v>
      </c>
      <c r="C14" s="85">
        <v>12</v>
      </c>
      <c r="D14" s="122">
        <v>0.005659288787546422</v>
      </c>
      <c r="E14" s="122">
        <v>1.7360406106875195</v>
      </c>
      <c r="F14" s="85" t="s">
        <v>2177</v>
      </c>
      <c r="G14" s="85" t="b">
        <v>0</v>
      </c>
      <c r="H14" s="85" t="b">
        <v>0</v>
      </c>
      <c r="I14" s="85" t="b">
        <v>0</v>
      </c>
      <c r="J14" s="85" t="b">
        <v>0</v>
      </c>
      <c r="K14" s="85" t="b">
        <v>0</v>
      </c>
      <c r="L14" s="85" t="b">
        <v>0</v>
      </c>
    </row>
    <row r="15" spans="1:12" ht="15">
      <c r="A15" s="85" t="s">
        <v>1617</v>
      </c>
      <c r="B15" s="85" t="s">
        <v>1616</v>
      </c>
      <c r="C15" s="85">
        <v>12</v>
      </c>
      <c r="D15" s="122">
        <v>0.005659288787546422</v>
      </c>
      <c r="E15" s="122">
        <v>2.065099329951744</v>
      </c>
      <c r="F15" s="85" t="s">
        <v>2177</v>
      </c>
      <c r="G15" s="85" t="b">
        <v>0</v>
      </c>
      <c r="H15" s="85" t="b">
        <v>0</v>
      </c>
      <c r="I15" s="85" t="b">
        <v>0</v>
      </c>
      <c r="J15" s="85" t="b">
        <v>0</v>
      </c>
      <c r="K15" s="85" t="b">
        <v>0</v>
      </c>
      <c r="L15" s="85" t="b">
        <v>0</v>
      </c>
    </row>
    <row r="16" spans="1:12" ht="15">
      <c r="A16" s="85" t="s">
        <v>290</v>
      </c>
      <c r="B16" s="85" t="s">
        <v>227</v>
      </c>
      <c r="C16" s="85">
        <v>9</v>
      </c>
      <c r="D16" s="122">
        <v>0.004765527123317231</v>
      </c>
      <c r="E16" s="122">
        <v>1.9790786593738139</v>
      </c>
      <c r="F16" s="85" t="s">
        <v>2177</v>
      </c>
      <c r="G16" s="85" t="b">
        <v>0</v>
      </c>
      <c r="H16" s="85" t="b">
        <v>0</v>
      </c>
      <c r="I16" s="85" t="b">
        <v>0</v>
      </c>
      <c r="J16" s="85" t="b">
        <v>0</v>
      </c>
      <c r="K16" s="85" t="b">
        <v>0</v>
      </c>
      <c r="L16" s="85" t="b">
        <v>0</v>
      </c>
    </row>
    <row r="17" spans="1:12" ht="15">
      <c r="A17" s="85" t="s">
        <v>243</v>
      </c>
      <c r="B17" s="85" t="s">
        <v>244</v>
      </c>
      <c r="C17" s="85">
        <v>9</v>
      </c>
      <c r="D17" s="122">
        <v>0.004765527123317231</v>
      </c>
      <c r="E17" s="122">
        <v>1.8374982514462965</v>
      </c>
      <c r="F17" s="85" t="s">
        <v>2177</v>
      </c>
      <c r="G17" s="85" t="b">
        <v>0</v>
      </c>
      <c r="H17" s="85" t="b">
        <v>0</v>
      </c>
      <c r="I17" s="85" t="b">
        <v>0</v>
      </c>
      <c r="J17" s="85" t="b">
        <v>0</v>
      </c>
      <c r="K17" s="85" t="b">
        <v>0</v>
      </c>
      <c r="L17" s="85" t="b">
        <v>0</v>
      </c>
    </row>
    <row r="18" spans="1:12" ht="15">
      <c r="A18" s="85" t="s">
        <v>243</v>
      </c>
      <c r="B18" s="85" t="s">
        <v>291</v>
      </c>
      <c r="C18" s="85">
        <v>8</v>
      </c>
      <c r="D18" s="122">
        <v>0.004425653479207091</v>
      </c>
      <c r="E18" s="122">
        <v>1.8532925186295284</v>
      </c>
      <c r="F18" s="85" t="s">
        <v>2177</v>
      </c>
      <c r="G18" s="85" t="b">
        <v>0</v>
      </c>
      <c r="H18" s="85" t="b">
        <v>0</v>
      </c>
      <c r="I18" s="85" t="b">
        <v>0</v>
      </c>
      <c r="J18" s="85" t="b">
        <v>0</v>
      </c>
      <c r="K18" s="85" t="b">
        <v>0</v>
      </c>
      <c r="L18" s="85" t="b">
        <v>0</v>
      </c>
    </row>
    <row r="19" spans="1:12" ht="15">
      <c r="A19" s="85" t="s">
        <v>231</v>
      </c>
      <c r="B19" s="85" t="s">
        <v>237</v>
      </c>
      <c r="C19" s="85">
        <v>7</v>
      </c>
      <c r="D19" s="122">
        <v>0.0040605578364025004</v>
      </c>
      <c r="E19" s="122">
        <v>0.9227864972740215</v>
      </c>
      <c r="F19" s="85" t="s">
        <v>2177</v>
      </c>
      <c r="G19" s="85" t="b">
        <v>0</v>
      </c>
      <c r="H19" s="85" t="b">
        <v>0</v>
      </c>
      <c r="I19" s="85" t="b">
        <v>0</v>
      </c>
      <c r="J19" s="85" t="b">
        <v>0</v>
      </c>
      <c r="K19" s="85" t="b">
        <v>0</v>
      </c>
      <c r="L19" s="85" t="b">
        <v>0</v>
      </c>
    </row>
    <row r="20" spans="1:12" ht="15">
      <c r="A20" s="85" t="s">
        <v>227</v>
      </c>
      <c r="B20" s="85" t="s">
        <v>288</v>
      </c>
      <c r="C20" s="85">
        <v>7</v>
      </c>
      <c r="D20" s="122">
        <v>0.0040605578364025004</v>
      </c>
      <c r="E20" s="122">
        <v>2.046025449004427</v>
      </c>
      <c r="F20" s="85" t="s">
        <v>2177</v>
      </c>
      <c r="G20" s="85" t="b">
        <v>0</v>
      </c>
      <c r="H20" s="85" t="b">
        <v>0</v>
      </c>
      <c r="I20" s="85" t="b">
        <v>0</v>
      </c>
      <c r="J20" s="85" t="b">
        <v>0</v>
      </c>
      <c r="K20" s="85" t="b">
        <v>0</v>
      </c>
      <c r="L20" s="85" t="b">
        <v>0</v>
      </c>
    </row>
    <row r="21" spans="1:12" ht="15">
      <c r="A21" s="85" t="s">
        <v>245</v>
      </c>
      <c r="B21" s="85" t="s">
        <v>243</v>
      </c>
      <c r="C21" s="85">
        <v>7</v>
      </c>
      <c r="D21" s="122">
        <v>0.0040605578364025004</v>
      </c>
      <c r="E21" s="122">
        <v>1.706077387310076</v>
      </c>
      <c r="F21" s="85" t="s">
        <v>2177</v>
      </c>
      <c r="G21" s="85" t="b">
        <v>0</v>
      </c>
      <c r="H21" s="85" t="b">
        <v>0</v>
      </c>
      <c r="I21" s="85" t="b">
        <v>0</v>
      </c>
      <c r="J21" s="85" t="b">
        <v>0</v>
      </c>
      <c r="K21" s="85" t="b">
        <v>0</v>
      </c>
      <c r="L21" s="85" t="b">
        <v>0</v>
      </c>
    </row>
    <row r="22" spans="1:12" ht="15">
      <c r="A22" s="85" t="s">
        <v>266</v>
      </c>
      <c r="B22" s="85" t="s">
        <v>1621</v>
      </c>
      <c r="C22" s="85">
        <v>7</v>
      </c>
      <c r="D22" s="122">
        <v>0.0040605578364025004</v>
      </c>
      <c r="E22" s="122">
        <v>2.228956132590414</v>
      </c>
      <c r="F22" s="85" t="s">
        <v>2177</v>
      </c>
      <c r="G22" s="85" t="b">
        <v>0</v>
      </c>
      <c r="H22" s="85" t="b">
        <v>0</v>
      </c>
      <c r="I22" s="85" t="b">
        <v>0</v>
      </c>
      <c r="J22" s="85" t="b">
        <v>0</v>
      </c>
      <c r="K22" s="85" t="b">
        <v>0</v>
      </c>
      <c r="L22" s="85" t="b">
        <v>0</v>
      </c>
    </row>
    <row r="23" spans="1:12" ht="15">
      <c r="A23" s="85" t="s">
        <v>1621</v>
      </c>
      <c r="B23" s="85" t="s">
        <v>1623</v>
      </c>
      <c r="C23" s="85">
        <v>7</v>
      </c>
      <c r="D23" s="122">
        <v>0.0040605578364025004</v>
      </c>
      <c r="E23" s="122">
        <v>2.4630393386237817</v>
      </c>
      <c r="F23" s="85" t="s">
        <v>2177</v>
      </c>
      <c r="G23" s="85" t="b">
        <v>0</v>
      </c>
      <c r="H23" s="85" t="b">
        <v>0</v>
      </c>
      <c r="I23" s="85" t="b">
        <v>0</v>
      </c>
      <c r="J23" s="85" t="b">
        <v>0</v>
      </c>
      <c r="K23" s="85" t="b">
        <v>0</v>
      </c>
      <c r="L23" s="85" t="b">
        <v>0</v>
      </c>
    </row>
    <row r="24" spans="1:12" ht="15">
      <c r="A24" s="85" t="s">
        <v>1686</v>
      </c>
      <c r="B24" s="85" t="s">
        <v>1672</v>
      </c>
      <c r="C24" s="85">
        <v>6</v>
      </c>
      <c r="D24" s="122">
        <v>0.0036666137978435946</v>
      </c>
      <c r="E24" s="122">
        <v>1.617941298609525</v>
      </c>
      <c r="F24" s="85" t="s">
        <v>2177</v>
      </c>
      <c r="G24" s="85" t="b">
        <v>1</v>
      </c>
      <c r="H24" s="85" t="b">
        <v>0</v>
      </c>
      <c r="I24" s="85" t="b">
        <v>0</v>
      </c>
      <c r="J24" s="85" t="b">
        <v>0</v>
      </c>
      <c r="K24" s="85" t="b">
        <v>0</v>
      </c>
      <c r="L24" s="85" t="b">
        <v>0</v>
      </c>
    </row>
    <row r="25" spans="1:12" ht="15">
      <c r="A25" s="85" t="s">
        <v>225</v>
      </c>
      <c r="B25" s="85" t="s">
        <v>243</v>
      </c>
      <c r="C25" s="85">
        <v>6</v>
      </c>
      <c r="D25" s="122">
        <v>0.0036666137978435946</v>
      </c>
      <c r="E25" s="122">
        <v>1.3873186246856635</v>
      </c>
      <c r="F25" s="85" t="s">
        <v>2177</v>
      </c>
      <c r="G25" s="85" t="b">
        <v>0</v>
      </c>
      <c r="H25" s="85" t="b">
        <v>0</v>
      </c>
      <c r="I25" s="85" t="b">
        <v>0</v>
      </c>
      <c r="J25" s="85" t="b">
        <v>0</v>
      </c>
      <c r="K25" s="85" t="b">
        <v>0</v>
      </c>
      <c r="L25" s="85" t="b">
        <v>0</v>
      </c>
    </row>
    <row r="26" spans="1:12" ht="15">
      <c r="A26" s="85" t="s">
        <v>1616</v>
      </c>
      <c r="B26" s="85" t="s">
        <v>1928</v>
      </c>
      <c r="C26" s="85">
        <v>6</v>
      </c>
      <c r="D26" s="122">
        <v>0.0036666137978435946</v>
      </c>
      <c r="E26" s="122">
        <v>2.4630393386237817</v>
      </c>
      <c r="F26" s="85" t="s">
        <v>2177</v>
      </c>
      <c r="G26" s="85" t="b">
        <v>0</v>
      </c>
      <c r="H26" s="85" t="b">
        <v>0</v>
      </c>
      <c r="I26" s="85" t="b">
        <v>0</v>
      </c>
      <c r="J26" s="85" t="b">
        <v>0</v>
      </c>
      <c r="K26" s="85" t="b">
        <v>0</v>
      </c>
      <c r="L26" s="85" t="b">
        <v>0</v>
      </c>
    </row>
    <row r="27" spans="1:12" ht="15">
      <c r="A27" s="85" t="s">
        <v>1619</v>
      </c>
      <c r="B27" s="85" t="s">
        <v>1620</v>
      </c>
      <c r="C27" s="85">
        <v>6</v>
      </c>
      <c r="D27" s="122">
        <v>0.0036666137978435946</v>
      </c>
      <c r="E27" s="122">
        <v>2.3960925489931686</v>
      </c>
      <c r="F27" s="85" t="s">
        <v>2177</v>
      </c>
      <c r="G27" s="85" t="b">
        <v>0</v>
      </c>
      <c r="H27" s="85" t="b">
        <v>0</v>
      </c>
      <c r="I27" s="85" t="b">
        <v>0</v>
      </c>
      <c r="J27" s="85" t="b">
        <v>0</v>
      </c>
      <c r="K27" s="85" t="b">
        <v>0</v>
      </c>
      <c r="L27" s="85" t="b">
        <v>0</v>
      </c>
    </row>
    <row r="28" spans="1:12" ht="15">
      <c r="A28" s="85" t="s">
        <v>1911</v>
      </c>
      <c r="B28" s="85" t="s">
        <v>1916</v>
      </c>
      <c r="C28" s="85">
        <v>6</v>
      </c>
      <c r="D28" s="122">
        <v>0.0036666137978435946</v>
      </c>
      <c r="E28" s="122">
        <v>2.2869480795681003</v>
      </c>
      <c r="F28" s="85" t="s">
        <v>2177</v>
      </c>
      <c r="G28" s="85" t="b">
        <v>0</v>
      </c>
      <c r="H28" s="85" t="b">
        <v>0</v>
      </c>
      <c r="I28" s="85" t="b">
        <v>0</v>
      </c>
      <c r="J28" s="85" t="b">
        <v>0</v>
      </c>
      <c r="K28" s="85" t="b">
        <v>0</v>
      </c>
      <c r="L28" s="85" t="b">
        <v>0</v>
      </c>
    </row>
    <row r="29" spans="1:12" ht="15">
      <c r="A29" s="85" t="s">
        <v>1916</v>
      </c>
      <c r="B29" s="85" t="s">
        <v>1929</v>
      </c>
      <c r="C29" s="85">
        <v>6</v>
      </c>
      <c r="D29" s="122">
        <v>0.0036666137978435946</v>
      </c>
      <c r="E29" s="122">
        <v>2.4630393386237817</v>
      </c>
      <c r="F29" s="85" t="s">
        <v>2177</v>
      </c>
      <c r="G29" s="85" t="b">
        <v>0</v>
      </c>
      <c r="H29" s="85" t="b">
        <v>0</v>
      </c>
      <c r="I29" s="85" t="b">
        <v>0</v>
      </c>
      <c r="J29" s="85" t="b">
        <v>0</v>
      </c>
      <c r="K29" s="85" t="b">
        <v>0</v>
      </c>
      <c r="L29" s="85" t="b">
        <v>0</v>
      </c>
    </row>
    <row r="30" spans="1:12" ht="15">
      <c r="A30" s="85" t="s">
        <v>1929</v>
      </c>
      <c r="B30" s="85" t="s">
        <v>1910</v>
      </c>
      <c r="C30" s="85">
        <v>6</v>
      </c>
      <c r="D30" s="122">
        <v>0.0036666137978435946</v>
      </c>
      <c r="E30" s="122">
        <v>2.353894869198714</v>
      </c>
      <c r="F30" s="85" t="s">
        <v>2177</v>
      </c>
      <c r="G30" s="85" t="b">
        <v>0</v>
      </c>
      <c r="H30" s="85" t="b">
        <v>0</v>
      </c>
      <c r="I30" s="85" t="b">
        <v>0</v>
      </c>
      <c r="J30" s="85" t="b">
        <v>0</v>
      </c>
      <c r="K30" s="85" t="b">
        <v>0</v>
      </c>
      <c r="L30" s="85" t="b">
        <v>0</v>
      </c>
    </row>
    <row r="31" spans="1:12" ht="15">
      <c r="A31" s="85" t="s">
        <v>1910</v>
      </c>
      <c r="B31" s="85" t="s">
        <v>1930</v>
      </c>
      <c r="C31" s="85">
        <v>6</v>
      </c>
      <c r="D31" s="122">
        <v>0.0036666137978435946</v>
      </c>
      <c r="E31" s="122">
        <v>2.353894869198714</v>
      </c>
      <c r="F31" s="85" t="s">
        <v>2177</v>
      </c>
      <c r="G31" s="85" t="b">
        <v>0</v>
      </c>
      <c r="H31" s="85" t="b">
        <v>0</v>
      </c>
      <c r="I31" s="85" t="b">
        <v>0</v>
      </c>
      <c r="J31" s="85" t="b">
        <v>0</v>
      </c>
      <c r="K31" s="85" t="b">
        <v>0</v>
      </c>
      <c r="L31" s="85" t="b">
        <v>0</v>
      </c>
    </row>
    <row r="32" spans="1:12" ht="15">
      <c r="A32" s="85" t="s">
        <v>1930</v>
      </c>
      <c r="B32" s="85" t="s">
        <v>1680</v>
      </c>
      <c r="C32" s="85">
        <v>6</v>
      </c>
      <c r="D32" s="122">
        <v>0.0036666137978435946</v>
      </c>
      <c r="E32" s="122">
        <v>2.1941940263312016</v>
      </c>
      <c r="F32" s="85" t="s">
        <v>2177</v>
      </c>
      <c r="G32" s="85" t="b">
        <v>0</v>
      </c>
      <c r="H32" s="85" t="b">
        <v>0</v>
      </c>
      <c r="I32" s="85" t="b">
        <v>0</v>
      </c>
      <c r="J32" s="85" t="b">
        <v>0</v>
      </c>
      <c r="K32" s="85" t="b">
        <v>0</v>
      </c>
      <c r="L32" s="85" t="b">
        <v>0</v>
      </c>
    </row>
    <row r="33" spans="1:12" ht="15">
      <c r="A33" s="85" t="s">
        <v>1680</v>
      </c>
      <c r="B33" s="85" t="s">
        <v>1912</v>
      </c>
      <c r="C33" s="85">
        <v>6</v>
      </c>
      <c r="D33" s="122">
        <v>0.0036666137978435946</v>
      </c>
      <c r="E33" s="122">
        <v>1.955954860526676</v>
      </c>
      <c r="F33" s="85" t="s">
        <v>2177</v>
      </c>
      <c r="G33" s="85" t="b">
        <v>0</v>
      </c>
      <c r="H33" s="85" t="b">
        <v>0</v>
      </c>
      <c r="I33" s="85" t="b">
        <v>0</v>
      </c>
      <c r="J33" s="85" t="b">
        <v>0</v>
      </c>
      <c r="K33" s="85" t="b">
        <v>0</v>
      </c>
      <c r="L33" s="85" t="b">
        <v>0</v>
      </c>
    </row>
    <row r="34" spans="1:12" ht="15">
      <c r="A34" s="85" t="s">
        <v>1912</v>
      </c>
      <c r="B34" s="85" t="s">
        <v>1672</v>
      </c>
      <c r="C34" s="85">
        <v>6</v>
      </c>
      <c r="D34" s="122">
        <v>0.0036666137978435946</v>
      </c>
      <c r="E34" s="122">
        <v>1.4418500395538436</v>
      </c>
      <c r="F34" s="85" t="s">
        <v>2177</v>
      </c>
      <c r="G34" s="85" t="b">
        <v>0</v>
      </c>
      <c r="H34" s="85" t="b">
        <v>0</v>
      </c>
      <c r="I34" s="85" t="b">
        <v>0</v>
      </c>
      <c r="J34" s="85" t="b">
        <v>0</v>
      </c>
      <c r="K34" s="85" t="b">
        <v>0</v>
      </c>
      <c r="L34" s="85" t="b">
        <v>0</v>
      </c>
    </row>
    <row r="35" spans="1:12" ht="15">
      <c r="A35" s="85" t="s">
        <v>1672</v>
      </c>
      <c r="B35" s="85" t="s">
        <v>1931</v>
      </c>
      <c r="C35" s="85">
        <v>6</v>
      </c>
      <c r="D35" s="122">
        <v>0.0036666137978435946</v>
      </c>
      <c r="E35" s="122">
        <v>1.6091673743020198</v>
      </c>
      <c r="F35" s="85" t="s">
        <v>2177</v>
      </c>
      <c r="G35" s="85" t="b">
        <v>0</v>
      </c>
      <c r="H35" s="85" t="b">
        <v>0</v>
      </c>
      <c r="I35" s="85" t="b">
        <v>0</v>
      </c>
      <c r="J35" s="85" t="b">
        <v>0</v>
      </c>
      <c r="K35" s="85" t="b">
        <v>0</v>
      </c>
      <c r="L35" s="85" t="b">
        <v>0</v>
      </c>
    </row>
    <row r="36" spans="1:12" ht="15">
      <c r="A36" s="85" t="s">
        <v>1931</v>
      </c>
      <c r="B36" s="85" t="s">
        <v>477</v>
      </c>
      <c r="C36" s="85">
        <v>6</v>
      </c>
      <c r="D36" s="122">
        <v>0.0036666137978435946</v>
      </c>
      <c r="E36" s="122">
        <v>1.2953001539328663</v>
      </c>
      <c r="F36" s="85" t="s">
        <v>2177</v>
      </c>
      <c r="G36" s="85" t="b">
        <v>0</v>
      </c>
      <c r="H36" s="85" t="b">
        <v>0</v>
      </c>
      <c r="I36" s="85" t="b">
        <v>0</v>
      </c>
      <c r="J36" s="85" t="b">
        <v>0</v>
      </c>
      <c r="K36" s="85" t="b">
        <v>0</v>
      </c>
      <c r="L36" s="85" t="b">
        <v>0</v>
      </c>
    </row>
    <row r="37" spans="1:12" ht="15">
      <c r="A37" s="85" t="s">
        <v>477</v>
      </c>
      <c r="B37" s="85" t="s">
        <v>1917</v>
      </c>
      <c r="C37" s="85">
        <v>6</v>
      </c>
      <c r="D37" s="122">
        <v>0.0036666137978435946</v>
      </c>
      <c r="E37" s="122">
        <v>1.349095986316945</v>
      </c>
      <c r="F37" s="85" t="s">
        <v>2177</v>
      </c>
      <c r="G37" s="85" t="b">
        <v>0</v>
      </c>
      <c r="H37" s="85" t="b">
        <v>0</v>
      </c>
      <c r="I37" s="85" t="b">
        <v>0</v>
      </c>
      <c r="J37" s="85" t="b">
        <v>0</v>
      </c>
      <c r="K37" s="85" t="b">
        <v>0</v>
      </c>
      <c r="L37" s="85" t="b">
        <v>0</v>
      </c>
    </row>
    <row r="38" spans="1:12" ht="15">
      <c r="A38" s="85" t="s">
        <v>1917</v>
      </c>
      <c r="B38" s="85" t="s">
        <v>1932</v>
      </c>
      <c r="C38" s="85">
        <v>6</v>
      </c>
      <c r="D38" s="122">
        <v>0.0036666137978435946</v>
      </c>
      <c r="E38" s="122">
        <v>2.4630393386237817</v>
      </c>
      <c r="F38" s="85" t="s">
        <v>2177</v>
      </c>
      <c r="G38" s="85" t="b">
        <v>0</v>
      </c>
      <c r="H38" s="85" t="b">
        <v>0</v>
      </c>
      <c r="I38" s="85" t="b">
        <v>0</v>
      </c>
      <c r="J38" s="85" t="b">
        <v>0</v>
      </c>
      <c r="K38" s="85" t="b">
        <v>0</v>
      </c>
      <c r="L38" s="85" t="b">
        <v>0</v>
      </c>
    </row>
    <row r="39" spans="1:12" ht="15">
      <c r="A39" s="85" t="s">
        <v>1932</v>
      </c>
      <c r="B39" s="85" t="s">
        <v>1671</v>
      </c>
      <c r="C39" s="85">
        <v>6</v>
      </c>
      <c r="D39" s="122">
        <v>0.0036666137978435946</v>
      </c>
      <c r="E39" s="122">
        <v>1.6268961412624514</v>
      </c>
      <c r="F39" s="85" t="s">
        <v>2177</v>
      </c>
      <c r="G39" s="85" t="b">
        <v>0</v>
      </c>
      <c r="H39" s="85" t="b">
        <v>0</v>
      </c>
      <c r="I39" s="85" t="b">
        <v>0</v>
      </c>
      <c r="J39" s="85" t="b">
        <v>0</v>
      </c>
      <c r="K39" s="85" t="b">
        <v>0</v>
      </c>
      <c r="L39" s="85" t="b">
        <v>0</v>
      </c>
    </row>
    <row r="40" spans="1:12" ht="15">
      <c r="A40" s="85" t="s">
        <v>1920</v>
      </c>
      <c r="B40" s="85" t="s">
        <v>1935</v>
      </c>
      <c r="C40" s="85">
        <v>6</v>
      </c>
      <c r="D40" s="122">
        <v>0.0036666137978435946</v>
      </c>
      <c r="E40" s="122">
        <v>2.4630393386237817</v>
      </c>
      <c r="F40" s="85" t="s">
        <v>2177</v>
      </c>
      <c r="G40" s="85" t="b">
        <v>0</v>
      </c>
      <c r="H40" s="85" t="b">
        <v>0</v>
      </c>
      <c r="I40" s="85" t="b">
        <v>0</v>
      </c>
      <c r="J40" s="85" t="b">
        <v>0</v>
      </c>
      <c r="K40" s="85" t="b">
        <v>0</v>
      </c>
      <c r="L40" s="85" t="b">
        <v>0</v>
      </c>
    </row>
    <row r="41" spans="1:12" ht="15">
      <c r="A41" s="85" t="s">
        <v>477</v>
      </c>
      <c r="B41" s="85" t="s">
        <v>1618</v>
      </c>
      <c r="C41" s="85">
        <v>5</v>
      </c>
      <c r="D41" s="122">
        <v>0.003238971289786927</v>
      </c>
      <c r="E41" s="122">
        <v>1.2699147402693203</v>
      </c>
      <c r="F41" s="85" t="s">
        <v>2177</v>
      </c>
      <c r="G41" s="85" t="b">
        <v>0</v>
      </c>
      <c r="H41" s="85" t="b">
        <v>0</v>
      </c>
      <c r="I41" s="85" t="b">
        <v>0</v>
      </c>
      <c r="J41" s="85" t="b">
        <v>0</v>
      </c>
      <c r="K41" s="85" t="b">
        <v>0</v>
      </c>
      <c r="L41" s="85" t="b">
        <v>0</v>
      </c>
    </row>
    <row r="42" spans="1:12" ht="15">
      <c r="A42" s="85" t="s">
        <v>244</v>
      </c>
      <c r="B42" s="85" t="s">
        <v>243</v>
      </c>
      <c r="C42" s="85">
        <v>5</v>
      </c>
      <c r="D42" s="122">
        <v>0.003238971289786927</v>
      </c>
      <c r="E42" s="122">
        <v>1.5921340350032394</v>
      </c>
      <c r="F42" s="85" t="s">
        <v>2177</v>
      </c>
      <c r="G42" s="85" t="b">
        <v>0</v>
      </c>
      <c r="H42" s="85" t="b">
        <v>0</v>
      </c>
      <c r="I42" s="85" t="b">
        <v>0</v>
      </c>
      <c r="J42" s="85" t="b">
        <v>0</v>
      </c>
      <c r="K42" s="85" t="b">
        <v>0</v>
      </c>
      <c r="L42" s="85" t="b">
        <v>0</v>
      </c>
    </row>
    <row r="43" spans="1:12" ht="15">
      <c r="A43" s="85" t="s">
        <v>237</v>
      </c>
      <c r="B43" s="85" t="s">
        <v>1911</v>
      </c>
      <c r="C43" s="85">
        <v>5</v>
      </c>
      <c r="D43" s="122">
        <v>0.003238971289786927</v>
      </c>
      <c r="E43" s="122">
        <v>1.3313290412999723</v>
      </c>
      <c r="F43" s="85" t="s">
        <v>2177</v>
      </c>
      <c r="G43" s="85" t="b">
        <v>0</v>
      </c>
      <c r="H43" s="85" t="b">
        <v>0</v>
      </c>
      <c r="I43" s="85" t="b">
        <v>0</v>
      </c>
      <c r="J43" s="85" t="b">
        <v>0</v>
      </c>
      <c r="K43" s="85" t="b">
        <v>0</v>
      </c>
      <c r="L43" s="85" t="b">
        <v>0</v>
      </c>
    </row>
    <row r="44" spans="1:12" ht="15">
      <c r="A44" s="85" t="s">
        <v>1620</v>
      </c>
      <c r="B44" s="85" t="s">
        <v>477</v>
      </c>
      <c r="C44" s="85">
        <v>5</v>
      </c>
      <c r="D44" s="122">
        <v>0.003238971289786927</v>
      </c>
      <c r="E44" s="122">
        <v>1.1491721182546284</v>
      </c>
      <c r="F44" s="85" t="s">
        <v>2177</v>
      </c>
      <c r="G44" s="85" t="b">
        <v>0</v>
      </c>
      <c r="H44" s="85" t="b">
        <v>0</v>
      </c>
      <c r="I44" s="85" t="b">
        <v>0</v>
      </c>
      <c r="J44" s="85" t="b">
        <v>0</v>
      </c>
      <c r="K44" s="85" t="b">
        <v>0</v>
      </c>
      <c r="L44" s="85" t="b">
        <v>0</v>
      </c>
    </row>
    <row r="45" spans="1:12" ht="15">
      <c r="A45" s="85" t="s">
        <v>477</v>
      </c>
      <c r="B45" s="85" t="s">
        <v>266</v>
      </c>
      <c r="C45" s="85">
        <v>5</v>
      </c>
      <c r="D45" s="122">
        <v>0.003238971289786927</v>
      </c>
      <c r="E45" s="122">
        <v>1.0358315342359523</v>
      </c>
      <c r="F45" s="85" t="s">
        <v>2177</v>
      </c>
      <c r="G45" s="85" t="b">
        <v>0</v>
      </c>
      <c r="H45" s="85" t="b">
        <v>0</v>
      </c>
      <c r="I45" s="85" t="b">
        <v>0</v>
      </c>
      <c r="J45" s="85" t="b">
        <v>0</v>
      </c>
      <c r="K45" s="85" t="b">
        <v>0</v>
      </c>
      <c r="L45" s="85" t="b">
        <v>0</v>
      </c>
    </row>
    <row r="46" spans="1:12" ht="15">
      <c r="A46" s="85" t="s">
        <v>1680</v>
      </c>
      <c r="B46" s="85" t="s">
        <v>1672</v>
      </c>
      <c r="C46" s="85">
        <v>5</v>
      </c>
      <c r="D46" s="122">
        <v>0.003238971289786927</v>
      </c>
      <c r="E46" s="122">
        <v>1.1408200438898626</v>
      </c>
      <c r="F46" s="85" t="s">
        <v>2177</v>
      </c>
      <c r="G46" s="85" t="b">
        <v>0</v>
      </c>
      <c r="H46" s="85" t="b">
        <v>0</v>
      </c>
      <c r="I46" s="85" t="b">
        <v>0</v>
      </c>
      <c r="J46" s="85" t="b">
        <v>0</v>
      </c>
      <c r="K46" s="85" t="b">
        <v>0</v>
      </c>
      <c r="L46" s="85" t="b">
        <v>0</v>
      </c>
    </row>
    <row r="47" spans="1:12" ht="15">
      <c r="A47" s="85" t="s">
        <v>1671</v>
      </c>
      <c r="B47" s="85" t="s">
        <v>1934</v>
      </c>
      <c r="C47" s="85">
        <v>5</v>
      </c>
      <c r="D47" s="122">
        <v>0.003238971289786927</v>
      </c>
      <c r="E47" s="122">
        <v>1.5855034561042265</v>
      </c>
      <c r="F47" s="85" t="s">
        <v>2177</v>
      </c>
      <c r="G47" s="85" t="b">
        <v>0</v>
      </c>
      <c r="H47" s="85" t="b">
        <v>0</v>
      </c>
      <c r="I47" s="85" t="b">
        <v>0</v>
      </c>
      <c r="J47" s="85" t="b">
        <v>0</v>
      </c>
      <c r="K47" s="85" t="b">
        <v>0</v>
      </c>
      <c r="L47" s="85" t="b">
        <v>0</v>
      </c>
    </row>
    <row r="48" spans="1:12" ht="15">
      <c r="A48" s="85" t="s">
        <v>1937</v>
      </c>
      <c r="B48" s="85" t="s">
        <v>477</v>
      </c>
      <c r="C48" s="85">
        <v>5</v>
      </c>
      <c r="D48" s="122">
        <v>0.003238971289786927</v>
      </c>
      <c r="E48" s="122">
        <v>1.2161189078852417</v>
      </c>
      <c r="F48" s="85" t="s">
        <v>2177</v>
      </c>
      <c r="G48" s="85" t="b">
        <v>0</v>
      </c>
      <c r="H48" s="85" t="b">
        <v>0</v>
      </c>
      <c r="I48" s="85" t="b">
        <v>0</v>
      </c>
      <c r="J48" s="85" t="b">
        <v>0</v>
      </c>
      <c r="K48" s="85" t="b">
        <v>0</v>
      </c>
      <c r="L48" s="85" t="b">
        <v>0</v>
      </c>
    </row>
    <row r="49" spans="1:12" ht="15">
      <c r="A49" s="85" t="s">
        <v>1691</v>
      </c>
      <c r="B49" s="85" t="s">
        <v>1691</v>
      </c>
      <c r="C49" s="85">
        <v>5</v>
      </c>
      <c r="D49" s="122">
        <v>0.003238971289786927</v>
      </c>
      <c r="E49" s="122">
        <v>1.9243220126576073</v>
      </c>
      <c r="F49" s="85" t="s">
        <v>2177</v>
      </c>
      <c r="G49" s="85" t="b">
        <v>0</v>
      </c>
      <c r="H49" s="85" t="b">
        <v>0</v>
      </c>
      <c r="I49" s="85" t="b">
        <v>0</v>
      </c>
      <c r="J49" s="85" t="b">
        <v>0</v>
      </c>
      <c r="K49" s="85" t="b">
        <v>0</v>
      </c>
      <c r="L49" s="85" t="b">
        <v>0</v>
      </c>
    </row>
    <row r="50" spans="1:12" ht="15">
      <c r="A50" s="85" t="s">
        <v>1615</v>
      </c>
      <c r="B50" s="85" t="s">
        <v>1914</v>
      </c>
      <c r="C50" s="85">
        <v>5</v>
      </c>
      <c r="D50" s="122">
        <v>0.003238971289786927</v>
      </c>
      <c r="E50" s="122">
        <v>1.598867417662208</v>
      </c>
      <c r="F50" s="85" t="s">
        <v>2177</v>
      </c>
      <c r="G50" s="85" t="b">
        <v>0</v>
      </c>
      <c r="H50" s="85" t="b">
        <v>0</v>
      </c>
      <c r="I50" s="85" t="b">
        <v>0</v>
      </c>
      <c r="J50" s="85" t="b">
        <v>0</v>
      </c>
      <c r="K50" s="85" t="b">
        <v>0</v>
      </c>
      <c r="L50" s="85" t="b">
        <v>0</v>
      </c>
    </row>
    <row r="51" spans="1:12" ht="15">
      <c r="A51" s="85" t="s">
        <v>1940</v>
      </c>
      <c r="B51" s="85" t="s">
        <v>1924</v>
      </c>
      <c r="C51" s="85">
        <v>4</v>
      </c>
      <c r="D51" s="122">
        <v>0.0027708063423171345</v>
      </c>
      <c r="E51" s="122">
        <v>2.4330761152463385</v>
      </c>
      <c r="F51" s="85" t="s">
        <v>2177</v>
      </c>
      <c r="G51" s="85" t="b">
        <v>0</v>
      </c>
      <c r="H51" s="85" t="b">
        <v>0</v>
      </c>
      <c r="I51" s="85" t="b">
        <v>0</v>
      </c>
      <c r="J51" s="85" t="b">
        <v>0</v>
      </c>
      <c r="K51" s="85" t="b">
        <v>0</v>
      </c>
      <c r="L51" s="85" t="b">
        <v>0</v>
      </c>
    </row>
    <row r="52" spans="1:12" ht="15">
      <c r="A52" s="85" t="s">
        <v>288</v>
      </c>
      <c r="B52" s="85" t="s">
        <v>224</v>
      </c>
      <c r="C52" s="85">
        <v>4</v>
      </c>
      <c r="D52" s="122">
        <v>0.0027708063423171345</v>
      </c>
      <c r="E52" s="122">
        <v>2.0528648735347326</v>
      </c>
      <c r="F52" s="85" t="s">
        <v>2177</v>
      </c>
      <c r="G52" s="85" t="b">
        <v>0</v>
      </c>
      <c r="H52" s="85" t="b">
        <v>0</v>
      </c>
      <c r="I52" s="85" t="b">
        <v>0</v>
      </c>
      <c r="J52" s="85" t="b">
        <v>0</v>
      </c>
      <c r="K52" s="85" t="b">
        <v>0</v>
      </c>
      <c r="L52" s="85" t="b">
        <v>0</v>
      </c>
    </row>
    <row r="53" spans="1:12" ht="15">
      <c r="A53" s="85" t="s">
        <v>244</v>
      </c>
      <c r="B53" s="85" t="s">
        <v>291</v>
      </c>
      <c r="C53" s="85">
        <v>4</v>
      </c>
      <c r="D53" s="122">
        <v>0.0027708063423171345</v>
      </c>
      <c r="E53" s="122">
        <v>1.7170727716115395</v>
      </c>
      <c r="F53" s="85" t="s">
        <v>2177</v>
      </c>
      <c r="G53" s="85" t="b">
        <v>0</v>
      </c>
      <c r="H53" s="85" t="b">
        <v>0</v>
      </c>
      <c r="I53" s="85" t="b">
        <v>0</v>
      </c>
      <c r="J53" s="85" t="b">
        <v>0</v>
      </c>
      <c r="K53" s="85" t="b">
        <v>0</v>
      </c>
      <c r="L53" s="85" t="b">
        <v>0</v>
      </c>
    </row>
    <row r="54" spans="1:12" ht="15">
      <c r="A54" s="85" t="s">
        <v>288</v>
      </c>
      <c r="B54" s="85" t="s">
        <v>1675</v>
      </c>
      <c r="C54" s="85">
        <v>4</v>
      </c>
      <c r="D54" s="122">
        <v>0.0027708063423171345</v>
      </c>
      <c r="E54" s="122">
        <v>1.6848880882401382</v>
      </c>
      <c r="F54" s="85" t="s">
        <v>2177</v>
      </c>
      <c r="G54" s="85" t="b">
        <v>0</v>
      </c>
      <c r="H54" s="85" t="b">
        <v>0</v>
      </c>
      <c r="I54" s="85" t="b">
        <v>0</v>
      </c>
      <c r="J54" s="85" t="b">
        <v>1</v>
      </c>
      <c r="K54" s="85" t="b">
        <v>0</v>
      </c>
      <c r="L54" s="85" t="b">
        <v>0</v>
      </c>
    </row>
    <row r="55" spans="1:12" ht="15">
      <c r="A55" s="85" t="s">
        <v>285</v>
      </c>
      <c r="B55" s="85" t="s">
        <v>225</v>
      </c>
      <c r="C55" s="85">
        <v>4</v>
      </c>
      <c r="D55" s="122">
        <v>0.0027708063423171345</v>
      </c>
      <c r="E55" s="122">
        <v>1.8931640306672206</v>
      </c>
      <c r="F55" s="85" t="s">
        <v>2177</v>
      </c>
      <c r="G55" s="85" t="b">
        <v>0</v>
      </c>
      <c r="H55" s="85" t="b">
        <v>0</v>
      </c>
      <c r="I55" s="85" t="b">
        <v>0</v>
      </c>
      <c r="J55" s="85" t="b">
        <v>0</v>
      </c>
      <c r="K55" s="85" t="b">
        <v>0</v>
      </c>
      <c r="L55" s="85" t="b">
        <v>0</v>
      </c>
    </row>
    <row r="56" spans="1:12" ht="15">
      <c r="A56" s="85" t="s">
        <v>245</v>
      </c>
      <c r="B56" s="85" t="s">
        <v>284</v>
      </c>
      <c r="C56" s="85">
        <v>4</v>
      </c>
      <c r="D56" s="122">
        <v>0.0027708063423171345</v>
      </c>
      <c r="E56" s="122">
        <v>2.1620093429598004</v>
      </c>
      <c r="F56" s="85" t="s">
        <v>2177</v>
      </c>
      <c r="G56" s="85" t="b">
        <v>0</v>
      </c>
      <c r="H56" s="85" t="b">
        <v>0</v>
      </c>
      <c r="I56" s="85" t="b">
        <v>0</v>
      </c>
      <c r="J56" s="85" t="b">
        <v>0</v>
      </c>
      <c r="K56" s="85" t="b">
        <v>0</v>
      </c>
      <c r="L56" s="85" t="b">
        <v>0</v>
      </c>
    </row>
    <row r="57" spans="1:12" ht="15">
      <c r="A57" s="85" t="s">
        <v>1674</v>
      </c>
      <c r="B57" s="85" t="s">
        <v>231</v>
      </c>
      <c r="C57" s="85">
        <v>4</v>
      </c>
      <c r="D57" s="122">
        <v>0.0027708063423171345</v>
      </c>
      <c r="E57" s="122">
        <v>1.0474698416480264</v>
      </c>
      <c r="F57" s="85" t="s">
        <v>2177</v>
      </c>
      <c r="G57" s="85" t="b">
        <v>0</v>
      </c>
      <c r="H57" s="85" t="b">
        <v>0</v>
      </c>
      <c r="I57" s="85" t="b">
        <v>0</v>
      </c>
      <c r="J57" s="85" t="b">
        <v>0</v>
      </c>
      <c r="K57" s="85" t="b">
        <v>0</v>
      </c>
      <c r="L57" s="85" t="b">
        <v>0</v>
      </c>
    </row>
    <row r="58" spans="1:12" ht="15">
      <c r="A58" s="85" t="s">
        <v>1678</v>
      </c>
      <c r="B58" s="85" t="s">
        <v>1963</v>
      </c>
      <c r="C58" s="85">
        <v>4</v>
      </c>
      <c r="D58" s="122">
        <v>0.0027708063423171345</v>
      </c>
      <c r="E58" s="122">
        <v>2.0293837776852097</v>
      </c>
      <c r="F58" s="85" t="s">
        <v>2177</v>
      </c>
      <c r="G58" s="85" t="b">
        <v>0</v>
      </c>
      <c r="H58" s="85" t="b">
        <v>0</v>
      </c>
      <c r="I58" s="85" t="b">
        <v>0</v>
      </c>
      <c r="J58" s="85" t="b">
        <v>0</v>
      </c>
      <c r="K58" s="85" t="b">
        <v>0</v>
      </c>
      <c r="L58" s="85" t="b">
        <v>0</v>
      </c>
    </row>
    <row r="59" spans="1:12" ht="15">
      <c r="A59" s="85" t="s">
        <v>1963</v>
      </c>
      <c r="B59" s="85" t="s">
        <v>1939</v>
      </c>
      <c r="C59" s="85">
        <v>4</v>
      </c>
      <c r="D59" s="122">
        <v>0.0027708063423171345</v>
      </c>
      <c r="E59" s="122">
        <v>2.60916737430202</v>
      </c>
      <c r="F59" s="85" t="s">
        <v>2177</v>
      </c>
      <c r="G59" s="85" t="b">
        <v>0</v>
      </c>
      <c r="H59" s="85" t="b">
        <v>0</v>
      </c>
      <c r="I59" s="85" t="b">
        <v>0</v>
      </c>
      <c r="J59" s="85" t="b">
        <v>0</v>
      </c>
      <c r="K59" s="85" t="b">
        <v>0</v>
      </c>
      <c r="L59" s="85" t="b">
        <v>0</v>
      </c>
    </row>
    <row r="60" spans="1:12" ht="15">
      <c r="A60" s="85" t="s">
        <v>1939</v>
      </c>
      <c r="B60" s="85" t="s">
        <v>1915</v>
      </c>
      <c r="C60" s="85">
        <v>4</v>
      </c>
      <c r="D60" s="122">
        <v>0.0027708063423171345</v>
      </c>
      <c r="E60" s="122">
        <v>2.3081373786380386</v>
      </c>
      <c r="F60" s="85" t="s">
        <v>2177</v>
      </c>
      <c r="G60" s="85" t="b">
        <v>0</v>
      </c>
      <c r="H60" s="85" t="b">
        <v>0</v>
      </c>
      <c r="I60" s="85" t="b">
        <v>0</v>
      </c>
      <c r="J60" s="85" t="b">
        <v>0</v>
      </c>
      <c r="K60" s="85" t="b">
        <v>0</v>
      </c>
      <c r="L60" s="85" t="b">
        <v>0</v>
      </c>
    </row>
    <row r="61" spans="1:12" ht="15">
      <c r="A61" s="85" t="s">
        <v>1915</v>
      </c>
      <c r="B61" s="85" t="s">
        <v>1964</v>
      </c>
      <c r="C61" s="85">
        <v>4</v>
      </c>
      <c r="D61" s="122">
        <v>0.0027708063423171345</v>
      </c>
      <c r="E61" s="122">
        <v>2.4050473916460953</v>
      </c>
      <c r="F61" s="85" t="s">
        <v>2177</v>
      </c>
      <c r="G61" s="85" t="b">
        <v>0</v>
      </c>
      <c r="H61" s="85" t="b">
        <v>0</v>
      </c>
      <c r="I61" s="85" t="b">
        <v>0</v>
      </c>
      <c r="J61" s="85" t="b">
        <v>0</v>
      </c>
      <c r="K61" s="85" t="b">
        <v>0</v>
      </c>
      <c r="L61" s="85" t="b">
        <v>0</v>
      </c>
    </row>
    <row r="62" spans="1:12" ht="15">
      <c r="A62" s="85" t="s">
        <v>1964</v>
      </c>
      <c r="B62" s="85" t="s">
        <v>1965</v>
      </c>
      <c r="C62" s="85">
        <v>4</v>
      </c>
      <c r="D62" s="122">
        <v>0.0027708063423171345</v>
      </c>
      <c r="E62" s="122">
        <v>2.706077387310076</v>
      </c>
      <c r="F62" s="85" t="s">
        <v>2177</v>
      </c>
      <c r="G62" s="85" t="b">
        <v>0</v>
      </c>
      <c r="H62" s="85" t="b">
        <v>0</v>
      </c>
      <c r="I62" s="85" t="b">
        <v>0</v>
      </c>
      <c r="J62" s="85" t="b">
        <v>0</v>
      </c>
      <c r="K62" s="85" t="b">
        <v>0</v>
      </c>
      <c r="L62" s="85" t="b">
        <v>0</v>
      </c>
    </row>
    <row r="63" spans="1:12" ht="15">
      <c r="A63" s="85" t="s">
        <v>1965</v>
      </c>
      <c r="B63" s="85" t="s">
        <v>1942</v>
      </c>
      <c r="C63" s="85">
        <v>4</v>
      </c>
      <c r="D63" s="122">
        <v>0.0027708063423171345</v>
      </c>
      <c r="E63" s="122">
        <v>2.60916737430202</v>
      </c>
      <c r="F63" s="85" t="s">
        <v>2177</v>
      </c>
      <c r="G63" s="85" t="b">
        <v>0</v>
      </c>
      <c r="H63" s="85" t="b">
        <v>0</v>
      </c>
      <c r="I63" s="85" t="b">
        <v>0</v>
      </c>
      <c r="J63" s="85" t="b">
        <v>0</v>
      </c>
      <c r="K63" s="85" t="b">
        <v>0</v>
      </c>
      <c r="L63" s="85" t="b">
        <v>0</v>
      </c>
    </row>
    <row r="64" spans="1:12" ht="15">
      <c r="A64" s="85" t="s">
        <v>1942</v>
      </c>
      <c r="B64" s="85" t="s">
        <v>1966</v>
      </c>
      <c r="C64" s="85">
        <v>4</v>
      </c>
      <c r="D64" s="122">
        <v>0.0027708063423171345</v>
      </c>
      <c r="E64" s="122">
        <v>2.60916737430202</v>
      </c>
      <c r="F64" s="85" t="s">
        <v>2177</v>
      </c>
      <c r="G64" s="85" t="b">
        <v>0</v>
      </c>
      <c r="H64" s="85" t="b">
        <v>0</v>
      </c>
      <c r="I64" s="85" t="b">
        <v>0</v>
      </c>
      <c r="J64" s="85" t="b">
        <v>0</v>
      </c>
      <c r="K64" s="85" t="b">
        <v>0</v>
      </c>
      <c r="L64" s="85" t="b">
        <v>0</v>
      </c>
    </row>
    <row r="65" spans="1:12" ht="15">
      <c r="A65" s="85" t="s">
        <v>1966</v>
      </c>
      <c r="B65" s="85" t="s">
        <v>1967</v>
      </c>
      <c r="C65" s="85">
        <v>4</v>
      </c>
      <c r="D65" s="122">
        <v>0.0027708063423171345</v>
      </c>
      <c r="E65" s="122">
        <v>2.706077387310076</v>
      </c>
      <c r="F65" s="85" t="s">
        <v>2177</v>
      </c>
      <c r="G65" s="85" t="b">
        <v>0</v>
      </c>
      <c r="H65" s="85" t="b">
        <v>0</v>
      </c>
      <c r="I65" s="85" t="b">
        <v>0</v>
      </c>
      <c r="J65" s="85" t="b">
        <v>0</v>
      </c>
      <c r="K65" s="85" t="b">
        <v>0</v>
      </c>
      <c r="L65" s="85" t="b">
        <v>0</v>
      </c>
    </row>
    <row r="66" spans="1:12" ht="15">
      <c r="A66" s="85" t="s">
        <v>1967</v>
      </c>
      <c r="B66" s="85" t="s">
        <v>1968</v>
      </c>
      <c r="C66" s="85">
        <v>4</v>
      </c>
      <c r="D66" s="122">
        <v>0.0027708063423171345</v>
      </c>
      <c r="E66" s="122">
        <v>2.706077387310076</v>
      </c>
      <c r="F66" s="85" t="s">
        <v>2177</v>
      </c>
      <c r="G66" s="85" t="b">
        <v>0</v>
      </c>
      <c r="H66" s="85" t="b">
        <v>0</v>
      </c>
      <c r="I66" s="85" t="b">
        <v>0</v>
      </c>
      <c r="J66" s="85" t="b">
        <v>0</v>
      </c>
      <c r="K66" s="85" t="b">
        <v>0</v>
      </c>
      <c r="L66" s="85" t="b">
        <v>0</v>
      </c>
    </row>
    <row r="67" spans="1:12" ht="15">
      <c r="A67" s="85" t="s">
        <v>1968</v>
      </c>
      <c r="B67" s="85" t="s">
        <v>1915</v>
      </c>
      <c r="C67" s="85">
        <v>4</v>
      </c>
      <c r="D67" s="122">
        <v>0.0027708063423171345</v>
      </c>
      <c r="E67" s="122">
        <v>2.4050473916460953</v>
      </c>
      <c r="F67" s="85" t="s">
        <v>2177</v>
      </c>
      <c r="G67" s="85" t="b">
        <v>0</v>
      </c>
      <c r="H67" s="85" t="b">
        <v>0</v>
      </c>
      <c r="I67" s="85" t="b">
        <v>0</v>
      </c>
      <c r="J67" s="85" t="b">
        <v>0</v>
      </c>
      <c r="K67" s="85" t="b">
        <v>0</v>
      </c>
      <c r="L67" s="85" t="b">
        <v>0</v>
      </c>
    </row>
    <row r="68" spans="1:12" ht="15">
      <c r="A68" s="85" t="s">
        <v>1915</v>
      </c>
      <c r="B68" s="85" t="s">
        <v>1920</v>
      </c>
      <c r="C68" s="85">
        <v>4</v>
      </c>
      <c r="D68" s="122">
        <v>0.0027708063423171345</v>
      </c>
      <c r="E68" s="122">
        <v>2.1620093429598004</v>
      </c>
      <c r="F68" s="85" t="s">
        <v>2177</v>
      </c>
      <c r="G68" s="85" t="b">
        <v>0</v>
      </c>
      <c r="H68" s="85" t="b">
        <v>0</v>
      </c>
      <c r="I68" s="85" t="b">
        <v>0</v>
      </c>
      <c r="J68" s="85" t="b">
        <v>0</v>
      </c>
      <c r="K68" s="85" t="b">
        <v>0</v>
      </c>
      <c r="L68" s="85" t="b">
        <v>0</v>
      </c>
    </row>
    <row r="69" spans="1:12" ht="15">
      <c r="A69" s="85" t="s">
        <v>1935</v>
      </c>
      <c r="B69" s="85" t="s">
        <v>1969</v>
      </c>
      <c r="C69" s="85">
        <v>4</v>
      </c>
      <c r="D69" s="122">
        <v>0.0027708063423171345</v>
      </c>
      <c r="E69" s="122">
        <v>2.5299861282543947</v>
      </c>
      <c r="F69" s="85" t="s">
        <v>2177</v>
      </c>
      <c r="G69" s="85" t="b">
        <v>0</v>
      </c>
      <c r="H69" s="85" t="b">
        <v>0</v>
      </c>
      <c r="I69" s="85" t="b">
        <v>0</v>
      </c>
      <c r="J69" s="85" t="b">
        <v>0</v>
      </c>
      <c r="K69" s="85" t="b">
        <v>0</v>
      </c>
      <c r="L69" s="85" t="b">
        <v>0</v>
      </c>
    </row>
    <row r="70" spans="1:12" ht="15">
      <c r="A70" s="85" t="s">
        <v>1969</v>
      </c>
      <c r="B70" s="85" t="s">
        <v>1949</v>
      </c>
      <c r="C70" s="85">
        <v>4</v>
      </c>
      <c r="D70" s="122">
        <v>0.0027708063423171345</v>
      </c>
      <c r="E70" s="122">
        <v>2.60916737430202</v>
      </c>
      <c r="F70" s="85" t="s">
        <v>2177</v>
      </c>
      <c r="G70" s="85" t="b">
        <v>0</v>
      </c>
      <c r="H70" s="85" t="b">
        <v>0</v>
      </c>
      <c r="I70" s="85" t="b">
        <v>0</v>
      </c>
      <c r="J70" s="85" t="b">
        <v>0</v>
      </c>
      <c r="K70" s="85" t="b">
        <v>0</v>
      </c>
      <c r="L70" s="85" t="b">
        <v>0</v>
      </c>
    </row>
    <row r="71" spans="1:12" ht="15">
      <c r="A71" s="85" t="s">
        <v>1691</v>
      </c>
      <c r="B71" s="85" t="s">
        <v>1925</v>
      </c>
      <c r="C71" s="85">
        <v>4</v>
      </c>
      <c r="D71" s="122">
        <v>0.0027708063423171345</v>
      </c>
      <c r="E71" s="122">
        <v>2.0906534344241323</v>
      </c>
      <c r="F71" s="85" t="s">
        <v>2177</v>
      </c>
      <c r="G71" s="85" t="b">
        <v>0</v>
      </c>
      <c r="H71" s="85" t="b">
        <v>0</v>
      </c>
      <c r="I71" s="85" t="b">
        <v>0</v>
      </c>
      <c r="J71" s="85" t="b">
        <v>0</v>
      </c>
      <c r="K71" s="85" t="b">
        <v>0</v>
      </c>
      <c r="L71" s="85" t="b">
        <v>0</v>
      </c>
    </row>
    <row r="72" spans="1:12" ht="15">
      <c r="A72" s="85" t="s">
        <v>1979</v>
      </c>
      <c r="B72" s="85" t="s">
        <v>1980</v>
      </c>
      <c r="C72" s="85">
        <v>4</v>
      </c>
      <c r="D72" s="122">
        <v>0.0027708063423171345</v>
      </c>
      <c r="E72" s="122">
        <v>2.706077387310076</v>
      </c>
      <c r="F72" s="85" t="s">
        <v>2177</v>
      </c>
      <c r="G72" s="85" t="b">
        <v>0</v>
      </c>
      <c r="H72" s="85" t="b">
        <v>0</v>
      </c>
      <c r="I72" s="85" t="b">
        <v>0</v>
      </c>
      <c r="J72" s="85" t="b">
        <v>0</v>
      </c>
      <c r="K72" s="85" t="b">
        <v>0</v>
      </c>
      <c r="L72" s="85" t="b">
        <v>0</v>
      </c>
    </row>
    <row r="73" spans="1:12" ht="15">
      <c r="A73" s="85" t="s">
        <v>1980</v>
      </c>
      <c r="B73" s="85" t="s">
        <v>1981</v>
      </c>
      <c r="C73" s="85">
        <v>4</v>
      </c>
      <c r="D73" s="122">
        <v>0.0027708063423171345</v>
      </c>
      <c r="E73" s="122">
        <v>2.706077387310076</v>
      </c>
      <c r="F73" s="85" t="s">
        <v>2177</v>
      </c>
      <c r="G73" s="85" t="b">
        <v>0</v>
      </c>
      <c r="H73" s="85" t="b">
        <v>0</v>
      </c>
      <c r="I73" s="85" t="b">
        <v>0</v>
      </c>
      <c r="J73" s="85" t="b">
        <v>0</v>
      </c>
      <c r="K73" s="85" t="b">
        <v>0</v>
      </c>
      <c r="L73" s="85" t="b">
        <v>0</v>
      </c>
    </row>
    <row r="74" spans="1:12" ht="15">
      <c r="A74" s="85" t="s">
        <v>1982</v>
      </c>
      <c r="B74" s="85" t="s">
        <v>1676</v>
      </c>
      <c r="C74" s="85">
        <v>4</v>
      </c>
      <c r="D74" s="122">
        <v>0.0027708063423171345</v>
      </c>
      <c r="E74" s="122">
        <v>1.9101973699660009</v>
      </c>
      <c r="F74" s="85" t="s">
        <v>2177</v>
      </c>
      <c r="G74" s="85" t="b">
        <v>0</v>
      </c>
      <c r="H74" s="85" t="b">
        <v>0</v>
      </c>
      <c r="I74" s="85" t="b">
        <v>0</v>
      </c>
      <c r="J74" s="85" t="b">
        <v>0</v>
      </c>
      <c r="K74" s="85" t="b">
        <v>0</v>
      </c>
      <c r="L74" s="85" t="b">
        <v>0</v>
      </c>
    </row>
    <row r="75" spans="1:12" ht="15">
      <c r="A75" s="85" t="s">
        <v>1923</v>
      </c>
      <c r="B75" s="85" t="s">
        <v>1940</v>
      </c>
      <c r="C75" s="85">
        <v>3</v>
      </c>
      <c r="D75" s="122">
        <v>0.0022517916009569885</v>
      </c>
      <c r="E75" s="122">
        <v>2.3081373786380386</v>
      </c>
      <c r="F75" s="85" t="s">
        <v>2177</v>
      </c>
      <c r="G75" s="85" t="b">
        <v>0</v>
      </c>
      <c r="H75" s="85" t="b">
        <v>0</v>
      </c>
      <c r="I75" s="85" t="b">
        <v>0</v>
      </c>
      <c r="J75" s="85" t="b">
        <v>0</v>
      </c>
      <c r="K75" s="85" t="b">
        <v>0</v>
      </c>
      <c r="L75" s="85" t="b">
        <v>0</v>
      </c>
    </row>
    <row r="76" spans="1:12" ht="15">
      <c r="A76" s="85" t="s">
        <v>1924</v>
      </c>
      <c r="B76" s="85" t="s">
        <v>1952</v>
      </c>
      <c r="C76" s="85">
        <v>3</v>
      </c>
      <c r="D76" s="122">
        <v>0.0022517916009569885</v>
      </c>
      <c r="E76" s="122">
        <v>2.405047391646095</v>
      </c>
      <c r="F76" s="85" t="s">
        <v>2177</v>
      </c>
      <c r="G76" s="85" t="b">
        <v>0</v>
      </c>
      <c r="H76" s="85" t="b">
        <v>0</v>
      </c>
      <c r="I76" s="85" t="b">
        <v>0</v>
      </c>
      <c r="J76" s="85" t="b">
        <v>0</v>
      </c>
      <c r="K76" s="85" t="b">
        <v>0</v>
      </c>
      <c r="L76" s="85" t="b">
        <v>0</v>
      </c>
    </row>
    <row r="77" spans="1:12" ht="15">
      <c r="A77" s="85" t="s">
        <v>290</v>
      </c>
      <c r="B77" s="85" t="s">
        <v>289</v>
      </c>
      <c r="C77" s="85">
        <v>3</v>
      </c>
      <c r="D77" s="122">
        <v>0.0022517916009569885</v>
      </c>
      <c r="E77" s="122">
        <v>2.228956132590414</v>
      </c>
      <c r="F77" s="85" t="s">
        <v>2177</v>
      </c>
      <c r="G77" s="85" t="b">
        <v>0</v>
      </c>
      <c r="H77" s="85" t="b">
        <v>0</v>
      </c>
      <c r="I77" s="85" t="b">
        <v>0</v>
      </c>
      <c r="J77" s="85" t="b">
        <v>0</v>
      </c>
      <c r="K77" s="85" t="b">
        <v>0</v>
      </c>
      <c r="L77" s="85" t="b">
        <v>0</v>
      </c>
    </row>
    <row r="78" spans="1:12" ht="15">
      <c r="A78" s="85" t="s">
        <v>245</v>
      </c>
      <c r="B78" s="85" t="s">
        <v>244</v>
      </c>
      <c r="C78" s="85">
        <v>3</v>
      </c>
      <c r="D78" s="122">
        <v>0.0022517916009569885</v>
      </c>
      <c r="E78" s="122">
        <v>1.493002562001225</v>
      </c>
      <c r="F78" s="85" t="s">
        <v>2177</v>
      </c>
      <c r="G78" s="85" t="b">
        <v>0</v>
      </c>
      <c r="H78" s="85" t="b">
        <v>0</v>
      </c>
      <c r="I78" s="85" t="b">
        <v>0</v>
      </c>
      <c r="J78" s="85" t="b">
        <v>0</v>
      </c>
      <c r="K78" s="85" t="b">
        <v>0</v>
      </c>
      <c r="L78" s="85" t="b">
        <v>0</v>
      </c>
    </row>
    <row r="79" spans="1:12" ht="15">
      <c r="A79" s="85" t="s">
        <v>227</v>
      </c>
      <c r="B79" s="85" t="s">
        <v>286</v>
      </c>
      <c r="C79" s="85">
        <v>3</v>
      </c>
      <c r="D79" s="122">
        <v>0.0022517916009569885</v>
      </c>
      <c r="E79" s="122">
        <v>2.104017395982114</v>
      </c>
      <c r="F79" s="85" t="s">
        <v>2177</v>
      </c>
      <c r="G79" s="85" t="b">
        <v>0</v>
      </c>
      <c r="H79" s="85" t="b">
        <v>0</v>
      </c>
      <c r="I79" s="85" t="b">
        <v>0</v>
      </c>
      <c r="J79" s="85" t="b">
        <v>0</v>
      </c>
      <c r="K79" s="85" t="b">
        <v>0</v>
      </c>
      <c r="L79" s="85" t="b">
        <v>0</v>
      </c>
    </row>
    <row r="80" spans="1:12" ht="15">
      <c r="A80" s="85" t="s">
        <v>231</v>
      </c>
      <c r="B80" s="85" t="s">
        <v>285</v>
      </c>
      <c r="C80" s="85">
        <v>3</v>
      </c>
      <c r="D80" s="122">
        <v>0.0022517916009569885</v>
      </c>
      <c r="E80" s="122">
        <v>1.6517197249874835</v>
      </c>
      <c r="F80" s="85" t="s">
        <v>2177</v>
      </c>
      <c r="G80" s="85" t="b">
        <v>0</v>
      </c>
      <c r="H80" s="85" t="b">
        <v>0</v>
      </c>
      <c r="I80" s="85" t="b">
        <v>0</v>
      </c>
      <c r="J80" s="85" t="b">
        <v>0</v>
      </c>
      <c r="K80" s="85" t="b">
        <v>0</v>
      </c>
      <c r="L80" s="85" t="b">
        <v>0</v>
      </c>
    </row>
    <row r="81" spans="1:12" ht="15">
      <c r="A81" s="85" t="s">
        <v>284</v>
      </c>
      <c r="B81" s="85" t="s">
        <v>283</v>
      </c>
      <c r="C81" s="85">
        <v>3</v>
      </c>
      <c r="D81" s="122">
        <v>0.0022517916009569885</v>
      </c>
      <c r="E81" s="122">
        <v>2.581138650701776</v>
      </c>
      <c r="F81" s="85" t="s">
        <v>2177</v>
      </c>
      <c r="G81" s="85" t="b">
        <v>0</v>
      </c>
      <c r="H81" s="85" t="b">
        <v>0</v>
      </c>
      <c r="I81" s="85" t="b">
        <v>0</v>
      </c>
      <c r="J81" s="85" t="b">
        <v>0</v>
      </c>
      <c r="K81" s="85" t="b">
        <v>0</v>
      </c>
      <c r="L81" s="85" t="b">
        <v>0</v>
      </c>
    </row>
    <row r="82" spans="1:12" ht="15">
      <c r="A82" s="85" t="s">
        <v>1615</v>
      </c>
      <c r="B82" s="85" t="s">
        <v>1616</v>
      </c>
      <c r="C82" s="85">
        <v>3</v>
      </c>
      <c r="D82" s="122">
        <v>0.0022517916009569885</v>
      </c>
      <c r="E82" s="122">
        <v>1.1040173959821138</v>
      </c>
      <c r="F82" s="85" t="s">
        <v>2177</v>
      </c>
      <c r="G82" s="85" t="b">
        <v>0</v>
      </c>
      <c r="H82" s="85" t="b">
        <v>0</v>
      </c>
      <c r="I82" s="85" t="b">
        <v>0</v>
      </c>
      <c r="J82" s="85" t="b">
        <v>0</v>
      </c>
      <c r="K82" s="85" t="b">
        <v>0</v>
      </c>
      <c r="L82" s="85" t="b">
        <v>0</v>
      </c>
    </row>
    <row r="83" spans="1:12" ht="15">
      <c r="A83" s="85" t="s">
        <v>1615</v>
      </c>
      <c r="B83" s="85" t="s">
        <v>477</v>
      </c>
      <c r="C83" s="85">
        <v>3</v>
      </c>
      <c r="D83" s="122">
        <v>0.0022517916009569885</v>
      </c>
      <c r="E83" s="122">
        <v>0.2672714303326229</v>
      </c>
      <c r="F83" s="85" t="s">
        <v>2177</v>
      </c>
      <c r="G83" s="85" t="b">
        <v>0</v>
      </c>
      <c r="H83" s="85" t="b">
        <v>0</v>
      </c>
      <c r="I83" s="85" t="b">
        <v>0</v>
      </c>
      <c r="J83" s="85" t="b">
        <v>0</v>
      </c>
      <c r="K83" s="85" t="b">
        <v>0</v>
      </c>
      <c r="L83" s="85" t="b">
        <v>0</v>
      </c>
    </row>
    <row r="84" spans="1:12" ht="15">
      <c r="A84" s="85" t="s">
        <v>1671</v>
      </c>
      <c r="B84" s="85" t="s">
        <v>1686</v>
      </c>
      <c r="C84" s="85">
        <v>3</v>
      </c>
      <c r="D84" s="122">
        <v>0.0022517916009569885</v>
      </c>
      <c r="E84" s="122">
        <v>1.36365470648787</v>
      </c>
      <c r="F84" s="85" t="s">
        <v>2177</v>
      </c>
      <c r="G84" s="85" t="b">
        <v>0</v>
      </c>
      <c r="H84" s="85" t="b">
        <v>0</v>
      </c>
      <c r="I84" s="85" t="b">
        <v>0</v>
      </c>
      <c r="J84" s="85" t="b">
        <v>1</v>
      </c>
      <c r="K84" s="85" t="b">
        <v>0</v>
      </c>
      <c r="L84" s="85" t="b">
        <v>0</v>
      </c>
    </row>
    <row r="85" spans="1:12" ht="15">
      <c r="A85" s="85" t="s">
        <v>1993</v>
      </c>
      <c r="B85" s="85" t="s">
        <v>1923</v>
      </c>
      <c r="C85" s="85">
        <v>3</v>
      </c>
      <c r="D85" s="122">
        <v>0.0022517916009569885</v>
      </c>
      <c r="E85" s="122">
        <v>2.529986128254395</v>
      </c>
      <c r="F85" s="85" t="s">
        <v>2177</v>
      </c>
      <c r="G85" s="85" t="b">
        <v>0</v>
      </c>
      <c r="H85" s="85" t="b">
        <v>0</v>
      </c>
      <c r="I85" s="85" t="b">
        <v>0</v>
      </c>
      <c r="J85" s="85" t="b">
        <v>0</v>
      </c>
      <c r="K85" s="85" t="b">
        <v>0</v>
      </c>
      <c r="L85" s="85" t="b">
        <v>0</v>
      </c>
    </row>
    <row r="86" spans="1:12" ht="15">
      <c r="A86" s="85" t="s">
        <v>1945</v>
      </c>
      <c r="B86" s="85" t="s">
        <v>1996</v>
      </c>
      <c r="C86" s="85">
        <v>3</v>
      </c>
      <c r="D86" s="122">
        <v>0.0022517916009569885</v>
      </c>
      <c r="E86" s="122">
        <v>2.60916737430202</v>
      </c>
      <c r="F86" s="85" t="s">
        <v>2177</v>
      </c>
      <c r="G86" s="85" t="b">
        <v>0</v>
      </c>
      <c r="H86" s="85" t="b">
        <v>0</v>
      </c>
      <c r="I86" s="85" t="b">
        <v>0</v>
      </c>
      <c r="J86" s="85" t="b">
        <v>0</v>
      </c>
      <c r="K86" s="85" t="b">
        <v>0</v>
      </c>
      <c r="L86" s="85" t="b">
        <v>0</v>
      </c>
    </row>
    <row r="87" spans="1:12" ht="15">
      <c r="A87" s="85" t="s">
        <v>1998</v>
      </c>
      <c r="B87" s="85" t="s">
        <v>1999</v>
      </c>
      <c r="C87" s="85">
        <v>3</v>
      </c>
      <c r="D87" s="122">
        <v>0.0022517916009569885</v>
      </c>
      <c r="E87" s="122">
        <v>2.8310161239183764</v>
      </c>
      <c r="F87" s="85" t="s">
        <v>2177</v>
      </c>
      <c r="G87" s="85" t="b">
        <v>0</v>
      </c>
      <c r="H87" s="85" t="b">
        <v>1</v>
      </c>
      <c r="I87" s="85" t="b">
        <v>0</v>
      </c>
      <c r="J87" s="85" t="b">
        <v>1</v>
      </c>
      <c r="K87" s="85" t="b">
        <v>0</v>
      </c>
      <c r="L87" s="85" t="b">
        <v>0</v>
      </c>
    </row>
    <row r="88" spans="1:12" ht="15">
      <c r="A88" s="85" t="s">
        <v>1999</v>
      </c>
      <c r="B88" s="85" t="s">
        <v>1955</v>
      </c>
      <c r="C88" s="85">
        <v>3</v>
      </c>
      <c r="D88" s="122">
        <v>0.0022517916009569885</v>
      </c>
      <c r="E88" s="122">
        <v>2.706077387310076</v>
      </c>
      <c r="F88" s="85" t="s">
        <v>2177</v>
      </c>
      <c r="G88" s="85" t="b">
        <v>1</v>
      </c>
      <c r="H88" s="85" t="b">
        <v>0</v>
      </c>
      <c r="I88" s="85" t="b">
        <v>0</v>
      </c>
      <c r="J88" s="85" t="b">
        <v>0</v>
      </c>
      <c r="K88" s="85" t="b">
        <v>0</v>
      </c>
      <c r="L88" s="85" t="b">
        <v>0</v>
      </c>
    </row>
    <row r="89" spans="1:12" ht="15">
      <c r="A89" s="85" t="s">
        <v>1955</v>
      </c>
      <c r="B89" s="85" t="s">
        <v>1948</v>
      </c>
      <c r="C89" s="85">
        <v>3</v>
      </c>
      <c r="D89" s="122">
        <v>0.0022517916009569885</v>
      </c>
      <c r="E89" s="122">
        <v>2.581138650701776</v>
      </c>
      <c r="F89" s="85" t="s">
        <v>2177</v>
      </c>
      <c r="G89" s="85" t="b">
        <v>0</v>
      </c>
      <c r="H89" s="85" t="b">
        <v>0</v>
      </c>
      <c r="I89" s="85" t="b">
        <v>0</v>
      </c>
      <c r="J89" s="85" t="b">
        <v>0</v>
      </c>
      <c r="K89" s="85" t="b">
        <v>0</v>
      </c>
      <c r="L89" s="85" t="b">
        <v>0</v>
      </c>
    </row>
    <row r="90" spans="1:12" ht="15">
      <c r="A90" s="85" t="s">
        <v>1948</v>
      </c>
      <c r="B90" s="85" t="s">
        <v>2000</v>
      </c>
      <c r="C90" s="85">
        <v>3</v>
      </c>
      <c r="D90" s="122">
        <v>0.0022517916009569885</v>
      </c>
      <c r="E90" s="122">
        <v>2.60916737430202</v>
      </c>
      <c r="F90" s="85" t="s">
        <v>2177</v>
      </c>
      <c r="G90" s="85" t="b">
        <v>0</v>
      </c>
      <c r="H90" s="85" t="b">
        <v>0</v>
      </c>
      <c r="I90" s="85" t="b">
        <v>0</v>
      </c>
      <c r="J90" s="85" t="b">
        <v>0</v>
      </c>
      <c r="K90" s="85" t="b">
        <v>0</v>
      </c>
      <c r="L90" s="85" t="b">
        <v>0</v>
      </c>
    </row>
    <row r="91" spans="1:12" ht="15">
      <c r="A91" s="85" t="s">
        <v>2000</v>
      </c>
      <c r="B91" s="85" t="s">
        <v>2001</v>
      </c>
      <c r="C91" s="85">
        <v>3</v>
      </c>
      <c r="D91" s="122">
        <v>0.0022517916009569885</v>
      </c>
      <c r="E91" s="122">
        <v>2.8310161239183764</v>
      </c>
      <c r="F91" s="85" t="s">
        <v>2177</v>
      </c>
      <c r="G91" s="85" t="b">
        <v>0</v>
      </c>
      <c r="H91" s="85" t="b">
        <v>0</v>
      </c>
      <c r="I91" s="85" t="b">
        <v>0</v>
      </c>
      <c r="J91" s="85" t="b">
        <v>0</v>
      </c>
      <c r="K91" s="85" t="b">
        <v>1</v>
      </c>
      <c r="L91" s="85" t="b">
        <v>0</v>
      </c>
    </row>
    <row r="92" spans="1:12" ht="15">
      <c r="A92" s="85" t="s">
        <v>2001</v>
      </c>
      <c r="B92" s="85" t="s">
        <v>1958</v>
      </c>
      <c r="C92" s="85">
        <v>3</v>
      </c>
      <c r="D92" s="122">
        <v>0.0022517916009569885</v>
      </c>
      <c r="E92" s="122">
        <v>2.706077387310076</v>
      </c>
      <c r="F92" s="85" t="s">
        <v>2177</v>
      </c>
      <c r="G92" s="85" t="b">
        <v>0</v>
      </c>
      <c r="H92" s="85" t="b">
        <v>1</v>
      </c>
      <c r="I92" s="85" t="b">
        <v>0</v>
      </c>
      <c r="J92" s="85" t="b">
        <v>0</v>
      </c>
      <c r="K92" s="85" t="b">
        <v>0</v>
      </c>
      <c r="L92" s="85" t="b">
        <v>0</v>
      </c>
    </row>
    <row r="93" spans="1:12" ht="15">
      <c r="A93" s="85" t="s">
        <v>1958</v>
      </c>
      <c r="B93" s="85" t="s">
        <v>2002</v>
      </c>
      <c r="C93" s="85">
        <v>3</v>
      </c>
      <c r="D93" s="122">
        <v>0.0022517916009569885</v>
      </c>
      <c r="E93" s="122">
        <v>2.706077387310076</v>
      </c>
      <c r="F93" s="85" t="s">
        <v>2177</v>
      </c>
      <c r="G93" s="85" t="b">
        <v>0</v>
      </c>
      <c r="H93" s="85" t="b">
        <v>0</v>
      </c>
      <c r="I93" s="85" t="b">
        <v>0</v>
      </c>
      <c r="J93" s="85" t="b">
        <v>0</v>
      </c>
      <c r="K93" s="85" t="b">
        <v>0</v>
      </c>
      <c r="L93" s="85" t="b">
        <v>0</v>
      </c>
    </row>
    <row r="94" spans="1:12" ht="15">
      <c r="A94" s="85" t="s">
        <v>2002</v>
      </c>
      <c r="B94" s="85" t="s">
        <v>1959</v>
      </c>
      <c r="C94" s="85">
        <v>3</v>
      </c>
      <c r="D94" s="122">
        <v>0.0022517916009569885</v>
      </c>
      <c r="E94" s="122">
        <v>2.706077387310076</v>
      </c>
      <c r="F94" s="85" t="s">
        <v>2177</v>
      </c>
      <c r="G94" s="85" t="b">
        <v>0</v>
      </c>
      <c r="H94" s="85" t="b">
        <v>0</v>
      </c>
      <c r="I94" s="85" t="b">
        <v>0</v>
      </c>
      <c r="J94" s="85" t="b">
        <v>0</v>
      </c>
      <c r="K94" s="85" t="b">
        <v>0</v>
      </c>
      <c r="L94" s="85" t="b">
        <v>0</v>
      </c>
    </row>
    <row r="95" spans="1:12" ht="15">
      <c r="A95" s="85" t="s">
        <v>1959</v>
      </c>
      <c r="B95" s="85" t="s">
        <v>1671</v>
      </c>
      <c r="C95" s="85">
        <v>3</v>
      </c>
      <c r="D95" s="122">
        <v>0.0022517916009569885</v>
      </c>
      <c r="E95" s="122">
        <v>1.5019574046541515</v>
      </c>
      <c r="F95" s="85" t="s">
        <v>2177</v>
      </c>
      <c r="G95" s="85" t="b">
        <v>0</v>
      </c>
      <c r="H95" s="85" t="b">
        <v>0</v>
      </c>
      <c r="I95" s="85" t="b">
        <v>0</v>
      </c>
      <c r="J95" s="85" t="b">
        <v>0</v>
      </c>
      <c r="K95" s="85" t="b">
        <v>0</v>
      </c>
      <c r="L95" s="85" t="b">
        <v>0</v>
      </c>
    </row>
    <row r="96" spans="1:12" ht="15">
      <c r="A96" s="85" t="s">
        <v>1672</v>
      </c>
      <c r="B96" s="85" t="s">
        <v>1679</v>
      </c>
      <c r="C96" s="85">
        <v>3</v>
      </c>
      <c r="D96" s="122">
        <v>0.0022517916009569885</v>
      </c>
      <c r="E96" s="122">
        <v>0.8310161239183761</v>
      </c>
      <c r="F96" s="85" t="s">
        <v>2177</v>
      </c>
      <c r="G96" s="85" t="b">
        <v>0</v>
      </c>
      <c r="H96" s="85" t="b">
        <v>0</v>
      </c>
      <c r="I96" s="85" t="b">
        <v>0</v>
      </c>
      <c r="J96" s="85" t="b">
        <v>0</v>
      </c>
      <c r="K96" s="85" t="b">
        <v>0</v>
      </c>
      <c r="L96" s="85" t="b">
        <v>0</v>
      </c>
    </row>
    <row r="97" spans="1:12" ht="15">
      <c r="A97" s="85" t="s">
        <v>1679</v>
      </c>
      <c r="B97" s="85" t="s">
        <v>2003</v>
      </c>
      <c r="C97" s="85">
        <v>3</v>
      </c>
      <c r="D97" s="122">
        <v>0.0022517916009569885</v>
      </c>
      <c r="E97" s="122">
        <v>2.0776884572597645</v>
      </c>
      <c r="F97" s="85" t="s">
        <v>2177</v>
      </c>
      <c r="G97" s="85" t="b">
        <v>0</v>
      </c>
      <c r="H97" s="85" t="b">
        <v>0</v>
      </c>
      <c r="I97" s="85" t="b">
        <v>0</v>
      </c>
      <c r="J97" s="85" t="b">
        <v>1</v>
      </c>
      <c r="K97" s="85" t="b">
        <v>0</v>
      </c>
      <c r="L97" s="85" t="b">
        <v>0</v>
      </c>
    </row>
    <row r="98" spans="1:12" ht="15">
      <c r="A98" s="85" t="s">
        <v>237</v>
      </c>
      <c r="B98" s="85" t="s">
        <v>1678</v>
      </c>
      <c r="C98" s="85">
        <v>3</v>
      </c>
      <c r="D98" s="122">
        <v>0.0022517916009569885</v>
      </c>
      <c r="E98" s="122">
        <v>0.8462388569090344</v>
      </c>
      <c r="F98" s="85" t="s">
        <v>2177</v>
      </c>
      <c r="G98" s="85" t="b">
        <v>0</v>
      </c>
      <c r="H98" s="85" t="b">
        <v>0</v>
      </c>
      <c r="I98" s="85" t="b">
        <v>0</v>
      </c>
      <c r="J98" s="85" t="b">
        <v>0</v>
      </c>
      <c r="K98" s="85" t="b">
        <v>0</v>
      </c>
      <c r="L98" s="85" t="b">
        <v>0</v>
      </c>
    </row>
    <row r="99" spans="1:12" ht="15">
      <c r="A99" s="85" t="s">
        <v>2004</v>
      </c>
      <c r="B99" s="85" t="s">
        <v>1936</v>
      </c>
      <c r="C99" s="85">
        <v>3</v>
      </c>
      <c r="D99" s="122">
        <v>0.0022517916009569885</v>
      </c>
      <c r="E99" s="122">
        <v>2.529986128254395</v>
      </c>
      <c r="F99" s="85" t="s">
        <v>2177</v>
      </c>
      <c r="G99" s="85" t="b">
        <v>0</v>
      </c>
      <c r="H99" s="85" t="b">
        <v>0</v>
      </c>
      <c r="I99" s="85" t="b">
        <v>0</v>
      </c>
      <c r="J99" s="85" t="b">
        <v>1</v>
      </c>
      <c r="K99" s="85" t="b">
        <v>0</v>
      </c>
      <c r="L99" s="85" t="b">
        <v>0</v>
      </c>
    </row>
    <row r="100" spans="1:12" ht="15">
      <c r="A100" s="85" t="s">
        <v>1936</v>
      </c>
      <c r="B100" s="85" t="s">
        <v>1644</v>
      </c>
      <c r="C100" s="85">
        <v>3</v>
      </c>
      <c r="D100" s="122">
        <v>0.0022517916009569885</v>
      </c>
      <c r="E100" s="122">
        <v>2.3081373786380386</v>
      </c>
      <c r="F100" s="85" t="s">
        <v>2177</v>
      </c>
      <c r="G100" s="85" t="b">
        <v>1</v>
      </c>
      <c r="H100" s="85" t="b">
        <v>0</v>
      </c>
      <c r="I100" s="85" t="b">
        <v>0</v>
      </c>
      <c r="J100" s="85" t="b">
        <v>1</v>
      </c>
      <c r="K100" s="85" t="b">
        <v>0</v>
      </c>
      <c r="L100" s="85" t="b">
        <v>0</v>
      </c>
    </row>
    <row r="101" spans="1:12" ht="15">
      <c r="A101" s="85" t="s">
        <v>1644</v>
      </c>
      <c r="B101" s="85" t="s">
        <v>2005</v>
      </c>
      <c r="C101" s="85">
        <v>3</v>
      </c>
      <c r="D101" s="122">
        <v>0.0022517916009569885</v>
      </c>
      <c r="E101" s="122">
        <v>2.60916737430202</v>
      </c>
      <c r="F101" s="85" t="s">
        <v>2177</v>
      </c>
      <c r="G101" s="85" t="b">
        <v>1</v>
      </c>
      <c r="H101" s="85" t="b">
        <v>0</v>
      </c>
      <c r="I101" s="85" t="b">
        <v>0</v>
      </c>
      <c r="J101" s="85" t="b">
        <v>0</v>
      </c>
      <c r="K101" s="85" t="b">
        <v>0</v>
      </c>
      <c r="L101" s="85" t="b">
        <v>0</v>
      </c>
    </row>
    <row r="102" spans="1:12" ht="15">
      <c r="A102" s="85" t="s">
        <v>2005</v>
      </c>
      <c r="B102" s="85" t="s">
        <v>1690</v>
      </c>
      <c r="C102" s="85">
        <v>3</v>
      </c>
      <c r="D102" s="122">
        <v>0.0022517916009569885</v>
      </c>
      <c r="E102" s="122">
        <v>2.529986128254395</v>
      </c>
      <c r="F102" s="85" t="s">
        <v>2177</v>
      </c>
      <c r="G102" s="85" t="b">
        <v>0</v>
      </c>
      <c r="H102" s="85" t="b">
        <v>0</v>
      </c>
      <c r="I102" s="85" t="b">
        <v>0</v>
      </c>
      <c r="J102" s="85" t="b">
        <v>0</v>
      </c>
      <c r="K102" s="85" t="b">
        <v>0</v>
      </c>
      <c r="L102" s="85" t="b">
        <v>0</v>
      </c>
    </row>
    <row r="103" spans="1:12" ht="15">
      <c r="A103" s="85" t="s">
        <v>1690</v>
      </c>
      <c r="B103" s="85" t="s">
        <v>1937</v>
      </c>
      <c r="C103" s="85">
        <v>3</v>
      </c>
      <c r="D103" s="122">
        <v>0.0022517916009569885</v>
      </c>
      <c r="E103" s="122">
        <v>2.1620093429598004</v>
      </c>
      <c r="F103" s="85" t="s">
        <v>2177</v>
      </c>
      <c r="G103" s="85" t="b">
        <v>0</v>
      </c>
      <c r="H103" s="85" t="b">
        <v>0</v>
      </c>
      <c r="I103" s="85" t="b">
        <v>0</v>
      </c>
      <c r="J103" s="85" t="b">
        <v>0</v>
      </c>
      <c r="K103" s="85" t="b">
        <v>0</v>
      </c>
      <c r="L103" s="85" t="b">
        <v>0</v>
      </c>
    </row>
    <row r="104" spans="1:12" ht="15">
      <c r="A104" s="85" t="s">
        <v>1681</v>
      </c>
      <c r="B104" s="85" t="s">
        <v>1919</v>
      </c>
      <c r="C104" s="85">
        <v>3</v>
      </c>
      <c r="D104" s="122">
        <v>0.0024965894587730426</v>
      </c>
      <c r="E104" s="122">
        <v>1.9401605933434443</v>
      </c>
      <c r="F104" s="85" t="s">
        <v>2177</v>
      </c>
      <c r="G104" s="85" t="b">
        <v>0</v>
      </c>
      <c r="H104" s="85" t="b">
        <v>0</v>
      </c>
      <c r="I104" s="85" t="b">
        <v>0</v>
      </c>
      <c r="J104" s="85" t="b">
        <v>0</v>
      </c>
      <c r="K104" s="85" t="b">
        <v>0</v>
      </c>
      <c r="L104" s="85" t="b">
        <v>0</v>
      </c>
    </row>
    <row r="105" spans="1:12" ht="15">
      <c r="A105" s="85" t="s">
        <v>2008</v>
      </c>
      <c r="B105" s="85" t="s">
        <v>1972</v>
      </c>
      <c r="C105" s="85">
        <v>3</v>
      </c>
      <c r="D105" s="122">
        <v>0.0022517916009569885</v>
      </c>
      <c r="E105" s="122">
        <v>2.706077387310076</v>
      </c>
      <c r="F105" s="85" t="s">
        <v>2177</v>
      </c>
      <c r="G105" s="85" t="b">
        <v>0</v>
      </c>
      <c r="H105" s="85" t="b">
        <v>0</v>
      </c>
      <c r="I105" s="85" t="b">
        <v>0</v>
      </c>
      <c r="J105" s="85" t="b">
        <v>0</v>
      </c>
      <c r="K105" s="85" t="b">
        <v>0</v>
      </c>
      <c r="L105" s="85" t="b">
        <v>0</v>
      </c>
    </row>
    <row r="106" spans="1:12" ht="15">
      <c r="A106" s="85" t="s">
        <v>1925</v>
      </c>
      <c r="B106" s="85" t="s">
        <v>1921</v>
      </c>
      <c r="C106" s="85">
        <v>3</v>
      </c>
      <c r="D106" s="122">
        <v>0.0022517916009569885</v>
      </c>
      <c r="E106" s="122">
        <v>2.1620093429598004</v>
      </c>
      <c r="F106" s="85" t="s">
        <v>2177</v>
      </c>
      <c r="G106" s="85" t="b">
        <v>0</v>
      </c>
      <c r="H106" s="85" t="b">
        <v>0</v>
      </c>
      <c r="I106" s="85" t="b">
        <v>0</v>
      </c>
      <c r="J106" s="85" t="b">
        <v>0</v>
      </c>
      <c r="K106" s="85" t="b">
        <v>0</v>
      </c>
      <c r="L106" s="85" t="b">
        <v>0</v>
      </c>
    </row>
    <row r="107" spans="1:12" ht="15">
      <c r="A107" s="85" t="s">
        <v>1671</v>
      </c>
      <c r="B107" s="85" t="s">
        <v>477</v>
      </c>
      <c r="C107" s="85">
        <v>3</v>
      </c>
      <c r="D107" s="122">
        <v>0.0022517916009569885</v>
      </c>
      <c r="E107" s="122">
        <v>0.1289687321663413</v>
      </c>
      <c r="F107" s="85" t="s">
        <v>2177</v>
      </c>
      <c r="G107" s="85" t="b">
        <v>0</v>
      </c>
      <c r="H107" s="85" t="b">
        <v>0</v>
      </c>
      <c r="I107" s="85" t="b">
        <v>0</v>
      </c>
      <c r="J107" s="85" t="b">
        <v>0</v>
      </c>
      <c r="K107" s="85" t="b">
        <v>0</v>
      </c>
      <c r="L107" s="85" t="b">
        <v>0</v>
      </c>
    </row>
    <row r="108" spans="1:12" ht="15">
      <c r="A108" s="85" t="s">
        <v>1922</v>
      </c>
      <c r="B108" s="85" t="s">
        <v>1950</v>
      </c>
      <c r="C108" s="85">
        <v>3</v>
      </c>
      <c r="D108" s="122">
        <v>0.0024965894587730426</v>
      </c>
      <c r="E108" s="122">
        <v>2.2411905890074255</v>
      </c>
      <c r="F108" s="85" t="s">
        <v>2177</v>
      </c>
      <c r="G108" s="85" t="b">
        <v>0</v>
      </c>
      <c r="H108" s="85" t="b">
        <v>0</v>
      </c>
      <c r="I108" s="85" t="b">
        <v>0</v>
      </c>
      <c r="J108" s="85" t="b">
        <v>1</v>
      </c>
      <c r="K108" s="85" t="b">
        <v>0</v>
      </c>
      <c r="L108" s="85" t="b">
        <v>0</v>
      </c>
    </row>
    <row r="109" spans="1:12" ht="15">
      <c r="A109" s="85" t="s">
        <v>1924</v>
      </c>
      <c r="B109" s="85" t="s">
        <v>1941</v>
      </c>
      <c r="C109" s="85">
        <v>2</v>
      </c>
      <c r="D109" s="122">
        <v>0.0016643929725153616</v>
      </c>
      <c r="E109" s="122">
        <v>2.1320461195823572</v>
      </c>
      <c r="F109" s="85" t="s">
        <v>2177</v>
      </c>
      <c r="G109" s="85" t="b">
        <v>0</v>
      </c>
      <c r="H109" s="85" t="b">
        <v>0</v>
      </c>
      <c r="I109" s="85" t="b">
        <v>0</v>
      </c>
      <c r="J109" s="85" t="b">
        <v>0</v>
      </c>
      <c r="K109" s="85" t="b">
        <v>0</v>
      </c>
      <c r="L109" s="85" t="b">
        <v>0</v>
      </c>
    </row>
    <row r="110" spans="1:12" ht="15">
      <c r="A110" s="85" t="s">
        <v>2032</v>
      </c>
      <c r="B110" s="85" t="s">
        <v>1990</v>
      </c>
      <c r="C110" s="85">
        <v>2</v>
      </c>
      <c r="D110" s="122">
        <v>0.0016643929725153616</v>
      </c>
      <c r="E110" s="122">
        <v>2.831016123918376</v>
      </c>
      <c r="F110" s="85" t="s">
        <v>2177</v>
      </c>
      <c r="G110" s="85" t="b">
        <v>0</v>
      </c>
      <c r="H110" s="85" t="b">
        <v>0</v>
      </c>
      <c r="I110" s="85" t="b">
        <v>0</v>
      </c>
      <c r="J110" s="85" t="b">
        <v>0</v>
      </c>
      <c r="K110" s="85" t="b">
        <v>0</v>
      </c>
      <c r="L110" s="85" t="b">
        <v>0</v>
      </c>
    </row>
    <row r="111" spans="1:12" ht="15">
      <c r="A111" s="85" t="s">
        <v>224</v>
      </c>
      <c r="B111" s="85" t="s">
        <v>235</v>
      </c>
      <c r="C111" s="85">
        <v>2</v>
      </c>
      <c r="D111" s="122">
        <v>0.0016643929725153616</v>
      </c>
      <c r="E111" s="122">
        <v>2.228956132590414</v>
      </c>
      <c r="F111" s="85" t="s">
        <v>2177</v>
      </c>
      <c r="G111" s="85" t="b">
        <v>0</v>
      </c>
      <c r="H111" s="85" t="b">
        <v>0</v>
      </c>
      <c r="I111" s="85" t="b">
        <v>0</v>
      </c>
      <c r="J111" s="85" t="b">
        <v>0</v>
      </c>
      <c r="K111" s="85" t="b">
        <v>0</v>
      </c>
      <c r="L111" s="85" t="b">
        <v>0</v>
      </c>
    </row>
    <row r="112" spans="1:12" ht="15">
      <c r="A112" s="85" t="s">
        <v>235</v>
      </c>
      <c r="B112" s="85" t="s">
        <v>1675</v>
      </c>
      <c r="C112" s="85">
        <v>2</v>
      </c>
      <c r="D112" s="122">
        <v>0.0016643929725153616</v>
      </c>
      <c r="E112" s="122">
        <v>1.9859180839041193</v>
      </c>
      <c r="F112" s="85" t="s">
        <v>2177</v>
      </c>
      <c r="G112" s="85" t="b">
        <v>0</v>
      </c>
      <c r="H112" s="85" t="b">
        <v>0</v>
      </c>
      <c r="I112" s="85" t="b">
        <v>0</v>
      </c>
      <c r="J112" s="85" t="b">
        <v>1</v>
      </c>
      <c r="K112" s="85" t="b">
        <v>0</v>
      </c>
      <c r="L112" s="85" t="b">
        <v>0</v>
      </c>
    </row>
    <row r="113" spans="1:12" ht="15">
      <c r="A113" s="85" t="s">
        <v>286</v>
      </c>
      <c r="B113" s="85" t="s">
        <v>1675</v>
      </c>
      <c r="C113" s="85">
        <v>2</v>
      </c>
      <c r="D113" s="122">
        <v>0.0016643929725153616</v>
      </c>
      <c r="E113" s="122">
        <v>1.8098268248484382</v>
      </c>
      <c r="F113" s="85" t="s">
        <v>2177</v>
      </c>
      <c r="G113" s="85" t="b">
        <v>0</v>
      </c>
      <c r="H113" s="85" t="b">
        <v>0</v>
      </c>
      <c r="I113" s="85" t="b">
        <v>0</v>
      </c>
      <c r="J113" s="85" t="b">
        <v>1</v>
      </c>
      <c r="K113" s="85" t="b">
        <v>0</v>
      </c>
      <c r="L113" s="85" t="b">
        <v>0</v>
      </c>
    </row>
    <row r="114" spans="1:12" ht="15">
      <c r="A114" s="85" t="s">
        <v>224</v>
      </c>
      <c r="B114" s="85" t="s">
        <v>1675</v>
      </c>
      <c r="C114" s="85">
        <v>2</v>
      </c>
      <c r="D114" s="122">
        <v>0.0016643929725153616</v>
      </c>
      <c r="E114" s="122">
        <v>1.2077668335204756</v>
      </c>
      <c r="F114" s="85" t="s">
        <v>2177</v>
      </c>
      <c r="G114" s="85" t="b">
        <v>0</v>
      </c>
      <c r="H114" s="85" t="b">
        <v>0</v>
      </c>
      <c r="I114" s="85" t="b">
        <v>0</v>
      </c>
      <c r="J114" s="85" t="b">
        <v>1</v>
      </c>
      <c r="K114" s="85" t="b">
        <v>0</v>
      </c>
      <c r="L114" s="85" t="b">
        <v>0</v>
      </c>
    </row>
    <row r="115" spans="1:12" ht="15">
      <c r="A115" s="85" t="s">
        <v>283</v>
      </c>
      <c r="B115" s="85" t="s">
        <v>244</v>
      </c>
      <c r="C115" s="85">
        <v>2</v>
      </c>
      <c r="D115" s="122">
        <v>0.0016643929725153616</v>
      </c>
      <c r="E115" s="122">
        <v>1.8609793472958194</v>
      </c>
      <c r="F115" s="85" t="s">
        <v>2177</v>
      </c>
      <c r="G115" s="85" t="b">
        <v>0</v>
      </c>
      <c r="H115" s="85" t="b">
        <v>0</v>
      </c>
      <c r="I115" s="85" t="b">
        <v>0</v>
      </c>
      <c r="J115" s="85" t="b">
        <v>0</v>
      </c>
      <c r="K115" s="85" t="b">
        <v>0</v>
      </c>
      <c r="L115" s="85" t="b">
        <v>0</v>
      </c>
    </row>
    <row r="116" spans="1:12" ht="15">
      <c r="A116" s="85" t="s">
        <v>243</v>
      </c>
      <c r="B116" s="85" t="s">
        <v>227</v>
      </c>
      <c r="C116" s="85">
        <v>2</v>
      </c>
      <c r="D116" s="122">
        <v>0.0016643929725153616</v>
      </c>
      <c r="E116" s="122">
        <v>1.126293790693266</v>
      </c>
      <c r="F116" s="85" t="s">
        <v>2177</v>
      </c>
      <c r="G116" s="85" t="b">
        <v>0</v>
      </c>
      <c r="H116" s="85" t="b">
        <v>0</v>
      </c>
      <c r="I116" s="85" t="b">
        <v>0</v>
      </c>
      <c r="J116" s="85" t="b">
        <v>0</v>
      </c>
      <c r="K116" s="85" t="b">
        <v>0</v>
      </c>
      <c r="L116" s="85" t="b">
        <v>0</v>
      </c>
    </row>
    <row r="117" spans="1:12" ht="15">
      <c r="A117" s="85" t="s">
        <v>227</v>
      </c>
      <c r="B117" s="85" t="s">
        <v>1675</v>
      </c>
      <c r="C117" s="85">
        <v>2</v>
      </c>
      <c r="D117" s="122">
        <v>0.0016643929725153616</v>
      </c>
      <c r="E117" s="122">
        <v>1.0828280969121757</v>
      </c>
      <c r="F117" s="85" t="s">
        <v>2177</v>
      </c>
      <c r="G117" s="85" t="b">
        <v>0</v>
      </c>
      <c r="H117" s="85" t="b">
        <v>0</v>
      </c>
      <c r="I117" s="85" t="b">
        <v>0</v>
      </c>
      <c r="J117" s="85" t="b">
        <v>1</v>
      </c>
      <c r="K117" s="85" t="b">
        <v>0</v>
      </c>
      <c r="L117" s="85" t="b">
        <v>0</v>
      </c>
    </row>
    <row r="118" spans="1:12" ht="15">
      <c r="A118" s="85" t="s">
        <v>237</v>
      </c>
      <c r="B118" s="85" t="s">
        <v>1617</v>
      </c>
      <c r="C118" s="85">
        <v>2</v>
      </c>
      <c r="D118" s="122">
        <v>0.0016643929725153616</v>
      </c>
      <c r="E118" s="122">
        <v>0.5654122473333403</v>
      </c>
      <c r="F118" s="85" t="s">
        <v>2177</v>
      </c>
      <c r="G118" s="85" t="b">
        <v>0</v>
      </c>
      <c r="H118" s="85" t="b">
        <v>0</v>
      </c>
      <c r="I118" s="85" t="b">
        <v>0</v>
      </c>
      <c r="J118" s="85" t="b">
        <v>0</v>
      </c>
      <c r="K118" s="85" t="b">
        <v>0</v>
      </c>
      <c r="L118" s="85" t="b">
        <v>0</v>
      </c>
    </row>
    <row r="119" spans="1:12" ht="15">
      <c r="A119" s="85" t="s">
        <v>1617</v>
      </c>
      <c r="B119" s="85" t="s">
        <v>1615</v>
      </c>
      <c r="C119" s="85">
        <v>2</v>
      </c>
      <c r="D119" s="122">
        <v>0.0016643929725153616</v>
      </c>
      <c r="E119" s="122">
        <v>0.8502554819040462</v>
      </c>
      <c r="F119" s="85" t="s">
        <v>2177</v>
      </c>
      <c r="G119" s="85" t="b">
        <v>0</v>
      </c>
      <c r="H119" s="85" t="b">
        <v>0</v>
      </c>
      <c r="I119" s="85" t="b">
        <v>0</v>
      </c>
      <c r="J119" s="85" t="b">
        <v>0</v>
      </c>
      <c r="K119" s="85" t="b">
        <v>0</v>
      </c>
      <c r="L119" s="85" t="b">
        <v>0</v>
      </c>
    </row>
    <row r="120" spans="1:12" ht="15">
      <c r="A120" s="85" t="s">
        <v>477</v>
      </c>
      <c r="B120" s="85" t="s">
        <v>1674</v>
      </c>
      <c r="C120" s="85">
        <v>2</v>
      </c>
      <c r="D120" s="122">
        <v>0.0016643929725153616</v>
      </c>
      <c r="E120" s="122">
        <v>0.2699147402693201</v>
      </c>
      <c r="F120" s="85" t="s">
        <v>2177</v>
      </c>
      <c r="G120" s="85" t="b">
        <v>0</v>
      </c>
      <c r="H120" s="85" t="b">
        <v>0</v>
      </c>
      <c r="I120" s="85" t="b">
        <v>0</v>
      </c>
      <c r="J120" s="85" t="b">
        <v>0</v>
      </c>
      <c r="K120" s="85" t="b">
        <v>0</v>
      </c>
      <c r="L120" s="85" t="b">
        <v>0</v>
      </c>
    </row>
    <row r="121" spans="1:12" ht="15">
      <c r="A121" s="85" t="s">
        <v>1615</v>
      </c>
      <c r="B121" s="85" t="s">
        <v>1619</v>
      </c>
      <c r="C121" s="85">
        <v>2</v>
      </c>
      <c r="D121" s="122">
        <v>0.0016643929725153616</v>
      </c>
      <c r="E121" s="122">
        <v>1.258919355967857</v>
      </c>
      <c r="F121" s="85" t="s">
        <v>2177</v>
      </c>
      <c r="G121" s="85" t="b">
        <v>0</v>
      </c>
      <c r="H121" s="85" t="b">
        <v>0</v>
      </c>
      <c r="I121" s="85" t="b">
        <v>0</v>
      </c>
      <c r="J121" s="85" t="b">
        <v>0</v>
      </c>
      <c r="K121" s="85" t="b">
        <v>0</v>
      </c>
      <c r="L121" s="85" t="b">
        <v>0</v>
      </c>
    </row>
    <row r="122" spans="1:12" ht="15">
      <c r="A122" s="85" t="s">
        <v>1620</v>
      </c>
      <c r="B122" s="85" t="s">
        <v>266</v>
      </c>
      <c r="C122" s="85">
        <v>2</v>
      </c>
      <c r="D122" s="122">
        <v>0.0016643929725153616</v>
      </c>
      <c r="E122" s="122">
        <v>1.6848880882401382</v>
      </c>
      <c r="F122" s="85" t="s">
        <v>2177</v>
      </c>
      <c r="G122" s="85" t="b">
        <v>0</v>
      </c>
      <c r="H122" s="85" t="b">
        <v>0</v>
      </c>
      <c r="I122" s="85" t="b">
        <v>0</v>
      </c>
      <c r="J122" s="85" t="b">
        <v>0</v>
      </c>
      <c r="K122" s="85" t="b">
        <v>0</v>
      </c>
      <c r="L122" s="85" t="b">
        <v>0</v>
      </c>
    </row>
    <row r="123" spans="1:12" ht="15">
      <c r="A123" s="85" t="s">
        <v>1640</v>
      </c>
      <c r="B123" s="85" t="s">
        <v>2033</v>
      </c>
      <c r="C123" s="85">
        <v>2</v>
      </c>
      <c r="D123" s="122">
        <v>0.0016643929725153616</v>
      </c>
      <c r="E123" s="122">
        <v>3.0071073829740573</v>
      </c>
      <c r="F123" s="85" t="s">
        <v>2177</v>
      </c>
      <c r="G123" s="85" t="b">
        <v>0</v>
      </c>
      <c r="H123" s="85" t="b">
        <v>0</v>
      </c>
      <c r="I123" s="85" t="b">
        <v>0</v>
      </c>
      <c r="J123" s="85" t="b">
        <v>0</v>
      </c>
      <c r="K123" s="85" t="b">
        <v>0</v>
      </c>
      <c r="L123" s="85" t="b">
        <v>0</v>
      </c>
    </row>
    <row r="124" spans="1:12" ht="15">
      <c r="A124" s="85" t="s">
        <v>2033</v>
      </c>
      <c r="B124" s="85" t="s">
        <v>2034</v>
      </c>
      <c r="C124" s="85">
        <v>2</v>
      </c>
      <c r="D124" s="122">
        <v>0.0016643929725153616</v>
      </c>
      <c r="E124" s="122">
        <v>3.0071073829740573</v>
      </c>
      <c r="F124" s="85" t="s">
        <v>2177</v>
      </c>
      <c r="G124" s="85" t="b">
        <v>0</v>
      </c>
      <c r="H124" s="85" t="b">
        <v>0</v>
      </c>
      <c r="I124" s="85" t="b">
        <v>0</v>
      </c>
      <c r="J124" s="85" t="b">
        <v>0</v>
      </c>
      <c r="K124" s="85" t="b">
        <v>0</v>
      </c>
      <c r="L124" s="85" t="b">
        <v>0</v>
      </c>
    </row>
    <row r="125" spans="1:12" ht="15">
      <c r="A125" s="85" t="s">
        <v>2034</v>
      </c>
      <c r="B125" s="85" t="s">
        <v>1918</v>
      </c>
      <c r="C125" s="85">
        <v>2</v>
      </c>
      <c r="D125" s="122">
        <v>0.0016643929725153616</v>
      </c>
      <c r="E125" s="122">
        <v>2.5299861282543947</v>
      </c>
      <c r="F125" s="85" t="s">
        <v>2177</v>
      </c>
      <c r="G125" s="85" t="b">
        <v>0</v>
      </c>
      <c r="H125" s="85" t="b">
        <v>0</v>
      </c>
      <c r="I125" s="85" t="b">
        <v>0</v>
      </c>
      <c r="J125" s="85" t="b">
        <v>0</v>
      </c>
      <c r="K125" s="85" t="b">
        <v>0</v>
      </c>
      <c r="L125" s="85" t="b">
        <v>0</v>
      </c>
    </row>
    <row r="126" spans="1:12" ht="15">
      <c r="A126" s="85" t="s">
        <v>1918</v>
      </c>
      <c r="B126" s="85" t="s">
        <v>1615</v>
      </c>
      <c r="C126" s="85">
        <v>2</v>
      </c>
      <c r="D126" s="122">
        <v>0.0016643929725153616</v>
      </c>
      <c r="E126" s="122">
        <v>1.1512854775680275</v>
      </c>
      <c r="F126" s="85" t="s">
        <v>2177</v>
      </c>
      <c r="G126" s="85" t="b">
        <v>0</v>
      </c>
      <c r="H126" s="85" t="b">
        <v>0</v>
      </c>
      <c r="I126" s="85" t="b">
        <v>0</v>
      </c>
      <c r="J126" s="85" t="b">
        <v>0</v>
      </c>
      <c r="K126" s="85" t="b">
        <v>0</v>
      </c>
      <c r="L126" s="85" t="b">
        <v>0</v>
      </c>
    </row>
    <row r="127" spans="1:12" ht="15">
      <c r="A127" s="85" t="s">
        <v>477</v>
      </c>
      <c r="B127" s="85" t="s">
        <v>1641</v>
      </c>
      <c r="C127" s="85">
        <v>2</v>
      </c>
      <c r="D127" s="122">
        <v>0.0016643929725153616</v>
      </c>
      <c r="E127" s="122">
        <v>1.416042775947558</v>
      </c>
      <c r="F127" s="85" t="s">
        <v>2177</v>
      </c>
      <c r="G127" s="85" t="b">
        <v>0</v>
      </c>
      <c r="H127" s="85" t="b">
        <v>0</v>
      </c>
      <c r="I127" s="85" t="b">
        <v>0</v>
      </c>
      <c r="J127" s="85" t="b">
        <v>0</v>
      </c>
      <c r="K127" s="85" t="b">
        <v>0</v>
      </c>
      <c r="L127" s="85" t="b">
        <v>0</v>
      </c>
    </row>
    <row r="128" spans="1:12" ht="15">
      <c r="A128" s="85" t="s">
        <v>1641</v>
      </c>
      <c r="B128" s="85" t="s">
        <v>1642</v>
      </c>
      <c r="C128" s="85">
        <v>2</v>
      </c>
      <c r="D128" s="122">
        <v>0.0016643929725153616</v>
      </c>
      <c r="E128" s="122">
        <v>3.0071073829740573</v>
      </c>
      <c r="F128" s="85" t="s">
        <v>2177</v>
      </c>
      <c r="G128" s="85" t="b">
        <v>0</v>
      </c>
      <c r="H128" s="85" t="b">
        <v>0</v>
      </c>
      <c r="I128" s="85" t="b">
        <v>0</v>
      </c>
      <c r="J128" s="85" t="b">
        <v>0</v>
      </c>
      <c r="K128" s="85" t="b">
        <v>0</v>
      </c>
      <c r="L128" s="85" t="b">
        <v>0</v>
      </c>
    </row>
    <row r="129" spans="1:12" ht="15">
      <c r="A129" s="85" t="s">
        <v>1953</v>
      </c>
      <c r="B129" s="85" t="s">
        <v>1933</v>
      </c>
      <c r="C129" s="85">
        <v>2</v>
      </c>
      <c r="D129" s="122">
        <v>0.0016643929725153616</v>
      </c>
      <c r="E129" s="122">
        <v>2.228956132590414</v>
      </c>
      <c r="F129" s="85" t="s">
        <v>2177</v>
      </c>
      <c r="G129" s="85" t="b">
        <v>0</v>
      </c>
      <c r="H129" s="85" t="b">
        <v>0</v>
      </c>
      <c r="I129" s="85" t="b">
        <v>0</v>
      </c>
      <c r="J129" s="85" t="b">
        <v>0</v>
      </c>
      <c r="K129" s="85" t="b">
        <v>0</v>
      </c>
      <c r="L129" s="85" t="b">
        <v>0</v>
      </c>
    </row>
    <row r="130" spans="1:12" ht="15">
      <c r="A130" s="85" t="s">
        <v>1933</v>
      </c>
      <c r="B130" s="85" t="s">
        <v>2035</v>
      </c>
      <c r="C130" s="85">
        <v>2</v>
      </c>
      <c r="D130" s="122">
        <v>0.0016643929725153616</v>
      </c>
      <c r="E130" s="122">
        <v>2.5299861282543947</v>
      </c>
      <c r="F130" s="85" t="s">
        <v>2177</v>
      </c>
      <c r="G130" s="85" t="b">
        <v>0</v>
      </c>
      <c r="H130" s="85" t="b">
        <v>0</v>
      </c>
      <c r="I130" s="85" t="b">
        <v>0</v>
      </c>
      <c r="J130" s="85" t="b">
        <v>0</v>
      </c>
      <c r="K130" s="85" t="b">
        <v>0</v>
      </c>
      <c r="L130" s="85" t="b">
        <v>0</v>
      </c>
    </row>
    <row r="131" spans="1:12" ht="15">
      <c r="A131" s="85" t="s">
        <v>2035</v>
      </c>
      <c r="B131" s="85" t="s">
        <v>2036</v>
      </c>
      <c r="C131" s="85">
        <v>2</v>
      </c>
      <c r="D131" s="122">
        <v>0.0016643929725153616</v>
      </c>
      <c r="E131" s="122">
        <v>3.0071073829740573</v>
      </c>
      <c r="F131" s="85" t="s">
        <v>2177</v>
      </c>
      <c r="G131" s="85" t="b">
        <v>0</v>
      </c>
      <c r="H131" s="85" t="b">
        <v>0</v>
      </c>
      <c r="I131" s="85" t="b">
        <v>0</v>
      </c>
      <c r="J131" s="85" t="b">
        <v>0</v>
      </c>
      <c r="K131" s="85" t="b">
        <v>0</v>
      </c>
      <c r="L131" s="85" t="b">
        <v>0</v>
      </c>
    </row>
    <row r="132" spans="1:12" ht="15">
      <c r="A132" s="85" t="s">
        <v>2036</v>
      </c>
      <c r="B132" s="85" t="s">
        <v>2037</v>
      </c>
      <c r="C132" s="85">
        <v>2</v>
      </c>
      <c r="D132" s="122">
        <v>0.0016643929725153616</v>
      </c>
      <c r="E132" s="122">
        <v>3.0071073829740573</v>
      </c>
      <c r="F132" s="85" t="s">
        <v>2177</v>
      </c>
      <c r="G132" s="85" t="b">
        <v>0</v>
      </c>
      <c r="H132" s="85" t="b">
        <v>0</v>
      </c>
      <c r="I132" s="85" t="b">
        <v>0</v>
      </c>
      <c r="J132" s="85" t="b">
        <v>0</v>
      </c>
      <c r="K132" s="85" t="b">
        <v>0</v>
      </c>
      <c r="L132" s="85" t="b">
        <v>0</v>
      </c>
    </row>
    <row r="133" spans="1:12" ht="15">
      <c r="A133" s="85" t="s">
        <v>2037</v>
      </c>
      <c r="B133" s="85" t="s">
        <v>2038</v>
      </c>
      <c r="C133" s="85">
        <v>2</v>
      </c>
      <c r="D133" s="122">
        <v>0.0016643929725153616</v>
      </c>
      <c r="E133" s="122">
        <v>3.0071073829740573</v>
      </c>
      <c r="F133" s="85" t="s">
        <v>2177</v>
      </c>
      <c r="G133" s="85" t="b">
        <v>0</v>
      </c>
      <c r="H133" s="85" t="b">
        <v>0</v>
      </c>
      <c r="I133" s="85" t="b">
        <v>0</v>
      </c>
      <c r="J133" s="85" t="b">
        <v>0</v>
      </c>
      <c r="K133" s="85" t="b">
        <v>0</v>
      </c>
      <c r="L133" s="85" t="b">
        <v>0</v>
      </c>
    </row>
    <row r="134" spans="1:12" ht="15">
      <c r="A134" s="85" t="s">
        <v>2038</v>
      </c>
      <c r="B134" s="85" t="s">
        <v>1954</v>
      </c>
      <c r="C134" s="85">
        <v>2</v>
      </c>
      <c r="D134" s="122">
        <v>0.0016643929725153616</v>
      </c>
      <c r="E134" s="122">
        <v>2.706077387310076</v>
      </c>
      <c r="F134" s="85" t="s">
        <v>2177</v>
      </c>
      <c r="G134" s="85" t="b">
        <v>0</v>
      </c>
      <c r="H134" s="85" t="b">
        <v>0</v>
      </c>
      <c r="I134" s="85" t="b">
        <v>0</v>
      </c>
      <c r="J134" s="85" t="b">
        <v>0</v>
      </c>
      <c r="K134" s="85" t="b">
        <v>0</v>
      </c>
      <c r="L134" s="85" t="b">
        <v>0</v>
      </c>
    </row>
    <row r="135" spans="1:12" ht="15">
      <c r="A135" s="85" t="s">
        <v>1954</v>
      </c>
      <c r="B135" s="85" t="s">
        <v>1944</v>
      </c>
      <c r="C135" s="85">
        <v>2</v>
      </c>
      <c r="D135" s="122">
        <v>0.0016643929725153616</v>
      </c>
      <c r="E135" s="122">
        <v>2.3081373786380386</v>
      </c>
      <c r="F135" s="85" t="s">
        <v>2177</v>
      </c>
      <c r="G135" s="85" t="b">
        <v>0</v>
      </c>
      <c r="H135" s="85" t="b">
        <v>0</v>
      </c>
      <c r="I135" s="85" t="b">
        <v>0</v>
      </c>
      <c r="J135" s="85" t="b">
        <v>0</v>
      </c>
      <c r="K135" s="85" t="b">
        <v>0</v>
      </c>
      <c r="L135" s="85" t="b">
        <v>0</v>
      </c>
    </row>
    <row r="136" spans="1:12" ht="15">
      <c r="A136" s="85" t="s">
        <v>1944</v>
      </c>
      <c r="B136" s="85" t="s">
        <v>2039</v>
      </c>
      <c r="C136" s="85">
        <v>2</v>
      </c>
      <c r="D136" s="122">
        <v>0.0016643929725153616</v>
      </c>
      <c r="E136" s="122">
        <v>2.60916737430202</v>
      </c>
      <c r="F136" s="85" t="s">
        <v>2177</v>
      </c>
      <c r="G136" s="85" t="b">
        <v>0</v>
      </c>
      <c r="H136" s="85" t="b">
        <v>0</v>
      </c>
      <c r="I136" s="85" t="b">
        <v>0</v>
      </c>
      <c r="J136" s="85" t="b">
        <v>0</v>
      </c>
      <c r="K136" s="85" t="b">
        <v>0</v>
      </c>
      <c r="L136" s="85" t="b">
        <v>0</v>
      </c>
    </row>
    <row r="137" spans="1:12" ht="15">
      <c r="A137" s="85" t="s">
        <v>2039</v>
      </c>
      <c r="B137" s="85" t="s">
        <v>1991</v>
      </c>
      <c r="C137" s="85">
        <v>2</v>
      </c>
      <c r="D137" s="122">
        <v>0.0016643929725153616</v>
      </c>
      <c r="E137" s="122">
        <v>2.831016123918376</v>
      </c>
      <c r="F137" s="85" t="s">
        <v>2177</v>
      </c>
      <c r="G137" s="85" t="b">
        <v>0</v>
      </c>
      <c r="H137" s="85" t="b">
        <v>0</v>
      </c>
      <c r="I137" s="85" t="b">
        <v>0</v>
      </c>
      <c r="J137" s="85" t="b">
        <v>0</v>
      </c>
      <c r="K137" s="85" t="b">
        <v>0</v>
      </c>
      <c r="L137" s="85" t="b">
        <v>0</v>
      </c>
    </row>
    <row r="138" spans="1:12" ht="15">
      <c r="A138" s="85" t="s">
        <v>1991</v>
      </c>
      <c r="B138" s="85" t="s">
        <v>2040</v>
      </c>
      <c r="C138" s="85">
        <v>2</v>
      </c>
      <c r="D138" s="122">
        <v>0.0016643929725153616</v>
      </c>
      <c r="E138" s="122">
        <v>2.831016123918376</v>
      </c>
      <c r="F138" s="85" t="s">
        <v>2177</v>
      </c>
      <c r="G138" s="85" t="b">
        <v>0</v>
      </c>
      <c r="H138" s="85" t="b">
        <v>0</v>
      </c>
      <c r="I138" s="85" t="b">
        <v>0</v>
      </c>
      <c r="J138" s="85" t="b">
        <v>1</v>
      </c>
      <c r="K138" s="85" t="b">
        <v>0</v>
      </c>
      <c r="L138" s="85" t="b">
        <v>0</v>
      </c>
    </row>
    <row r="139" spans="1:12" ht="15">
      <c r="A139" s="85" t="s">
        <v>2040</v>
      </c>
      <c r="B139" s="85" t="s">
        <v>2041</v>
      </c>
      <c r="C139" s="85">
        <v>2</v>
      </c>
      <c r="D139" s="122">
        <v>0.0016643929725153616</v>
      </c>
      <c r="E139" s="122">
        <v>3.0071073829740573</v>
      </c>
      <c r="F139" s="85" t="s">
        <v>2177</v>
      </c>
      <c r="G139" s="85" t="b">
        <v>1</v>
      </c>
      <c r="H139" s="85" t="b">
        <v>0</v>
      </c>
      <c r="I139" s="85" t="b">
        <v>0</v>
      </c>
      <c r="J139" s="85" t="b">
        <v>0</v>
      </c>
      <c r="K139" s="85" t="b">
        <v>0</v>
      </c>
      <c r="L139" s="85" t="b">
        <v>0</v>
      </c>
    </row>
    <row r="140" spans="1:12" ht="15">
      <c r="A140" s="85" t="s">
        <v>2041</v>
      </c>
      <c r="B140" s="85" t="s">
        <v>2042</v>
      </c>
      <c r="C140" s="85">
        <v>2</v>
      </c>
      <c r="D140" s="122">
        <v>0.0016643929725153616</v>
      </c>
      <c r="E140" s="122">
        <v>3.0071073829740573</v>
      </c>
      <c r="F140" s="85" t="s">
        <v>2177</v>
      </c>
      <c r="G140" s="85" t="b">
        <v>0</v>
      </c>
      <c r="H140" s="85" t="b">
        <v>0</v>
      </c>
      <c r="I140" s="85" t="b">
        <v>0</v>
      </c>
      <c r="J140" s="85" t="b">
        <v>0</v>
      </c>
      <c r="K140" s="85" t="b">
        <v>0</v>
      </c>
      <c r="L140" s="85" t="b">
        <v>0</v>
      </c>
    </row>
    <row r="141" spans="1:12" ht="15">
      <c r="A141" s="85" t="s">
        <v>280</v>
      </c>
      <c r="B141" s="85" t="s">
        <v>263</v>
      </c>
      <c r="C141" s="85">
        <v>2</v>
      </c>
      <c r="D141" s="122">
        <v>0.0016643929725153616</v>
      </c>
      <c r="E141" s="122">
        <v>2.4330761152463385</v>
      </c>
      <c r="F141" s="85" t="s">
        <v>2177</v>
      </c>
      <c r="G141" s="85" t="b">
        <v>0</v>
      </c>
      <c r="H141" s="85" t="b">
        <v>0</v>
      </c>
      <c r="I141" s="85" t="b">
        <v>0</v>
      </c>
      <c r="J141" s="85" t="b">
        <v>0</v>
      </c>
      <c r="K141" s="85" t="b">
        <v>0</v>
      </c>
      <c r="L141" s="85" t="b">
        <v>0</v>
      </c>
    </row>
    <row r="142" spans="1:12" ht="15">
      <c r="A142" s="85" t="s">
        <v>266</v>
      </c>
      <c r="B142" s="85" t="s">
        <v>267</v>
      </c>
      <c r="C142" s="85">
        <v>2</v>
      </c>
      <c r="D142" s="122">
        <v>0.0016643929725153616</v>
      </c>
      <c r="E142" s="122">
        <v>2.0528648735347326</v>
      </c>
      <c r="F142" s="85" t="s">
        <v>2177</v>
      </c>
      <c r="G142" s="85" t="b">
        <v>0</v>
      </c>
      <c r="H142" s="85" t="b">
        <v>0</v>
      </c>
      <c r="I142" s="85" t="b">
        <v>0</v>
      </c>
      <c r="J142" s="85" t="b">
        <v>0</v>
      </c>
      <c r="K142" s="85" t="b">
        <v>0</v>
      </c>
      <c r="L142" s="85" t="b">
        <v>0</v>
      </c>
    </row>
    <row r="143" spans="1:12" ht="15">
      <c r="A143" s="85" t="s">
        <v>268</v>
      </c>
      <c r="B143" s="85" t="s">
        <v>280</v>
      </c>
      <c r="C143" s="85">
        <v>2</v>
      </c>
      <c r="D143" s="122">
        <v>0.0016643929725153616</v>
      </c>
      <c r="E143" s="122">
        <v>2.3081373786380386</v>
      </c>
      <c r="F143" s="85" t="s">
        <v>2177</v>
      </c>
      <c r="G143" s="85" t="b">
        <v>0</v>
      </c>
      <c r="H143" s="85" t="b">
        <v>0</v>
      </c>
      <c r="I143" s="85" t="b">
        <v>0</v>
      </c>
      <c r="J143" s="85" t="b">
        <v>0</v>
      </c>
      <c r="K143" s="85" t="b">
        <v>0</v>
      </c>
      <c r="L143" s="85" t="b">
        <v>0</v>
      </c>
    </row>
    <row r="144" spans="1:12" ht="15">
      <c r="A144" s="85" t="s">
        <v>1676</v>
      </c>
      <c r="B144" s="85" t="s">
        <v>1619</v>
      </c>
      <c r="C144" s="85">
        <v>2</v>
      </c>
      <c r="D144" s="122">
        <v>0.0016643929725153616</v>
      </c>
      <c r="E144" s="122">
        <v>1.3661293256157252</v>
      </c>
      <c r="F144" s="85" t="s">
        <v>2177</v>
      </c>
      <c r="G144" s="85" t="b">
        <v>0</v>
      </c>
      <c r="H144" s="85" t="b">
        <v>0</v>
      </c>
      <c r="I144" s="85" t="b">
        <v>0</v>
      </c>
      <c r="J144" s="85" t="b">
        <v>0</v>
      </c>
      <c r="K144" s="85" t="b">
        <v>0</v>
      </c>
      <c r="L144" s="85" t="b">
        <v>0</v>
      </c>
    </row>
    <row r="145" spans="1:12" ht="15">
      <c r="A145" s="85" t="s">
        <v>1992</v>
      </c>
      <c r="B145" s="85" t="s">
        <v>2044</v>
      </c>
      <c r="C145" s="85">
        <v>2</v>
      </c>
      <c r="D145" s="122">
        <v>0.0016643929725153616</v>
      </c>
      <c r="E145" s="122">
        <v>2.831016123918376</v>
      </c>
      <c r="F145" s="85" t="s">
        <v>2177</v>
      </c>
      <c r="G145" s="85" t="b">
        <v>0</v>
      </c>
      <c r="H145" s="85" t="b">
        <v>0</v>
      </c>
      <c r="I145" s="85" t="b">
        <v>0</v>
      </c>
      <c r="J145" s="85" t="b">
        <v>0</v>
      </c>
      <c r="K145" s="85" t="b">
        <v>0</v>
      </c>
      <c r="L145" s="85" t="b">
        <v>0</v>
      </c>
    </row>
    <row r="146" spans="1:12" ht="15">
      <c r="A146" s="85" t="s">
        <v>2044</v>
      </c>
      <c r="B146" s="85" t="s">
        <v>1695</v>
      </c>
      <c r="C146" s="85">
        <v>2</v>
      </c>
      <c r="D146" s="122">
        <v>0.0016643929725153616</v>
      </c>
      <c r="E146" s="122">
        <v>2.353894869198714</v>
      </c>
      <c r="F146" s="85" t="s">
        <v>2177</v>
      </c>
      <c r="G146" s="85" t="b">
        <v>0</v>
      </c>
      <c r="H146" s="85" t="b">
        <v>0</v>
      </c>
      <c r="I146" s="85" t="b">
        <v>0</v>
      </c>
      <c r="J146" s="85" t="b">
        <v>1</v>
      </c>
      <c r="K146" s="85" t="b">
        <v>0</v>
      </c>
      <c r="L146" s="85" t="b">
        <v>0</v>
      </c>
    </row>
    <row r="147" spans="1:12" ht="15">
      <c r="A147" s="85" t="s">
        <v>1695</v>
      </c>
      <c r="B147" s="85" t="s">
        <v>477</v>
      </c>
      <c r="C147" s="85">
        <v>2</v>
      </c>
      <c r="D147" s="122">
        <v>0.0016643929725153616</v>
      </c>
      <c r="E147" s="122">
        <v>0.5963301495968476</v>
      </c>
      <c r="F147" s="85" t="s">
        <v>2177</v>
      </c>
      <c r="G147" s="85" t="b">
        <v>1</v>
      </c>
      <c r="H147" s="85" t="b">
        <v>0</v>
      </c>
      <c r="I147" s="85" t="b">
        <v>0</v>
      </c>
      <c r="J147" s="85" t="b">
        <v>0</v>
      </c>
      <c r="K147" s="85" t="b">
        <v>0</v>
      </c>
      <c r="L147" s="85" t="b">
        <v>0</v>
      </c>
    </row>
    <row r="148" spans="1:12" ht="15">
      <c r="A148" s="85" t="s">
        <v>1672</v>
      </c>
      <c r="B148" s="85" t="s">
        <v>1671</v>
      </c>
      <c r="C148" s="85">
        <v>2</v>
      </c>
      <c r="D148" s="122">
        <v>0.0016643929725153616</v>
      </c>
      <c r="E148" s="122">
        <v>0.2289561325904137</v>
      </c>
      <c r="F148" s="85" t="s">
        <v>2177</v>
      </c>
      <c r="G148" s="85" t="b">
        <v>0</v>
      </c>
      <c r="H148" s="85" t="b">
        <v>0</v>
      </c>
      <c r="I148" s="85" t="b">
        <v>0</v>
      </c>
      <c r="J148" s="85" t="b">
        <v>0</v>
      </c>
      <c r="K148" s="85" t="b">
        <v>0</v>
      </c>
      <c r="L148" s="85" t="b">
        <v>0</v>
      </c>
    </row>
    <row r="149" spans="1:12" ht="15">
      <c r="A149" s="85" t="s">
        <v>1672</v>
      </c>
      <c r="B149" s="85" t="s">
        <v>2045</v>
      </c>
      <c r="C149" s="85">
        <v>2</v>
      </c>
      <c r="D149" s="122">
        <v>0.0016643929725153616</v>
      </c>
      <c r="E149" s="122">
        <v>1.6091673743020198</v>
      </c>
      <c r="F149" s="85" t="s">
        <v>2177</v>
      </c>
      <c r="G149" s="85" t="b">
        <v>0</v>
      </c>
      <c r="H149" s="85" t="b">
        <v>0</v>
      </c>
      <c r="I149" s="85" t="b">
        <v>0</v>
      </c>
      <c r="J149" s="85" t="b">
        <v>0</v>
      </c>
      <c r="K149" s="85" t="b">
        <v>0</v>
      </c>
      <c r="L149" s="85" t="b">
        <v>0</v>
      </c>
    </row>
    <row r="150" spans="1:12" ht="15">
      <c r="A150" s="85" t="s">
        <v>2045</v>
      </c>
      <c r="B150" s="85" t="s">
        <v>1993</v>
      </c>
      <c r="C150" s="85">
        <v>2</v>
      </c>
      <c r="D150" s="122">
        <v>0.0016643929725153616</v>
      </c>
      <c r="E150" s="122">
        <v>2.831016123918376</v>
      </c>
      <c r="F150" s="85" t="s">
        <v>2177</v>
      </c>
      <c r="G150" s="85" t="b">
        <v>0</v>
      </c>
      <c r="H150" s="85" t="b">
        <v>0</v>
      </c>
      <c r="I150" s="85" t="b">
        <v>0</v>
      </c>
      <c r="J150" s="85" t="b">
        <v>0</v>
      </c>
      <c r="K150" s="85" t="b">
        <v>0</v>
      </c>
      <c r="L150" s="85" t="b">
        <v>0</v>
      </c>
    </row>
    <row r="151" spans="1:12" ht="15">
      <c r="A151" s="85" t="s">
        <v>1952</v>
      </c>
      <c r="B151" s="85" t="s">
        <v>2046</v>
      </c>
      <c r="C151" s="85">
        <v>2</v>
      </c>
      <c r="D151" s="122">
        <v>0.0016643929725153616</v>
      </c>
      <c r="E151" s="122">
        <v>2.706077387310076</v>
      </c>
      <c r="F151" s="85" t="s">
        <v>2177</v>
      </c>
      <c r="G151" s="85" t="b">
        <v>0</v>
      </c>
      <c r="H151" s="85" t="b">
        <v>0</v>
      </c>
      <c r="I151" s="85" t="b">
        <v>0</v>
      </c>
      <c r="J151" s="85" t="b">
        <v>0</v>
      </c>
      <c r="K151" s="85" t="b">
        <v>0</v>
      </c>
      <c r="L151" s="85" t="b">
        <v>0</v>
      </c>
    </row>
    <row r="152" spans="1:12" ht="15">
      <c r="A152" s="85" t="s">
        <v>2046</v>
      </c>
      <c r="B152" s="85" t="s">
        <v>2047</v>
      </c>
      <c r="C152" s="85">
        <v>2</v>
      </c>
      <c r="D152" s="122">
        <v>0.0016643929725153616</v>
      </c>
      <c r="E152" s="122">
        <v>3.0071073829740573</v>
      </c>
      <c r="F152" s="85" t="s">
        <v>2177</v>
      </c>
      <c r="G152" s="85" t="b">
        <v>0</v>
      </c>
      <c r="H152" s="85" t="b">
        <v>0</v>
      </c>
      <c r="I152" s="85" t="b">
        <v>0</v>
      </c>
      <c r="J152" s="85" t="b">
        <v>0</v>
      </c>
      <c r="K152" s="85" t="b">
        <v>0</v>
      </c>
      <c r="L152" s="85" t="b">
        <v>0</v>
      </c>
    </row>
    <row r="153" spans="1:12" ht="15">
      <c r="A153" s="85" t="s">
        <v>2047</v>
      </c>
      <c r="B153" s="85" t="s">
        <v>2048</v>
      </c>
      <c r="C153" s="85">
        <v>2</v>
      </c>
      <c r="D153" s="122">
        <v>0.0016643929725153616</v>
      </c>
      <c r="E153" s="122">
        <v>3.0071073829740573</v>
      </c>
      <c r="F153" s="85" t="s">
        <v>2177</v>
      </c>
      <c r="G153" s="85" t="b">
        <v>0</v>
      </c>
      <c r="H153" s="85" t="b">
        <v>0</v>
      </c>
      <c r="I153" s="85" t="b">
        <v>0</v>
      </c>
      <c r="J153" s="85" t="b">
        <v>0</v>
      </c>
      <c r="K153" s="85" t="b">
        <v>0</v>
      </c>
      <c r="L153" s="85" t="b">
        <v>0</v>
      </c>
    </row>
    <row r="154" spans="1:12" ht="15">
      <c r="A154" s="85" t="s">
        <v>2048</v>
      </c>
      <c r="B154" s="85" t="s">
        <v>2049</v>
      </c>
      <c r="C154" s="85">
        <v>2</v>
      </c>
      <c r="D154" s="122">
        <v>0.0016643929725153616</v>
      </c>
      <c r="E154" s="122">
        <v>3.0071073829740573</v>
      </c>
      <c r="F154" s="85" t="s">
        <v>2177</v>
      </c>
      <c r="G154" s="85" t="b">
        <v>0</v>
      </c>
      <c r="H154" s="85" t="b">
        <v>0</v>
      </c>
      <c r="I154" s="85" t="b">
        <v>0</v>
      </c>
      <c r="J154" s="85" t="b">
        <v>0</v>
      </c>
      <c r="K154" s="85" t="b">
        <v>0</v>
      </c>
      <c r="L154" s="85" t="b">
        <v>0</v>
      </c>
    </row>
    <row r="155" spans="1:12" ht="15">
      <c r="A155" s="85" t="s">
        <v>2049</v>
      </c>
      <c r="B155" s="85" t="s">
        <v>1994</v>
      </c>
      <c r="C155" s="85">
        <v>2</v>
      </c>
      <c r="D155" s="122">
        <v>0.0016643929725153616</v>
      </c>
      <c r="E155" s="122">
        <v>2.831016123918376</v>
      </c>
      <c r="F155" s="85" t="s">
        <v>2177</v>
      </c>
      <c r="G155" s="85" t="b">
        <v>0</v>
      </c>
      <c r="H155" s="85" t="b">
        <v>0</v>
      </c>
      <c r="I155" s="85" t="b">
        <v>0</v>
      </c>
      <c r="J155" s="85" t="b">
        <v>0</v>
      </c>
      <c r="K155" s="85" t="b">
        <v>0</v>
      </c>
      <c r="L155" s="85" t="b">
        <v>0</v>
      </c>
    </row>
    <row r="156" spans="1:12" ht="15">
      <c r="A156" s="85" t="s">
        <v>2050</v>
      </c>
      <c r="B156" s="85" t="s">
        <v>1680</v>
      </c>
      <c r="C156" s="85">
        <v>2</v>
      </c>
      <c r="D156" s="122">
        <v>0.0016643929725153616</v>
      </c>
      <c r="E156" s="122">
        <v>2.1941940263312016</v>
      </c>
      <c r="F156" s="85" t="s">
        <v>2177</v>
      </c>
      <c r="G156" s="85" t="b">
        <v>0</v>
      </c>
      <c r="H156" s="85" t="b">
        <v>0</v>
      </c>
      <c r="I156" s="85" t="b">
        <v>0</v>
      </c>
      <c r="J156" s="85" t="b">
        <v>0</v>
      </c>
      <c r="K156" s="85" t="b">
        <v>0</v>
      </c>
      <c r="L156" s="85" t="b">
        <v>0</v>
      </c>
    </row>
    <row r="157" spans="1:12" ht="15">
      <c r="A157" s="85" t="s">
        <v>1672</v>
      </c>
      <c r="B157" s="85" t="s">
        <v>1913</v>
      </c>
      <c r="C157" s="85">
        <v>2</v>
      </c>
      <c r="D157" s="122">
        <v>0.0016643929725153616</v>
      </c>
      <c r="E157" s="122">
        <v>0.9559548605266761</v>
      </c>
      <c r="F157" s="85" t="s">
        <v>2177</v>
      </c>
      <c r="G157" s="85" t="b">
        <v>0</v>
      </c>
      <c r="H157" s="85" t="b">
        <v>0</v>
      </c>
      <c r="I157" s="85" t="b">
        <v>0</v>
      </c>
      <c r="J157" s="85" t="b">
        <v>0</v>
      </c>
      <c r="K157" s="85" t="b">
        <v>0</v>
      </c>
      <c r="L157" s="85" t="b">
        <v>0</v>
      </c>
    </row>
    <row r="158" spans="1:12" ht="15">
      <c r="A158" s="85" t="s">
        <v>1913</v>
      </c>
      <c r="B158" s="85" t="s">
        <v>1678</v>
      </c>
      <c r="C158" s="85">
        <v>2</v>
      </c>
      <c r="D158" s="122">
        <v>0.0016643929725153616</v>
      </c>
      <c r="E158" s="122">
        <v>1.61353217970447</v>
      </c>
      <c r="F158" s="85" t="s">
        <v>2177</v>
      </c>
      <c r="G158" s="85" t="b">
        <v>0</v>
      </c>
      <c r="H158" s="85" t="b">
        <v>0</v>
      </c>
      <c r="I158" s="85" t="b">
        <v>0</v>
      </c>
      <c r="J158" s="85" t="b">
        <v>0</v>
      </c>
      <c r="K158" s="85" t="b">
        <v>0</v>
      </c>
      <c r="L158" s="85" t="b">
        <v>0</v>
      </c>
    </row>
    <row r="159" spans="1:12" ht="15">
      <c r="A159" s="85" t="s">
        <v>1678</v>
      </c>
      <c r="B159" s="85" t="s">
        <v>2051</v>
      </c>
      <c r="C159" s="85">
        <v>2</v>
      </c>
      <c r="D159" s="122">
        <v>0.0016643929725153616</v>
      </c>
      <c r="E159" s="122">
        <v>2.0293837776852097</v>
      </c>
      <c r="F159" s="85" t="s">
        <v>2177</v>
      </c>
      <c r="G159" s="85" t="b">
        <v>0</v>
      </c>
      <c r="H159" s="85" t="b">
        <v>0</v>
      </c>
      <c r="I159" s="85" t="b">
        <v>0</v>
      </c>
      <c r="J159" s="85" t="b">
        <v>0</v>
      </c>
      <c r="K159" s="85" t="b">
        <v>0</v>
      </c>
      <c r="L159" s="85" t="b">
        <v>0</v>
      </c>
    </row>
    <row r="160" spans="1:12" ht="15">
      <c r="A160" s="85" t="s">
        <v>2051</v>
      </c>
      <c r="B160" s="85" t="s">
        <v>1686</v>
      </c>
      <c r="C160" s="85">
        <v>2</v>
      </c>
      <c r="D160" s="122">
        <v>0.0016643929725153616</v>
      </c>
      <c r="E160" s="122">
        <v>2.5299861282543947</v>
      </c>
      <c r="F160" s="85" t="s">
        <v>2177</v>
      </c>
      <c r="G160" s="85" t="b">
        <v>0</v>
      </c>
      <c r="H160" s="85" t="b">
        <v>0</v>
      </c>
      <c r="I160" s="85" t="b">
        <v>0</v>
      </c>
      <c r="J160" s="85" t="b">
        <v>1</v>
      </c>
      <c r="K160" s="85" t="b">
        <v>0</v>
      </c>
      <c r="L160" s="85" t="b">
        <v>0</v>
      </c>
    </row>
    <row r="161" spans="1:12" ht="15">
      <c r="A161" s="85" t="s">
        <v>1672</v>
      </c>
      <c r="B161" s="85" t="s">
        <v>2052</v>
      </c>
      <c r="C161" s="85">
        <v>2</v>
      </c>
      <c r="D161" s="122">
        <v>0.0016643929725153616</v>
      </c>
      <c r="E161" s="122">
        <v>1.6091673743020198</v>
      </c>
      <c r="F161" s="85" t="s">
        <v>2177</v>
      </c>
      <c r="G161" s="85" t="b">
        <v>0</v>
      </c>
      <c r="H161" s="85" t="b">
        <v>0</v>
      </c>
      <c r="I161" s="85" t="b">
        <v>0</v>
      </c>
      <c r="J161" s="85" t="b">
        <v>0</v>
      </c>
      <c r="K161" s="85" t="b">
        <v>0</v>
      </c>
      <c r="L161" s="85" t="b">
        <v>0</v>
      </c>
    </row>
    <row r="162" spans="1:12" ht="15">
      <c r="A162" s="85" t="s">
        <v>2052</v>
      </c>
      <c r="B162" s="85" t="s">
        <v>1687</v>
      </c>
      <c r="C162" s="85">
        <v>2</v>
      </c>
      <c r="D162" s="122">
        <v>0.0016643929725153616</v>
      </c>
      <c r="E162" s="122">
        <v>2.706077387310076</v>
      </c>
      <c r="F162" s="85" t="s">
        <v>2177</v>
      </c>
      <c r="G162" s="85" t="b">
        <v>0</v>
      </c>
      <c r="H162" s="85" t="b">
        <v>0</v>
      </c>
      <c r="I162" s="85" t="b">
        <v>0</v>
      </c>
      <c r="J162" s="85" t="b">
        <v>0</v>
      </c>
      <c r="K162" s="85" t="b">
        <v>0</v>
      </c>
      <c r="L162" s="85" t="b">
        <v>0</v>
      </c>
    </row>
    <row r="163" spans="1:12" ht="15">
      <c r="A163" s="85" t="s">
        <v>1687</v>
      </c>
      <c r="B163" s="85" t="s">
        <v>2053</v>
      </c>
      <c r="C163" s="85">
        <v>2</v>
      </c>
      <c r="D163" s="122">
        <v>0.0016643929725153616</v>
      </c>
      <c r="E163" s="122">
        <v>2.706077387310076</v>
      </c>
      <c r="F163" s="85" t="s">
        <v>2177</v>
      </c>
      <c r="G163" s="85" t="b">
        <v>0</v>
      </c>
      <c r="H163" s="85" t="b">
        <v>0</v>
      </c>
      <c r="I163" s="85" t="b">
        <v>0</v>
      </c>
      <c r="J163" s="85" t="b">
        <v>0</v>
      </c>
      <c r="K163" s="85" t="b">
        <v>0</v>
      </c>
      <c r="L163" s="85" t="b">
        <v>0</v>
      </c>
    </row>
    <row r="164" spans="1:12" ht="15">
      <c r="A164" s="85" t="s">
        <v>2053</v>
      </c>
      <c r="B164" s="85" t="s">
        <v>2054</v>
      </c>
      <c r="C164" s="85">
        <v>2</v>
      </c>
      <c r="D164" s="122">
        <v>0.0016643929725153616</v>
      </c>
      <c r="E164" s="122">
        <v>3.0071073829740573</v>
      </c>
      <c r="F164" s="85" t="s">
        <v>2177</v>
      </c>
      <c r="G164" s="85" t="b">
        <v>0</v>
      </c>
      <c r="H164" s="85" t="b">
        <v>0</v>
      </c>
      <c r="I164" s="85" t="b">
        <v>0</v>
      </c>
      <c r="J164" s="85" t="b">
        <v>0</v>
      </c>
      <c r="K164" s="85" t="b">
        <v>0</v>
      </c>
      <c r="L164" s="85" t="b">
        <v>0</v>
      </c>
    </row>
    <row r="165" spans="1:12" ht="15">
      <c r="A165" s="85" t="s">
        <v>2054</v>
      </c>
      <c r="B165" s="85" t="s">
        <v>1923</v>
      </c>
      <c r="C165" s="85">
        <v>2</v>
      </c>
      <c r="D165" s="122">
        <v>0.0016643929725153616</v>
      </c>
      <c r="E165" s="122">
        <v>2.5299861282543947</v>
      </c>
      <c r="F165" s="85" t="s">
        <v>2177</v>
      </c>
      <c r="G165" s="85" t="b">
        <v>0</v>
      </c>
      <c r="H165" s="85" t="b">
        <v>0</v>
      </c>
      <c r="I165" s="85" t="b">
        <v>0</v>
      </c>
      <c r="J165" s="85" t="b">
        <v>0</v>
      </c>
      <c r="K165" s="85" t="b">
        <v>0</v>
      </c>
      <c r="L165" s="85" t="b">
        <v>0</v>
      </c>
    </row>
    <row r="166" spans="1:12" ht="15">
      <c r="A166" s="85" t="s">
        <v>1923</v>
      </c>
      <c r="B166" s="85" t="s">
        <v>1687</v>
      </c>
      <c r="C166" s="85">
        <v>2</v>
      </c>
      <c r="D166" s="122">
        <v>0.0016643929725153616</v>
      </c>
      <c r="E166" s="122">
        <v>2.228956132590414</v>
      </c>
      <c r="F166" s="85" t="s">
        <v>2177</v>
      </c>
      <c r="G166" s="85" t="b">
        <v>0</v>
      </c>
      <c r="H166" s="85" t="b">
        <v>0</v>
      </c>
      <c r="I166" s="85" t="b">
        <v>0</v>
      </c>
      <c r="J166" s="85" t="b">
        <v>0</v>
      </c>
      <c r="K166" s="85" t="b">
        <v>0</v>
      </c>
      <c r="L166" s="85" t="b">
        <v>0</v>
      </c>
    </row>
    <row r="167" spans="1:12" ht="15">
      <c r="A167" s="85" t="s">
        <v>1687</v>
      </c>
      <c r="B167" s="85" t="s">
        <v>1995</v>
      </c>
      <c r="C167" s="85">
        <v>2</v>
      </c>
      <c r="D167" s="122">
        <v>0.0016643929725153616</v>
      </c>
      <c r="E167" s="122">
        <v>2.5299861282543947</v>
      </c>
      <c r="F167" s="85" t="s">
        <v>2177</v>
      </c>
      <c r="G167" s="85" t="b">
        <v>0</v>
      </c>
      <c r="H167" s="85" t="b">
        <v>0</v>
      </c>
      <c r="I167" s="85" t="b">
        <v>0</v>
      </c>
      <c r="J167" s="85" t="b">
        <v>0</v>
      </c>
      <c r="K167" s="85" t="b">
        <v>0</v>
      </c>
      <c r="L167" s="85" t="b">
        <v>0</v>
      </c>
    </row>
    <row r="168" spans="1:12" ht="15">
      <c r="A168" s="85" t="s">
        <v>1995</v>
      </c>
      <c r="B168" s="85" t="s">
        <v>1941</v>
      </c>
      <c r="C168" s="85">
        <v>2</v>
      </c>
      <c r="D168" s="122">
        <v>0.0016643929725153616</v>
      </c>
      <c r="E168" s="122">
        <v>2.4330761152463385</v>
      </c>
      <c r="F168" s="85" t="s">
        <v>2177</v>
      </c>
      <c r="G168" s="85" t="b">
        <v>0</v>
      </c>
      <c r="H168" s="85" t="b">
        <v>0</v>
      </c>
      <c r="I168" s="85" t="b">
        <v>0</v>
      </c>
      <c r="J168" s="85" t="b">
        <v>0</v>
      </c>
      <c r="K168" s="85" t="b">
        <v>0</v>
      </c>
      <c r="L168" s="85" t="b">
        <v>0</v>
      </c>
    </row>
    <row r="169" spans="1:12" ht="15">
      <c r="A169" s="85" t="s">
        <v>1941</v>
      </c>
      <c r="B169" s="85" t="s">
        <v>1956</v>
      </c>
      <c r="C169" s="85">
        <v>2</v>
      </c>
      <c r="D169" s="122">
        <v>0.0016643929725153616</v>
      </c>
      <c r="E169" s="122">
        <v>2.3081373786380386</v>
      </c>
      <c r="F169" s="85" t="s">
        <v>2177</v>
      </c>
      <c r="G169" s="85" t="b">
        <v>0</v>
      </c>
      <c r="H169" s="85" t="b">
        <v>0</v>
      </c>
      <c r="I169" s="85" t="b">
        <v>0</v>
      </c>
      <c r="J169" s="85" t="b">
        <v>0</v>
      </c>
      <c r="K169" s="85" t="b">
        <v>0</v>
      </c>
      <c r="L169" s="85" t="b">
        <v>0</v>
      </c>
    </row>
    <row r="170" spans="1:12" ht="15">
      <c r="A170" s="85" t="s">
        <v>1956</v>
      </c>
      <c r="B170" s="85" t="s">
        <v>1679</v>
      </c>
      <c r="C170" s="85">
        <v>2</v>
      </c>
      <c r="D170" s="122">
        <v>0.0016643929725153616</v>
      </c>
      <c r="E170" s="122">
        <v>1.7518348778707513</v>
      </c>
      <c r="F170" s="85" t="s">
        <v>2177</v>
      </c>
      <c r="G170" s="85" t="b">
        <v>0</v>
      </c>
      <c r="H170" s="85" t="b">
        <v>0</v>
      </c>
      <c r="I170" s="85" t="b">
        <v>0</v>
      </c>
      <c r="J170" s="85" t="b">
        <v>0</v>
      </c>
      <c r="K170" s="85" t="b">
        <v>0</v>
      </c>
      <c r="L170" s="85" t="b">
        <v>0</v>
      </c>
    </row>
    <row r="171" spans="1:12" ht="15">
      <c r="A171" s="85" t="s">
        <v>1919</v>
      </c>
      <c r="B171" s="85" t="s">
        <v>1957</v>
      </c>
      <c r="C171" s="85">
        <v>2</v>
      </c>
      <c r="D171" s="122">
        <v>0.0016643929725153616</v>
      </c>
      <c r="E171" s="122">
        <v>2.1620093429598004</v>
      </c>
      <c r="F171" s="85" t="s">
        <v>2177</v>
      </c>
      <c r="G171" s="85" t="b">
        <v>0</v>
      </c>
      <c r="H171" s="85" t="b">
        <v>0</v>
      </c>
      <c r="I171" s="85" t="b">
        <v>0</v>
      </c>
      <c r="J171" s="85" t="b">
        <v>0</v>
      </c>
      <c r="K171" s="85" t="b">
        <v>0</v>
      </c>
      <c r="L171" s="85" t="b">
        <v>0</v>
      </c>
    </row>
    <row r="172" spans="1:12" ht="15">
      <c r="A172" s="85" t="s">
        <v>254</v>
      </c>
      <c r="B172" s="85" t="s">
        <v>1671</v>
      </c>
      <c r="C172" s="85">
        <v>2</v>
      </c>
      <c r="D172" s="122">
        <v>0.0016643929725153616</v>
      </c>
      <c r="E172" s="122">
        <v>1.4508048822067703</v>
      </c>
      <c r="F172" s="85" t="s">
        <v>2177</v>
      </c>
      <c r="G172" s="85" t="b">
        <v>0</v>
      </c>
      <c r="H172" s="85" t="b">
        <v>0</v>
      </c>
      <c r="I172" s="85" t="b">
        <v>0</v>
      </c>
      <c r="J172" s="85" t="b">
        <v>0</v>
      </c>
      <c r="K172" s="85" t="b">
        <v>0</v>
      </c>
      <c r="L172" s="85" t="b">
        <v>0</v>
      </c>
    </row>
    <row r="173" spans="1:12" ht="15">
      <c r="A173" s="85" t="s">
        <v>1672</v>
      </c>
      <c r="B173" s="85" t="s">
        <v>1685</v>
      </c>
      <c r="C173" s="85">
        <v>2</v>
      </c>
      <c r="D173" s="122">
        <v>0.0016643929725153616</v>
      </c>
      <c r="E173" s="122">
        <v>1.0650993299517442</v>
      </c>
      <c r="F173" s="85" t="s">
        <v>2177</v>
      </c>
      <c r="G173" s="85" t="b">
        <v>0</v>
      </c>
      <c r="H173" s="85" t="b">
        <v>0</v>
      </c>
      <c r="I173" s="85" t="b">
        <v>0</v>
      </c>
      <c r="J173" s="85" t="b">
        <v>0</v>
      </c>
      <c r="K173" s="85" t="b">
        <v>0</v>
      </c>
      <c r="L173" s="85" t="b">
        <v>0</v>
      </c>
    </row>
    <row r="174" spans="1:12" ht="15">
      <c r="A174" s="85" t="s">
        <v>1954</v>
      </c>
      <c r="B174" s="85" t="s">
        <v>2060</v>
      </c>
      <c r="C174" s="85">
        <v>2</v>
      </c>
      <c r="D174" s="122">
        <v>0.0016643929725153616</v>
      </c>
      <c r="E174" s="122">
        <v>2.706077387310076</v>
      </c>
      <c r="F174" s="85" t="s">
        <v>2177</v>
      </c>
      <c r="G174" s="85" t="b">
        <v>0</v>
      </c>
      <c r="H174" s="85" t="b">
        <v>0</v>
      </c>
      <c r="I174" s="85" t="b">
        <v>0</v>
      </c>
      <c r="J174" s="85" t="b">
        <v>0</v>
      </c>
      <c r="K174" s="85" t="b">
        <v>1</v>
      </c>
      <c r="L174" s="85" t="b">
        <v>0</v>
      </c>
    </row>
    <row r="175" spans="1:12" ht="15">
      <c r="A175" s="85" t="s">
        <v>237</v>
      </c>
      <c r="B175" s="85" t="s">
        <v>1998</v>
      </c>
      <c r="C175" s="85">
        <v>2</v>
      </c>
      <c r="D175" s="122">
        <v>0.0016643929725153616</v>
      </c>
      <c r="E175" s="122">
        <v>1.4105102873475972</v>
      </c>
      <c r="F175" s="85" t="s">
        <v>2177</v>
      </c>
      <c r="G175" s="85" t="b">
        <v>0</v>
      </c>
      <c r="H175" s="85" t="b">
        <v>0</v>
      </c>
      <c r="I175" s="85" t="b">
        <v>0</v>
      </c>
      <c r="J175" s="85" t="b">
        <v>0</v>
      </c>
      <c r="K175" s="85" t="b">
        <v>1</v>
      </c>
      <c r="L175" s="85" t="b">
        <v>0</v>
      </c>
    </row>
    <row r="176" spans="1:12" ht="15">
      <c r="A176" s="85" t="s">
        <v>2061</v>
      </c>
      <c r="B176" s="85" t="s">
        <v>1671</v>
      </c>
      <c r="C176" s="85">
        <v>2</v>
      </c>
      <c r="D176" s="122">
        <v>0.0016643929725153616</v>
      </c>
      <c r="E176" s="122">
        <v>1.6268961412624514</v>
      </c>
      <c r="F176" s="85" t="s">
        <v>2177</v>
      </c>
      <c r="G176" s="85" t="b">
        <v>0</v>
      </c>
      <c r="H176" s="85" t="b">
        <v>0</v>
      </c>
      <c r="I176" s="85" t="b">
        <v>0</v>
      </c>
      <c r="J176" s="85" t="b">
        <v>0</v>
      </c>
      <c r="K176" s="85" t="b">
        <v>0</v>
      </c>
      <c r="L176" s="85" t="b">
        <v>0</v>
      </c>
    </row>
    <row r="177" spans="1:12" ht="15">
      <c r="A177" s="85" t="s">
        <v>1934</v>
      </c>
      <c r="B177" s="85" t="s">
        <v>2062</v>
      </c>
      <c r="C177" s="85">
        <v>2</v>
      </c>
      <c r="D177" s="122">
        <v>0.0016643929725153616</v>
      </c>
      <c r="E177" s="122">
        <v>2.5299861282543947</v>
      </c>
      <c r="F177" s="85" t="s">
        <v>2177</v>
      </c>
      <c r="G177" s="85" t="b">
        <v>0</v>
      </c>
      <c r="H177" s="85" t="b">
        <v>0</v>
      </c>
      <c r="I177" s="85" t="b">
        <v>0</v>
      </c>
      <c r="J177" s="85" t="b">
        <v>0</v>
      </c>
      <c r="K177" s="85" t="b">
        <v>0</v>
      </c>
      <c r="L177" s="85" t="b">
        <v>0</v>
      </c>
    </row>
    <row r="178" spans="1:12" ht="15">
      <c r="A178" s="85" t="s">
        <v>2062</v>
      </c>
      <c r="B178" s="85" t="s">
        <v>1671</v>
      </c>
      <c r="C178" s="85">
        <v>2</v>
      </c>
      <c r="D178" s="122">
        <v>0.0016643929725153616</v>
      </c>
      <c r="E178" s="122">
        <v>1.6268961412624514</v>
      </c>
      <c r="F178" s="85" t="s">
        <v>2177</v>
      </c>
      <c r="G178" s="85" t="b">
        <v>0</v>
      </c>
      <c r="H178" s="85" t="b">
        <v>0</v>
      </c>
      <c r="I178" s="85" t="b">
        <v>0</v>
      </c>
      <c r="J178" s="85" t="b">
        <v>0</v>
      </c>
      <c r="K178" s="85" t="b">
        <v>0</v>
      </c>
      <c r="L178" s="85" t="b">
        <v>0</v>
      </c>
    </row>
    <row r="179" spans="1:12" ht="15">
      <c r="A179" s="85" t="s">
        <v>1672</v>
      </c>
      <c r="B179" s="85" t="s">
        <v>2063</v>
      </c>
      <c r="C179" s="85">
        <v>2</v>
      </c>
      <c r="D179" s="122">
        <v>0.0016643929725153616</v>
      </c>
      <c r="E179" s="122">
        <v>1.6091673743020198</v>
      </c>
      <c r="F179" s="85" t="s">
        <v>2177</v>
      </c>
      <c r="G179" s="85" t="b">
        <v>0</v>
      </c>
      <c r="H179" s="85" t="b">
        <v>0</v>
      </c>
      <c r="I179" s="85" t="b">
        <v>0</v>
      </c>
      <c r="J179" s="85" t="b">
        <v>0</v>
      </c>
      <c r="K179" s="85" t="b">
        <v>0</v>
      </c>
      <c r="L179" s="85" t="b">
        <v>0</v>
      </c>
    </row>
    <row r="180" spans="1:12" ht="15">
      <c r="A180" s="85" t="s">
        <v>2063</v>
      </c>
      <c r="B180" s="85" t="s">
        <v>2064</v>
      </c>
      <c r="C180" s="85">
        <v>2</v>
      </c>
      <c r="D180" s="122">
        <v>0.0016643929725153616</v>
      </c>
      <c r="E180" s="122">
        <v>3.0071073829740573</v>
      </c>
      <c r="F180" s="85" t="s">
        <v>2177</v>
      </c>
      <c r="G180" s="85" t="b">
        <v>0</v>
      </c>
      <c r="H180" s="85" t="b">
        <v>0</v>
      </c>
      <c r="I180" s="85" t="b">
        <v>0</v>
      </c>
      <c r="J180" s="85" t="b">
        <v>0</v>
      </c>
      <c r="K180" s="85" t="b">
        <v>1</v>
      </c>
      <c r="L180" s="85" t="b">
        <v>0</v>
      </c>
    </row>
    <row r="181" spans="1:12" ht="15">
      <c r="A181" s="85" t="s">
        <v>2064</v>
      </c>
      <c r="B181" s="85" t="s">
        <v>1962</v>
      </c>
      <c r="C181" s="85">
        <v>2</v>
      </c>
      <c r="D181" s="122">
        <v>0.0016643929725153616</v>
      </c>
      <c r="E181" s="122">
        <v>2.706077387310076</v>
      </c>
      <c r="F181" s="85" t="s">
        <v>2177</v>
      </c>
      <c r="G181" s="85" t="b">
        <v>0</v>
      </c>
      <c r="H181" s="85" t="b">
        <v>1</v>
      </c>
      <c r="I181" s="85" t="b">
        <v>0</v>
      </c>
      <c r="J181" s="85" t="b">
        <v>0</v>
      </c>
      <c r="K181" s="85" t="b">
        <v>0</v>
      </c>
      <c r="L181" s="85" t="b">
        <v>0</v>
      </c>
    </row>
    <row r="182" spans="1:12" ht="15">
      <c r="A182" s="85" t="s">
        <v>1962</v>
      </c>
      <c r="B182" s="85" t="s">
        <v>2065</v>
      </c>
      <c r="C182" s="85">
        <v>2</v>
      </c>
      <c r="D182" s="122">
        <v>0.0016643929725153616</v>
      </c>
      <c r="E182" s="122">
        <v>2.706077387310076</v>
      </c>
      <c r="F182" s="85" t="s">
        <v>2177</v>
      </c>
      <c r="G182" s="85" t="b">
        <v>0</v>
      </c>
      <c r="H182" s="85" t="b">
        <v>0</v>
      </c>
      <c r="I182" s="85" t="b">
        <v>0</v>
      </c>
      <c r="J182" s="85" t="b">
        <v>1</v>
      </c>
      <c r="K182" s="85" t="b">
        <v>0</v>
      </c>
      <c r="L182" s="85" t="b">
        <v>0</v>
      </c>
    </row>
    <row r="183" spans="1:12" ht="15">
      <c r="A183" s="85" t="s">
        <v>2065</v>
      </c>
      <c r="B183" s="85" t="s">
        <v>1671</v>
      </c>
      <c r="C183" s="85">
        <v>2</v>
      </c>
      <c r="D183" s="122">
        <v>0.0016643929725153616</v>
      </c>
      <c r="E183" s="122">
        <v>1.6268961412624514</v>
      </c>
      <c r="F183" s="85" t="s">
        <v>2177</v>
      </c>
      <c r="G183" s="85" t="b">
        <v>1</v>
      </c>
      <c r="H183" s="85" t="b">
        <v>0</v>
      </c>
      <c r="I183" s="85" t="b">
        <v>0</v>
      </c>
      <c r="J183" s="85" t="b">
        <v>0</v>
      </c>
      <c r="K183" s="85" t="b">
        <v>0</v>
      </c>
      <c r="L183" s="85" t="b">
        <v>0</v>
      </c>
    </row>
    <row r="184" spans="1:12" ht="15">
      <c r="A184" s="85" t="s">
        <v>1672</v>
      </c>
      <c r="B184" s="85" t="s">
        <v>2066</v>
      </c>
      <c r="C184" s="85">
        <v>2</v>
      </c>
      <c r="D184" s="122">
        <v>0.0016643929725153616</v>
      </c>
      <c r="E184" s="122">
        <v>1.6091673743020198</v>
      </c>
      <c r="F184" s="85" t="s">
        <v>2177</v>
      </c>
      <c r="G184" s="85" t="b">
        <v>0</v>
      </c>
      <c r="H184" s="85" t="b">
        <v>0</v>
      </c>
      <c r="I184" s="85" t="b">
        <v>0</v>
      </c>
      <c r="J184" s="85" t="b">
        <v>0</v>
      </c>
      <c r="K184" s="85" t="b">
        <v>0</v>
      </c>
      <c r="L184" s="85" t="b">
        <v>0</v>
      </c>
    </row>
    <row r="185" spans="1:12" ht="15">
      <c r="A185" s="85" t="s">
        <v>2066</v>
      </c>
      <c r="B185" s="85" t="s">
        <v>2067</v>
      </c>
      <c r="C185" s="85">
        <v>2</v>
      </c>
      <c r="D185" s="122">
        <v>0.0016643929725153616</v>
      </c>
      <c r="E185" s="122">
        <v>3.0071073829740573</v>
      </c>
      <c r="F185" s="85" t="s">
        <v>2177</v>
      </c>
      <c r="G185" s="85" t="b">
        <v>0</v>
      </c>
      <c r="H185" s="85" t="b">
        <v>0</v>
      </c>
      <c r="I185" s="85" t="b">
        <v>0</v>
      </c>
      <c r="J185" s="85" t="b">
        <v>1</v>
      </c>
      <c r="K185" s="85" t="b">
        <v>0</v>
      </c>
      <c r="L185" s="85" t="b">
        <v>0</v>
      </c>
    </row>
    <row r="186" spans="1:12" ht="15">
      <c r="A186" s="85" t="s">
        <v>477</v>
      </c>
      <c r="B186" s="85" t="s">
        <v>1643</v>
      </c>
      <c r="C186" s="85">
        <v>2</v>
      </c>
      <c r="D186" s="122">
        <v>0.0016643929725153616</v>
      </c>
      <c r="E186" s="122">
        <v>1.2399515168918769</v>
      </c>
      <c r="F186" s="85" t="s">
        <v>2177</v>
      </c>
      <c r="G186" s="85" t="b">
        <v>0</v>
      </c>
      <c r="H186" s="85" t="b">
        <v>0</v>
      </c>
      <c r="I186" s="85" t="b">
        <v>0</v>
      </c>
      <c r="J186" s="85" t="b">
        <v>0</v>
      </c>
      <c r="K186" s="85" t="b">
        <v>0</v>
      </c>
      <c r="L186" s="85" t="b">
        <v>0</v>
      </c>
    </row>
    <row r="187" spans="1:12" ht="15">
      <c r="A187" s="85" t="s">
        <v>1643</v>
      </c>
      <c r="B187" s="85" t="s">
        <v>1644</v>
      </c>
      <c r="C187" s="85">
        <v>2</v>
      </c>
      <c r="D187" s="122">
        <v>0.0016643929725153616</v>
      </c>
      <c r="E187" s="122">
        <v>2.60916737430202</v>
      </c>
      <c r="F187" s="85" t="s">
        <v>2177</v>
      </c>
      <c r="G187" s="85" t="b">
        <v>0</v>
      </c>
      <c r="H187" s="85" t="b">
        <v>0</v>
      </c>
      <c r="I187" s="85" t="b">
        <v>0</v>
      </c>
      <c r="J187" s="85" t="b">
        <v>1</v>
      </c>
      <c r="K187" s="85" t="b">
        <v>0</v>
      </c>
      <c r="L187" s="85" t="b">
        <v>0</v>
      </c>
    </row>
    <row r="188" spans="1:12" ht="15">
      <c r="A188" s="85" t="s">
        <v>1644</v>
      </c>
      <c r="B188" s="85" t="s">
        <v>1645</v>
      </c>
      <c r="C188" s="85">
        <v>2</v>
      </c>
      <c r="D188" s="122">
        <v>0.0016643929725153616</v>
      </c>
      <c r="E188" s="122">
        <v>2.60916737430202</v>
      </c>
      <c r="F188" s="85" t="s">
        <v>2177</v>
      </c>
      <c r="G188" s="85" t="b">
        <v>1</v>
      </c>
      <c r="H188" s="85" t="b">
        <v>0</v>
      </c>
      <c r="I188" s="85" t="b">
        <v>0</v>
      </c>
      <c r="J188" s="85" t="b">
        <v>0</v>
      </c>
      <c r="K188" s="85" t="b">
        <v>0</v>
      </c>
      <c r="L188" s="85" t="b">
        <v>0</v>
      </c>
    </row>
    <row r="189" spans="1:12" ht="15">
      <c r="A189" s="85" t="s">
        <v>1690</v>
      </c>
      <c r="B189" s="85" t="s">
        <v>249</v>
      </c>
      <c r="C189" s="85">
        <v>2</v>
      </c>
      <c r="D189" s="122">
        <v>0.0016643929725153616</v>
      </c>
      <c r="E189" s="122">
        <v>2.4630393386237817</v>
      </c>
      <c r="F189" s="85" t="s">
        <v>2177</v>
      </c>
      <c r="G189" s="85" t="b">
        <v>0</v>
      </c>
      <c r="H189" s="85" t="b">
        <v>0</v>
      </c>
      <c r="I189" s="85" t="b">
        <v>0</v>
      </c>
      <c r="J189" s="85" t="b">
        <v>0</v>
      </c>
      <c r="K189" s="85" t="b">
        <v>0</v>
      </c>
      <c r="L189" s="85" t="b">
        <v>0</v>
      </c>
    </row>
    <row r="190" spans="1:12" ht="15">
      <c r="A190" s="85" t="s">
        <v>249</v>
      </c>
      <c r="B190" s="85" t="s">
        <v>2070</v>
      </c>
      <c r="C190" s="85">
        <v>2</v>
      </c>
      <c r="D190" s="122">
        <v>0.0016643929725153616</v>
      </c>
      <c r="E190" s="122">
        <v>3.0071073829740573</v>
      </c>
      <c r="F190" s="85" t="s">
        <v>2177</v>
      </c>
      <c r="G190" s="85" t="b">
        <v>0</v>
      </c>
      <c r="H190" s="85" t="b">
        <v>0</v>
      </c>
      <c r="I190" s="85" t="b">
        <v>0</v>
      </c>
      <c r="J190" s="85" t="b">
        <v>0</v>
      </c>
      <c r="K190" s="85" t="b">
        <v>0</v>
      </c>
      <c r="L190" s="85" t="b">
        <v>0</v>
      </c>
    </row>
    <row r="191" spans="1:12" ht="15">
      <c r="A191" s="85" t="s">
        <v>2070</v>
      </c>
      <c r="B191" s="85" t="s">
        <v>248</v>
      </c>
      <c r="C191" s="85">
        <v>2</v>
      </c>
      <c r="D191" s="122">
        <v>0.0016643929725153616</v>
      </c>
      <c r="E191" s="122">
        <v>2.706077387310076</v>
      </c>
      <c r="F191" s="85" t="s">
        <v>2177</v>
      </c>
      <c r="G191" s="85" t="b">
        <v>0</v>
      </c>
      <c r="H191" s="85" t="b">
        <v>0</v>
      </c>
      <c r="I191" s="85" t="b">
        <v>0</v>
      </c>
      <c r="J191" s="85" t="b">
        <v>0</v>
      </c>
      <c r="K191" s="85" t="b">
        <v>0</v>
      </c>
      <c r="L191" s="85" t="b">
        <v>0</v>
      </c>
    </row>
    <row r="192" spans="1:12" ht="15">
      <c r="A192" s="85" t="s">
        <v>248</v>
      </c>
      <c r="B192" s="85" t="s">
        <v>1970</v>
      </c>
      <c r="C192" s="85">
        <v>2</v>
      </c>
      <c r="D192" s="122">
        <v>0.0016643929725153616</v>
      </c>
      <c r="E192" s="122">
        <v>2.4050473916460953</v>
      </c>
      <c r="F192" s="85" t="s">
        <v>2177</v>
      </c>
      <c r="G192" s="85" t="b">
        <v>0</v>
      </c>
      <c r="H192" s="85" t="b">
        <v>0</v>
      </c>
      <c r="I192" s="85" t="b">
        <v>0</v>
      </c>
      <c r="J192" s="85" t="b">
        <v>0</v>
      </c>
      <c r="K192" s="85" t="b">
        <v>0</v>
      </c>
      <c r="L192" s="85" t="b">
        <v>0</v>
      </c>
    </row>
    <row r="193" spans="1:12" ht="15">
      <c r="A193" s="85" t="s">
        <v>1970</v>
      </c>
      <c r="B193" s="85" t="s">
        <v>1692</v>
      </c>
      <c r="C193" s="85">
        <v>2</v>
      </c>
      <c r="D193" s="122">
        <v>0.0016643929725153616</v>
      </c>
      <c r="E193" s="122">
        <v>2.4050473916460953</v>
      </c>
      <c r="F193" s="85" t="s">
        <v>2177</v>
      </c>
      <c r="G193" s="85" t="b">
        <v>0</v>
      </c>
      <c r="H193" s="85" t="b">
        <v>0</v>
      </c>
      <c r="I193" s="85" t="b">
        <v>0</v>
      </c>
      <c r="J193" s="85" t="b">
        <v>0</v>
      </c>
      <c r="K193" s="85" t="b">
        <v>0</v>
      </c>
      <c r="L193" s="85" t="b">
        <v>0</v>
      </c>
    </row>
    <row r="194" spans="1:12" ht="15">
      <c r="A194" s="85" t="s">
        <v>1692</v>
      </c>
      <c r="B194" s="85" t="s">
        <v>1921</v>
      </c>
      <c r="C194" s="85">
        <v>2</v>
      </c>
      <c r="D194" s="122">
        <v>0.0016643929725153616</v>
      </c>
      <c r="E194" s="122">
        <v>2.1620093429598004</v>
      </c>
      <c r="F194" s="85" t="s">
        <v>2177</v>
      </c>
      <c r="G194" s="85" t="b">
        <v>0</v>
      </c>
      <c r="H194" s="85" t="b">
        <v>0</v>
      </c>
      <c r="I194" s="85" t="b">
        <v>0</v>
      </c>
      <c r="J194" s="85" t="b">
        <v>0</v>
      </c>
      <c r="K194" s="85" t="b">
        <v>0</v>
      </c>
      <c r="L194" s="85" t="b">
        <v>0</v>
      </c>
    </row>
    <row r="195" spans="1:12" ht="15">
      <c r="A195" s="85" t="s">
        <v>1921</v>
      </c>
      <c r="B195" s="85" t="s">
        <v>248</v>
      </c>
      <c r="C195" s="85">
        <v>2</v>
      </c>
      <c r="D195" s="122">
        <v>0.0016643929725153616</v>
      </c>
      <c r="E195" s="122">
        <v>2.1620093429598004</v>
      </c>
      <c r="F195" s="85" t="s">
        <v>2177</v>
      </c>
      <c r="G195" s="85" t="b">
        <v>0</v>
      </c>
      <c r="H195" s="85" t="b">
        <v>0</v>
      </c>
      <c r="I195" s="85" t="b">
        <v>0</v>
      </c>
      <c r="J195" s="85" t="b">
        <v>0</v>
      </c>
      <c r="K195" s="85" t="b">
        <v>0</v>
      </c>
      <c r="L195" s="85" t="b">
        <v>0</v>
      </c>
    </row>
    <row r="196" spans="1:12" ht="15">
      <c r="A196" s="85" t="s">
        <v>248</v>
      </c>
      <c r="B196" s="85" t="s">
        <v>225</v>
      </c>
      <c r="C196" s="85">
        <v>2</v>
      </c>
      <c r="D196" s="122">
        <v>0.0016643929725153616</v>
      </c>
      <c r="E196" s="122">
        <v>1.5921340350032394</v>
      </c>
      <c r="F196" s="85" t="s">
        <v>2177</v>
      </c>
      <c r="G196" s="85" t="b">
        <v>0</v>
      </c>
      <c r="H196" s="85" t="b">
        <v>0</v>
      </c>
      <c r="I196" s="85" t="b">
        <v>0</v>
      </c>
      <c r="J196" s="85" t="b">
        <v>0</v>
      </c>
      <c r="K196" s="85" t="b">
        <v>0</v>
      </c>
      <c r="L196" s="85" t="b">
        <v>0</v>
      </c>
    </row>
    <row r="197" spans="1:12" ht="15">
      <c r="A197" s="85" t="s">
        <v>1671</v>
      </c>
      <c r="B197" s="85" t="s">
        <v>2072</v>
      </c>
      <c r="C197" s="85">
        <v>2</v>
      </c>
      <c r="D197" s="122">
        <v>0.0016643929725153616</v>
      </c>
      <c r="E197" s="122">
        <v>1.6646847021518512</v>
      </c>
      <c r="F197" s="85" t="s">
        <v>2177</v>
      </c>
      <c r="G197" s="85" t="b">
        <v>0</v>
      </c>
      <c r="H197" s="85" t="b">
        <v>0</v>
      </c>
      <c r="I197" s="85" t="b">
        <v>0</v>
      </c>
      <c r="J197" s="85" t="b">
        <v>1</v>
      </c>
      <c r="K197" s="85" t="b">
        <v>0</v>
      </c>
      <c r="L197" s="85" t="b">
        <v>0</v>
      </c>
    </row>
    <row r="198" spans="1:12" ht="15">
      <c r="A198" s="85" t="s">
        <v>2072</v>
      </c>
      <c r="B198" s="85" t="s">
        <v>2073</v>
      </c>
      <c r="C198" s="85">
        <v>2</v>
      </c>
      <c r="D198" s="122">
        <v>0.0016643929725153616</v>
      </c>
      <c r="E198" s="122">
        <v>3.0071073829740573</v>
      </c>
      <c r="F198" s="85" t="s">
        <v>2177</v>
      </c>
      <c r="G198" s="85" t="b">
        <v>1</v>
      </c>
      <c r="H198" s="85" t="b">
        <v>0</v>
      </c>
      <c r="I198" s="85" t="b">
        <v>0</v>
      </c>
      <c r="J198" s="85" t="b">
        <v>0</v>
      </c>
      <c r="K198" s="85" t="b">
        <v>0</v>
      </c>
      <c r="L198" s="85" t="b">
        <v>0</v>
      </c>
    </row>
    <row r="199" spans="1:12" ht="15">
      <c r="A199" s="85" t="s">
        <v>2073</v>
      </c>
      <c r="B199" s="85" t="s">
        <v>1922</v>
      </c>
      <c r="C199" s="85">
        <v>2</v>
      </c>
      <c r="D199" s="122">
        <v>0.0016643929725153616</v>
      </c>
      <c r="E199" s="122">
        <v>2.4630393386237817</v>
      </c>
      <c r="F199" s="85" t="s">
        <v>2177</v>
      </c>
      <c r="G199" s="85" t="b">
        <v>0</v>
      </c>
      <c r="H199" s="85" t="b">
        <v>0</v>
      </c>
      <c r="I199" s="85" t="b">
        <v>0</v>
      </c>
      <c r="J199" s="85" t="b">
        <v>0</v>
      </c>
      <c r="K199" s="85" t="b">
        <v>0</v>
      </c>
      <c r="L199" s="85" t="b">
        <v>0</v>
      </c>
    </row>
    <row r="200" spans="1:12" ht="15">
      <c r="A200" s="85" t="s">
        <v>1922</v>
      </c>
      <c r="B200" s="85" t="s">
        <v>1672</v>
      </c>
      <c r="C200" s="85">
        <v>2</v>
      </c>
      <c r="D200" s="122">
        <v>0.0016643929725153616</v>
      </c>
      <c r="E200" s="122">
        <v>1.0738732542592493</v>
      </c>
      <c r="F200" s="85" t="s">
        <v>2177</v>
      </c>
      <c r="G200" s="85" t="b">
        <v>0</v>
      </c>
      <c r="H200" s="85" t="b">
        <v>0</v>
      </c>
      <c r="I200" s="85" t="b">
        <v>0</v>
      </c>
      <c r="J200" s="85" t="b">
        <v>0</v>
      </c>
      <c r="K200" s="85" t="b">
        <v>0</v>
      </c>
      <c r="L200" s="85" t="b">
        <v>0</v>
      </c>
    </row>
    <row r="201" spans="1:12" ht="15">
      <c r="A201" s="85" t="s">
        <v>1672</v>
      </c>
      <c r="B201" s="85" t="s">
        <v>1971</v>
      </c>
      <c r="C201" s="85">
        <v>2</v>
      </c>
      <c r="D201" s="122">
        <v>0.0016643929725153616</v>
      </c>
      <c r="E201" s="122">
        <v>1.3081373786380386</v>
      </c>
      <c r="F201" s="85" t="s">
        <v>2177</v>
      </c>
      <c r="G201" s="85" t="b">
        <v>0</v>
      </c>
      <c r="H201" s="85" t="b">
        <v>0</v>
      </c>
      <c r="I201" s="85" t="b">
        <v>0</v>
      </c>
      <c r="J201" s="85" t="b">
        <v>0</v>
      </c>
      <c r="K201" s="85" t="b">
        <v>0</v>
      </c>
      <c r="L201" s="85" t="b">
        <v>0</v>
      </c>
    </row>
    <row r="202" spans="1:12" ht="15">
      <c r="A202" s="85" t="s">
        <v>1971</v>
      </c>
      <c r="B202" s="85" t="s">
        <v>2074</v>
      </c>
      <c r="C202" s="85">
        <v>2</v>
      </c>
      <c r="D202" s="122">
        <v>0.0016643929725153616</v>
      </c>
      <c r="E202" s="122">
        <v>2.706077387310076</v>
      </c>
      <c r="F202" s="85" t="s">
        <v>2177</v>
      </c>
      <c r="G202" s="85" t="b">
        <v>0</v>
      </c>
      <c r="H202" s="85" t="b">
        <v>0</v>
      </c>
      <c r="I202" s="85" t="b">
        <v>0</v>
      </c>
      <c r="J202" s="85" t="b">
        <v>0</v>
      </c>
      <c r="K202" s="85" t="b">
        <v>0</v>
      </c>
      <c r="L202" s="85" t="b">
        <v>0</v>
      </c>
    </row>
    <row r="203" spans="1:12" ht="15">
      <c r="A203" s="85" t="s">
        <v>2074</v>
      </c>
      <c r="B203" s="85" t="s">
        <v>2075</v>
      </c>
      <c r="C203" s="85">
        <v>2</v>
      </c>
      <c r="D203" s="122">
        <v>0.0016643929725153616</v>
      </c>
      <c r="E203" s="122">
        <v>3.0071073829740573</v>
      </c>
      <c r="F203" s="85" t="s">
        <v>2177</v>
      </c>
      <c r="G203" s="85" t="b">
        <v>0</v>
      </c>
      <c r="H203" s="85" t="b">
        <v>0</v>
      </c>
      <c r="I203" s="85" t="b">
        <v>0</v>
      </c>
      <c r="J203" s="85" t="b">
        <v>0</v>
      </c>
      <c r="K203" s="85" t="b">
        <v>0</v>
      </c>
      <c r="L203" s="85" t="b">
        <v>0</v>
      </c>
    </row>
    <row r="204" spans="1:12" ht="15">
      <c r="A204" s="85" t="s">
        <v>2075</v>
      </c>
      <c r="B204" s="85" t="s">
        <v>2076</v>
      </c>
      <c r="C204" s="85">
        <v>2</v>
      </c>
      <c r="D204" s="122">
        <v>0.0016643929725153616</v>
      </c>
      <c r="E204" s="122">
        <v>3.0071073829740573</v>
      </c>
      <c r="F204" s="85" t="s">
        <v>2177</v>
      </c>
      <c r="G204" s="85" t="b">
        <v>0</v>
      </c>
      <c r="H204" s="85" t="b">
        <v>0</v>
      </c>
      <c r="I204" s="85" t="b">
        <v>0</v>
      </c>
      <c r="J204" s="85" t="b">
        <v>0</v>
      </c>
      <c r="K204" s="85" t="b">
        <v>0</v>
      </c>
      <c r="L204" s="85" t="b">
        <v>0</v>
      </c>
    </row>
    <row r="205" spans="1:12" ht="15">
      <c r="A205" s="85" t="s">
        <v>2076</v>
      </c>
      <c r="B205" s="85" t="s">
        <v>1956</v>
      </c>
      <c r="C205" s="85">
        <v>2</v>
      </c>
      <c r="D205" s="122">
        <v>0.0016643929725153616</v>
      </c>
      <c r="E205" s="122">
        <v>2.706077387310076</v>
      </c>
      <c r="F205" s="85" t="s">
        <v>2177</v>
      </c>
      <c r="G205" s="85" t="b">
        <v>0</v>
      </c>
      <c r="H205" s="85" t="b">
        <v>0</v>
      </c>
      <c r="I205" s="85" t="b">
        <v>0</v>
      </c>
      <c r="J205" s="85" t="b">
        <v>0</v>
      </c>
      <c r="K205" s="85" t="b">
        <v>0</v>
      </c>
      <c r="L205" s="85" t="b">
        <v>0</v>
      </c>
    </row>
    <row r="206" spans="1:12" ht="15">
      <c r="A206" s="85" t="s">
        <v>1956</v>
      </c>
      <c r="B206" s="85" t="s">
        <v>2006</v>
      </c>
      <c r="C206" s="85">
        <v>2</v>
      </c>
      <c r="D206" s="122">
        <v>0.0016643929725153616</v>
      </c>
      <c r="E206" s="122">
        <v>2.5299861282543947</v>
      </c>
      <c r="F206" s="85" t="s">
        <v>2177</v>
      </c>
      <c r="G206" s="85" t="b">
        <v>0</v>
      </c>
      <c r="H206" s="85" t="b">
        <v>0</v>
      </c>
      <c r="I206" s="85" t="b">
        <v>0</v>
      </c>
      <c r="J206" s="85" t="b">
        <v>1</v>
      </c>
      <c r="K206" s="85" t="b">
        <v>0</v>
      </c>
      <c r="L206" s="85" t="b">
        <v>0</v>
      </c>
    </row>
    <row r="207" spans="1:12" ht="15">
      <c r="A207" s="85" t="s">
        <v>2006</v>
      </c>
      <c r="B207" s="85" t="s">
        <v>889</v>
      </c>
      <c r="C207" s="85">
        <v>2</v>
      </c>
      <c r="D207" s="122">
        <v>0.0016643929725153616</v>
      </c>
      <c r="E207" s="122">
        <v>2.831016123918376</v>
      </c>
      <c r="F207" s="85" t="s">
        <v>2177</v>
      </c>
      <c r="G207" s="85" t="b">
        <v>1</v>
      </c>
      <c r="H207" s="85" t="b">
        <v>0</v>
      </c>
      <c r="I207" s="85" t="b">
        <v>0</v>
      </c>
      <c r="J207" s="85" t="b">
        <v>0</v>
      </c>
      <c r="K207" s="85" t="b">
        <v>0</v>
      </c>
      <c r="L207" s="85" t="b">
        <v>0</v>
      </c>
    </row>
    <row r="208" spans="1:12" ht="15">
      <c r="A208" s="85" t="s">
        <v>889</v>
      </c>
      <c r="B208" s="85" t="s">
        <v>500</v>
      </c>
      <c r="C208" s="85">
        <v>2</v>
      </c>
      <c r="D208" s="122">
        <v>0.0016643929725153616</v>
      </c>
      <c r="E208" s="122">
        <v>3.0071073829740573</v>
      </c>
      <c r="F208" s="85" t="s">
        <v>2177</v>
      </c>
      <c r="G208" s="85" t="b">
        <v>0</v>
      </c>
      <c r="H208" s="85" t="b">
        <v>0</v>
      </c>
      <c r="I208" s="85" t="b">
        <v>0</v>
      </c>
      <c r="J208" s="85" t="b">
        <v>0</v>
      </c>
      <c r="K208" s="85" t="b">
        <v>0</v>
      </c>
      <c r="L208" s="85" t="b">
        <v>0</v>
      </c>
    </row>
    <row r="209" spans="1:12" ht="15">
      <c r="A209" s="85" t="s">
        <v>500</v>
      </c>
      <c r="B209" s="85" t="s">
        <v>2007</v>
      </c>
      <c r="C209" s="85">
        <v>2</v>
      </c>
      <c r="D209" s="122">
        <v>0.0016643929725153616</v>
      </c>
      <c r="E209" s="122">
        <v>2.831016123918376</v>
      </c>
      <c r="F209" s="85" t="s">
        <v>2177</v>
      </c>
      <c r="G209" s="85" t="b">
        <v>0</v>
      </c>
      <c r="H209" s="85" t="b">
        <v>0</v>
      </c>
      <c r="I209" s="85" t="b">
        <v>0</v>
      </c>
      <c r="J209" s="85" t="b">
        <v>0</v>
      </c>
      <c r="K209" s="85" t="b">
        <v>0</v>
      </c>
      <c r="L209" s="85" t="b">
        <v>0</v>
      </c>
    </row>
    <row r="210" spans="1:12" ht="15">
      <c r="A210" s="85" t="s">
        <v>2007</v>
      </c>
      <c r="B210" s="85" t="s">
        <v>224</v>
      </c>
      <c r="C210" s="85">
        <v>2</v>
      </c>
      <c r="D210" s="122">
        <v>0.0016643929725153616</v>
      </c>
      <c r="E210" s="122">
        <v>2.1778036101430325</v>
      </c>
      <c r="F210" s="85" t="s">
        <v>2177</v>
      </c>
      <c r="G210" s="85" t="b">
        <v>0</v>
      </c>
      <c r="H210" s="85" t="b">
        <v>0</v>
      </c>
      <c r="I210" s="85" t="b">
        <v>0</v>
      </c>
      <c r="J210" s="85" t="b">
        <v>0</v>
      </c>
      <c r="K210" s="85" t="b">
        <v>0</v>
      </c>
      <c r="L210" s="85" t="b">
        <v>0</v>
      </c>
    </row>
    <row r="211" spans="1:12" ht="15">
      <c r="A211" s="85" t="s">
        <v>2078</v>
      </c>
      <c r="B211" s="85" t="s">
        <v>1926</v>
      </c>
      <c r="C211" s="85">
        <v>2</v>
      </c>
      <c r="D211" s="122">
        <v>0.0016643929725153616</v>
      </c>
      <c r="E211" s="122">
        <v>2.5299861282543947</v>
      </c>
      <c r="F211" s="85" t="s">
        <v>2177</v>
      </c>
      <c r="G211" s="85" t="b">
        <v>0</v>
      </c>
      <c r="H211" s="85" t="b">
        <v>0</v>
      </c>
      <c r="I211" s="85" t="b">
        <v>0</v>
      </c>
      <c r="J211" s="85" t="b">
        <v>0</v>
      </c>
      <c r="K211" s="85" t="b">
        <v>0</v>
      </c>
      <c r="L211" s="85" t="b">
        <v>0</v>
      </c>
    </row>
    <row r="212" spans="1:12" ht="15">
      <c r="A212" s="85" t="s">
        <v>1926</v>
      </c>
      <c r="B212" s="85" t="s">
        <v>1671</v>
      </c>
      <c r="C212" s="85">
        <v>2</v>
      </c>
      <c r="D212" s="122">
        <v>0.0016643929725153616</v>
      </c>
      <c r="E212" s="122">
        <v>1.149774886542789</v>
      </c>
      <c r="F212" s="85" t="s">
        <v>2177</v>
      </c>
      <c r="G212" s="85" t="b">
        <v>0</v>
      </c>
      <c r="H212" s="85" t="b">
        <v>0</v>
      </c>
      <c r="I212" s="85" t="b">
        <v>0</v>
      </c>
      <c r="J212" s="85" t="b">
        <v>0</v>
      </c>
      <c r="K212" s="85" t="b">
        <v>0</v>
      </c>
      <c r="L212" s="85" t="b">
        <v>0</v>
      </c>
    </row>
    <row r="213" spans="1:12" ht="15">
      <c r="A213" s="85" t="s">
        <v>1934</v>
      </c>
      <c r="B213" s="85" t="s">
        <v>2010</v>
      </c>
      <c r="C213" s="85">
        <v>2</v>
      </c>
      <c r="D213" s="122">
        <v>0.0016643929725153616</v>
      </c>
      <c r="E213" s="122">
        <v>2.353894869198714</v>
      </c>
      <c r="F213" s="85" t="s">
        <v>2177</v>
      </c>
      <c r="G213" s="85" t="b">
        <v>0</v>
      </c>
      <c r="H213" s="85" t="b">
        <v>0</v>
      </c>
      <c r="I213" s="85" t="b">
        <v>0</v>
      </c>
      <c r="J213" s="85" t="b">
        <v>0</v>
      </c>
      <c r="K213" s="85" t="b">
        <v>0</v>
      </c>
      <c r="L213" s="85" t="b">
        <v>0</v>
      </c>
    </row>
    <row r="214" spans="1:12" ht="15">
      <c r="A214" s="85" t="s">
        <v>2010</v>
      </c>
      <c r="B214" s="85" t="s">
        <v>2079</v>
      </c>
      <c r="C214" s="85">
        <v>2</v>
      </c>
      <c r="D214" s="122">
        <v>0.0016643929725153616</v>
      </c>
      <c r="E214" s="122">
        <v>2.831016123918376</v>
      </c>
      <c r="F214" s="85" t="s">
        <v>2177</v>
      </c>
      <c r="G214" s="85" t="b">
        <v>0</v>
      </c>
      <c r="H214" s="85" t="b">
        <v>0</v>
      </c>
      <c r="I214" s="85" t="b">
        <v>0</v>
      </c>
      <c r="J214" s="85" t="b">
        <v>0</v>
      </c>
      <c r="K214" s="85" t="b">
        <v>0</v>
      </c>
      <c r="L214" s="85" t="b">
        <v>0</v>
      </c>
    </row>
    <row r="215" spans="1:12" ht="15">
      <c r="A215" s="85" t="s">
        <v>2079</v>
      </c>
      <c r="B215" s="85" t="s">
        <v>2080</v>
      </c>
      <c r="C215" s="85">
        <v>2</v>
      </c>
      <c r="D215" s="122">
        <v>0.0016643929725153616</v>
      </c>
      <c r="E215" s="122">
        <v>3.0071073829740573</v>
      </c>
      <c r="F215" s="85" t="s">
        <v>2177</v>
      </c>
      <c r="G215" s="85" t="b">
        <v>0</v>
      </c>
      <c r="H215" s="85" t="b">
        <v>0</v>
      </c>
      <c r="I215" s="85" t="b">
        <v>0</v>
      </c>
      <c r="J215" s="85" t="b">
        <v>0</v>
      </c>
      <c r="K215" s="85" t="b">
        <v>0</v>
      </c>
      <c r="L215" s="85" t="b">
        <v>0</v>
      </c>
    </row>
    <row r="216" spans="1:12" ht="15">
      <c r="A216" s="85" t="s">
        <v>2080</v>
      </c>
      <c r="B216" s="85" t="s">
        <v>1973</v>
      </c>
      <c r="C216" s="85">
        <v>2</v>
      </c>
      <c r="D216" s="122">
        <v>0.0016643929725153616</v>
      </c>
      <c r="E216" s="122">
        <v>2.706077387310076</v>
      </c>
      <c r="F216" s="85" t="s">
        <v>2177</v>
      </c>
      <c r="G216" s="85" t="b">
        <v>0</v>
      </c>
      <c r="H216" s="85" t="b">
        <v>0</v>
      </c>
      <c r="I216" s="85" t="b">
        <v>0</v>
      </c>
      <c r="J216" s="85" t="b">
        <v>0</v>
      </c>
      <c r="K216" s="85" t="b">
        <v>0</v>
      </c>
      <c r="L216" s="85" t="b">
        <v>0</v>
      </c>
    </row>
    <row r="217" spans="1:12" ht="15">
      <c r="A217" s="85" t="s">
        <v>1973</v>
      </c>
      <c r="B217" s="85" t="s">
        <v>1691</v>
      </c>
      <c r="C217" s="85">
        <v>2</v>
      </c>
      <c r="D217" s="122">
        <v>0.0016643929725153616</v>
      </c>
      <c r="E217" s="122">
        <v>1.9657146978158322</v>
      </c>
      <c r="F217" s="85" t="s">
        <v>2177</v>
      </c>
      <c r="G217" s="85" t="b">
        <v>0</v>
      </c>
      <c r="H217" s="85" t="b">
        <v>0</v>
      </c>
      <c r="I217" s="85" t="b">
        <v>0</v>
      </c>
      <c r="J217" s="85" t="b">
        <v>0</v>
      </c>
      <c r="K217" s="85" t="b">
        <v>0</v>
      </c>
      <c r="L217" s="85" t="b">
        <v>0</v>
      </c>
    </row>
    <row r="218" spans="1:12" ht="15">
      <c r="A218" s="85" t="s">
        <v>1921</v>
      </c>
      <c r="B218" s="85" t="s">
        <v>2081</v>
      </c>
      <c r="C218" s="85">
        <v>2</v>
      </c>
      <c r="D218" s="122">
        <v>0.0016643929725153616</v>
      </c>
      <c r="E218" s="122">
        <v>2.4630393386237817</v>
      </c>
      <c r="F218" s="85" t="s">
        <v>2177</v>
      </c>
      <c r="G218" s="85" t="b">
        <v>0</v>
      </c>
      <c r="H218" s="85" t="b">
        <v>0</v>
      </c>
      <c r="I218" s="85" t="b">
        <v>0</v>
      </c>
      <c r="J218" s="85" t="b">
        <v>0</v>
      </c>
      <c r="K218" s="85" t="b">
        <v>0</v>
      </c>
      <c r="L218" s="85" t="b">
        <v>0</v>
      </c>
    </row>
    <row r="219" spans="1:12" ht="15">
      <c r="A219" s="85" t="s">
        <v>2081</v>
      </c>
      <c r="B219" s="85" t="s">
        <v>225</v>
      </c>
      <c r="C219" s="85">
        <v>2</v>
      </c>
      <c r="D219" s="122">
        <v>0.0016643929725153616</v>
      </c>
      <c r="E219" s="122">
        <v>1.8931640306672206</v>
      </c>
      <c r="F219" s="85" t="s">
        <v>2177</v>
      </c>
      <c r="G219" s="85" t="b">
        <v>0</v>
      </c>
      <c r="H219" s="85" t="b">
        <v>0</v>
      </c>
      <c r="I219" s="85" t="b">
        <v>0</v>
      </c>
      <c r="J219" s="85" t="b">
        <v>0</v>
      </c>
      <c r="K219" s="85" t="b">
        <v>0</v>
      </c>
      <c r="L219" s="85" t="b">
        <v>0</v>
      </c>
    </row>
    <row r="220" spans="1:12" ht="15">
      <c r="A220" s="85" t="s">
        <v>2083</v>
      </c>
      <c r="B220" s="85" t="s">
        <v>1974</v>
      </c>
      <c r="C220" s="85">
        <v>2</v>
      </c>
      <c r="D220" s="122">
        <v>0.0016643929725153616</v>
      </c>
      <c r="E220" s="122">
        <v>2.831016123918376</v>
      </c>
      <c r="F220" s="85" t="s">
        <v>2177</v>
      </c>
      <c r="G220" s="85" t="b">
        <v>0</v>
      </c>
      <c r="H220" s="85" t="b">
        <v>0</v>
      </c>
      <c r="I220" s="85" t="b">
        <v>0</v>
      </c>
      <c r="J220" s="85" t="b">
        <v>0</v>
      </c>
      <c r="K220" s="85" t="b">
        <v>0</v>
      </c>
      <c r="L220" s="85" t="b">
        <v>0</v>
      </c>
    </row>
    <row r="221" spans="1:12" ht="15">
      <c r="A221" s="85" t="s">
        <v>1974</v>
      </c>
      <c r="B221" s="85" t="s">
        <v>1629</v>
      </c>
      <c r="C221" s="85">
        <v>2</v>
      </c>
      <c r="D221" s="122">
        <v>0.0016643929725153616</v>
      </c>
      <c r="E221" s="122">
        <v>2.706077387310076</v>
      </c>
      <c r="F221" s="85" t="s">
        <v>2177</v>
      </c>
      <c r="G221" s="85" t="b">
        <v>0</v>
      </c>
      <c r="H221" s="85" t="b">
        <v>0</v>
      </c>
      <c r="I221" s="85" t="b">
        <v>0</v>
      </c>
      <c r="J221" s="85" t="b">
        <v>0</v>
      </c>
      <c r="K221" s="85" t="b">
        <v>0</v>
      </c>
      <c r="L221" s="85" t="b">
        <v>0</v>
      </c>
    </row>
    <row r="222" spans="1:12" ht="15">
      <c r="A222" s="85" t="s">
        <v>1629</v>
      </c>
      <c r="B222" s="85" t="s">
        <v>1630</v>
      </c>
      <c r="C222" s="85">
        <v>2</v>
      </c>
      <c r="D222" s="122">
        <v>0.0016643929725153616</v>
      </c>
      <c r="E222" s="122">
        <v>3.0071073829740573</v>
      </c>
      <c r="F222" s="85" t="s">
        <v>2177</v>
      </c>
      <c r="G222" s="85" t="b">
        <v>0</v>
      </c>
      <c r="H222" s="85" t="b">
        <v>0</v>
      </c>
      <c r="I222" s="85" t="b">
        <v>0</v>
      </c>
      <c r="J222" s="85" t="b">
        <v>0</v>
      </c>
      <c r="K222" s="85" t="b">
        <v>0</v>
      </c>
      <c r="L222" s="85" t="b">
        <v>0</v>
      </c>
    </row>
    <row r="223" spans="1:12" ht="15">
      <c r="A223" s="85" t="s">
        <v>1630</v>
      </c>
      <c r="B223" s="85" t="s">
        <v>477</v>
      </c>
      <c r="C223" s="85">
        <v>2</v>
      </c>
      <c r="D223" s="122">
        <v>0.0016643929725153616</v>
      </c>
      <c r="E223" s="122">
        <v>1.2953001539328663</v>
      </c>
      <c r="F223" s="85" t="s">
        <v>2177</v>
      </c>
      <c r="G223" s="85" t="b">
        <v>0</v>
      </c>
      <c r="H223" s="85" t="b">
        <v>0</v>
      </c>
      <c r="I223" s="85" t="b">
        <v>0</v>
      </c>
      <c r="J223" s="85" t="b">
        <v>0</v>
      </c>
      <c r="K223" s="85" t="b">
        <v>0</v>
      </c>
      <c r="L223" s="85" t="b">
        <v>0</v>
      </c>
    </row>
    <row r="224" spans="1:12" ht="15">
      <c r="A224" s="85" t="s">
        <v>1683</v>
      </c>
      <c r="B224" s="85" t="s">
        <v>2086</v>
      </c>
      <c r="C224" s="85">
        <v>2</v>
      </c>
      <c r="D224" s="122">
        <v>0.0016643929725153616</v>
      </c>
      <c r="E224" s="122">
        <v>2.4050473916460953</v>
      </c>
      <c r="F224" s="85" t="s">
        <v>2177</v>
      </c>
      <c r="G224" s="85" t="b">
        <v>0</v>
      </c>
      <c r="H224" s="85" t="b">
        <v>0</v>
      </c>
      <c r="I224" s="85" t="b">
        <v>0</v>
      </c>
      <c r="J224" s="85" t="b">
        <v>0</v>
      </c>
      <c r="K224" s="85" t="b">
        <v>0</v>
      </c>
      <c r="L224" s="85" t="b">
        <v>0</v>
      </c>
    </row>
    <row r="225" spans="1:12" ht="15">
      <c r="A225" s="85" t="s">
        <v>1927</v>
      </c>
      <c r="B225" s="85" t="s">
        <v>2087</v>
      </c>
      <c r="C225" s="85">
        <v>2</v>
      </c>
      <c r="D225" s="122">
        <v>0.0016643929725153616</v>
      </c>
      <c r="E225" s="122">
        <v>2.5299861282543947</v>
      </c>
      <c r="F225" s="85" t="s">
        <v>2177</v>
      </c>
      <c r="G225" s="85" t="b">
        <v>0</v>
      </c>
      <c r="H225" s="85" t="b">
        <v>0</v>
      </c>
      <c r="I225" s="85" t="b">
        <v>0</v>
      </c>
      <c r="J225" s="85" t="b">
        <v>0</v>
      </c>
      <c r="K225" s="85" t="b">
        <v>1</v>
      </c>
      <c r="L225" s="85" t="b">
        <v>0</v>
      </c>
    </row>
    <row r="226" spans="1:12" ht="15">
      <c r="A226" s="85" t="s">
        <v>2087</v>
      </c>
      <c r="B226" s="85" t="s">
        <v>2088</v>
      </c>
      <c r="C226" s="85">
        <v>2</v>
      </c>
      <c r="D226" s="122">
        <v>0.0016643929725153616</v>
      </c>
      <c r="E226" s="122">
        <v>3.0071073829740573</v>
      </c>
      <c r="F226" s="85" t="s">
        <v>2177</v>
      </c>
      <c r="G226" s="85" t="b">
        <v>0</v>
      </c>
      <c r="H226" s="85" t="b">
        <v>1</v>
      </c>
      <c r="I226" s="85" t="b">
        <v>0</v>
      </c>
      <c r="J226" s="85" t="b">
        <v>0</v>
      </c>
      <c r="K226" s="85" t="b">
        <v>0</v>
      </c>
      <c r="L226" s="85" t="b">
        <v>0</v>
      </c>
    </row>
    <row r="227" spans="1:12" ht="15">
      <c r="A227" s="85" t="s">
        <v>2088</v>
      </c>
      <c r="B227" s="85" t="s">
        <v>2089</v>
      </c>
      <c r="C227" s="85">
        <v>2</v>
      </c>
      <c r="D227" s="122">
        <v>0.0016643929725153616</v>
      </c>
      <c r="E227" s="122">
        <v>3.0071073829740573</v>
      </c>
      <c r="F227" s="85" t="s">
        <v>2177</v>
      </c>
      <c r="G227" s="85" t="b">
        <v>0</v>
      </c>
      <c r="H227" s="85" t="b">
        <v>0</v>
      </c>
      <c r="I227" s="85" t="b">
        <v>0</v>
      </c>
      <c r="J227" s="85" t="b">
        <v>0</v>
      </c>
      <c r="K227" s="85" t="b">
        <v>0</v>
      </c>
      <c r="L227" s="85" t="b">
        <v>0</v>
      </c>
    </row>
    <row r="228" spans="1:12" ht="15">
      <c r="A228" s="85" t="s">
        <v>2089</v>
      </c>
      <c r="B228" s="85" t="s">
        <v>2012</v>
      </c>
      <c r="C228" s="85">
        <v>2</v>
      </c>
      <c r="D228" s="122">
        <v>0.0016643929725153616</v>
      </c>
      <c r="E228" s="122">
        <v>2.831016123918376</v>
      </c>
      <c r="F228" s="85" t="s">
        <v>2177</v>
      </c>
      <c r="G228" s="85" t="b">
        <v>0</v>
      </c>
      <c r="H228" s="85" t="b">
        <v>0</v>
      </c>
      <c r="I228" s="85" t="b">
        <v>0</v>
      </c>
      <c r="J228" s="85" t="b">
        <v>0</v>
      </c>
      <c r="K228" s="85" t="b">
        <v>0</v>
      </c>
      <c r="L228" s="85" t="b">
        <v>0</v>
      </c>
    </row>
    <row r="229" spans="1:12" ht="15">
      <c r="A229" s="85" t="s">
        <v>2012</v>
      </c>
      <c r="B229" s="85" t="s">
        <v>2090</v>
      </c>
      <c r="C229" s="85">
        <v>2</v>
      </c>
      <c r="D229" s="122">
        <v>0.0016643929725153616</v>
      </c>
      <c r="E229" s="122">
        <v>2.831016123918376</v>
      </c>
      <c r="F229" s="85" t="s">
        <v>2177</v>
      </c>
      <c r="G229" s="85" t="b">
        <v>0</v>
      </c>
      <c r="H229" s="85" t="b">
        <v>0</v>
      </c>
      <c r="I229" s="85" t="b">
        <v>0</v>
      </c>
      <c r="J229" s="85" t="b">
        <v>0</v>
      </c>
      <c r="K229" s="85" t="b">
        <v>0</v>
      </c>
      <c r="L229" s="85" t="b">
        <v>0</v>
      </c>
    </row>
    <row r="230" spans="1:12" ht="15">
      <c r="A230" s="85" t="s">
        <v>2090</v>
      </c>
      <c r="B230" s="85" t="s">
        <v>2091</v>
      </c>
      <c r="C230" s="85">
        <v>2</v>
      </c>
      <c r="D230" s="122">
        <v>0.0016643929725153616</v>
      </c>
      <c r="E230" s="122">
        <v>3.0071073829740573</v>
      </c>
      <c r="F230" s="85" t="s">
        <v>2177</v>
      </c>
      <c r="G230" s="85" t="b">
        <v>0</v>
      </c>
      <c r="H230" s="85" t="b">
        <v>0</v>
      </c>
      <c r="I230" s="85" t="b">
        <v>0</v>
      </c>
      <c r="J230" s="85" t="b">
        <v>0</v>
      </c>
      <c r="K230" s="85" t="b">
        <v>1</v>
      </c>
      <c r="L230" s="85" t="b">
        <v>0</v>
      </c>
    </row>
    <row r="231" spans="1:12" ht="15">
      <c r="A231" s="85" t="s">
        <v>2091</v>
      </c>
      <c r="B231" s="85" t="s">
        <v>2092</v>
      </c>
      <c r="C231" s="85">
        <v>2</v>
      </c>
      <c r="D231" s="122">
        <v>0.0016643929725153616</v>
      </c>
      <c r="E231" s="122">
        <v>3.0071073829740573</v>
      </c>
      <c r="F231" s="85" t="s">
        <v>2177</v>
      </c>
      <c r="G231" s="85" t="b">
        <v>0</v>
      </c>
      <c r="H231" s="85" t="b">
        <v>1</v>
      </c>
      <c r="I231" s="85" t="b">
        <v>0</v>
      </c>
      <c r="J231" s="85" t="b">
        <v>0</v>
      </c>
      <c r="K231" s="85" t="b">
        <v>0</v>
      </c>
      <c r="L231" s="85" t="b">
        <v>0</v>
      </c>
    </row>
    <row r="232" spans="1:12" ht="15">
      <c r="A232" s="85" t="s">
        <v>2092</v>
      </c>
      <c r="B232" s="85" t="s">
        <v>2093</v>
      </c>
      <c r="C232" s="85">
        <v>2</v>
      </c>
      <c r="D232" s="122">
        <v>0.0016643929725153616</v>
      </c>
      <c r="E232" s="122">
        <v>3.0071073829740573</v>
      </c>
      <c r="F232" s="85" t="s">
        <v>2177</v>
      </c>
      <c r="G232" s="85" t="b">
        <v>0</v>
      </c>
      <c r="H232" s="85" t="b">
        <v>0</v>
      </c>
      <c r="I232" s="85" t="b">
        <v>0</v>
      </c>
      <c r="J232" s="85" t="b">
        <v>0</v>
      </c>
      <c r="K232" s="85" t="b">
        <v>0</v>
      </c>
      <c r="L232" s="85" t="b">
        <v>0</v>
      </c>
    </row>
    <row r="233" spans="1:12" ht="15">
      <c r="A233" s="85" t="s">
        <v>2093</v>
      </c>
      <c r="B233" s="85" t="s">
        <v>2013</v>
      </c>
      <c r="C233" s="85">
        <v>2</v>
      </c>
      <c r="D233" s="122">
        <v>0.0016643929725153616</v>
      </c>
      <c r="E233" s="122">
        <v>2.831016123918376</v>
      </c>
      <c r="F233" s="85" t="s">
        <v>2177</v>
      </c>
      <c r="G233" s="85" t="b">
        <v>0</v>
      </c>
      <c r="H233" s="85" t="b">
        <v>0</v>
      </c>
      <c r="I233" s="85" t="b">
        <v>0</v>
      </c>
      <c r="J233" s="85" t="b">
        <v>0</v>
      </c>
      <c r="K233" s="85" t="b">
        <v>0</v>
      </c>
      <c r="L233" s="85" t="b">
        <v>0</v>
      </c>
    </row>
    <row r="234" spans="1:12" ht="15">
      <c r="A234" s="85" t="s">
        <v>2013</v>
      </c>
      <c r="B234" s="85" t="s">
        <v>2094</v>
      </c>
      <c r="C234" s="85">
        <v>2</v>
      </c>
      <c r="D234" s="122">
        <v>0.0016643929725153616</v>
      </c>
      <c r="E234" s="122">
        <v>2.831016123918376</v>
      </c>
      <c r="F234" s="85" t="s">
        <v>2177</v>
      </c>
      <c r="G234" s="85" t="b">
        <v>0</v>
      </c>
      <c r="H234" s="85" t="b">
        <v>0</v>
      </c>
      <c r="I234" s="85" t="b">
        <v>0</v>
      </c>
      <c r="J234" s="85" t="b">
        <v>0</v>
      </c>
      <c r="K234" s="85" t="b">
        <v>0</v>
      </c>
      <c r="L234" s="85" t="b">
        <v>0</v>
      </c>
    </row>
    <row r="235" spans="1:12" ht="15">
      <c r="A235" s="85" t="s">
        <v>2094</v>
      </c>
      <c r="B235" s="85" t="s">
        <v>2095</v>
      </c>
      <c r="C235" s="85">
        <v>2</v>
      </c>
      <c r="D235" s="122">
        <v>0.0016643929725153616</v>
      </c>
      <c r="E235" s="122">
        <v>3.0071073829740573</v>
      </c>
      <c r="F235" s="85" t="s">
        <v>2177</v>
      </c>
      <c r="G235" s="85" t="b">
        <v>0</v>
      </c>
      <c r="H235" s="85" t="b">
        <v>0</v>
      </c>
      <c r="I235" s="85" t="b">
        <v>0</v>
      </c>
      <c r="J235" s="85" t="b">
        <v>0</v>
      </c>
      <c r="K235" s="85" t="b">
        <v>0</v>
      </c>
      <c r="L235" s="85" t="b">
        <v>0</v>
      </c>
    </row>
    <row r="236" spans="1:12" ht="15">
      <c r="A236" s="85" t="s">
        <v>1696</v>
      </c>
      <c r="B236" s="85" t="s">
        <v>2098</v>
      </c>
      <c r="C236" s="85">
        <v>2</v>
      </c>
      <c r="D236" s="122">
        <v>0.0016643929725153616</v>
      </c>
      <c r="E236" s="122">
        <v>2.5299861282543947</v>
      </c>
      <c r="F236" s="85" t="s">
        <v>2177</v>
      </c>
      <c r="G236" s="85" t="b">
        <v>0</v>
      </c>
      <c r="H236" s="85" t="b">
        <v>0</v>
      </c>
      <c r="I236" s="85" t="b">
        <v>0</v>
      </c>
      <c r="J236" s="85" t="b">
        <v>0</v>
      </c>
      <c r="K236" s="85" t="b">
        <v>0</v>
      </c>
      <c r="L236" s="85" t="b">
        <v>0</v>
      </c>
    </row>
    <row r="237" spans="1:12" ht="15">
      <c r="A237" s="85" t="s">
        <v>2107</v>
      </c>
      <c r="B237" s="85" t="s">
        <v>2108</v>
      </c>
      <c r="C237" s="85">
        <v>2</v>
      </c>
      <c r="D237" s="122">
        <v>0.0016643929725153616</v>
      </c>
      <c r="E237" s="122">
        <v>3.0071073829740573</v>
      </c>
      <c r="F237" s="85" t="s">
        <v>2177</v>
      </c>
      <c r="G237" s="85" t="b">
        <v>0</v>
      </c>
      <c r="H237" s="85" t="b">
        <v>0</v>
      </c>
      <c r="I237" s="85" t="b">
        <v>0</v>
      </c>
      <c r="J237" s="85" t="b">
        <v>0</v>
      </c>
      <c r="K237" s="85" t="b">
        <v>0</v>
      </c>
      <c r="L237" s="85" t="b">
        <v>0</v>
      </c>
    </row>
    <row r="238" spans="1:12" ht="15">
      <c r="A238" s="85" t="s">
        <v>2015</v>
      </c>
      <c r="B238" s="85" t="s">
        <v>2016</v>
      </c>
      <c r="C238" s="85">
        <v>2</v>
      </c>
      <c r="D238" s="122">
        <v>0.0016643929725153616</v>
      </c>
      <c r="E238" s="122">
        <v>2.654924864862695</v>
      </c>
      <c r="F238" s="85" t="s">
        <v>2177</v>
      </c>
      <c r="G238" s="85" t="b">
        <v>0</v>
      </c>
      <c r="H238" s="85" t="b">
        <v>0</v>
      </c>
      <c r="I238" s="85" t="b">
        <v>0</v>
      </c>
      <c r="J238" s="85" t="b">
        <v>1</v>
      </c>
      <c r="K238" s="85" t="b">
        <v>0</v>
      </c>
      <c r="L238" s="85" t="b">
        <v>0</v>
      </c>
    </row>
    <row r="239" spans="1:12" ht="15">
      <c r="A239" s="85" t="s">
        <v>2016</v>
      </c>
      <c r="B239" s="85" t="s">
        <v>1679</v>
      </c>
      <c r="C239" s="85">
        <v>2</v>
      </c>
      <c r="D239" s="122">
        <v>0.0016643929725153616</v>
      </c>
      <c r="E239" s="122">
        <v>1.8767736144790514</v>
      </c>
      <c r="F239" s="85" t="s">
        <v>2177</v>
      </c>
      <c r="G239" s="85" t="b">
        <v>1</v>
      </c>
      <c r="H239" s="85" t="b">
        <v>0</v>
      </c>
      <c r="I239" s="85" t="b">
        <v>0</v>
      </c>
      <c r="J239" s="85" t="b">
        <v>0</v>
      </c>
      <c r="K239" s="85" t="b">
        <v>0</v>
      </c>
      <c r="L239" s="85" t="b">
        <v>0</v>
      </c>
    </row>
    <row r="240" spans="1:12" ht="15">
      <c r="A240" s="85" t="s">
        <v>1679</v>
      </c>
      <c r="B240" s="85" t="s">
        <v>1671</v>
      </c>
      <c r="C240" s="85">
        <v>2</v>
      </c>
      <c r="D240" s="122">
        <v>0.0016643929725153616</v>
      </c>
      <c r="E240" s="122">
        <v>0.6974772155481587</v>
      </c>
      <c r="F240" s="85" t="s">
        <v>2177</v>
      </c>
      <c r="G240" s="85" t="b">
        <v>0</v>
      </c>
      <c r="H240" s="85" t="b">
        <v>0</v>
      </c>
      <c r="I240" s="85" t="b">
        <v>0</v>
      </c>
      <c r="J240" s="85" t="b">
        <v>0</v>
      </c>
      <c r="K240" s="85" t="b">
        <v>0</v>
      </c>
      <c r="L240" s="85" t="b">
        <v>0</v>
      </c>
    </row>
    <row r="241" spans="1:12" ht="15">
      <c r="A241" s="85" t="s">
        <v>2112</v>
      </c>
      <c r="B241" s="85" t="s">
        <v>1913</v>
      </c>
      <c r="C241" s="85">
        <v>2</v>
      </c>
      <c r="D241" s="122">
        <v>0.0016643929725153616</v>
      </c>
      <c r="E241" s="122">
        <v>2.353894869198714</v>
      </c>
      <c r="F241" s="85" t="s">
        <v>2177</v>
      </c>
      <c r="G241" s="85" t="b">
        <v>0</v>
      </c>
      <c r="H241" s="85" t="b">
        <v>0</v>
      </c>
      <c r="I241" s="85" t="b">
        <v>0</v>
      </c>
      <c r="J241" s="85" t="b">
        <v>0</v>
      </c>
      <c r="K241" s="85" t="b">
        <v>0</v>
      </c>
      <c r="L241" s="85" t="b">
        <v>0</v>
      </c>
    </row>
    <row r="242" spans="1:12" ht="15">
      <c r="A242" s="85" t="s">
        <v>1913</v>
      </c>
      <c r="B242" s="85" t="s">
        <v>1946</v>
      </c>
      <c r="C242" s="85">
        <v>2</v>
      </c>
      <c r="D242" s="122">
        <v>0.0016643929725153616</v>
      </c>
      <c r="E242" s="122">
        <v>1.955954860526676</v>
      </c>
      <c r="F242" s="85" t="s">
        <v>2177</v>
      </c>
      <c r="G242" s="85" t="b">
        <v>0</v>
      </c>
      <c r="H242" s="85" t="b">
        <v>0</v>
      </c>
      <c r="I242" s="85" t="b">
        <v>0</v>
      </c>
      <c r="J242" s="85" t="b">
        <v>0</v>
      </c>
      <c r="K242" s="85" t="b">
        <v>0</v>
      </c>
      <c r="L242" s="85" t="b">
        <v>0</v>
      </c>
    </row>
    <row r="243" spans="1:12" ht="15">
      <c r="A243" s="85" t="s">
        <v>1946</v>
      </c>
      <c r="B243" s="85" t="s">
        <v>2113</v>
      </c>
      <c r="C243" s="85">
        <v>2</v>
      </c>
      <c r="D243" s="122">
        <v>0.0016643929725153616</v>
      </c>
      <c r="E243" s="122">
        <v>2.60916737430202</v>
      </c>
      <c r="F243" s="85" t="s">
        <v>2177</v>
      </c>
      <c r="G243" s="85" t="b">
        <v>0</v>
      </c>
      <c r="H243" s="85" t="b">
        <v>0</v>
      </c>
      <c r="I243" s="85" t="b">
        <v>0</v>
      </c>
      <c r="J243" s="85" t="b">
        <v>0</v>
      </c>
      <c r="K243" s="85" t="b">
        <v>0</v>
      </c>
      <c r="L243" s="85" t="b">
        <v>0</v>
      </c>
    </row>
    <row r="244" spans="1:12" ht="15">
      <c r="A244" s="85" t="s">
        <v>1680</v>
      </c>
      <c r="B244" s="85" t="s">
        <v>1679</v>
      </c>
      <c r="C244" s="85">
        <v>2</v>
      </c>
      <c r="D244" s="122">
        <v>0.0016643929725153616</v>
      </c>
      <c r="E244" s="122">
        <v>1.1778036101430325</v>
      </c>
      <c r="F244" s="85" t="s">
        <v>2177</v>
      </c>
      <c r="G244" s="85" t="b">
        <v>0</v>
      </c>
      <c r="H244" s="85" t="b">
        <v>0</v>
      </c>
      <c r="I244" s="85" t="b">
        <v>0</v>
      </c>
      <c r="J244" s="85" t="b">
        <v>0</v>
      </c>
      <c r="K244" s="85" t="b">
        <v>0</v>
      </c>
      <c r="L244" s="85" t="b">
        <v>0</v>
      </c>
    </row>
    <row r="245" spans="1:12" ht="15">
      <c r="A245" s="85" t="s">
        <v>1679</v>
      </c>
      <c r="B245" s="85" t="s">
        <v>2118</v>
      </c>
      <c r="C245" s="85">
        <v>2</v>
      </c>
      <c r="D245" s="122">
        <v>0.0016643929725153616</v>
      </c>
      <c r="E245" s="122">
        <v>2.0776884572597645</v>
      </c>
      <c r="F245" s="85" t="s">
        <v>2177</v>
      </c>
      <c r="G245" s="85" t="b">
        <v>0</v>
      </c>
      <c r="H245" s="85" t="b">
        <v>0</v>
      </c>
      <c r="I245" s="85" t="b">
        <v>0</v>
      </c>
      <c r="J245" s="85" t="b">
        <v>0</v>
      </c>
      <c r="K245" s="85" t="b">
        <v>0</v>
      </c>
      <c r="L245" s="85" t="b">
        <v>0</v>
      </c>
    </row>
    <row r="246" spans="1:12" ht="15">
      <c r="A246" s="85" t="s">
        <v>2118</v>
      </c>
      <c r="B246" s="85" t="s">
        <v>2017</v>
      </c>
      <c r="C246" s="85">
        <v>2</v>
      </c>
      <c r="D246" s="122">
        <v>0.0016643929725153616</v>
      </c>
      <c r="E246" s="122">
        <v>2.831016123918376</v>
      </c>
      <c r="F246" s="85" t="s">
        <v>2177</v>
      </c>
      <c r="G246" s="85" t="b">
        <v>0</v>
      </c>
      <c r="H246" s="85" t="b">
        <v>0</v>
      </c>
      <c r="I246" s="85" t="b">
        <v>0</v>
      </c>
      <c r="J246" s="85" t="b">
        <v>0</v>
      </c>
      <c r="K246" s="85" t="b">
        <v>0</v>
      </c>
      <c r="L246" s="85" t="b">
        <v>0</v>
      </c>
    </row>
    <row r="247" spans="1:12" ht="15">
      <c r="A247" s="85" t="s">
        <v>2017</v>
      </c>
      <c r="B247" s="85" t="s">
        <v>1977</v>
      </c>
      <c r="C247" s="85">
        <v>2</v>
      </c>
      <c r="D247" s="122">
        <v>0.0016643929725153616</v>
      </c>
      <c r="E247" s="122">
        <v>2.654924864862695</v>
      </c>
      <c r="F247" s="85" t="s">
        <v>2177</v>
      </c>
      <c r="G247" s="85" t="b">
        <v>0</v>
      </c>
      <c r="H247" s="85" t="b">
        <v>0</v>
      </c>
      <c r="I247" s="85" t="b">
        <v>0</v>
      </c>
      <c r="J247" s="85" t="b">
        <v>0</v>
      </c>
      <c r="K247" s="85" t="b">
        <v>0</v>
      </c>
      <c r="L247" s="85" t="b">
        <v>0</v>
      </c>
    </row>
    <row r="248" spans="1:12" ht="15">
      <c r="A248" s="85" t="s">
        <v>1977</v>
      </c>
      <c r="B248" s="85" t="s">
        <v>2119</v>
      </c>
      <c r="C248" s="85">
        <v>2</v>
      </c>
      <c r="D248" s="122">
        <v>0.0016643929725153616</v>
      </c>
      <c r="E248" s="122">
        <v>2.706077387310076</v>
      </c>
      <c r="F248" s="85" t="s">
        <v>2177</v>
      </c>
      <c r="G248" s="85" t="b">
        <v>0</v>
      </c>
      <c r="H248" s="85" t="b">
        <v>0</v>
      </c>
      <c r="I248" s="85" t="b">
        <v>0</v>
      </c>
      <c r="J248" s="85" t="b">
        <v>0</v>
      </c>
      <c r="K248" s="85" t="b">
        <v>0</v>
      </c>
      <c r="L248" s="85" t="b">
        <v>0</v>
      </c>
    </row>
    <row r="249" spans="1:12" ht="15">
      <c r="A249" s="85" t="s">
        <v>2119</v>
      </c>
      <c r="B249" s="85" t="s">
        <v>2120</v>
      </c>
      <c r="C249" s="85">
        <v>2</v>
      </c>
      <c r="D249" s="122">
        <v>0.0016643929725153616</v>
      </c>
      <c r="E249" s="122">
        <v>3.0071073829740573</v>
      </c>
      <c r="F249" s="85" t="s">
        <v>2177</v>
      </c>
      <c r="G249" s="85" t="b">
        <v>0</v>
      </c>
      <c r="H249" s="85" t="b">
        <v>0</v>
      </c>
      <c r="I249" s="85" t="b">
        <v>0</v>
      </c>
      <c r="J249" s="85" t="b">
        <v>0</v>
      </c>
      <c r="K249" s="85" t="b">
        <v>0</v>
      </c>
      <c r="L249" s="85" t="b">
        <v>0</v>
      </c>
    </row>
    <row r="250" spans="1:12" ht="15">
      <c r="A250" s="85" t="s">
        <v>2120</v>
      </c>
      <c r="B250" s="85" t="s">
        <v>1979</v>
      </c>
      <c r="C250" s="85">
        <v>2</v>
      </c>
      <c r="D250" s="122">
        <v>0.0016643929725153616</v>
      </c>
      <c r="E250" s="122">
        <v>2.706077387310076</v>
      </c>
      <c r="F250" s="85" t="s">
        <v>2177</v>
      </c>
      <c r="G250" s="85" t="b">
        <v>0</v>
      </c>
      <c r="H250" s="85" t="b">
        <v>0</v>
      </c>
      <c r="I250" s="85" t="b">
        <v>0</v>
      </c>
      <c r="J250" s="85" t="b">
        <v>0</v>
      </c>
      <c r="K250" s="85" t="b">
        <v>0</v>
      </c>
      <c r="L250" s="85" t="b">
        <v>0</v>
      </c>
    </row>
    <row r="251" spans="1:12" ht="15">
      <c r="A251" s="85" t="s">
        <v>1981</v>
      </c>
      <c r="B251" s="85" t="s">
        <v>2121</v>
      </c>
      <c r="C251" s="85">
        <v>2</v>
      </c>
      <c r="D251" s="122">
        <v>0.0016643929725153616</v>
      </c>
      <c r="E251" s="122">
        <v>2.706077387310076</v>
      </c>
      <c r="F251" s="85" t="s">
        <v>2177</v>
      </c>
      <c r="G251" s="85" t="b">
        <v>0</v>
      </c>
      <c r="H251" s="85" t="b">
        <v>0</v>
      </c>
      <c r="I251" s="85" t="b">
        <v>0</v>
      </c>
      <c r="J251" s="85" t="b">
        <v>0</v>
      </c>
      <c r="K251" s="85" t="b">
        <v>0</v>
      </c>
      <c r="L251" s="85" t="b">
        <v>0</v>
      </c>
    </row>
    <row r="252" spans="1:12" ht="15">
      <c r="A252" s="85" t="s">
        <v>2121</v>
      </c>
      <c r="B252" s="85" t="s">
        <v>1982</v>
      </c>
      <c r="C252" s="85">
        <v>2</v>
      </c>
      <c r="D252" s="122">
        <v>0.0016643929725153616</v>
      </c>
      <c r="E252" s="122">
        <v>2.706077387310076</v>
      </c>
      <c r="F252" s="85" t="s">
        <v>2177</v>
      </c>
      <c r="G252" s="85" t="b">
        <v>0</v>
      </c>
      <c r="H252" s="85" t="b">
        <v>0</v>
      </c>
      <c r="I252" s="85" t="b">
        <v>0</v>
      </c>
      <c r="J252" s="85" t="b">
        <v>0</v>
      </c>
      <c r="K252" s="85" t="b">
        <v>0</v>
      </c>
      <c r="L252" s="85" t="b">
        <v>0</v>
      </c>
    </row>
    <row r="253" spans="1:12" ht="15">
      <c r="A253" s="85" t="s">
        <v>1676</v>
      </c>
      <c r="B253" s="85" t="s">
        <v>2122</v>
      </c>
      <c r="C253" s="85">
        <v>2</v>
      </c>
      <c r="D253" s="122">
        <v>0.0016643929725153616</v>
      </c>
      <c r="E253" s="122">
        <v>1.9101973699660009</v>
      </c>
      <c r="F253" s="85" t="s">
        <v>2177</v>
      </c>
      <c r="G253" s="85" t="b">
        <v>0</v>
      </c>
      <c r="H253" s="85" t="b">
        <v>0</v>
      </c>
      <c r="I253" s="85" t="b">
        <v>0</v>
      </c>
      <c r="J253" s="85" t="b">
        <v>0</v>
      </c>
      <c r="K253" s="85" t="b">
        <v>0</v>
      </c>
      <c r="L253" s="85" t="b">
        <v>0</v>
      </c>
    </row>
    <row r="254" spans="1:12" ht="15">
      <c r="A254" s="85" t="s">
        <v>2122</v>
      </c>
      <c r="B254" s="85" t="s">
        <v>2123</v>
      </c>
      <c r="C254" s="85">
        <v>2</v>
      </c>
      <c r="D254" s="122">
        <v>0.0016643929725153616</v>
      </c>
      <c r="E254" s="122">
        <v>3.0071073829740573</v>
      </c>
      <c r="F254" s="85" t="s">
        <v>2177</v>
      </c>
      <c r="G254" s="85" t="b">
        <v>0</v>
      </c>
      <c r="H254" s="85" t="b">
        <v>0</v>
      </c>
      <c r="I254" s="85" t="b">
        <v>0</v>
      </c>
      <c r="J254" s="85" t="b">
        <v>0</v>
      </c>
      <c r="K254" s="85" t="b">
        <v>0</v>
      </c>
      <c r="L254" s="85" t="b">
        <v>0</v>
      </c>
    </row>
    <row r="255" spans="1:12" ht="15">
      <c r="A255" s="85" t="s">
        <v>2123</v>
      </c>
      <c r="B255" s="85" t="s">
        <v>2124</v>
      </c>
      <c r="C255" s="85">
        <v>2</v>
      </c>
      <c r="D255" s="122">
        <v>0.0016643929725153616</v>
      </c>
      <c r="E255" s="122">
        <v>3.0071073829740573</v>
      </c>
      <c r="F255" s="85" t="s">
        <v>2177</v>
      </c>
      <c r="G255" s="85" t="b">
        <v>0</v>
      </c>
      <c r="H255" s="85" t="b">
        <v>0</v>
      </c>
      <c r="I255" s="85" t="b">
        <v>0</v>
      </c>
      <c r="J255" s="85" t="b">
        <v>1</v>
      </c>
      <c r="K255" s="85" t="b">
        <v>0</v>
      </c>
      <c r="L255" s="85" t="b">
        <v>0</v>
      </c>
    </row>
    <row r="256" spans="1:12" ht="15">
      <c r="A256" s="85" t="s">
        <v>2124</v>
      </c>
      <c r="B256" s="85" t="s">
        <v>2125</v>
      </c>
      <c r="C256" s="85">
        <v>2</v>
      </c>
      <c r="D256" s="122">
        <v>0.0016643929725153616</v>
      </c>
      <c r="E256" s="122">
        <v>3.0071073829740573</v>
      </c>
      <c r="F256" s="85" t="s">
        <v>2177</v>
      </c>
      <c r="G256" s="85" t="b">
        <v>1</v>
      </c>
      <c r="H256" s="85" t="b">
        <v>0</v>
      </c>
      <c r="I256" s="85" t="b">
        <v>0</v>
      </c>
      <c r="J256" s="85" t="b">
        <v>0</v>
      </c>
      <c r="K256" s="85" t="b">
        <v>0</v>
      </c>
      <c r="L256" s="85" t="b">
        <v>0</v>
      </c>
    </row>
    <row r="257" spans="1:12" ht="15">
      <c r="A257" s="85" t="s">
        <v>1671</v>
      </c>
      <c r="B257" s="85" t="s">
        <v>1683</v>
      </c>
      <c r="C257" s="85">
        <v>2</v>
      </c>
      <c r="D257" s="122">
        <v>0.0016643929725153616</v>
      </c>
      <c r="E257" s="122">
        <v>1.0626247108238887</v>
      </c>
      <c r="F257" s="85" t="s">
        <v>2177</v>
      </c>
      <c r="G257" s="85" t="b">
        <v>0</v>
      </c>
      <c r="H257" s="85" t="b">
        <v>0</v>
      </c>
      <c r="I257" s="85" t="b">
        <v>0</v>
      </c>
      <c r="J257" s="85" t="b">
        <v>0</v>
      </c>
      <c r="K257" s="85" t="b">
        <v>0</v>
      </c>
      <c r="L257" s="85" t="b">
        <v>0</v>
      </c>
    </row>
    <row r="258" spans="1:12" ht="15">
      <c r="A258" s="85" t="s">
        <v>1994</v>
      </c>
      <c r="B258" s="85" t="s">
        <v>2128</v>
      </c>
      <c r="C258" s="85">
        <v>2</v>
      </c>
      <c r="D258" s="122">
        <v>0.0016643929725153616</v>
      </c>
      <c r="E258" s="122">
        <v>2.831016123918376</v>
      </c>
      <c r="F258" s="85" t="s">
        <v>2177</v>
      </c>
      <c r="G258" s="85" t="b">
        <v>0</v>
      </c>
      <c r="H258" s="85" t="b">
        <v>0</v>
      </c>
      <c r="I258" s="85" t="b">
        <v>0</v>
      </c>
      <c r="J258" s="85" t="b">
        <v>0</v>
      </c>
      <c r="K258" s="85" t="b">
        <v>0</v>
      </c>
      <c r="L258" s="85" t="b">
        <v>0</v>
      </c>
    </row>
    <row r="259" spans="1:12" ht="15">
      <c r="A259" s="85" t="s">
        <v>2134</v>
      </c>
      <c r="B259" s="85" t="s">
        <v>1984</v>
      </c>
      <c r="C259" s="85">
        <v>2</v>
      </c>
      <c r="D259" s="122">
        <v>0.0016643929725153616</v>
      </c>
      <c r="E259" s="122">
        <v>2.706077387310076</v>
      </c>
      <c r="F259" s="85" t="s">
        <v>2177</v>
      </c>
      <c r="G259" s="85" t="b">
        <v>0</v>
      </c>
      <c r="H259" s="85" t="b">
        <v>0</v>
      </c>
      <c r="I259" s="85" t="b">
        <v>0</v>
      </c>
      <c r="J259" s="85" t="b">
        <v>0</v>
      </c>
      <c r="K259" s="85" t="b">
        <v>0</v>
      </c>
      <c r="L259" s="85" t="b">
        <v>0</v>
      </c>
    </row>
    <row r="260" spans="1:12" ht="15">
      <c r="A260" s="85" t="s">
        <v>2135</v>
      </c>
      <c r="B260" s="85" t="s">
        <v>2136</v>
      </c>
      <c r="C260" s="85">
        <v>2</v>
      </c>
      <c r="D260" s="122">
        <v>0.0016643929725153616</v>
      </c>
      <c r="E260" s="122">
        <v>3.0071073829740573</v>
      </c>
      <c r="F260" s="85" t="s">
        <v>2177</v>
      </c>
      <c r="G260" s="85" t="b">
        <v>0</v>
      </c>
      <c r="H260" s="85" t="b">
        <v>0</v>
      </c>
      <c r="I260" s="85" t="b">
        <v>0</v>
      </c>
      <c r="J260" s="85" t="b">
        <v>0</v>
      </c>
      <c r="K260" s="85" t="b">
        <v>0</v>
      </c>
      <c r="L260" s="85" t="b">
        <v>0</v>
      </c>
    </row>
    <row r="261" spans="1:12" ht="15">
      <c r="A261" s="85" t="s">
        <v>2139</v>
      </c>
      <c r="B261" s="85" t="s">
        <v>2008</v>
      </c>
      <c r="C261" s="85">
        <v>2</v>
      </c>
      <c r="D261" s="122">
        <v>0.0016643929725153616</v>
      </c>
      <c r="E261" s="122">
        <v>2.831016123918376</v>
      </c>
      <c r="F261" s="85" t="s">
        <v>2177</v>
      </c>
      <c r="G261" s="85" t="b">
        <v>0</v>
      </c>
      <c r="H261" s="85" t="b">
        <v>0</v>
      </c>
      <c r="I261" s="85" t="b">
        <v>0</v>
      </c>
      <c r="J261" s="85" t="b">
        <v>0</v>
      </c>
      <c r="K261" s="85" t="b">
        <v>0</v>
      </c>
      <c r="L261" s="85" t="b">
        <v>0</v>
      </c>
    </row>
    <row r="262" spans="1:12" ht="15">
      <c r="A262" s="85" t="s">
        <v>2141</v>
      </c>
      <c r="B262" s="85" t="s">
        <v>1671</v>
      </c>
      <c r="C262" s="85">
        <v>2</v>
      </c>
      <c r="D262" s="122">
        <v>0.0016643929725153616</v>
      </c>
      <c r="E262" s="122">
        <v>1.6268961412624514</v>
      </c>
      <c r="F262" s="85" t="s">
        <v>2177</v>
      </c>
      <c r="G262" s="85" t="b">
        <v>0</v>
      </c>
      <c r="H262" s="85" t="b">
        <v>1</v>
      </c>
      <c r="I262" s="85" t="b">
        <v>0</v>
      </c>
      <c r="J262" s="85" t="b">
        <v>0</v>
      </c>
      <c r="K262" s="85" t="b">
        <v>0</v>
      </c>
      <c r="L262" s="85" t="b">
        <v>0</v>
      </c>
    </row>
    <row r="263" spans="1:12" ht="15">
      <c r="A263" s="85" t="s">
        <v>1671</v>
      </c>
      <c r="B263" s="85" t="s">
        <v>1918</v>
      </c>
      <c r="C263" s="85">
        <v>2</v>
      </c>
      <c r="D263" s="122">
        <v>0.0016643929725153616</v>
      </c>
      <c r="E263" s="122">
        <v>1.1875634474321888</v>
      </c>
      <c r="F263" s="85" t="s">
        <v>2177</v>
      </c>
      <c r="G263" s="85" t="b">
        <v>0</v>
      </c>
      <c r="H263" s="85" t="b">
        <v>0</v>
      </c>
      <c r="I263" s="85" t="b">
        <v>0</v>
      </c>
      <c r="J263" s="85" t="b">
        <v>0</v>
      </c>
      <c r="K263" s="85" t="b">
        <v>0</v>
      </c>
      <c r="L263" s="85" t="b">
        <v>0</v>
      </c>
    </row>
    <row r="264" spans="1:12" ht="15">
      <c r="A264" s="85" t="s">
        <v>1914</v>
      </c>
      <c r="B264" s="85" t="s">
        <v>2142</v>
      </c>
      <c r="C264" s="85">
        <v>2</v>
      </c>
      <c r="D264" s="122">
        <v>0.0016643929725153616</v>
      </c>
      <c r="E264" s="122">
        <v>2.4050473916460953</v>
      </c>
      <c r="F264" s="85" t="s">
        <v>2177</v>
      </c>
      <c r="G264" s="85" t="b">
        <v>0</v>
      </c>
      <c r="H264" s="85" t="b">
        <v>0</v>
      </c>
      <c r="I264" s="85" t="b">
        <v>0</v>
      </c>
      <c r="J264" s="85" t="b">
        <v>0</v>
      </c>
      <c r="K264" s="85" t="b">
        <v>0</v>
      </c>
      <c r="L264" s="85" t="b">
        <v>0</v>
      </c>
    </row>
    <row r="265" spans="1:12" ht="15">
      <c r="A265" s="85" t="s">
        <v>2142</v>
      </c>
      <c r="B265" s="85" t="s">
        <v>1683</v>
      </c>
      <c r="C265" s="85">
        <v>2</v>
      </c>
      <c r="D265" s="122">
        <v>0.0016643929725153616</v>
      </c>
      <c r="E265" s="122">
        <v>2.4050473916460953</v>
      </c>
      <c r="F265" s="85" t="s">
        <v>2177</v>
      </c>
      <c r="G265" s="85" t="b">
        <v>0</v>
      </c>
      <c r="H265" s="85" t="b">
        <v>0</v>
      </c>
      <c r="I265" s="85" t="b">
        <v>0</v>
      </c>
      <c r="J265" s="85" t="b">
        <v>0</v>
      </c>
      <c r="K265" s="85" t="b">
        <v>0</v>
      </c>
      <c r="L265" s="85" t="b">
        <v>0</v>
      </c>
    </row>
    <row r="266" spans="1:12" ht="15">
      <c r="A266" s="85" t="s">
        <v>1683</v>
      </c>
      <c r="B266" s="85" t="s">
        <v>2143</v>
      </c>
      <c r="C266" s="85">
        <v>2</v>
      </c>
      <c r="D266" s="122">
        <v>0.0016643929725153616</v>
      </c>
      <c r="E266" s="122">
        <v>2.4050473916460953</v>
      </c>
      <c r="F266" s="85" t="s">
        <v>2177</v>
      </c>
      <c r="G266" s="85" t="b">
        <v>0</v>
      </c>
      <c r="H266" s="85" t="b">
        <v>0</v>
      </c>
      <c r="I266" s="85" t="b">
        <v>0</v>
      </c>
      <c r="J266" s="85" t="b">
        <v>0</v>
      </c>
      <c r="K266" s="85" t="b">
        <v>0</v>
      </c>
      <c r="L266" s="85" t="b">
        <v>0</v>
      </c>
    </row>
    <row r="267" spans="1:12" ht="15">
      <c r="A267" s="85" t="s">
        <v>2144</v>
      </c>
      <c r="B267" s="85" t="s">
        <v>1945</v>
      </c>
      <c r="C267" s="85">
        <v>2</v>
      </c>
      <c r="D267" s="122">
        <v>0.0016643929725153616</v>
      </c>
      <c r="E267" s="122">
        <v>2.60916737430202</v>
      </c>
      <c r="F267" s="85" t="s">
        <v>2177</v>
      </c>
      <c r="G267" s="85" t="b">
        <v>0</v>
      </c>
      <c r="H267" s="85" t="b">
        <v>0</v>
      </c>
      <c r="I267" s="85" t="b">
        <v>0</v>
      </c>
      <c r="J267" s="85" t="b">
        <v>0</v>
      </c>
      <c r="K267" s="85" t="b">
        <v>0</v>
      </c>
      <c r="L267" s="85" t="b">
        <v>0</v>
      </c>
    </row>
    <row r="268" spans="1:12" ht="15">
      <c r="A268" s="85" t="s">
        <v>1945</v>
      </c>
      <c r="B268" s="85" t="s">
        <v>2145</v>
      </c>
      <c r="C268" s="85">
        <v>2</v>
      </c>
      <c r="D268" s="122">
        <v>0.0016643929725153616</v>
      </c>
      <c r="E268" s="122">
        <v>2.60916737430202</v>
      </c>
      <c r="F268" s="85" t="s">
        <v>2177</v>
      </c>
      <c r="G268" s="85" t="b">
        <v>0</v>
      </c>
      <c r="H268" s="85" t="b">
        <v>0</v>
      </c>
      <c r="I268" s="85" t="b">
        <v>0</v>
      </c>
      <c r="J268" s="85" t="b">
        <v>0</v>
      </c>
      <c r="K268" s="85" t="b">
        <v>0</v>
      </c>
      <c r="L268" s="85" t="b">
        <v>0</v>
      </c>
    </row>
    <row r="269" spans="1:12" ht="15">
      <c r="A269" s="85" t="s">
        <v>1981</v>
      </c>
      <c r="B269" s="85" t="s">
        <v>1982</v>
      </c>
      <c r="C269" s="85">
        <v>2</v>
      </c>
      <c r="D269" s="122">
        <v>0.0016643929725153616</v>
      </c>
      <c r="E269" s="122">
        <v>2.4050473916460953</v>
      </c>
      <c r="F269" s="85" t="s">
        <v>2177</v>
      </c>
      <c r="G269" s="85" t="b">
        <v>0</v>
      </c>
      <c r="H269" s="85" t="b">
        <v>0</v>
      </c>
      <c r="I269" s="85" t="b">
        <v>0</v>
      </c>
      <c r="J269" s="85" t="b">
        <v>0</v>
      </c>
      <c r="K269" s="85" t="b">
        <v>0</v>
      </c>
      <c r="L269" s="85" t="b">
        <v>0</v>
      </c>
    </row>
    <row r="270" spans="1:12" ht="15">
      <c r="A270" s="85" t="s">
        <v>1676</v>
      </c>
      <c r="B270" s="85" t="s">
        <v>2146</v>
      </c>
      <c r="C270" s="85">
        <v>2</v>
      </c>
      <c r="D270" s="122">
        <v>0.0016643929725153616</v>
      </c>
      <c r="E270" s="122">
        <v>1.9101973699660009</v>
      </c>
      <c r="F270" s="85" t="s">
        <v>2177</v>
      </c>
      <c r="G270" s="85" t="b">
        <v>0</v>
      </c>
      <c r="H270" s="85" t="b">
        <v>0</v>
      </c>
      <c r="I270" s="85" t="b">
        <v>0</v>
      </c>
      <c r="J270" s="85" t="b">
        <v>0</v>
      </c>
      <c r="K270" s="85" t="b">
        <v>0</v>
      </c>
      <c r="L270" s="85" t="b">
        <v>0</v>
      </c>
    </row>
    <row r="271" spans="1:12" ht="15">
      <c r="A271" s="85" t="s">
        <v>2146</v>
      </c>
      <c r="B271" s="85" t="s">
        <v>1985</v>
      </c>
      <c r="C271" s="85">
        <v>2</v>
      </c>
      <c r="D271" s="122">
        <v>0.0016643929725153616</v>
      </c>
      <c r="E271" s="122">
        <v>2.706077387310076</v>
      </c>
      <c r="F271" s="85" t="s">
        <v>2177</v>
      </c>
      <c r="G271" s="85" t="b">
        <v>0</v>
      </c>
      <c r="H271" s="85" t="b">
        <v>0</v>
      </c>
      <c r="I271" s="85" t="b">
        <v>0</v>
      </c>
      <c r="J271" s="85" t="b">
        <v>1</v>
      </c>
      <c r="K271" s="85" t="b">
        <v>0</v>
      </c>
      <c r="L271" s="85" t="b">
        <v>0</v>
      </c>
    </row>
    <row r="272" spans="1:12" ht="15">
      <c r="A272" s="85" t="s">
        <v>1985</v>
      </c>
      <c r="B272" s="85" t="s">
        <v>2147</v>
      </c>
      <c r="C272" s="85">
        <v>2</v>
      </c>
      <c r="D272" s="122">
        <v>0.0016643929725153616</v>
      </c>
      <c r="E272" s="122">
        <v>2.706077387310076</v>
      </c>
      <c r="F272" s="85" t="s">
        <v>2177</v>
      </c>
      <c r="G272" s="85" t="b">
        <v>1</v>
      </c>
      <c r="H272" s="85" t="b">
        <v>0</v>
      </c>
      <c r="I272" s="85" t="b">
        <v>0</v>
      </c>
      <c r="J272" s="85" t="b">
        <v>1</v>
      </c>
      <c r="K272" s="85" t="b">
        <v>0</v>
      </c>
      <c r="L272" s="85" t="b">
        <v>0</v>
      </c>
    </row>
    <row r="273" spans="1:12" ht="15">
      <c r="A273" s="85" t="s">
        <v>2147</v>
      </c>
      <c r="B273" s="85" t="s">
        <v>2148</v>
      </c>
      <c r="C273" s="85">
        <v>2</v>
      </c>
      <c r="D273" s="122">
        <v>0.0016643929725153616</v>
      </c>
      <c r="E273" s="122">
        <v>3.0071073829740573</v>
      </c>
      <c r="F273" s="85" t="s">
        <v>2177</v>
      </c>
      <c r="G273" s="85" t="b">
        <v>1</v>
      </c>
      <c r="H273" s="85" t="b">
        <v>0</v>
      </c>
      <c r="I273" s="85" t="b">
        <v>0</v>
      </c>
      <c r="J273" s="85" t="b">
        <v>1</v>
      </c>
      <c r="K273" s="85" t="b">
        <v>0</v>
      </c>
      <c r="L273" s="85" t="b">
        <v>0</v>
      </c>
    </row>
    <row r="274" spans="1:12" ht="15">
      <c r="A274" s="85" t="s">
        <v>2148</v>
      </c>
      <c r="B274" s="85" t="s">
        <v>2149</v>
      </c>
      <c r="C274" s="85">
        <v>2</v>
      </c>
      <c r="D274" s="122">
        <v>0.0016643929725153616</v>
      </c>
      <c r="E274" s="122">
        <v>3.0071073829740573</v>
      </c>
      <c r="F274" s="85" t="s">
        <v>2177</v>
      </c>
      <c r="G274" s="85" t="b">
        <v>1</v>
      </c>
      <c r="H274" s="85" t="b">
        <v>0</v>
      </c>
      <c r="I274" s="85" t="b">
        <v>0</v>
      </c>
      <c r="J274" s="85" t="b">
        <v>0</v>
      </c>
      <c r="K274" s="85" t="b">
        <v>0</v>
      </c>
      <c r="L274" s="85" t="b">
        <v>0</v>
      </c>
    </row>
    <row r="275" spans="1:12" ht="15">
      <c r="A275" s="85" t="s">
        <v>2149</v>
      </c>
      <c r="B275" s="85" t="s">
        <v>2150</v>
      </c>
      <c r="C275" s="85">
        <v>2</v>
      </c>
      <c r="D275" s="122">
        <v>0.0016643929725153616</v>
      </c>
      <c r="E275" s="122">
        <v>3.0071073829740573</v>
      </c>
      <c r="F275" s="85" t="s">
        <v>2177</v>
      </c>
      <c r="G275" s="85" t="b">
        <v>0</v>
      </c>
      <c r="H275" s="85" t="b">
        <v>0</v>
      </c>
      <c r="I275" s="85" t="b">
        <v>0</v>
      </c>
      <c r="J275" s="85" t="b">
        <v>0</v>
      </c>
      <c r="K275" s="85" t="b">
        <v>0</v>
      </c>
      <c r="L275" s="85" t="b">
        <v>0</v>
      </c>
    </row>
    <row r="276" spans="1:12" ht="15">
      <c r="A276" s="85" t="s">
        <v>2150</v>
      </c>
      <c r="B276" s="85" t="s">
        <v>1681</v>
      </c>
      <c r="C276" s="85">
        <v>2</v>
      </c>
      <c r="D276" s="122">
        <v>0.0016643929725153616</v>
      </c>
      <c r="E276" s="122">
        <v>2.4050473916460953</v>
      </c>
      <c r="F276" s="85" t="s">
        <v>2177</v>
      </c>
      <c r="G276" s="85" t="b">
        <v>0</v>
      </c>
      <c r="H276" s="85" t="b">
        <v>0</v>
      </c>
      <c r="I276" s="85" t="b">
        <v>0</v>
      </c>
      <c r="J276" s="85" t="b">
        <v>0</v>
      </c>
      <c r="K276" s="85" t="b">
        <v>0</v>
      </c>
      <c r="L276" s="85" t="b">
        <v>0</v>
      </c>
    </row>
    <row r="277" spans="1:12" ht="15">
      <c r="A277" s="85" t="s">
        <v>1681</v>
      </c>
      <c r="B277" s="85" t="s">
        <v>2018</v>
      </c>
      <c r="C277" s="85">
        <v>2</v>
      </c>
      <c r="D277" s="122">
        <v>0.0016643929725153616</v>
      </c>
      <c r="E277" s="122">
        <v>2.1320461195823572</v>
      </c>
      <c r="F277" s="85" t="s">
        <v>2177</v>
      </c>
      <c r="G277" s="85" t="b">
        <v>0</v>
      </c>
      <c r="H277" s="85" t="b">
        <v>0</v>
      </c>
      <c r="I277" s="85" t="b">
        <v>0</v>
      </c>
      <c r="J277" s="85" t="b">
        <v>0</v>
      </c>
      <c r="K277" s="85" t="b">
        <v>0</v>
      </c>
      <c r="L277" s="85" t="b">
        <v>0</v>
      </c>
    </row>
    <row r="278" spans="1:12" ht="15">
      <c r="A278" s="85" t="s">
        <v>2018</v>
      </c>
      <c r="B278" s="85" t="s">
        <v>2151</v>
      </c>
      <c r="C278" s="85">
        <v>2</v>
      </c>
      <c r="D278" s="122">
        <v>0.0016643929725153616</v>
      </c>
      <c r="E278" s="122">
        <v>2.831016123918376</v>
      </c>
      <c r="F278" s="85" t="s">
        <v>2177</v>
      </c>
      <c r="G278" s="85" t="b">
        <v>0</v>
      </c>
      <c r="H278" s="85" t="b">
        <v>0</v>
      </c>
      <c r="I278" s="85" t="b">
        <v>0</v>
      </c>
      <c r="J278" s="85" t="b">
        <v>0</v>
      </c>
      <c r="K278" s="85" t="b">
        <v>0</v>
      </c>
      <c r="L278" s="85" t="b">
        <v>0</v>
      </c>
    </row>
    <row r="279" spans="1:12" ht="15">
      <c r="A279" s="85" t="s">
        <v>1681</v>
      </c>
      <c r="B279" s="85" t="s">
        <v>1922</v>
      </c>
      <c r="C279" s="85">
        <v>2</v>
      </c>
      <c r="D279" s="122">
        <v>0.001943382773872156</v>
      </c>
      <c r="E279" s="122">
        <v>1.764069334287763</v>
      </c>
      <c r="F279" s="85" t="s">
        <v>2177</v>
      </c>
      <c r="G279" s="85" t="b">
        <v>0</v>
      </c>
      <c r="H279" s="85" t="b">
        <v>0</v>
      </c>
      <c r="I279" s="85" t="b">
        <v>0</v>
      </c>
      <c r="J279" s="85" t="b">
        <v>0</v>
      </c>
      <c r="K279" s="85" t="b">
        <v>0</v>
      </c>
      <c r="L279" s="85" t="b">
        <v>0</v>
      </c>
    </row>
    <row r="280" spans="1:12" ht="15">
      <c r="A280" s="85" t="s">
        <v>2154</v>
      </c>
      <c r="B280" s="85" t="s">
        <v>1978</v>
      </c>
      <c r="C280" s="85">
        <v>2</v>
      </c>
      <c r="D280" s="122">
        <v>0.0016643929725153616</v>
      </c>
      <c r="E280" s="122">
        <v>2.831016123918376</v>
      </c>
      <c r="F280" s="85" t="s">
        <v>2177</v>
      </c>
      <c r="G280" s="85" t="b">
        <v>0</v>
      </c>
      <c r="H280" s="85" t="b">
        <v>0</v>
      </c>
      <c r="I280" s="85" t="b">
        <v>0</v>
      </c>
      <c r="J280" s="85" t="b">
        <v>0</v>
      </c>
      <c r="K280" s="85" t="b">
        <v>0</v>
      </c>
      <c r="L280" s="85" t="b">
        <v>0</v>
      </c>
    </row>
    <row r="281" spans="1:12" ht="15">
      <c r="A281" s="85" t="s">
        <v>2020</v>
      </c>
      <c r="B281" s="85" t="s">
        <v>1962</v>
      </c>
      <c r="C281" s="85">
        <v>2</v>
      </c>
      <c r="D281" s="122">
        <v>0.0016643929725153616</v>
      </c>
      <c r="E281" s="122">
        <v>2.5299861282543947</v>
      </c>
      <c r="F281" s="85" t="s">
        <v>2177</v>
      </c>
      <c r="G281" s="85" t="b">
        <v>0</v>
      </c>
      <c r="H281" s="85" t="b">
        <v>0</v>
      </c>
      <c r="I281" s="85" t="b">
        <v>0</v>
      </c>
      <c r="J281" s="85" t="b">
        <v>0</v>
      </c>
      <c r="K281" s="85" t="b">
        <v>0</v>
      </c>
      <c r="L281" s="85" t="b">
        <v>0</v>
      </c>
    </row>
    <row r="282" spans="1:12" ht="15">
      <c r="A282" s="85" t="s">
        <v>2163</v>
      </c>
      <c r="B282" s="85" t="s">
        <v>1961</v>
      </c>
      <c r="C282" s="85">
        <v>2</v>
      </c>
      <c r="D282" s="122">
        <v>0.0016643929725153616</v>
      </c>
      <c r="E282" s="122">
        <v>2.706077387310076</v>
      </c>
      <c r="F282" s="85" t="s">
        <v>2177</v>
      </c>
      <c r="G282" s="85" t="b">
        <v>0</v>
      </c>
      <c r="H282" s="85" t="b">
        <v>0</v>
      </c>
      <c r="I282" s="85" t="b">
        <v>0</v>
      </c>
      <c r="J282" s="85" t="b">
        <v>0</v>
      </c>
      <c r="K282" s="85" t="b">
        <v>0</v>
      </c>
      <c r="L282" s="85" t="b">
        <v>0</v>
      </c>
    </row>
    <row r="283" spans="1:12" ht="15">
      <c r="A283" s="85" t="s">
        <v>1695</v>
      </c>
      <c r="B283" s="85" t="s">
        <v>2169</v>
      </c>
      <c r="C283" s="85">
        <v>2</v>
      </c>
      <c r="D283" s="122">
        <v>0.0016643929725153616</v>
      </c>
      <c r="E283" s="122">
        <v>2.3081373786380386</v>
      </c>
      <c r="F283" s="85" t="s">
        <v>2177</v>
      </c>
      <c r="G283" s="85" t="b">
        <v>1</v>
      </c>
      <c r="H283" s="85" t="b">
        <v>0</v>
      </c>
      <c r="I283" s="85" t="b">
        <v>0</v>
      </c>
      <c r="J283" s="85" t="b">
        <v>0</v>
      </c>
      <c r="K283" s="85" t="b">
        <v>0</v>
      </c>
      <c r="L283" s="85" t="b">
        <v>0</v>
      </c>
    </row>
    <row r="284" spans="1:12" ht="15">
      <c r="A284" s="85" t="s">
        <v>2169</v>
      </c>
      <c r="B284" s="85" t="s">
        <v>2170</v>
      </c>
      <c r="C284" s="85">
        <v>2</v>
      </c>
      <c r="D284" s="122">
        <v>0.0016643929725153616</v>
      </c>
      <c r="E284" s="122">
        <v>3.0071073829740573</v>
      </c>
      <c r="F284" s="85" t="s">
        <v>2177</v>
      </c>
      <c r="G284" s="85" t="b">
        <v>0</v>
      </c>
      <c r="H284" s="85" t="b">
        <v>0</v>
      </c>
      <c r="I284" s="85" t="b">
        <v>0</v>
      </c>
      <c r="J284" s="85" t="b">
        <v>0</v>
      </c>
      <c r="K284" s="85" t="b">
        <v>0</v>
      </c>
      <c r="L284" s="85" t="b">
        <v>0</v>
      </c>
    </row>
    <row r="285" spans="1:12" ht="15">
      <c r="A285" s="85" t="s">
        <v>2170</v>
      </c>
      <c r="B285" s="85" t="s">
        <v>2171</v>
      </c>
      <c r="C285" s="85">
        <v>2</v>
      </c>
      <c r="D285" s="122">
        <v>0.0016643929725153616</v>
      </c>
      <c r="E285" s="122">
        <v>3.0071073829740573</v>
      </c>
      <c r="F285" s="85" t="s">
        <v>2177</v>
      </c>
      <c r="G285" s="85" t="b">
        <v>0</v>
      </c>
      <c r="H285" s="85" t="b">
        <v>0</v>
      </c>
      <c r="I285" s="85" t="b">
        <v>0</v>
      </c>
      <c r="J285" s="85" t="b">
        <v>0</v>
      </c>
      <c r="K285" s="85" t="b">
        <v>0</v>
      </c>
      <c r="L285" s="85" t="b">
        <v>0</v>
      </c>
    </row>
    <row r="286" spans="1:12" ht="15">
      <c r="A286" s="85" t="s">
        <v>2171</v>
      </c>
      <c r="B286" s="85" t="s">
        <v>2172</v>
      </c>
      <c r="C286" s="85">
        <v>2</v>
      </c>
      <c r="D286" s="122">
        <v>0.0016643929725153616</v>
      </c>
      <c r="E286" s="122">
        <v>3.0071073829740573</v>
      </c>
      <c r="F286" s="85" t="s">
        <v>2177</v>
      </c>
      <c r="G286" s="85" t="b">
        <v>0</v>
      </c>
      <c r="H286" s="85" t="b">
        <v>0</v>
      </c>
      <c r="I286" s="85" t="b">
        <v>0</v>
      </c>
      <c r="J286" s="85" t="b">
        <v>0</v>
      </c>
      <c r="K286" s="85" t="b">
        <v>0</v>
      </c>
      <c r="L286" s="85" t="b">
        <v>0</v>
      </c>
    </row>
    <row r="287" spans="1:12" ht="15">
      <c r="A287" s="85" t="s">
        <v>2172</v>
      </c>
      <c r="B287" s="85" t="s">
        <v>2011</v>
      </c>
      <c r="C287" s="85">
        <v>2</v>
      </c>
      <c r="D287" s="122">
        <v>0.0016643929725153616</v>
      </c>
      <c r="E287" s="122">
        <v>2.831016123918376</v>
      </c>
      <c r="F287" s="85" t="s">
        <v>2177</v>
      </c>
      <c r="G287" s="85" t="b">
        <v>0</v>
      </c>
      <c r="H287" s="85" t="b">
        <v>0</v>
      </c>
      <c r="I287" s="85" t="b">
        <v>0</v>
      </c>
      <c r="J287" s="85" t="b">
        <v>0</v>
      </c>
      <c r="K287" s="85" t="b">
        <v>0</v>
      </c>
      <c r="L287" s="85" t="b">
        <v>0</v>
      </c>
    </row>
    <row r="288" spans="1:12" ht="15">
      <c r="A288" s="85" t="s">
        <v>2011</v>
      </c>
      <c r="B288" s="85" t="s">
        <v>2173</v>
      </c>
      <c r="C288" s="85">
        <v>2</v>
      </c>
      <c r="D288" s="122">
        <v>0.0016643929725153616</v>
      </c>
      <c r="E288" s="122">
        <v>2.831016123918376</v>
      </c>
      <c r="F288" s="85" t="s">
        <v>2177</v>
      </c>
      <c r="G288" s="85" t="b">
        <v>0</v>
      </c>
      <c r="H288" s="85" t="b">
        <v>0</v>
      </c>
      <c r="I288" s="85" t="b">
        <v>0</v>
      </c>
      <c r="J288" s="85" t="b">
        <v>0</v>
      </c>
      <c r="K288" s="85" t="b">
        <v>0</v>
      </c>
      <c r="L288" s="85" t="b">
        <v>0</v>
      </c>
    </row>
    <row r="289" spans="1:12" ht="15">
      <c r="A289" s="85" t="s">
        <v>2173</v>
      </c>
      <c r="B289" s="85" t="s">
        <v>2174</v>
      </c>
      <c r="C289" s="85">
        <v>2</v>
      </c>
      <c r="D289" s="122">
        <v>0.0016643929725153616</v>
      </c>
      <c r="E289" s="122">
        <v>3.0071073829740573</v>
      </c>
      <c r="F289" s="85" t="s">
        <v>2177</v>
      </c>
      <c r="G289" s="85" t="b">
        <v>0</v>
      </c>
      <c r="H289" s="85" t="b">
        <v>0</v>
      </c>
      <c r="I289" s="85" t="b">
        <v>0</v>
      </c>
      <c r="J289" s="85" t="b">
        <v>0</v>
      </c>
      <c r="K289" s="85" t="b">
        <v>0</v>
      </c>
      <c r="L289" s="85" t="b">
        <v>0</v>
      </c>
    </row>
    <row r="290" spans="1:12" ht="15">
      <c r="A290" s="85" t="s">
        <v>2174</v>
      </c>
      <c r="B290" s="85" t="s">
        <v>1975</v>
      </c>
      <c r="C290" s="85">
        <v>2</v>
      </c>
      <c r="D290" s="122">
        <v>0.0016643929725153616</v>
      </c>
      <c r="E290" s="122">
        <v>2.706077387310076</v>
      </c>
      <c r="F290" s="85" t="s">
        <v>2177</v>
      </c>
      <c r="G290" s="85" t="b">
        <v>0</v>
      </c>
      <c r="H290" s="85" t="b">
        <v>0</v>
      </c>
      <c r="I290" s="85" t="b">
        <v>0</v>
      </c>
      <c r="J290" s="85" t="b">
        <v>0</v>
      </c>
      <c r="K290" s="85" t="b">
        <v>0</v>
      </c>
      <c r="L290" s="85" t="b">
        <v>0</v>
      </c>
    </row>
    <row r="291" spans="1:12" ht="15">
      <c r="A291" s="85" t="s">
        <v>1975</v>
      </c>
      <c r="B291" s="85" t="s">
        <v>477</v>
      </c>
      <c r="C291" s="85">
        <v>2</v>
      </c>
      <c r="D291" s="122">
        <v>0.0016643929725153616</v>
      </c>
      <c r="E291" s="122">
        <v>0.9942701582688852</v>
      </c>
      <c r="F291" s="85" t="s">
        <v>2177</v>
      </c>
      <c r="G291" s="85" t="b">
        <v>0</v>
      </c>
      <c r="H291" s="85" t="b">
        <v>0</v>
      </c>
      <c r="I291" s="85" t="b">
        <v>0</v>
      </c>
      <c r="J291" s="85" t="b">
        <v>0</v>
      </c>
      <c r="K291" s="85" t="b">
        <v>0</v>
      </c>
      <c r="L291" s="85" t="b">
        <v>0</v>
      </c>
    </row>
    <row r="292" spans="1:12" ht="15">
      <c r="A292" s="85" t="s">
        <v>477</v>
      </c>
      <c r="B292" s="85" t="s">
        <v>1626</v>
      </c>
      <c r="C292" s="85">
        <v>2</v>
      </c>
      <c r="D292" s="122">
        <v>0.0016643929725153616</v>
      </c>
      <c r="E292" s="122">
        <v>1.416042775947558</v>
      </c>
      <c r="F292" s="85" t="s">
        <v>2177</v>
      </c>
      <c r="G292" s="85" t="b">
        <v>0</v>
      </c>
      <c r="H292" s="85" t="b">
        <v>0</v>
      </c>
      <c r="I292" s="85" t="b">
        <v>0</v>
      </c>
      <c r="J292" s="85" t="b">
        <v>0</v>
      </c>
      <c r="K292" s="85" t="b">
        <v>0</v>
      </c>
      <c r="L292" s="85" t="b">
        <v>0</v>
      </c>
    </row>
    <row r="293" spans="1:12" ht="15">
      <c r="A293" s="85" t="s">
        <v>1675</v>
      </c>
      <c r="B293" s="85" t="s">
        <v>1676</v>
      </c>
      <c r="C293" s="85">
        <v>21</v>
      </c>
      <c r="D293" s="122">
        <v>0.0018686472228764568</v>
      </c>
      <c r="E293" s="122">
        <v>1.302062801101749</v>
      </c>
      <c r="F293" s="85" t="s">
        <v>1539</v>
      </c>
      <c r="G293" s="85" t="b">
        <v>1</v>
      </c>
      <c r="H293" s="85" t="b">
        <v>0</v>
      </c>
      <c r="I293" s="85" t="b">
        <v>0</v>
      </c>
      <c r="J293" s="85" t="b">
        <v>0</v>
      </c>
      <c r="K293" s="85" t="b">
        <v>0</v>
      </c>
      <c r="L293" s="85" t="b">
        <v>0</v>
      </c>
    </row>
    <row r="294" spans="1:12" ht="15">
      <c r="A294" s="85" t="s">
        <v>1676</v>
      </c>
      <c r="B294" s="85" t="s">
        <v>477</v>
      </c>
      <c r="C294" s="85">
        <v>16</v>
      </c>
      <c r="D294" s="122">
        <v>0.005679562283303355</v>
      </c>
      <c r="E294" s="122">
        <v>1.144454947740081</v>
      </c>
      <c r="F294" s="85" t="s">
        <v>1539</v>
      </c>
      <c r="G294" s="85" t="b">
        <v>0</v>
      </c>
      <c r="H294" s="85" t="b">
        <v>0</v>
      </c>
      <c r="I294" s="85" t="b">
        <v>0</v>
      </c>
      <c r="J294" s="85" t="b">
        <v>0</v>
      </c>
      <c r="K294" s="85" t="b">
        <v>0</v>
      </c>
      <c r="L294" s="85" t="b">
        <v>0</v>
      </c>
    </row>
    <row r="295" spans="1:12" ht="15">
      <c r="A295" s="85" t="s">
        <v>1674</v>
      </c>
      <c r="B295" s="85" t="s">
        <v>237</v>
      </c>
      <c r="C295" s="85">
        <v>15</v>
      </c>
      <c r="D295" s="122">
        <v>0.006271505978442962</v>
      </c>
      <c r="E295" s="122">
        <v>0.9867923663231577</v>
      </c>
      <c r="F295" s="85" t="s">
        <v>1539</v>
      </c>
      <c r="G295" s="85" t="b">
        <v>0</v>
      </c>
      <c r="H295" s="85" t="b">
        <v>0</v>
      </c>
      <c r="I295" s="85" t="b">
        <v>0</v>
      </c>
      <c r="J295" s="85" t="b">
        <v>0</v>
      </c>
      <c r="K295" s="85" t="b">
        <v>0</v>
      </c>
      <c r="L295" s="85" t="b">
        <v>0</v>
      </c>
    </row>
    <row r="296" spans="1:12" ht="15">
      <c r="A296" s="85" t="s">
        <v>237</v>
      </c>
      <c r="B296" s="85" t="s">
        <v>1674</v>
      </c>
      <c r="C296" s="85">
        <v>14</v>
      </c>
      <c r="D296" s="122">
        <v>0.006798191902592269</v>
      </c>
      <c r="E296" s="122">
        <v>0.765229619010126</v>
      </c>
      <c r="F296" s="85" t="s">
        <v>1539</v>
      </c>
      <c r="G296" s="85" t="b">
        <v>0</v>
      </c>
      <c r="H296" s="85" t="b">
        <v>0</v>
      </c>
      <c r="I296" s="85" t="b">
        <v>0</v>
      </c>
      <c r="J296" s="85" t="b">
        <v>0</v>
      </c>
      <c r="K296" s="85" t="b">
        <v>0</v>
      </c>
      <c r="L296" s="85" t="b">
        <v>0</v>
      </c>
    </row>
    <row r="297" spans="1:12" ht="15">
      <c r="A297" s="85" t="s">
        <v>237</v>
      </c>
      <c r="B297" s="85" t="s">
        <v>231</v>
      </c>
      <c r="C297" s="85">
        <v>14</v>
      </c>
      <c r="D297" s="122">
        <v>0.006798191902592269</v>
      </c>
      <c r="E297" s="122">
        <v>0.806622304168351</v>
      </c>
      <c r="F297" s="85" t="s">
        <v>1539</v>
      </c>
      <c r="G297" s="85" t="b">
        <v>0</v>
      </c>
      <c r="H297" s="85" t="b">
        <v>0</v>
      </c>
      <c r="I297" s="85" t="b">
        <v>0</v>
      </c>
      <c r="J297" s="85" t="b">
        <v>0</v>
      </c>
      <c r="K297" s="85" t="b">
        <v>0</v>
      </c>
      <c r="L297" s="85" t="b">
        <v>0</v>
      </c>
    </row>
    <row r="298" spans="1:12" ht="15">
      <c r="A298" s="85" t="s">
        <v>477</v>
      </c>
      <c r="B298" s="85" t="s">
        <v>237</v>
      </c>
      <c r="C298" s="85">
        <v>14</v>
      </c>
      <c r="D298" s="122">
        <v>0.006798191902592269</v>
      </c>
      <c r="E298" s="122">
        <v>0.881108429007596</v>
      </c>
      <c r="F298" s="85" t="s">
        <v>1539</v>
      </c>
      <c r="G298" s="85" t="b">
        <v>0</v>
      </c>
      <c r="H298" s="85" t="b">
        <v>0</v>
      </c>
      <c r="I298" s="85" t="b">
        <v>0</v>
      </c>
      <c r="J298" s="85" t="b">
        <v>0</v>
      </c>
      <c r="K298" s="85" t="b">
        <v>0</v>
      </c>
      <c r="L298" s="85" t="b">
        <v>0</v>
      </c>
    </row>
    <row r="299" spans="1:12" ht="15">
      <c r="A299" s="85" t="s">
        <v>237</v>
      </c>
      <c r="B299" s="85" t="s">
        <v>1615</v>
      </c>
      <c r="C299" s="85">
        <v>12</v>
      </c>
      <c r="D299" s="122">
        <v>0.007636394323512651</v>
      </c>
      <c r="E299" s="122">
        <v>0.8365855275457943</v>
      </c>
      <c r="F299" s="85" t="s">
        <v>1539</v>
      </c>
      <c r="G299" s="85" t="b">
        <v>0</v>
      </c>
      <c r="H299" s="85" t="b">
        <v>0</v>
      </c>
      <c r="I299" s="85" t="b">
        <v>0</v>
      </c>
      <c r="J299" s="85" t="b">
        <v>0</v>
      </c>
      <c r="K299" s="85" t="b">
        <v>0</v>
      </c>
      <c r="L299" s="85" t="b">
        <v>0</v>
      </c>
    </row>
    <row r="300" spans="1:12" ht="15">
      <c r="A300" s="85" t="s">
        <v>1615</v>
      </c>
      <c r="B300" s="85" t="s">
        <v>1617</v>
      </c>
      <c r="C300" s="85">
        <v>12</v>
      </c>
      <c r="D300" s="122">
        <v>0.007636394323512651</v>
      </c>
      <c r="E300" s="122">
        <v>1.3532153235491304</v>
      </c>
      <c r="F300" s="85" t="s">
        <v>1539</v>
      </c>
      <c r="G300" s="85" t="b">
        <v>0</v>
      </c>
      <c r="H300" s="85" t="b">
        <v>0</v>
      </c>
      <c r="I300" s="85" t="b">
        <v>0</v>
      </c>
      <c r="J300" s="85" t="b">
        <v>0</v>
      </c>
      <c r="K300" s="85" t="b">
        <v>0</v>
      </c>
      <c r="L300" s="85" t="b">
        <v>0</v>
      </c>
    </row>
    <row r="301" spans="1:12" ht="15">
      <c r="A301" s="85" t="s">
        <v>1617</v>
      </c>
      <c r="B301" s="85" t="s">
        <v>1616</v>
      </c>
      <c r="C301" s="85">
        <v>12</v>
      </c>
      <c r="D301" s="122">
        <v>0.007636394323512651</v>
      </c>
      <c r="E301" s="122">
        <v>1.411207270526817</v>
      </c>
      <c r="F301" s="85" t="s">
        <v>1539</v>
      </c>
      <c r="G301" s="85" t="b">
        <v>0</v>
      </c>
      <c r="H301" s="85" t="b">
        <v>0</v>
      </c>
      <c r="I301" s="85" t="b">
        <v>0</v>
      </c>
      <c r="J301" s="85" t="b">
        <v>0</v>
      </c>
      <c r="K301" s="85" t="b">
        <v>0</v>
      </c>
      <c r="L301" s="85" t="b">
        <v>0</v>
      </c>
    </row>
    <row r="302" spans="1:12" ht="15">
      <c r="A302" s="85" t="s">
        <v>225</v>
      </c>
      <c r="B302" s="85" t="s">
        <v>245</v>
      </c>
      <c r="C302" s="85">
        <v>11</v>
      </c>
      <c r="D302" s="122">
        <v>0.007936231214984338</v>
      </c>
      <c r="E302" s="122">
        <v>1.4481908367799872</v>
      </c>
      <c r="F302" s="85" t="s">
        <v>1539</v>
      </c>
      <c r="G302" s="85" t="b">
        <v>0</v>
      </c>
      <c r="H302" s="85" t="b">
        <v>0</v>
      </c>
      <c r="I302" s="85" t="b">
        <v>0</v>
      </c>
      <c r="J302" s="85" t="b">
        <v>0</v>
      </c>
      <c r="K302" s="85" t="b">
        <v>0</v>
      </c>
      <c r="L302" s="85" t="b">
        <v>0</v>
      </c>
    </row>
    <row r="303" spans="1:12" ht="15">
      <c r="A303" s="85" t="s">
        <v>231</v>
      </c>
      <c r="B303" s="85" t="s">
        <v>225</v>
      </c>
      <c r="C303" s="85">
        <v>10</v>
      </c>
      <c r="D303" s="122">
        <v>0.008147023333729568</v>
      </c>
      <c r="E303" s="122">
        <v>1.1259715420460679</v>
      </c>
      <c r="F303" s="85" t="s">
        <v>1539</v>
      </c>
      <c r="G303" s="85" t="b">
        <v>0</v>
      </c>
      <c r="H303" s="85" t="b">
        <v>0</v>
      </c>
      <c r="I303" s="85" t="b">
        <v>0</v>
      </c>
      <c r="J303" s="85" t="b">
        <v>0</v>
      </c>
      <c r="K303" s="85" t="b">
        <v>0</v>
      </c>
      <c r="L303" s="85" t="b">
        <v>0</v>
      </c>
    </row>
    <row r="304" spans="1:12" ht="15">
      <c r="A304" s="85" t="s">
        <v>291</v>
      </c>
      <c r="B304" s="85" t="s">
        <v>290</v>
      </c>
      <c r="C304" s="85">
        <v>9</v>
      </c>
      <c r="D304" s="122">
        <v>0.008259837700910837</v>
      </c>
      <c r="E304" s="122">
        <v>1.6700395863963435</v>
      </c>
      <c r="F304" s="85" t="s">
        <v>1539</v>
      </c>
      <c r="G304" s="85" t="b">
        <v>0</v>
      </c>
      <c r="H304" s="85" t="b">
        <v>0</v>
      </c>
      <c r="I304" s="85" t="b">
        <v>0</v>
      </c>
      <c r="J304" s="85" t="b">
        <v>0</v>
      </c>
      <c r="K304" s="85" t="b">
        <v>0</v>
      </c>
      <c r="L304" s="85" t="b">
        <v>0</v>
      </c>
    </row>
    <row r="305" spans="1:12" ht="15">
      <c r="A305" s="85" t="s">
        <v>290</v>
      </c>
      <c r="B305" s="85" t="s">
        <v>227</v>
      </c>
      <c r="C305" s="85">
        <v>9</v>
      </c>
      <c r="D305" s="122">
        <v>0.008259837700910837</v>
      </c>
      <c r="E305" s="122">
        <v>1.4781540601574303</v>
      </c>
      <c r="F305" s="85" t="s">
        <v>1539</v>
      </c>
      <c r="G305" s="85" t="b">
        <v>0</v>
      </c>
      <c r="H305" s="85" t="b">
        <v>0</v>
      </c>
      <c r="I305" s="85" t="b">
        <v>0</v>
      </c>
      <c r="J305" s="85" t="b">
        <v>0</v>
      </c>
      <c r="K305" s="85" t="b">
        <v>0</v>
      </c>
      <c r="L305" s="85" t="b">
        <v>0</v>
      </c>
    </row>
    <row r="306" spans="1:12" ht="15">
      <c r="A306" s="85" t="s">
        <v>227</v>
      </c>
      <c r="B306" s="85" t="s">
        <v>288</v>
      </c>
      <c r="C306" s="85">
        <v>7</v>
      </c>
      <c r="D306" s="122">
        <v>0.008145064351403946</v>
      </c>
      <c r="E306" s="122">
        <v>1.4201621131797435</v>
      </c>
      <c r="F306" s="85" t="s">
        <v>1539</v>
      </c>
      <c r="G306" s="85" t="b">
        <v>0</v>
      </c>
      <c r="H306" s="85" t="b">
        <v>0</v>
      </c>
      <c r="I306" s="85" t="b">
        <v>0</v>
      </c>
      <c r="J306" s="85" t="b">
        <v>0</v>
      </c>
      <c r="K306" s="85" t="b">
        <v>0</v>
      </c>
      <c r="L306" s="85" t="b">
        <v>0</v>
      </c>
    </row>
    <row r="307" spans="1:12" ht="15">
      <c r="A307" s="85" t="s">
        <v>266</v>
      </c>
      <c r="B307" s="85" t="s">
        <v>1621</v>
      </c>
      <c r="C307" s="85">
        <v>7</v>
      </c>
      <c r="D307" s="122">
        <v>0.008145064351403946</v>
      </c>
      <c r="E307" s="122">
        <v>1.5828894106774434</v>
      </c>
      <c r="F307" s="85" t="s">
        <v>1539</v>
      </c>
      <c r="G307" s="85" t="b">
        <v>0</v>
      </c>
      <c r="H307" s="85" t="b">
        <v>0</v>
      </c>
      <c r="I307" s="85" t="b">
        <v>0</v>
      </c>
      <c r="J307" s="85" t="b">
        <v>0</v>
      </c>
      <c r="K307" s="85" t="b">
        <v>0</v>
      </c>
      <c r="L307" s="85" t="b">
        <v>0</v>
      </c>
    </row>
    <row r="308" spans="1:12" ht="15">
      <c r="A308" s="85" t="s">
        <v>1621</v>
      </c>
      <c r="B308" s="85" t="s">
        <v>1623</v>
      </c>
      <c r="C308" s="85">
        <v>7</v>
      </c>
      <c r="D308" s="122">
        <v>0.008145064351403946</v>
      </c>
      <c r="E308" s="122">
        <v>1.7791840558214114</v>
      </c>
      <c r="F308" s="85" t="s">
        <v>1539</v>
      </c>
      <c r="G308" s="85" t="b">
        <v>0</v>
      </c>
      <c r="H308" s="85" t="b">
        <v>0</v>
      </c>
      <c r="I308" s="85" t="b">
        <v>0</v>
      </c>
      <c r="J308" s="85" t="b">
        <v>0</v>
      </c>
      <c r="K308" s="85" t="b">
        <v>0</v>
      </c>
      <c r="L308" s="85" t="b">
        <v>0</v>
      </c>
    </row>
    <row r="309" spans="1:12" ht="15">
      <c r="A309" s="85" t="s">
        <v>243</v>
      </c>
      <c r="B309" s="85" t="s">
        <v>244</v>
      </c>
      <c r="C309" s="85">
        <v>7</v>
      </c>
      <c r="D309" s="122">
        <v>0.008145064351403946</v>
      </c>
      <c r="E309" s="122">
        <v>1.2818594150134621</v>
      </c>
      <c r="F309" s="85" t="s">
        <v>1539</v>
      </c>
      <c r="G309" s="85" t="b">
        <v>0</v>
      </c>
      <c r="H309" s="85" t="b">
        <v>0</v>
      </c>
      <c r="I309" s="85" t="b">
        <v>0</v>
      </c>
      <c r="J309" s="85" t="b">
        <v>0</v>
      </c>
      <c r="K309" s="85" t="b">
        <v>0</v>
      </c>
      <c r="L309" s="85" t="b">
        <v>0</v>
      </c>
    </row>
    <row r="310" spans="1:12" ht="15">
      <c r="A310" s="85" t="s">
        <v>1619</v>
      </c>
      <c r="B310" s="85" t="s">
        <v>1620</v>
      </c>
      <c r="C310" s="85">
        <v>6</v>
      </c>
      <c r="D310" s="122">
        <v>0.00788617007613445</v>
      </c>
      <c r="E310" s="122">
        <v>1.7122372661907983</v>
      </c>
      <c r="F310" s="85" t="s">
        <v>1539</v>
      </c>
      <c r="G310" s="85" t="b">
        <v>0</v>
      </c>
      <c r="H310" s="85" t="b">
        <v>0</v>
      </c>
      <c r="I310" s="85" t="b">
        <v>0</v>
      </c>
      <c r="J310" s="85" t="b">
        <v>0</v>
      </c>
      <c r="K310" s="85" t="b">
        <v>0</v>
      </c>
      <c r="L310" s="85" t="b">
        <v>0</v>
      </c>
    </row>
    <row r="311" spans="1:12" ht="15">
      <c r="A311" s="85" t="s">
        <v>1616</v>
      </c>
      <c r="B311" s="85" t="s">
        <v>1928</v>
      </c>
      <c r="C311" s="85">
        <v>6</v>
      </c>
      <c r="D311" s="122">
        <v>0.00788617007613445</v>
      </c>
      <c r="E311" s="122">
        <v>1.8461308454520247</v>
      </c>
      <c r="F311" s="85" t="s">
        <v>1539</v>
      </c>
      <c r="G311" s="85" t="b">
        <v>0</v>
      </c>
      <c r="H311" s="85" t="b">
        <v>0</v>
      </c>
      <c r="I311" s="85" t="b">
        <v>0</v>
      </c>
      <c r="J311" s="85" t="b">
        <v>0</v>
      </c>
      <c r="K311" s="85" t="b">
        <v>0</v>
      </c>
      <c r="L311" s="85" t="b">
        <v>0</v>
      </c>
    </row>
    <row r="312" spans="1:12" ht="15">
      <c r="A312" s="85" t="s">
        <v>243</v>
      </c>
      <c r="B312" s="85" t="s">
        <v>291</v>
      </c>
      <c r="C312" s="85">
        <v>5</v>
      </c>
      <c r="D312" s="122">
        <v>0.007463489095513222</v>
      </c>
      <c r="E312" s="122">
        <v>1.222881555054124</v>
      </c>
      <c r="F312" s="85" t="s">
        <v>1539</v>
      </c>
      <c r="G312" s="85" t="b">
        <v>0</v>
      </c>
      <c r="H312" s="85" t="b">
        <v>0</v>
      </c>
      <c r="I312" s="85" t="b">
        <v>0</v>
      </c>
      <c r="J312" s="85" t="b">
        <v>0</v>
      </c>
      <c r="K312" s="85" t="b">
        <v>0</v>
      </c>
      <c r="L312" s="85" t="b">
        <v>0</v>
      </c>
    </row>
    <row r="313" spans="1:12" ht="15">
      <c r="A313" s="85" t="s">
        <v>1620</v>
      </c>
      <c r="B313" s="85" t="s">
        <v>477</v>
      </c>
      <c r="C313" s="85">
        <v>5</v>
      </c>
      <c r="D313" s="122">
        <v>0.007463489095513222</v>
      </c>
      <c r="E313" s="122">
        <v>1.1164262241398373</v>
      </c>
      <c r="F313" s="85" t="s">
        <v>1539</v>
      </c>
      <c r="G313" s="85" t="b">
        <v>0</v>
      </c>
      <c r="H313" s="85" t="b">
        <v>0</v>
      </c>
      <c r="I313" s="85" t="b">
        <v>0</v>
      </c>
      <c r="J313" s="85" t="b">
        <v>0</v>
      </c>
      <c r="K313" s="85" t="b">
        <v>0</v>
      </c>
      <c r="L313" s="85" t="b">
        <v>0</v>
      </c>
    </row>
    <row r="314" spans="1:12" ht="15">
      <c r="A314" s="85" t="s">
        <v>477</v>
      </c>
      <c r="B314" s="85" t="s">
        <v>266</v>
      </c>
      <c r="C314" s="85">
        <v>5</v>
      </c>
      <c r="D314" s="122">
        <v>0.007463489095513222</v>
      </c>
      <c r="E314" s="122">
        <v>0.8839194063414244</v>
      </c>
      <c r="F314" s="85" t="s">
        <v>1539</v>
      </c>
      <c r="G314" s="85" t="b">
        <v>0</v>
      </c>
      <c r="H314" s="85" t="b">
        <v>0</v>
      </c>
      <c r="I314" s="85" t="b">
        <v>0</v>
      </c>
      <c r="J314" s="85" t="b">
        <v>0</v>
      </c>
      <c r="K314" s="85" t="b">
        <v>0</v>
      </c>
      <c r="L314" s="85" t="b">
        <v>0</v>
      </c>
    </row>
    <row r="315" spans="1:12" ht="15">
      <c r="A315" s="85" t="s">
        <v>245</v>
      </c>
      <c r="B315" s="85" t="s">
        <v>243</v>
      </c>
      <c r="C315" s="85">
        <v>5</v>
      </c>
      <c r="D315" s="122">
        <v>0.007463489095513222</v>
      </c>
      <c r="E315" s="122">
        <v>1.135731379335224</v>
      </c>
      <c r="F315" s="85" t="s">
        <v>1539</v>
      </c>
      <c r="G315" s="85" t="b">
        <v>0</v>
      </c>
      <c r="H315" s="85" t="b">
        <v>0</v>
      </c>
      <c r="I315" s="85" t="b">
        <v>0</v>
      </c>
      <c r="J315" s="85" t="b">
        <v>0</v>
      </c>
      <c r="K315" s="85" t="b">
        <v>0</v>
      </c>
      <c r="L315" s="85" t="b">
        <v>0</v>
      </c>
    </row>
    <row r="316" spans="1:12" ht="15">
      <c r="A316" s="85" t="s">
        <v>288</v>
      </c>
      <c r="B316" s="85" t="s">
        <v>224</v>
      </c>
      <c r="C316" s="85">
        <v>4</v>
      </c>
      <c r="D316" s="122">
        <v>0.006843854456663337</v>
      </c>
      <c r="E316" s="122">
        <v>1.4781540601574303</v>
      </c>
      <c r="F316" s="85" t="s">
        <v>1539</v>
      </c>
      <c r="G316" s="85" t="b">
        <v>0</v>
      </c>
      <c r="H316" s="85" t="b">
        <v>0</v>
      </c>
      <c r="I316" s="85" t="b">
        <v>0</v>
      </c>
      <c r="J316" s="85" t="b">
        <v>0</v>
      </c>
      <c r="K316" s="85" t="b">
        <v>0</v>
      </c>
      <c r="L316" s="85" t="b">
        <v>0</v>
      </c>
    </row>
    <row r="317" spans="1:12" ht="15">
      <c r="A317" s="85" t="s">
        <v>1674</v>
      </c>
      <c r="B317" s="85" t="s">
        <v>231</v>
      </c>
      <c r="C317" s="85">
        <v>4</v>
      </c>
      <c r="D317" s="122">
        <v>0.006843854456663337</v>
      </c>
      <c r="E317" s="122">
        <v>0.6030927967657304</v>
      </c>
      <c r="F317" s="85" t="s">
        <v>1539</v>
      </c>
      <c r="G317" s="85" t="b">
        <v>0</v>
      </c>
      <c r="H317" s="85" t="b">
        <v>0</v>
      </c>
      <c r="I317" s="85" t="b">
        <v>0</v>
      </c>
      <c r="J317" s="85" t="b">
        <v>0</v>
      </c>
      <c r="K317" s="85" t="b">
        <v>0</v>
      </c>
      <c r="L317" s="85" t="b">
        <v>0</v>
      </c>
    </row>
    <row r="318" spans="1:12" ht="15">
      <c r="A318" s="85" t="s">
        <v>285</v>
      </c>
      <c r="B318" s="85" t="s">
        <v>225</v>
      </c>
      <c r="C318" s="85">
        <v>4</v>
      </c>
      <c r="D318" s="122">
        <v>0.006843854456663337</v>
      </c>
      <c r="E318" s="122">
        <v>1.4481908367799872</v>
      </c>
      <c r="F318" s="85" t="s">
        <v>1539</v>
      </c>
      <c r="G318" s="85" t="b">
        <v>0</v>
      </c>
      <c r="H318" s="85" t="b">
        <v>0</v>
      </c>
      <c r="I318" s="85" t="b">
        <v>0</v>
      </c>
      <c r="J318" s="85" t="b">
        <v>0</v>
      </c>
      <c r="K318" s="85" t="b">
        <v>0</v>
      </c>
      <c r="L318" s="85" t="b">
        <v>0</v>
      </c>
    </row>
    <row r="319" spans="1:12" ht="15">
      <c r="A319" s="85" t="s">
        <v>245</v>
      </c>
      <c r="B319" s="85" t="s">
        <v>284</v>
      </c>
      <c r="C319" s="85">
        <v>4</v>
      </c>
      <c r="D319" s="122">
        <v>0.006843854456663337</v>
      </c>
      <c r="E319" s="122">
        <v>1.5828894106774432</v>
      </c>
      <c r="F319" s="85" t="s">
        <v>1539</v>
      </c>
      <c r="G319" s="85" t="b">
        <v>0</v>
      </c>
      <c r="H319" s="85" t="b">
        <v>0</v>
      </c>
      <c r="I319" s="85" t="b">
        <v>0</v>
      </c>
      <c r="J319" s="85" t="b">
        <v>0</v>
      </c>
      <c r="K319" s="85" t="b">
        <v>0</v>
      </c>
      <c r="L319" s="85" t="b">
        <v>0</v>
      </c>
    </row>
    <row r="320" spans="1:12" ht="15">
      <c r="A320" s="85" t="s">
        <v>244</v>
      </c>
      <c r="B320" s="85" t="s">
        <v>243</v>
      </c>
      <c r="C320" s="85">
        <v>4</v>
      </c>
      <c r="D320" s="122">
        <v>0.006843854456663337</v>
      </c>
      <c r="E320" s="122">
        <v>1.0388213663271677</v>
      </c>
      <c r="F320" s="85" t="s">
        <v>1539</v>
      </c>
      <c r="G320" s="85" t="b">
        <v>0</v>
      </c>
      <c r="H320" s="85" t="b">
        <v>0</v>
      </c>
      <c r="I320" s="85" t="b">
        <v>0</v>
      </c>
      <c r="J320" s="85" t="b">
        <v>0</v>
      </c>
      <c r="K320" s="85" t="b">
        <v>0</v>
      </c>
      <c r="L320" s="85" t="b">
        <v>0</v>
      </c>
    </row>
    <row r="321" spans="1:12" ht="15">
      <c r="A321" s="85" t="s">
        <v>244</v>
      </c>
      <c r="B321" s="85" t="s">
        <v>291</v>
      </c>
      <c r="C321" s="85">
        <v>4</v>
      </c>
      <c r="D321" s="122">
        <v>0.006843854456663337</v>
      </c>
      <c r="E321" s="122">
        <v>1.2307068925660807</v>
      </c>
      <c r="F321" s="85" t="s">
        <v>1539</v>
      </c>
      <c r="G321" s="85" t="b">
        <v>0</v>
      </c>
      <c r="H321" s="85" t="b">
        <v>0</v>
      </c>
      <c r="I321" s="85" t="b">
        <v>0</v>
      </c>
      <c r="J321" s="85" t="b">
        <v>0</v>
      </c>
      <c r="K321" s="85" t="b">
        <v>0</v>
      </c>
      <c r="L321" s="85" t="b">
        <v>0</v>
      </c>
    </row>
    <row r="322" spans="1:12" ht="15">
      <c r="A322" s="85" t="s">
        <v>288</v>
      </c>
      <c r="B322" s="85" t="s">
        <v>1675</v>
      </c>
      <c r="C322" s="85">
        <v>4</v>
      </c>
      <c r="D322" s="122">
        <v>0.006843854456663337</v>
      </c>
      <c r="E322" s="122">
        <v>1.0010328054377677</v>
      </c>
      <c r="F322" s="85" t="s">
        <v>1539</v>
      </c>
      <c r="G322" s="85" t="b">
        <v>0</v>
      </c>
      <c r="H322" s="85" t="b">
        <v>0</v>
      </c>
      <c r="I322" s="85" t="b">
        <v>0</v>
      </c>
      <c r="J322" s="85" t="b">
        <v>1</v>
      </c>
      <c r="K322" s="85" t="b">
        <v>0</v>
      </c>
      <c r="L322" s="85" t="b">
        <v>0</v>
      </c>
    </row>
    <row r="323" spans="1:12" ht="15">
      <c r="A323" s="85" t="s">
        <v>225</v>
      </c>
      <c r="B323" s="85" t="s">
        <v>243</v>
      </c>
      <c r="C323" s="85">
        <v>3</v>
      </c>
      <c r="D323" s="122">
        <v>0.005977071495256287</v>
      </c>
      <c r="E323" s="122">
        <v>0.7791840558214116</v>
      </c>
      <c r="F323" s="85" t="s">
        <v>1539</v>
      </c>
      <c r="G323" s="85" t="b">
        <v>0</v>
      </c>
      <c r="H323" s="85" t="b">
        <v>0</v>
      </c>
      <c r="I323" s="85" t="b">
        <v>0</v>
      </c>
      <c r="J323" s="85" t="b">
        <v>0</v>
      </c>
      <c r="K323" s="85" t="b">
        <v>0</v>
      </c>
      <c r="L323" s="85" t="b">
        <v>0</v>
      </c>
    </row>
    <row r="324" spans="1:12" ht="15">
      <c r="A324" s="85" t="s">
        <v>231</v>
      </c>
      <c r="B324" s="85" t="s">
        <v>285</v>
      </c>
      <c r="C324" s="85">
        <v>3</v>
      </c>
      <c r="D324" s="122">
        <v>0.005977071495256287</v>
      </c>
      <c r="E324" s="122">
        <v>1.177124064493449</v>
      </c>
      <c r="F324" s="85" t="s">
        <v>1539</v>
      </c>
      <c r="G324" s="85" t="b">
        <v>0</v>
      </c>
      <c r="H324" s="85" t="b">
        <v>0</v>
      </c>
      <c r="I324" s="85" t="b">
        <v>0</v>
      </c>
      <c r="J324" s="85" t="b">
        <v>0</v>
      </c>
      <c r="K324" s="85" t="b">
        <v>0</v>
      </c>
      <c r="L324" s="85" t="b">
        <v>0</v>
      </c>
    </row>
    <row r="325" spans="1:12" ht="15">
      <c r="A325" s="85" t="s">
        <v>284</v>
      </c>
      <c r="B325" s="85" t="s">
        <v>283</v>
      </c>
      <c r="C325" s="85">
        <v>3</v>
      </c>
      <c r="D325" s="122">
        <v>0.005977071495256287</v>
      </c>
      <c r="E325" s="122">
        <v>1.8972833678994059</v>
      </c>
      <c r="F325" s="85" t="s">
        <v>1539</v>
      </c>
      <c r="G325" s="85" t="b">
        <v>0</v>
      </c>
      <c r="H325" s="85" t="b">
        <v>0</v>
      </c>
      <c r="I325" s="85" t="b">
        <v>0</v>
      </c>
      <c r="J325" s="85" t="b">
        <v>0</v>
      </c>
      <c r="K325" s="85" t="b">
        <v>0</v>
      </c>
      <c r="L325" s="85" t="b">
        <v>0</v>
      </c>
    </row>
    <row r="326" spans="1:12" ht="15">
      <c r="A326" s="85" t="s">
        <v>227</v>
      </c>
      <c r="B326" s="85" t="s">
        <v>286</v>
      </c>
      <c r="C326" s="85">
        <v>3</v>
      </c>
      <c r="D326" s="122">
        <v>0.005977071495256287</v>
      </c>
      <c r="E326" s="122">
        <v>1.4781540601574303</v>
      </c>
      <c r="F326" s="85" t="s">
        <v>1539</v>
      </c>
      <c r="G326" s="85" t="b">
        <v>0</v>
      </c>
      <c r="H326" s="85" t="b">
        <v>0</v>
      </c>
      <c r="I326" s="85" t="b">
        <v>0</v>
      </c>
      <c r="J326" s="85" t="b">
        <v>0</v>
      </c>
      <c r="K326" s="85" t="b">
        <v>0</v>
      </c>
      <c r="L326" s="85" t="b">
        <v>0</v>
      </c>
    </row>
    <row r="327" spans="1:12" ht="15">
      <c r="A327" s="85" t="s">
        <v>224</v>
      </c>
      <c r="B327" s="85" t="s">
        <v>235</v>
      </c>
      <c r="C327" s="85">
        <v>2</v>
      </c>
      <c r="D327" s="122">
        <v>0.004777918199791043</v>
      </c>
      <c r="E327" s="122">
        <v>1.7791840558214116</v>
      </c>
      <c r="F327" s="85" t="s">
        <v>1539</v>
      </c>
      <c r="G327" s="85" t="b">
        <v>0</v>
      </c>
      <c r="H327" s="85" t="b">
        <v>0</v>
      </c>
      <c r="I327" s="85" t="b">
        <v>0</v>
      </c>
      <c r="J327" s="85" t="b">
        <v>0</v>
      </c>
      <c r="K327" s="85" t="b">
        <v>0</v>
      </c>
      <c r="L327" s="85" t="b">
        <v>0</v>
      </c>
    </row>
    <row r="328" spans="1:12" ht="15">
      <c r="A328" s="85" t="s">
        <v>235</v>
      </c>
      <c r="B328" s="85" t="s">
        <v>1675</v>
      </c>
      <c r="C328" s="85">
        <v>2</v>
      </c>
      <c r="D328" s="122">
        <v>0.004777918199791043</v>
      </c>
      <c r="E328" s="122">
        <v>1.302062801101749</v>
      </c>
      <c r="F328" s="85" t="s">
        <v>1539</v>
      </c>
      <c r="G328" s="85" t="b">
        <v>0</v>
      </c>
      <c r="H328" s="85" t="b">
        <v>0</v>
      </c>
      <c r="I328" s="85" t="b">
        <v>0</v>
      </c>
      <c r="J328" s="85" t="b">
        <v>1</v>
      </c>
      <c r="K328" s="85" t="b">
        <v>0</v>
      </c>
      <c r="L328" s="85" t="b">
        <v>0</v>
      </c>
    </row>
    <row r="329" spans="1:12" ht="15">
      <c r="A329" s="85" t="s">
        <v>1676</v>
      </c>
      <c r="B329" s="85" t="s">
        <v>1619</v>
      </c>
      <c r="C329" s="85">
        <v>2</v>
      </c>
      <c r="D329" s="122">
        <v>0.004777918199791043</v>
      </c>
      <c r="E329" s="122">
        <v>0.7579947567514734</v>
      </c>
      <c r="F329" s="85" t="s">
        <v>1539</v>
      </c>
      <c r="G329" s="85" t="b">
        <v>0</v>
      </c>
      <c r="H329" s="85" t="b">
        <v>0</v>
      </c>
      <c r="I329" s="85" t="b">
        <v>0</v>
      </c>
      <c r="J329" s="85" t="b">
        <v>0</v>
      </c>
      <c r="K329" s="85" t="b">
        <v>0</v>
      </c>
      <c r="L329" s="85" t="b">
        <v>0</v>
      </c>
    </row>
    <row r="330" spans="1:12" ht="15">
      <c r="A330" s="85" t="s">
        <v>266</v>
      </c>
      <c r="B330" s="85" t="s">
        <v>267</v>
      </c>
      <c r="C330" s="85">
        <v>2</v>
      </c>
      <c r="D330" s="122">
        <v>0.004777918199791043</v>
      </c>
      <c r="E330" s="122">
        <v>1.406798151621762</v>
      </c>
      <c r="F330" s="85" t="s">
        <v>1539</v>
      </c>
      <c r="G330" s="85" t="b">
        <v>0</v>
      </c>
      <c r="H330" s="85" t="b">
        <v>0</v>
      </c>
      <c r="I330" s="85" t="b">
        <v>0</v>
      </c>
      <c r="J330" s="85" t="b">
        <v>0</v>
      </c>
      <c r="K330" s="85" t="b">
        <v>0</v>
      </c>
      <c r="L330" s="85" t="b">
        <v>0</v>
      </c>
    </row>
    <row r="331" spans="1:12" ht="15">
      <c r="A331" s="85" t="s">
        <v>268</v>
      </c>
      <c r="B331" s="85" t="s">
        <v>280</v>
      </c>
      <c r="C331" s="85">
        <v>2</v>
      </c>
      <c r="D331" s="122">
        <v>0.004777918199791043</v>
      </c>
      <c r="E331" s="122">
        <v>1.6242820958356683</v>
      </c>
      <c r="F331" s="85" t="s">
        <v>1539</v>
      </c>
      <c r="G331" s="85" t="b">
        <v>0</v>
      </c>
      <c r="H331" s="85" t="b">
        <v>0</v>
      </c>
      <c r="I331" s="85" t="b">
        <v>0</v>
      </c>
      <c r="J331" s="85" t="b">
        <v>0</v>
      </c>
      <c r="K331" s="85" t="b">
        <v>0</v>
      </c>
      <c r="L331" s="85" t="b">
        <v>0</v>
      </c>
    </row>
    <row r="332" spans="1:12" ht="15">
      <c r="A332" s="85" t="s">
        <v>280</v>
      </c>
      <c r="B332" s="85" t="s">
        <v>263</v>
      </c>
      <c r="C332" s="85">
        <v>2</v>
      </c>
      <c r="D332" s="122">
        <v>0.004777918199791043</v>
      </c>
      <c r="E332" s="122">
        <v>1.9253120914996495</v>
      </c>
      <c r="F332" s="85" t="s">
        <v>1539</v>
      </c>
      <c r="G332" s="85" t="b">
        <v>0</v>
      </c>
      <c r="H332" s="85" t="b">
        <v>0</v>
      </c>
      <c r="I332" s="85" t="b">
        <v>0</v>
      </c>
      <c r="J332" s="85" t="b">
        <v>0</v>
      </c>
      <c r="K332" s="85" t="b">
        <v>0</v>
      </c>
      <c r="L332" s="85" t="b">
        <v>0</v>
      </c>
    </row>
    <row r="333" spans="1:12" ht="15">
      <c r="A333" s="85" t="s">
        <v>477</v>
      </c>
      <c r="B333" s="85" t="s">
        <v>1674</v>
      </c>
      <c r="C333" s="85">
        <v>2</v>
      </c>
      <c r="D333" s="122">
        <v>0.004777918199791043</v>
      </c>
      <c r="E333" s="122">
        <v>0.1849494020054057</v>
      </c>
      <c r="F333" s="85" t="s">
        <v>1539</v>
      </c>
      <c r="G333" s="85" t="b">
        <v>0</v>
      </c>
      <c r="H333" s="85" t="b">
        <v>0</v>
      </c>
      <c r="I333" s="85" t="b">
        <v>0</v>
      </c>
      <c r="J333" s="85" t="b">
        <v>0</v>
      </c>
      <c r="K333" s="85" t="b">
        <v>0</v>
      </c>
      <c r="L333" s="85" t="b">
        <v>0</v>
      </c>
    </row>
    <row r="334" spans="1:12" ht="15">
      <c r="A334" s="85" t="s">
        <v>477</v>
      </c>
      <c r="B334" s="85" t="s">
        <v>1615</v>
      </c>
      <c r="C334" s="85">
        <v>2</v>
      </c>
      <c r="D334" s="122">
        <v>0.004777918199791043</v>
      </c>
      <c r="E334" s="122">
        <v>0.3232521001716871</v>
      </c>
      <c r="F334" s="85" t="s">
        <v>1539</v>
      </c>
      <c r="G334" s="85" t="b">
        <v>0</v>
      </c>
      <c r="H334" s="85" t="b">
        <v>0</v>
      </c>
      <c r="I334" s="85" t="b">
        <v>0</v>
      </c>
      <c r="J334" s="85" t="b">
        <v>0</v>
      </c>
      <c r="K334" s="85" t="b">
        <v>0</v>
      </c>
      <c r="L334" s="85" t="b">
        <v>0</v>
      </c>
    </row>
    <row r="335" spans="1:12" ht="15">
      <c r="A335" s="85" t="s">
        <v>1615</v>
      </c>
      <c r="B335" s="85" t="s">
        <v>1619</v>
      </c>
      <c r="C335" s="85">
        <v>2</v>
      </c>
      <c r="D335" s="122">
        <v>0.004777918199791043</v>
      </c>
      <c r="E335" s="122">
        <v>0.8760940688294679</v>
      </c>
      <c r="F335" s="85" t="s">
        <v>1539</v>
      </c>
      <c r="G335" s="85" t="b">
        <v>0</v>
      </c>
      <c r="H335" s="85" t="b">
        <v>0</v>
      </c>
      <c r="I335" s="85" t="b">
        <v>0</v>
      </c>
      <c r="J335" s="85" t="b">
        <v>0</v>
      </c>
      <c r="K335" s="85" t="b">
        <v>0</v>
      </c>
      <c r="L335" s="85" t="b">
        <v>0</v>
      </c>
    </row>
    <row r="336" spans="1:12" ht="15">
      <c r="A336" s="85" t="s">
        <v>1620</v>
      </c>
      <c r="B336" s="85" t="s">
        <v>266</v>
      </c>
      <c r="C336" s="85">
        <v>2</v>
      </c>
      <c r="D336" s="122">
        <v>0.004777918199791043</v>
      </c>
      <c r="E336" s="122">
        <v>1.0388213663271677</v>
      </c>
      <c r="F336" s="85" t="s">
        <v>1539</v>
      </c>
      <c r="G336" s="85" t="b">
        <v>0</v>
      </c>
      <c r="H336" s="85" t="b">
        <v>0</v>
      </c>
      <c r="I336" s="85" t="b">
        <v>0</v>
      </c>
      <c r="J336" s="85" t="b">
        <v>0</v>
      </c>
      <c r="K336" s="85" t="b">
        <v>0</v>
      </c>
      <c r="L336" s="85" t="b">
        <v>0</v>
      </c>
    </row>
    <row r="337" spans="1:12" ht="15">
      <c r="A337" s="85" t="s">
        <v>224</v>
      </c>
      <c r="B337" s="85" t="s">
        <v>1675</v>
      </c>
      <c r="C337" s="85">
        <v>2</v>
      </c>
      <c r="D337" s="122">
        <v>0.004777918199791043</v>
      </c>
      <c r="E337" s="122">
        <v>0.7579947567514734</v>
      </c>
      <c r="F337" s="85" t="s">
        <v>1539</v>
      </c>
      <c r="G337" s="85" t="b">
        <v>0</v>
      </c>
      <c r="H337" s="85" t="b">
        <v>0</v>
      </c>
      <c r="I337" s="85" t="b">
        <v>0</v>
      </c>
      <c r="J337" s="85" t="b">
        <v>1</v>
      </c>
      <c r="K337" s="85" t="b">
        <v>0</v>
      </c>
      <c r="L337" s="85" t="b">
        <v>0</v>
      </c>
    </row>
    <row r="338" spans="1:12" ht="15">
      <c r="A338" s="85" t="s">
        <v>283</v>
      </c>
      <c r="B338" s="85" t="s">
        <v>244</v>
      </c>
      <c r="C338" s="85">
        <v>2</v>
      </c>
      <c r="D338" s="122">
        <v>0.004777918199791043</v>
      </c>
      <c r="E338" s="122">
        <v>1.281859415013462</v>
      </c>
      <c r="F338" s="85" t="s">
        <v>1539</v>
      </c>
      <c r="G338" s="85" t="b">
        <v>0</v>
      </c>
      <c r="H338" s="85" t="b">
        <v>0</v>
      </c>
      <c r="I338" s="85" t="b">
        <v>0</v>
      </c>
      <c r="J338" s="85" t="b">
        <v>0</v>
      </c>
      <c r="K338" s="85" t="b">
        <v>0</v>
      </c>
      <c r="L338" s="85" t="b">
        <v>0</v>
      </c>
    </row>
    <row r="339" spans="1:12" ht="15">
      <c r="A339" s="85" t="s">
        <v>243</v>
      </c>
      <c r="B339" s="85" t="s">
        <v>227</v>
      </c>
      <c r="C339" s="85">
        <v>2</v>
      </c>
      <c r="D339" s="122">
        <v>0.004777918199791043</v>
      </c>
      <c r="E339" s="122">
        <v>0.6330560201431735</v>
      </c>
      <c r="F339" s="85" t="s">
        <v>1539</v>
      </c>
      <c r="G339" s="85" t="b">
        <v>0</v>
      </c>
      <c r="H339" s="85" t="b">
        <v>0</v>
      </c>
      <c r="I339" s="85" t="b">
        <v>0</v>
      </c>
      <c r="J339" s="85" t="b">
        <v>0</v>
      </c>
      <c r="K339" s="85" t="b">
        <v>0</v>
      </c>
      <c r="L339" s="85" t="b">
        <v>0</v>
      </c>
    </row>
    <row r="340" spans="1:12" ht="15">
      <c r="A340" s="85" t="s">
        <v>227</v>
      </c>
      <c r="B340" s="85" t="s">
        <v>1675</v>
      </c>
      <c r="C340" s="85">
        <v>2</v>
      </c>
      <c r="D340" s="122">
        <v>0.004777918199791043</v>
      </c>
      <c r="E340" s="122">
        <v>0.45696476108749223</v>
      </c>
      <c r="F340" s="85" t="s">
        <v>1539</v>
      </c>
      <c r="G340" s="85" t="b">
        <v>0</v>
      </c>
      <c r="H340" s="85" t="b">
        <v>0</v>
      </c>
      <c r="I340" s="85" t="b">
        <v>0</v>
      </c>
      <c r="J340" s="85" t="b">
        <v>1</v>
      </c>
      <c r="K340" s="85" t="b">
        <v>0</v>
      </c>
      <c r="L340" s="85" t="b">
        <v>0</v>
      </c>
    </row>
    <row r="341" spans="1:12" ht="15">
      <c r="A341" s="85" t="s">
        <v>237</v>
      </c>
      <c r="B341" s="85" t="s">
        <v>1617</v>
      </c>
      <c r="C341" s="85">
        <v>2</v>
      </c>
      <c r="D341" s="122">
        <v>0.004777918199791043</v>
      </c>
      <c r="E341" s="122">
        <v>0.11642622413983739</v>
      </c>
      <c r="F341" s="85" t="s">
        <v>1539</v>
      </c>
      <c r="G341" s="85" t="b">
        <v>0</v>
      </c>
      <c r="H341" s="85" t="b">
        <v>0</v>
      </c>
      <c r="I341" s="85" t="b">
        <v>0</v>
      </c>
      <c r="J341" s="85" t="b">
        <v>0</v>
      </c>
      <c r="K341" s="85" t="b">
        <v>0</v>
      </c>
      <c r="L341" s="85" t="b">
        <v>0</v>
      </c>
    </row>
    <row r="342" spans="1:12" ht="15">
      <c r="A342" s="85" t="s">
        <v>1617</v>
      </c>
      <c r="B342" s="85" t="s">
        <v>1615</v>
      </c>
      <c r="C342" s="85">
        <v>2</v>
      </c>
      <c r="D342" s="122">
        <v>0.004777918199791043</v>
      </c>
      <c r="E342" s="122">
        <v>0.5750640731654867</v>
      </c>
      <c r="F342" s="85" t="s">
        <v>1539</v>
      </c>
      <c r="G342" s="85" t="b">
        <v>0</v>
      </c>
      <c r="H342" s="85" t="b">
        <v>0</v>
      </c>
      <c r="I342" s="85" t="b">
        <v>0</v>
      </c>
      <c r="J342" s="85" t="b">
        <v>0</v>
      </c>
      <c r="K342" s="85" t="b">
        <v>0</v>
      </c>
      <c r="L342" s="85" t="b">
        <v>0</v>
      </c>
    </row>
    <row r="343" spans="1:12" ht="15">
      <c r="A343" s="85" t="s">
        <v>1615</v>
      </c>
      <c r="B343" s="85" t="s">
        <v>1616</v>
      </c>
      <c r="C343" s="85">
        <v>2</v>
      </c>
      <c r="D343" s="122">
        <v>0.004777918199791043</v>
      </c>
      <c r="E343" s="122">
        <v>0.5750640731654867</v>
      </c>
      <c r="F343" s="85" t="s">
        <v>1539</v>
      </c>
      <c r="G343" s="85" t="b">
        <v>0</v>
      </c>
      <c r="H343" s="85" t="b">
        <v>0</v>
      </c>
      <c r="I343" s="85" t="b">
        <v>0</v>
      </c>
      <c r="J343" s="85" t="b">
        <v>0</v>
      </c>
      <c r="K343" s="85" t="b">
        <v>0</v>
      </c>
      <c r="L343" s="85" t="b">
        <v>0</v>
      </c>
    </row>
    <row r="344" spans="1:12" ht="15">
      <c r="A344" s="85" t="s">
        <v>286</v>
      </c>
      <c r="B344" s="85" t="s">
        <v>1675</v>
      </c>
      <c r="C344" s="85">
        <v>2</v>
      </c>
      <c r="D344" s="122">
        <v>0.004777918199791043</v>
      </c>
      <c r="E344" s="122">
        <v>1.1259715420460679</v>
      </c>
      <c r="F344" s="85" t="s">
        <v>1539</v>
      </c>
      <c r="G344" s="85" t="b">
        <v>0</v>
      </c>
      <c r="H344" s="85" t="b">
        <v>0</v>
      </c>
      <c r="I344" s="85" t="b">
        <v>0</v>
      </c>
      <c r="J344" s="85" t="b">
        <v>1</v>
      </c>
      <c r="K344" s="85" t="b">
        <v>0</v>
      </c>
      <c r="L344" s="85" t="b">
        <v>0</v>
      </c>
    </row>
    <row r="345" spans="1:12" ht="15">
      <c r="A345" s="85" t="s">
        <v>245</v>
      </c>
      <c r="B345" s="85" t="s">
        <v>244</v>
      </c>
      <c r="C345" s="85">
        <v>2</v>
      </c>
      <c r="D345" s="122">
        <v>0.004777918199791043</v>
      </c>
      <c r="E345" s="122">
        <v>0.8425267211831995</v>
      </c>
      <c r="F345" s="85" t="s">
        <v>1539</v>
      </c>
      <c r="G345" s="85" t="b">
        <v>0</v>
      </c>
      <c r="H345" s="85" t="b">
        <v>0</v>
      </c>
      <c r="I345" s="85" t="b">
        <v>0</v>
      </c>
      <c r="J345" s="85" t="b">
        <v>0</v>
      </c>
      <c r="K345" s="85" t="b">
        <v>0</v>
      </c>
      <c r="L345" s="85" t="b">
        <v>0</v>
      </c>
    </row>
    <row r="346" spans="1:12" ht="15">
      <c r="A346" s="85" t="s">
        <v>477</v>
      </c>
      <c r="B346" s="85" t="s">
        <v>1615</v>
      </c>
      <c r="C346" s="85">
        <v>14</v>
      </c>
      <c r="D346" s="122">
        <v>0.007336332266880976</v>
      </c>
      <c r="E346" s="122">
        <v>1.4349235749252076</v>
      </c>
      <c r="F346" s="85" t="s">
        <v>1540</v>
      </c>
      <c r="G346" s="85" t="b">
        <v>0</v>
      </c>
      <c r="H346" s="85" t="b">
        <v>0</v>
      </c>
      <c r="I346" s="85" t="b">
        <v>0</v>
      </c>
      <c r="J346" s="85" t="b">
        <v>0</v>
      </c>
      <c r="K346" s="85" t="b">
        <v>0</v>
      </c>
      <c r="L346" s="85" t="b">
        <v>0</v>
      </c>
    </row>
    <row r="347" spans="1:12" ht="15">
      <c r="A347" s="85" t="s">
        <v>1671</v>
      </c>
      <c r="B347" s="85" t="s">
        <v>1672</v>
      </c>
      <c r="C347" s="85">
        <v>12</v>
      </c>
      <c r="D347" s="122">
        <v>0.007355198387823894</v>
      </c>
      <c r="E347" s="122">
        <v>1.218843239476631</v>
      </c>
      <c r="F347" s="85" t="s">
        <v>1540</v>
      </c>
      <c r="G347" s="85" t="b">
        <v>0</v>
      </c>
      <c r="H347" s="85" t="b">
        <v>0</v>
      </c>
      <c r="I347" s="85" t="b">
        <v>0</v>
      </c>
      <c r="J347" s="85" t="b">
        <v>0</v>
      </c>
      <c r="K347" s="85" t="b">
        <v>0</v>
      </c>
      <c r="L347" s="85" t="b">
        <v>0</v>
      </c>
    </row>
    <row r="348" spans="1:12" ht="15">
      <c r="A348" s="85" t="s">
        <v>477</v>
      </c>
      <c r="B348" s="85" t="s">
        <v>1618</v>
      </c>
      <c r="C348" s="85">
        <v>5</v>
      </c>
      <c r="D348" s="122">
        <v>0.004518072959367226</v>
      </c>
      <c r="E348" s="122">
        <v>1.4137342758552696</v>
      </c>
      <c r="F348" s="85" t="s">
        <v>1540</v>
      </c>
      <c r="G348" s="85" t="b">
        <v>0</v>
      </c>
      <c r="H348" s="85" t="b">
        <v>0</v>
      </c>
      <c r="I348" s="85" t="b">
        <v>0</v>
      </c>
      <c r="J348" s="85" t="b">
        <v>0</v>
      </c>
      <c r="K348" s="85" t="b">
        <v>0</v>
      </c>
      <c r="L348" s="85" t="b">
        <v>0</v>
      </c>
    </row>
    <row r="349" spans="1:12" ht="15">
      <c r="A349" s="85" t="s">
        <v>1920</v>
      </c>
      <c r="B349" s="85" t="s">
        <v>1935</v>
      </c>
      <c r="C349" s="85">
        <v>5</v>
      </c>
      <c r="D349" s="122">
        <v>0.004518072959367226</v>
      </c>
      <c r="E349" s="122">
        <v>2.271066772286538</v>
      </c>
      <c r="F349" s="85" t="s">
        <v>1540</v>
      </c>
      <c r="G349" s="85" t="b">
        <v>0</v>
      </c>
      <c r="H349" s="85" t="b">
        <v>0</v>
      </c>
      <c r="I349" s="85" t="b">
        <v>0</v>
      </c>
      <c r="J349" s="85" t="b">
        <v>0</v>
      </c>
      <c r="K349" s="85" t="b">
        <v>0</v>
      </c>
      <c r="L349" s="85" t="b">
        <v>0</v>
      </c>
    </row>
    <row r="350" spans="1:12" ht="15">
      <c r="A350" s="85" t="s">
        <v>1615</v>
      </c>
      <c r="B350" s="85" t="s">
        <v>1914</v>
      </c>
      <c r="C350" s="85">
        <v>5</v>
      </c>
      <c r="D350" s="122">
        <v>0.004518072959367226</v>
      </c>
      <c r="E350" s="122">
        <v>1.890855530574932</v>
      </c>
      <c r="F350" s="85" t="s">
        <v>1540</v>
      </c>
      <c r="G350" s="85" t="b">
        <v>0</v>
      </c>
      <c r="H350" s="85" t="b">
        <v>0</v>
      </c>
      <c r="I350" s="85" t="b">
        <v>0</v>
      </c>
      <c r="J350" s="85" t="b">
        <v>0</v>
      </c>
      <c r="K350" s="85" t="b">
        <v>0</v>
      </c>
      <c r="L350" s="85" t="b">
        <v>0</v>
      </c>
    </row>
    <row r="351" spans="1:12" ht="15">
      <c r="A351" s="85" t="s">
        <v>1686</v>
      </c>
      <c r="B351" s="85" t="s">
        <v>1672</v>
      </c>
      <c r="C351" s="85">
        <v>4</v>
      </c>
      <c r="D351" s="122">
        <v>0.003943524625585653</v>
      </c>
      <c r="E351" s="122">
        <v>1.5868200247712254</v>
      </c>
      <c r="F351" s="85" t="s">
        <v>1540</v>
      </c>
      <c r="G351" s="85" t="b">
        <v>1</v>
      </c>
      <c r="H351" s="85" t="b">
        <v>0</v>
      </c>
      <c r="I351" s="85" t="b">
        <v>0</v>
      </c>
      <c r="J351" s="85" t="b">
        <v>0</v>
      </c>
      <c r="K351" s="85" t="b">
        <v>0</v>
      </c>
      <c r="L351" s="85" t="b">
        <v>0</v>
      </c>
    </row>
    <row r="352" spans="1:12" ht="15">
      <c r="A352" s="85" t="s">
        <v>1979</v>
      </c>
      <c r="B352" s="85" t="s">
        <v>1980</v>
      </c>
      <c r="C352" s="85">
        <v>4</v>
      </c>
      <c r="D352" s="122">
        <v>0.003943524625585653</v>
      </c>
      <c r="E352" s="122">
        <v>2.4471580313422194</v>
      </c>
      <c r="F352" s="85" t="s">
        <v>1540</v>
      </c>
      <c r="G352" s="85" t="b">
        <v>0</v>
      </c>
      <c r="H352" s="85" t="b">
        <v>0</v>
      </c>
      <c r="I352" s="85" t="b">
        <v>0</v>
      </c>
      <c r="J352" s="85" t="b">
        <v>0</v>
      </c>
      <c r="K352" s="85" t="b">
        <v>0</v>
      </c>
      <c r="L352" s="85" t="b">
        <v>0</v>
      </c>
    </row>
    <row r="353" spans="1:12" ht="15">
      <c r="A353" s="85" t="s">
        <v>1980</v>
      </c>
      <c r="B353" s="85" t="s">
        <v>1981</v>
      </c>
      <c r="C353" s="85">
        <v>4</v>
      </c>
      <c r="D353" s="122">
        <v>0.003943524625585653</v>
      </c>
      <c r="E353" s="122">
        <v>2.4471580313422194</v>
      </c>
      <c r="F353" s="85" t="s">
        <v>1540</v>
      </c>
      <c r="G353" s="85" t="b">
        <v>0</v>
      </c>
      <c r="H353" s="85" t="b">
        <v>0</v>
      </c>
      <c r="I353" s="85" t="b">
        <v>0</v>
      </c>
      <c r="J353" s="85" t="b">
        <v>0</v>
      </c>
      <c r="K353" s="85" t="b">
        <v>0</v>
      </c>
      <c r="L353" s="85" t="b">
        <v>0</v>
      </c>
    </row>
    <row r="354" spans="1:12" ht="15">
      <c r="A354" s="85" t="s">
        <v>1982</v>
      </c>
      <c r="B354" s="85" t="s">
        <v>1676</v>
      </c>
      <c r="C354" s="85">
        <v>4</v>
      </c>
      <c r="D354" s="122">
        <v>0.003943524625585653</v>
      </c>
      <c r="E354" s="122">
        <v>2.4471580313422194</v>
      </c>
      <c r="F354" s="85" t="s">
        <v>1540</v>
      </c>
      <c r="G354" s="85" t="b">
        <v>0</v>
      </c>
      <c r="H354" s="85" t="b">
        <v>0</v>
      </c>
      <c r="I354" s="85" t="b">
        <v>0</v>
      </c>
      <c r="J354" s="85" t="b">
        <v>0</v>
      </c>
      <c r="K354" s="85" t="b">
        <v>0</v>
      </c>
      <c r="L354" s="85" t="b">
        <v>0</v>
      </c>
    </row>
    <row r="355" spans="1:12" ht="15">
      <c r="A355" s="85" t="s">
        <v>1940</v>
      </c>
      <c r="B355" s="85" t="s">
        <v>1924</v>
      </c>
      <c r="C355" s="85">
        <v>3</v>
      </c>
      <c r="D355" s="122">
        <v>0.003275823613352992</v>
      </c>
      <c r="E355" s="122">
        <v>2.225309281725863</v>
      </c>
      <c r="F355" s="85" t="s">
        <v>1540</v>
      </c>
      <c r="G355" s="85" t="b">
        <v>0</v>
      </c>
      <c r="H355" s="85" t="b">
        <v>0</v>
      </c>
      <c r="I355" s="85" t="b">
        <v>0</v>
      </c>
      <c r="J355" s="85" t="b">
        <v>0</v>
      </c>
      <c r="K355" s="85" t="b">
        <v>0</v>
      </c>
      <c r="L355" s="85" t="b">
        <v>0</v>
      </c>
    </row>
    <row r="356" spans="1:12" ht="15">
      <c r="A356" s="85" t="s">
        <v>1691</v>
      </c>
      <c r="B356" s="85" t="s">
        <v>1691</v>
      </c>
      <c r="C356" s="85">
        <v>3</v>
      </c>
      <c r="D356" s="122">
        <v>0.003275823613352992</v>
      </c>
      <c r="E356" s="122">
        <v>1.8361431973613302</v>
      </c>
      <c r="F356" s="85" t="s">
        <v>1540</v>
      </c>
      <c r="G356" s="85" t="b">
        <v>0</v>
      </c>
      <c r="H356" s="85" t="b">
        <v>0</v>
      </c>
      <c r="I356" s="85" t="b">
        <v>0</v>
      </c>
      <c r="J356" s="85" t="b">
        <v>0</v>
      </c>
      <c r="K356" s="85" t="b">
        <v>0</v>
      </c>
      <c r="L356" s="85" t="b">
        <v>0</v>
      </c>
    </row>
    <row r="357" spans="1:12" ht="15">
      <c r="A357" s="85" t="s">
        <v>1671</v>
      </c>
      <c r="B357" s="85" t="s">
        <v>1934</v>
      </c>
      <c r="C357" s="85">
        <v>3</v>
      </c>
      <c r="D357" s="122">
        <v>0.003275823613352992</v>
      </c>
      <c r="E357" s="122">
        <v>1.4771212547196624</v>
      </c>
      <c r="F357" s="85" t="s">
        <v>1540</v>
      </c>
      <c r="G357" s="85" t="b">
        <v>0</v>
      </c>
      <c r="H357" s="85" t="b">
        <v>0</v>
      </c>
      <c r="I357" s="85" t="b">
        <v>0</v>
      </c>
      <c r="J357" s="85" t="b">
        <v>0</v>
      </c>
      <c r="K357" s="85" t="b">
        <v>0</v>
      </c>
      <c r="L357" s="85" t="b">
        <v>0</v>
      </c>
    </row>
    <row r="358" spans="1:12" ht="15">
      <c r="A358" s="85" t="s">
        <v>1671</v>
      </c>
      <c r="B358" s="85" t="s">
        <v>477</v>
      </c>
      <c r="C358" s="85">
        <v>3</v>
      </c>
      <c r="D358" s="122">
        <v>0.003275823613352992</v>
      </c>
      <c r="E358" s="122">
        <v>0.3631779024128256</v>
      </c>
      <c r="F358" s="85" t="s">
        <v>1540</v>
      </c>
      <c r="G358" s="85" t="b">
        <v>0</v>
      </c>
      <c r="H358" s="85" t="b">
        <v>0</v>
      </c>
      <c r="I358" s="85" t="b">
        <v>0</v>
      </c>
      <c r="J358" s="85" t="b">
        <v>0</v>
      </c>
      <c r="K358" s="85" t="b">
        <v>0</v>
      </c>
      <c r="L358" s="85" t="b">
        <v>0</v>
      </c>
    </row>
    <row r="359" spans="1:12" ht="15">
      <c r="A359" s="85" t="s">
        <v>1680</v>
      </c>
      <c r="B359" s="85" t="s">
        <v>1672</v>
      </c>
      <c r="C359" s="85">
        <v>3</v>
      </c>
      <c r="D359" s="122">
        <v>0.003275823613352992</v>
      </c>
      <c r="E359" s="122">
        <v>1.063941279490888</v>
      </c>
      <c r="F359" s="85" t="s">
        <v>1540</v>
      </c>
      <c r="G359" s="85" t="b">
        <v>0</v>
      </c>
      <c r="H359" s="85" t="b">
        <v>0</v>
      </c>
      <c r="I359" s="85" t="b">
        <v>0</v>
      </c>
      <c r="J359" s="85" t="b">
        <v>0</v>
      </c>
      <c r="K359" s="85" t="b">
        <v>0</v>
      </c>
      <c r="L359" s="85" t="b">
        <v>0</v>
      </c>
    </row>
    <row r="360" spans="1:12" ht="15">
      <c r="A360" s="85" t="s">
        <v>1922</v>
      </c>
      <c r="B360" s="85" t="s">
        <v>1950</v>
      </c>
      <c r="C360" s="85">
        <v>3</v>
      </c>
      <c r="D360" s="122">
        <v>0.0037242733393012466</v>
      </c>
      <c r="E360" s="122">
        <v>2.0492180226701815</v>
      </c>
      <c r="F360" s="85" t="s">
        <v>1540</v>
      </c>
      <c r="G360" s="85" t="b">
        <v>0</v>
      </c>
      <c r="H360" s="85" t="b">
        <v>0</v>
      </c>
      <c r="I360" s="85" t="b">
        <v>0</v>
      </c>
      <c r="J360" s="85" t="b">
        <v>1</v>
      </c>
      <c r="K360" s="85" t="b">
        <v>0</v>
      </c>
      <c r="L360" s="85" t="b">
        <v>0</v>
      </c>
    </row>
    <row r="361" spans="1:12" ht="15">
      <c r="A361" s="85" t="s">
        <v>1678</v>
      </c>
      <c r="B361" s="85" t="s">
        <v>1963</v>
      </c>
      <c r="C361" s="85">
        <v>3</v>
      </c>
      <c r="D361" s="122">
        <v>0.003275823613352992</v>
      </c>
      <c r="E361" s="122">
        <v>1.8187691012919078</v>
      </c>
      <c r="F361" s="85" t="s">
        <v>1540</v>
      </c>
      <c r="G361" s="85" t="b">
        <v>0</v>
      </c>
      <c r="H361" s="85" t="b">
        <v>0</v>
      </c>
      <c r="I361" s="85" t="b">
        <v>0</v>
      </c>
      <c r="J361" s="85" t="b">
        <v>0</v>
      </c>
      <c r="K361" s="85" t="b">
        <v>0</v>
      </c>
      <c r="L361" s="85" t="b">
        <v>0</v>
      </c>
    </row>
    <row r="362" spans="1:12" ht="15">
      <c r="A362" s="85" t="s">
        <v>1963</v>
      </c>
      <c r="B362" s="85" t="s">
        <v>1939</v>
      </c>
      <c r="C362" s="85">
        <v>3</v>
      </c>
      <c r="D362" s="122">
        <v>0.003275823613352992</v>
      </c>
      <c r="E362" s="122">
        <v>2.4471580313422194</v>
      </c>
      <c r="F362" s="85" t="s">
        <v>1540</v>
      </c>
      <c r="G362" s="85" t="b">
        <v>0</v>
      </c>
      <c r="H362" s="85" t="b">
        <v>0</v>
      </c>
      <c r="I362" s="85" t="b">
        <v>0</v>
      </c>
      <c r="J362" s="85" t="b">
        <v>0</v>
      </c>
      <c r="K362" s="85" t="b">
        <v>0</v>
      </c>
      <c r="L362" s="85" t="b">
        <v>0</v>
      </c>
    </row>
    <row r="363" spans="1:12" ht="15">
      <c r="A363" s="85" t="s">
        <v>1939</v>
      </c>
      <c r="B363" s="85" t="s">
        <v>1915</v>
      </c>
      <c r="C363" s="85">
        <v>3</v>
      </c>
      <c r="D363" s="122">
        <v>0.003275823613352992</v>
      </c>
      <c r="E363" s="122">
        <v>2.146128035678238</v>
      </c>
      <c r="F363" s="85" t="s">
        <v>1540</v>
      </c>
      <c r="G363" s="85" t="b">
        <v>0</v>
      </c>
      <c r="H363" s="85" t="b">
        <v>0</v>
      </c>
      <c r="I363" s="85" t="b">
        <v>0</v>
      </c>
      <c r="J363" s="85" t="b">
        <v>0</v>
      </c>
      <c r="K363" s="85" t="b">
        <v>0</v>
      </c>
      <c r="L363" s="85" t="b">
        <v>0</v>
      </c>
    </row>
    <row r="364" spans="1:12" ht="15">
      <c r="A364" s="85" t="s">
        <v>1915</v>
      </c>
      <c r="B364" s="85" t="s">
        <v>1964</v>
      </c>
      <c r="C364" s="85">
        <v>3</v>
      </c>
      <c r="D364" s="122">
        <v>0.003275823613352992</v>
      </c>
      <c r="E364" s="122">
        <v>2.271066772286538</v>
      </c>
      <c r="F364" s="85" t="s">
        <v>1540</v>
      </c>
      <c r="G364" s="85" t="b">
        <v>0</v>
      </c>
      <c r="H364" s="85" t="b">
        <v>0</v>
      </c>
      <c r="I364" s="85" t="b">
        <v>0</v>
      </c>
      <c r="J364" s="85" t="b">
        <v>0</v>
      </c>
      <c r="K364" s="85" t="b">
        <v>0</v>
      </c>
      <c r="L364" s="85" t="b">
        <v>0</v>
      </c>
    </row>
    <row r="365" spans="1:12" ht="15">
      <c r="A365" s="85" t="s">
        <v>1964</v>
      </c>
      <c r="B365" s="85" t="s">
        <v>1965</v>
      </c>
      <c r="C365" s="85">
        <v>3</v>
      </c>
      <c r="D365" s="122">
        <v>0.003275823613352992</v>
      </c>
      <c r="E365" s="122">
        <v>2.5720967679505193</v>
      </c>
      <c r="F365" s="85" t="s">
        <v>1540</v>
      </c>
      <c r="G365" s="85" t="b">
        <v>0</v>
      </c>
      <c r="H365" s="85" t="b">
        <v>0</v>
      </c>
      <c r="I365" s="85" t="b">
        <v>0</v>
      </c>
      <c r="J365" s="85" t="b">
        <v>0</v>
      </c>
      <c r="K365" s="85" t="b">
        <v>0</v>
      </c>
      <c r="L365" s="85" t="b">
        <v>0</v>
      </c>
    </row>
    <row r="366" spans="1:12" ht="15">
      <c r="A366" s="85" t="s">
        <v>1965</v>
      </c>
      <c r="B366" s="85" t="s">
        <v>1942</v>
      </c>
      <c r="C366" s="85">
        <v>3</v>
      </c>
      <c r="D366" s="122">
        <v>0.003275823613352992</v>
      </c>
      <c r="E366" s="122">
        <v>2.4471580313422194</v>
      </c>
      <c r="F366" s="85" t="s">
        <v>1540</v>
      </c>
      <c r="G366" s="85" t="b">
        <v>0</v>
      </c>
      <c r="H366" s="85" t="b">
        <v>0</v>
      </c>
      <c r="I366" s="85" t="b">
        <v>0</v>
      </c>
      <c r="J366" s="85" t="b">
        <v>0</v>
      </c>
      <c r="K366" s="85" t="b">
        <v>0</v>
      </c>
      <c r="L366" s="85" t="b">
        <v>0</v>
      </c>
    </row>
    <row r="367" spans="1:12" ht="15">
      <c r="A367" s="85" t="s">
        <v>1942</v>
      </c>
      <c r="B367" s="85" t="s">
        <v>1966</v>
      </c>
      <c r="C367" s="85">
        <v>3</v>
      </c>
      <c r="D367" s="122">
        <v>0.003275823613352992</v>
      </c>
      <c r="E367" s="122">
        <v>2.4471580313422194</v>
      </c>
      <c r="F367" s="85" t="s">
        <v>1540</v>
      </c>
      <c r="G367" s="85" t="b">
        <v>0</v>
      </c>
      <c r="H367" s="85" t="b">
        <v>0</v>
      </c>
      <c r="I367" s="85" t="b">
        <v>0</v>
      </c>
      <c r="J367" s="85" t="b">
        <v>0</v>
      </c>
      <c r="K367" s="85" t="b">
        <v>0</v>
      </c>
      <c r="L367" s="85" t="b">
        <v>0</v>
      </c>
    </row>
    <row r="368" spans="1:12" ht="15">
      <c r="A368" s="85" t="s">
        <v>1966</v>
      </c>
      <c r="B368" s="85" t="s">
        <v>1967</v>
      </c>
      <c r="C368" s="85">
        <v>3</v>
      </c>
      <c r="D368" s="122">
        <v>0.003275823613352992</v>
      </c>
      <c r="E368" s="122">
        <v>2.5720967679505193</v>
      </c>
      <c r="F368" s="85" t="s">
        <v>1540</v>
      </c>
      <c r="G368" s="85" t="b">
        <v>0</v>
      </c>
      <c r="H368" s="85" t="b">
        <v>0</v>
      </c>
      <c r="I368" s="85" t="b">
        <v>0</v>
      </c>
      <c r="J368" s="85" t="b">
        <v>0</v>
      </c>
      <c r="K368" s="85" t="b">
        <v>0</v>
      </c>
      <c r="L368" s="85" t="b">
        <v>0</v>
      </c>
    </row>
    <row r="369" spans="1:12" ht="15">
      <c r="A369" s="85" t="s">
        <v>1967</v>
      </c>
      <c r="B369" s="85" t="s">
        <v>1968</v>
      </c>
      <c r="C369" s="85">
        <v>3</v>
      </c>
      <c r="D369" s="122">
        <v>0.003275823613352992</v>
      </c>
      <c r="E369" s="122">
        <v>2.5720967679505193</v>
      </c>
      <c r="F369" s="85" t="s">
        <v>1540</v>
      </c>
      <c r="G369" s="85" t="b">
        <v>0</v>
      </c>
      <c r="H369" s="85" t="b">
        <v>0</v>
      </c>
      <c r="I369" s="85" t="b">
        <v>0</v>
      </c>
      <c r="J369" s="85" t="b">
        <v>0</v>
      </c>
      <c r="K369" s="85" t="b">
        <v>0</v>
      </c>
      <c r="L369" s="85" t="b">
        <v>0</v>
      </c>
    </row>
    <row r="370" spans="1:12" ht="15">
      <c r="A370" s="85" t="s">
        <v>1968</v>
      </c>
      <c r="B370" s="85" t="s">
        <v>1915</v>
      </c>
      <c r="C370" s="85">
        <v>3</v>
      </c>
      <c r="D370" s="122">
        <v>0.003275823613352992</v>
      </c>
      <c r="E370" s="122">
        <v>2.271066772286538</v>
      </c>
      <c r="F370" s="85" t="s">
        <v>1540</v>
      </c>
      <c r="G370" s="85" t="b">
        <v>0</v>
      </c>
      <c r="H370" s="85" t="b">
        <v>0</v>
      </c>
      <c r="I370" s="85" t="b">
        <v>0</v>
      </c>
      <c r="J370" s="85" t="b">
        <v>0</v>
      </c>
      <c r="K370" s="85" t="b">
        <v>0</v>
      </c>
      <c r="L370" s="85" t="b">
        <v>0</v>
      </c>
    </row>
    <row r="371" spans="1:12" ht="15">
      <c r="A371" s="85" t="s">
        <v>1915</v>
      </c>
      <c r="B371" s="85" t="s">
        <v>1920</v>
      </c>
      <c r="C371" s="85">
        <v>3</v>
      </c>
      <c r="D371" s="122">
        <v>0.003275823613352992</v>
      </c>
      <c r="E371" s="122">
        <v>1.9700367766225568</v>
      </c>
      <c r="F371" s="85" t="s">
        <v>1540</v>
      </c>
      <c r="G371" s="85" t="b">
        <v>0</v>
      </c>
      <c r="H371" s="85" t="b">
        <v>0</v>
      </c>
      <c r="I371" s="85" t="b">
        <v>0</v>
      </c>
      <c r="J371" s="85" t="b">
        <v>0</v>
      </c>
      <c r="K371" s="85" t="b">
        <v>0</v>
      </c>
      <c r="L371" s="85" t="b">
        <v>0</v>
      </c>
    </row>
    <row r="372" spans="1:12" ht="15">
      <c r="A372" s="85" t="s">
        <v>1935</v>
      </c>
      <c r="B372" s="85" t="s">
        <v>1969</v>
      </c>
      <c r="C372" s="85">
        <v>3</v>
      </c>
      <c r="D372" s="122">
        <v>0.003275823613352992</v>
      </c>
      <c r="E372" s="122">
        <v>2.3502480183341627</v>
      </c>
      <c r="F372" s="85" t="s">
        <v>1540</v>
      </c>
      <c r="G372" s="85" t="b">
        <v>0</v>
      </c>
      <c r="H372" s="85" t="b">
        <v>0</v>
      </c>
      <c r="I372" s="85" t="b">
        <v>0</v>
      </c>
      <c r="J372" s="85" t="b">
        <v>0</v>
      </c>
      <c r="K372" s="85" t="b">
        <v>0</v>
      </c>
      <c r="L372" s="85" t="b">
        <v>0</v>
      </c>
    </row>
    <row r="373" spans="1:12" ht="15">
      <c r="A373" s="85" t="s">
        <v>1969</v>
      </c>
      <c r="B373" s="85" t="s">
        <v>1949</v>
      </c>
      <c r="C373" s="85">
        <v>3</v>
      </c>
      <c r="D373" s="122">
        <v>0.003275823613352992</v>
      </c>
      <c r="E373" s="122">
        <v>2.4471580313422194</v>
      </c>
      <c r="F373" s="85" t="s">
        <v>1540</v>
      </c>
      <c r="G373" s="85" t="b">
        <v>0</v>
      </c>
      <c r="H373" s="85" t="b">
        <v>0</v>
      </c>
      <c r="I373" s="85" t="b">
        <v>0</v>
      </c>
      <c r="J373" s="85" t="b">
        <v>0</v>
      </c>
      <c r="K373" s="85" t="b">
        <v>0</v>
      </c>
      <c r="L373" s="85" t="b">
        <v>0</v>
      </c>
    </row>
    <row r="374" spans="1:12" ht="15">
      <c r="A374" s="85" t="s">
        <v>2008</v>
      </c>
      <c r="B374" s="85" t="s">
        <v>1972</v>
      </c>
      <c r="C374" s="85">
        <v>3</v>
      </c>
      <c r="D374" s="122">
        <v>0.003275823613352992</v>
      </c>
      <c r="E374" s="122">
        <v>2.4471580313422194</v>
      </c>
      <c r="F374" s="85" t="s">
        <v>1540</v>
      </c>
      <c r="G374" s="85" t="b">
        <v>0</v>
      </c>
      <c r="H374" s="85" t="b">
        <v>0</v>
      </c>
      <c r="I374" s="85" t="b">
        <v>0</v>
      </c>
      <c r="J374" s="85" t="b">
        <v>0</v>
      </c>
      <c r="K374" s="85" t="b">
        <v>0</v>
      </c>
      <c r="L374" s="85" t="b">
        <v>0</v>
      </c>
    </row>
    <row r="375" spans="1:12" ht="15">
      <c r="A375" s="85" t="s">
        <v>1911</v>
      </c>
      <c r="B375" s="85" t="s">
        <v>1916</v>
      </c>
      <c r="C375" s="85">
        <v>3</v>
      </c>
      <c r="D375" s="122">
        <v>0.003275823613352992</v>
      </c>
      <c r="E375" s="122">
        <v>2.225309281725863</v>
      </c>
      <c r="F375" s="85" t="s">
        <v>1540</v>
      </c>
      <c r="G375" s="85" t="b">
        <v>0</v>
      </c>
      <c r="H375" s="85" t="b">
        <v>0</v>
      </c>
      <c r="I375" s="85" t="b">
        <v>0</v>
      </c>
      <c r="J375" s="85" t="b">
        <v>0</v>
      </c>
      <c r="K375" s="85" t="b">
        <v>0</v>
      </c>
      <c r="L375" s="85" t="b">
        <v>0</v>
      </c>
    </row>
    <row r="376" spans="1:12" ht="15">
      <c r="A376" s="85" t="s">
        <v>1916</v>
      </c>
      <c r="B376" s="85" t="s">
        <v>1929</v>
      </c>
      <c r="C376" s="85">
        <v>3</v>
      </c>
      <c r="D376" s="122">
        <v>0.003275823613352992</v>
      </c>
      <c r="E376" s="122">
        <v>2.4471580313422194</v>
      </c>
      <c r="F376" s="85" t="s">
        <v>1540</v>
      </c>
      <c r="G376" s="85" t="b">
        <v>0</v>
      </c>
      <c r="H376" s="85" t="b">
        <v>0</v>
      </c>
      <c r="I376" s="85" t="b">
        <v>0</v>
      </c>
      <c r="J376" s="85" t="b">
        <v>0</v>
      </c>
      <c r="K376" s="85" t="b">
        <v>0</v>
      </c>
      <c r="L376" s="85" t="b">
        <v>0</v>
      </c>
    </row>
    <row r="377" spans="1:12" ht="15">
      <c r="A377" s="85" t="s">
        <v>1929</v>
      </c>
      <c r="B377" s="85" t="s">
        <v>1910</v>
      </c>
      <c r="C377" s="85">
        <v>3</v>
      </c>
      <c r="D377" s="122">
        <v>0.003275823613352992</v>
      </c>
      <c r="E377" s="122">
        <v>2.3502480183341627</v>
      </c>
      <c r="F377" s="85" t="s">
        <v>1540</v>
      </c>
      <c r="G377" s="85" t="b">
        <v>0</v>
      </c>
      <c r="H377" s="85" t="b">
        <v>0</v>
      </c>
      <c r="I377" s="85" t="b">
        <v>0</v>
      </c>
      <c r="J377" s="85" t="b">
        <v>0</v>
      </c>
      <c r="K377" s="85" t="b">
        <v>0</v>
      </c>
      <c r="L377" s="85" t="b">
        <v>0</v>
      </c>
    </row>
    <row r="378" spans="1:12" ht="15">
      <c r="A378" s="85" t="s">
        <v>1910</v>
      </c>
      <c r="B378" s="85" t="s">
        <v>1930</v>
      </c>
      <c r="C378" s="85">
        <v>3</v>
      </c>
      <c r="D378" s="122">
        <v>0.003275823613352992</v>
      </c>
      <c r="E378" s="122">
        <v>2.3502480183341627</v>
      </c>
      <c r="F378" s="85" t="s">
        <v>1540</v>
      </c>
      <c r="G378" s="85" t="b">
        <v>0</v>
      </c>
      <c r="H378" s="85" t="b">
        <v>0</v>
      </c>
      <c r="I378" s="85" t="b">
        <v>0</v>
      </c>
      <c r="J378" s="85" t="b">
        <v>0</v>
      </c>
      <c r="K378" s="85" t="b">
        <v>0</v>
      </c>
      <c r="L378" s="85" t="b">
        <v>0</v>
      </c>
    </row>
    <row r="379" spans="1:12" ht="15">
      <c r="A379" s="85" t="s">
        <v>1930</v>
      </c>
      <c r="B379" s="85" t="s">
        <v>1680</v>
      </c>
      <c r="C379" s="85">
        <v>3</v>
      </c>
      <c r="D379" s="122">
        <v>0.003275823613352992</v>
      </c>
      <c r="E379" s="122">
        <v>2.146128035678238</v>
      </c>
      <c r="F379" s="85" t="s">
        <v>1540</v>
      </c>
      <c r="G379" s="85" t="b">
        <v>0</v>
      </c>
      <c r="H379" s="85" t="b">
        <v>0</v>
      </c>
      <c r="I379" s="85" t="b">
        <v>0</v>
      </c>
      <c r="J379" s="85" t="b">
        <v>0</v>
      </c>
      <c r="K379" s="85" t="b">
        <v>0</v>
      </c>
      <c r="L379" s="85" t="b">
        <v>0</v>
      </c>
    </row>
    <row r="380" spans="1:12" ht="15">
      <c r="A380" s="85" t="s">
        <v>1680</v>
      </c>
      <c r="B380" s="85" t="s">
        <v>1912</v>
      </c>
      <c r="C380" s="85">
        <v>3</v>
      </c>
      <c r="D380" s="122">
        <v>0.003275823613352992</v>
      </c>
      <c r="E380" s="122">
        <v>1.7481880270062005</v>
      </c>
      <c r="F380" s="85" t="s">
        <v>1540</v>
      </c>
      <c r="G380" s="85" t="b">
        <v>0</v>
      </c>
      <c r="H380" s="85" t="b">
        <v>0</v>
      </c>
      <c r="I380" s="85" t="b">
        <v>0</v>
      </c>
      <c r="J380" s="85" t="b">
        <v>0</v>
      </c>
      <c r="K380" s="85" t="b">
        <v>0</v>
      </c>
      <c r="L380" s="85" t="b">
        <v>0</v>
      </c>
    </row>
    <row r="381" spans="1:12" ht="15">
      <c r="A381" s="85" t="s">
        <v>1912</v>
      </c>
      <c r="B381" s="85" t="s">
        <v>1672</v>
      </c>
      <c r="C381" s="85">
        <v>3</v>
      </c>
      <c r="D381" s="122">
        <v>0.003275823613352992</v>
      </c>
      <c r="E381" s="122">
        <v>1.2857900291072444</v>
      </c>
      <c r="F381" s="85" t="s">
        <v>1540</v>
      </c>
      <c r="G381" s="85" t="b">
        <v>0</v>
      </c>
      <c r="H381" s="85" t="b">
        <v>0</v>
      </c>
      <c r="I381" s="85" t="b">
        <v>0</v>
      </c>
      <c r="J381" s="85" t="b">
        <v>0</v>
      </c>
      <c r="K381" s="85" t="b">
        <v>0</v>
      </c>
      <c r="L381" s="85" t="b">
        <v>0</v>
      </c>
    </row>
    <row r="382" spans="1:12" ht="15">
      <c r="A382" s="85" t="s">
        <v>1672</v>
      </c>
      <c r="B382" s="85" t="s">
        <v>1931</v>
      </c>
      <c r="C382" s="85">
        <v>3</v>
      </c>
      <c r="D382" s="122">
        <v>0.003275823613352992</v>
      </c>
      <c r="E382" s="122">
        <v>1.5720967679505191</v>
      </c>
      <c r="F382" s="85" t="s">
        <v>1540</v>
      </c>
      <c r="G382" s="85" t="b">
        <v>0</v>
      </c>
      <c r="H382" s="85" t="b">
        <v>0</v>
      </c>
      <c r="I382" s="85" t="b">
        <v>0</v>
      </c>
      <c r="J382" s="85" t="b">
        <v>0</v>
      </c>
      <c r="K382" s="85" t="b">
        <v>0</v>
      </c>
      <c r="L382" s="85" t="b">
        <v>0</v>
      </c>
    </row>
    <row r="383" spans="1:12" ht="15">
      <c r="A383" s="85" t="s">
        <v>1931</v>
      </c>
      <c r="B383" s="85" t="s">
        <v>477</v>
      </c>
      <c r="C383" s="85">
        <v>3</v>
      </c>
      <c r="D383" s="122">
        <v>0.003275823613352992</v>
      </c>
      <c r="E383" s="122">
        <v>1.3332146790353825</v>
      </c>
      <c r="F383" s="85" t="s">
        <v>1540</v>
      </c>
      <c r="G383" s="85" t="b">
        <v>0</v>
      </c>
      <c r="H383" s="85" t="b">
        <v>0</v>
      </c>
      <c r="I383" s="85" t="b">
        <v>0</v>
      </c>
      <c r="J383" s="85" t="b">
        <v>0</v>
      </c>
      <c r="K383" s="85" t="b">
        <v>0</v>
      </c>
      <c r="L383" s="85" t="b">
        <v>0</v>
      </c>
    </row>
    <row r="384" spans="1:12" ht="15">
      <c r="A384" s="85" t="s">
        <v>477</v>
      </c>
      <c r="B384" s="85" t="s">
        <v>1917</v>
      </c>
      <c r="C384" s="85">
        <v>3</v>
      </c>
      <c r="D384" s="122">
        <v>0.003275823613352992</v>
      </c>
      <c r="E384" s="122">
        <v>1.3679767852945945</v>
      </c>
      <c r="F384" s="85" t="s">
        <v>1540</v>
      </c>
      <c r="G384" s="85" t="b">
        <v>0</v>
      </c>
      <c r="H384" s="85" t="b">
        <v>0</v>
      </c>
      <c r="I384" s="85" t="b">
        <v>0</v>
      </c>
      <c r="J384" s="85" t="b">
        <v>0</v>
      </c>
      <c r="K384" s="85" t="b">
        <v>0</v>
      </c>
      <c r="L384" s="85" t="b">
        <v>0</v>
      </c>
    </row>
    <row r="385" spans="1:12" ht="15">
      <c r="A385" s="85" t="s">
        <v>1917</v>
      </c>
      <c r="B385" s="85" t="s">
        <v>1932</v>
      </c>
      <c r="C385" s="85">
        <v>3</v>
      </c>
      <c r="D385" s="122">
        <v>0.003275823613352992</v>
      </c>
      <c r="E385" s="122">
        <v>2.4471580313422194</v>
      </c>
      <c r="F385" s="85" t="s">
        <v>1540</v>
      </c>
      <c r="G385" s="85" t="b">
        <v>0</v>
      </c>
      <c r="H385" s="85" t="b">
        <v>0</v>
      </c>
      <c r="I385" s="85" t="b">
        <v>0</v>
      </c>
      <c r="J385" s="85" t="b">
        <v>0</v>
      </c>
      <c r="K385" s="85" t="b">
        <v>0</v>
      </c>
      <c r="L385" s="85" t="b">
        <v>0</v>
      </c>
    </row>
    <row r="386" spans="1:12" ht="15">
      <c r="A386" s="85" t="s">
        <v>1932</v>
      </c>
      <c r="B386" s="85" t="s">
        <v>1671</v>
      </c>
      <c r="C386" s="85">
        <v>3</v>
      </c>
      <c r="D386" s="122">
        <v>0.003275823613352992</v>
      </c>
      <c r="E386" s="122">
        <v>1.5868200247712254</v>
      </c>
      <c r="F386" s="85" t="s">
        <v>1540</v>
      </c>
      <c r="G386" s="85" t="b">
        <v>0</v>
      </c>
      <c r="H386" s="85" t="b">
        <v>0</v>
      </c>
      <c r="I386" s="85" t="b">
        <v>0</v>
      </c>
      <c r="J386" s="85" t="b">
        <v>0</v>
      </c>
      <c r="K386" s="85" t="b">
        <v>0</v>
      </c>
      <c r="L386" s="85" t="b">
        <v>0</v>
      </c>
    </row>
    <row r="387" spans="1:12" ht="15">
      <c r="A387" s="85" t="s">
        <v>1681</v>
      </c>
      <c r="B387" s="85" t="s">
        <v>1919</v>
      </c>
      <c r="C387" s="85">
        <v>3</v>
      </c>
      <c r="D387" s="122">
        <v>0.0037242733393012466</v>
      </c>
      <c r="E387" s="122">
        <v>1.8731267636145004</v>
      </c>
      <c r="F387" s="85" t="s">
        <v>1540</v>
      </c>
      <c r="G387" s="85" t="b">
        <v>0</v>
      </c>
      <c r="H387" s="85" t="b">
        <v>0</v>
      </c>
      <c r="I387" s="85" t="b">
        <v>0</v>
      </c>
      <c r="J387" s="85" t="b">
        <v>0</v>
      </c>
      <c r="K387" s="85" t="b">
        <v>0</v>
      </c>
      <c r="L387" s="85" t="b">
        <v>0</v>
      </c>
    </row>
    <row r="388" spans="1:12" ht="15">
      <c r="A388" s="85" t="s">
        <v>1923</v>
      </c>
      <c r="B388" s="85" t="s">
        <v>1940</v>
      </c>
      <c r="C388" s="85">
        <v>2</v>
      </c>
      <c r="D388" s="122">
        <v>0.0024828488928674976</v>
      </c>
      <c r="E388" s="122">
        <v>2.146128035678238</v>
      </c>
      <c r="F388" s="85" t="s">
        <v>1540</v>
      </c>
      <c r="G388" s="85" t="b">
        <v>0</v>
      </c>
      <c r="H388" s="85" t="b">
        <v>0</v>
      </c>
      <c r="I388" s="85" t="b">
        <v>0</v>
      </c>
      <c r="J388" s="85" t="b">
        <v>0</v>
      </c>
      <c r="K388" s="85" t="b">
        <v>0</v>
      </c>
      <c r="L388" s="85" t="b">
        <v>0</v>
      </c>
    </row>
    <row r="389" spans="1:12" ht="15">
      <c r="A389" s="85" t="s">
        <v>1924</v>
      </c>
      <c r="B389" s="85" t="s">
        <v>1952</v>
      </c>
      <c r="C389" s="85">
        <v>2</v>
      </c>
      <c r="D389" s="122">
        <v>0.0024828488928674976</v>
      </c>
      <c r="E389" s="122">
        <v>2.1741567592784814</v>
      </c>
      <c r="F389" s="85" t="s">
        <v>1540</v>
      </c>
      <c r="G389" s="85" t="b">
        <v>0</v>
      </c>
      <c r="H389" s="85" t="b">
        <v>0</v>
      </c>
      <c r="I389" s="85" t="b">
        <v>0</v>
      </c>
      <c r="J389" s="85" t="b">
        <v>0</v>
      </c>
      <c r="K389" s="85" t="b">
        <v>0</v>
      </c>
      <c r="L389" s="85" t="b">
        <v>0</v>
      </c>
    </row>
    <row r="390" spans="1:12" ht="15">
      <c r="A390" s="85" t="s">
        <v>1924</v>
      </c>
      <c r="B390" s="85" t="s">
        <v>1941</v>
      </c>
      <c r="C390" s="85">
        <v>2</v>
      </c>
      <c r="D390" s="122">
        <v>0.0024828488928674976</v>
      </c>
      <c r="E390" s="122">
        <v>2.0492180226701815</v>
      </c>
      <c r="F390" s="85" t="s">
        <v>1540</v>
      </c>
      <c r="G390" s="85" t="b">
        <v>0</v>
      </c>
      <c r="H390" s="85" t="b">
        <v>0</v>
      </c>
      <c r="I390" s="85" t="b">
        <v>0</v>
      </c>
      <c r="J390" s="85" t="b">
        <v>0</v>
      </c>
      <c r="K390" s="85" t="b">
        <v>0</v>
      </c>
      <c r="L390" s="85" t="b">
        <v>0</v>
      </c>
    </row>
    <row r="391" spans="1:12" ht="15">
      <c r="A391" s="85" t="s">
        <v>2163</v>
      </c>
      <c r="B391" s="85" t="s">
        <v>1961</v>
      </c>
      <c r="C391" s="85">
        <v>2</v>
      </c>
      <c r="D391" s="122">
        <v>0.0024828488928674976</v>
      </c>
      <c r="E391" s="122">
        <v>2.5720967679505193</v>
      </c>
      <c r="F391" s="85" t="s">
        <v>1540</v>
      </c>
      <c r="G391" s="85" t="b">
        <v>0</v>
      </c>
      <c r="H391" s="85" t="b">
        <v>0</v>
      </c>
      <c r="I391" s="85" t="b">
        <v>0</v>
      </c>
      <c r="J391" s="85" t="b">
        <v>0</v>
      </c>
      <c r="K391" s="85" t="b">
        <v>0</v>
      </c>
      <c r="L391" s="85" t="b">
        <v>0</v>
      </c>
    </row>
    <row r="392" spans="1:12" ht="15">
      <c r="A392" s="85" t="s">
        <v>1683</v>
      </c>
      <c r="B392" s="85" t="s">
        <v>2086</v>
      </c>
      <c r="C392" s="85">
        <v>2</v>
      </c>
      <c r="D392" s="122">
        <v>0.0024828488928674976</v>
      </c>
      <c r="E392" s="122">
        <v>2.146128035678238</v>
      </c>
      <c r="F392" s="85" t="s">
        <v>1540</v>
      </c>
      <c r="G392" s="85" t="b">
        <v>0</v>
      </c>
      <c r="H392" s="85" t="b">
        <v>0</v>
      </c>
      <c r="I392" s="85" t="b">
        <v>0</v>
      </c>
      <c r="J392" s="85" t="b">
        <v>0</v>
      </c>
      <c r="K392" s="85" t="b">
        <v>0</v>
      </c>
      <c r="L392" s="85" t="b">
        <v>0</v>
      </c>
    </row>
    <row r="393" spans="1:12" ht="15">
      <c r="A393" s="85" t="s">
        <v>2141</v>
      </c>
      <c r="B393" s="85" t="s">
        <v>1671</v>
      </c>
      <c r="C393" s="85">
        <v>2</v>
      </c>
      <c r="D393" s="122">
        <v>0.0024828488928674976</v>
      </c>
      <c r="E393" s="122">
        <v>1.5868200247712254</v>
      </c>
      <c r="F393" s="85" t="s">
        <v>1540</v>
      </c>
      <c r="G393" s="85" t="b">
        <v>0</v>
      </c>
      <c r="H393" s="85" t="b">
        <v>1</v>
      </c>
      <c r="I393" s="85" t="b">
        <v>0</v>
      </c>
      <c r="J393" s="85" t="b">
        <v>0</v>
      </c>
      <c r="K393" s="85" t="b">
        <v>0</v>
      </c>
      <c r="L393" s="85" t="b">
        <v>0</v>
      </c>
    </row>
    <row r="394" spans="1:12" ht="15">
      <c r="A394" s="85" t="s">
        <v>1671</v>
      </c>
      <c r="B394" s="85" t="s">
        <v>1918</v>
      </c>
      <c r="C394" s="85">
        <v>2</v>
      </c>
      <c r="D394" s="122">
        <v>0.0024828488928674976</v>
      </c>
      <c r="E394" s="122">
        <v>1.3010299956639813</v>
      </c>
      <c r="F394" s="85" t="s">
        <v>1540</v>
      </c>
      <c r="G394" s="85" t="b">
        <v>0</v>
      </c>
      <c r="H394" s="85" t="b">
        <v>0</v>
      </c>
      <c r="I394" s="85" t="b">
        <v>0</v>
      </c>
      <c r="J394" s="85" t="b">
        <v>0</v>
      </c>
      <c r="K394" s="85" t="b">
        <v>0</v>
      </c>
      <c r="L394" s="85" t="b">
        <v>0</v>
      </c>
    </row>
    <row r="395" spans="1:12" ht="15">
      <c r="A395" s="85" t="s">
        <v>2154</v>
      </c>
      <c r="B395" s="85" t="s">
        <v>1978</v>
      </c>
      <c r="C395" s="85">
        <v>2</v>
      </c>
      <c r="D395" s="122">
        <v>0.0024828488928674976</v>
      </c>
      <c r="E395" s="122">
        <v>2.5720967679505193</v>
      </c>
      <c r="F395" s="85" t="s">
        <v>1540</v>
      </c>
      <c r="G395" s="85" t="b">
        <v>0</v>
      </c>
      <c r="H395" s="85" t="b">
        <v>0</v>
      </c>
      <c r="I395" s="85" t="b">
        <v>0</v>
      </c>
      <c r="J395" s="85" t="b">
        <v>0</v>
      </c>
      <c r="K395" s="85" t="b">
        <v>0</v>
      </c>
      <c r="L395" s="85" t="b">
        <v>0</v>
      </c>
    </row>
    <row r="396" spans="1:12" ht="15">
      <c r="A396" s="85" t="s">
        <v>2015</v>
      </c>
      <c r="B396" s="85" t="s">
        <v>2016</v>
      </c>
      <c r="C396" s="85">
        <v>2</v>
      </c>
      <c r="D396" s="122">
        <v>0.0024828488928674976</v>
      </c>
      <c r="E396" s="122">
        <v>2.396005508894838</v>
      </c>
      <c r="F396" s="85" t="s">
        <v>1540</v>
      </c>
      <c r="G396" s="85" t="b">
        <v>0</v>
      </c>
      <c r="H396" s="85" t="b">
        <v>0</v>
      </c>
      <c r="I396" s="85" t="b">
        <v>0</v>
      </c>
      <c r="J396" s="85" t="b">
        <v>1</v>
      </c>
      <c r="K396" s="85" t="b">
        <v>0</v>
      </c>
      <c r="L396" s="85" t="b">
        <v>0</v>
      </c>
    </row>
    <row r="397" spans="1:12" ht="15">
      <c r="A397" s="85" t="s">
        <v>2016</v>
      </c>
      <c r="B397" s="85" t="s">
        <v>1679</v>
      </c>
      <c r="C397" s="85">
        <v>2</v>
      </c>
      <c r="D397" s="122">
        <v>0.0024828488928674976</v>
      </c>
      <c r="E397" s="122">
        <v>1.6970355045588192</v>
      </c>
      <c r="F397" s="85" t="s">
        <v>1540</v>
      </c>
      <c r="G397" s="85" t="b">
        <v>1</v>
      </c>
      <c r="H397" s="85" t="b">
        <v>0</v>
      </c>
      <c r="I397" s="85" t="b">
        <v>0</v>
      </c>
      <c r="J397" s="85" t="b">
        <v>0</v>
      </c>
      <c r="K397" s="85" t="b">
        <v>0</v>
      </c>
      <c r="L397" s="85" t="b">
        <v>0</v>
      </c>
    </row>
    <row r="398" spans="1:12" ht="15">
      <c r="A398" s="85" t="s">
        <v>1679</v>
      </c>
      <c r="B398" s="85" t="s">
        <v>1671</v>
      </c>
      <c r="C398" s="85">
        <v>2</v>
      </c>
      <c r="D398" s="122">
        <v>0.0024828488928674976</v>
      </c>
      <c r="E398" s="122">
        <v>0.7117587613795254</v>
      </c>
      <c r="F398" s="85" t="s">
        <v>1540</v>
      </c>
      <c r="G398" s="85" t="b">
        <v>0</v>
      </c>
      <c r="H398" s="85" t="b">
        <v>0</v>
      </c>
      <c r="I398" s="85" t="b">
        <v>0</v>
      </c>
      <c r="J398" s="85" t="b">
        <v>0</v>
      </c>
      <c r="K398" s="85" t="b">
        <v>0</v>
      </c>
      <c r="L398" s="85" t="b">
        <v>0</v>
      </c>
    </row>
    <row r="399" spans="1:12" ht="15">
      <c r="A399" s="85" t="s">
        <v>1671</v>
      </c>
      <c r="B399" s="85" t="s">
        <v>1683</v>
      </c>
      <c r="C399" s="85">
        <v>2</v>
      </c>
      <c r="D399" s="122">
        <v>0.0024828488928674976</v>
      </c>
      <c r="E399" s="122">
        <v>1</v>
      </c>
      <c r="F399" s="85" t="s">
        <v>1540</v>
      </c>
      <c r="G399" s="85" t="b">
        <v>0</v>
      </c>
      <c r="H399" s="85" t="b">
        <v>0</v>
      </c>
      <c r="I399" s="85" t="b">
        <v>0</v>
      </c>
      <c r="J399" s="85" t="b">
        <v>0</v>
      </c>
      <c r="K399" s="85" t="b">
        <v>0</v>
      </c>
      <c r="L399" s="85" t="b">
        <v>0</v>
      </c>
    </row>
    <row r="400" spans="1:12" ht="15">
      <c r="A400" s="85" t="s">
        <v>2020</v>
      </c>
      <c r="B400" s="85" t="s">
        <v>1962</v>
      </c>
      <c r="C400" s="85">
        <v>2</v>
      </c>
      <c r="D400" s="122">
        <v>0.0024828488928674976</v>
      </c>
      <c r="E400" s="122">
        <v>2.396005508894838</v>
      </c>
      <c r="F400" s="85" t="s">
        <v>1540</v>
      </c>
      <c r="G400" s="85" t="b">
        <v>0</v>
      </c>
      <c r="H400" s="85" t="b">
        <v>0</v>
      </c>
      <c r="I400" s="85" t="b">
        <v>0</v>
      </c>
      <c r="J400" s="85" t="b">
        <v>0</v>
      </c>
      <c r="K400" s="85" t="b">
        <v>0</v>
      </c>
      <c r="L400" s="85" t="b">
        <v>0</v>
      </c>
    </row>
    <row r="401" spans="1:12" ht="15">
      <c r="A401" s="85" t="s">
        <v>1914</v>
      </c>
      <c r="B401" s="85" t="s">
        <v>2142</v>
      </c>
      <c r="C401" s="85">
        <v>2</v>
      </c>
      <c r="D401" s="122">
        <v>0.0024828488928674976</v>
      </c>
      <c r="E401" s="122">
        <v>2.146128035678238</v>
      </c>
      <c r="F401" s="85" t="s">
        <v>1540</v>
      </c>
      <c r="G401" s="85" t="b">
        <v>0</v>
      </c>
      <c r="H401" s="85" t="b">
        <v>0</v>
      </c>
      <c r="I401" s="85" t="b">
        <v>0</v>
      </c>
      <c r="J401" s="85" t="b">
        <v>0</v>
      </c>
      <c r="K401" s="85" t="b">
        <v>0</v>
      </c>
      <c r="L401" s="85" t="b">
        <v>0</v>
      </c>
    </row>
    <row r="402" spans="1:12" ht="15">
      <c r="A402" s="85" t="s">
        <v>2142</v>
      </c>
      <c r="B402" s="85" t="s">
        <v>1683</v>
      </c>
      <c r="C402" s="85">
        <v>2</v>
      </c>
      <c r="D402" s="122">
        <v>0.0024828488928674976</v>
      </c>
      <c r="E402" s="122">
        <v>2.146128035678238</v>
      </c>
      <c r="F402" s="85" t="s">
        <v>1540</v>
      </c>
      <c r="G402" s="85" t="b">
        <v>0</v>
      </c>
      <c r="H402" s="85" t="b">
        <v>0</v>
      </c>
      <c r="I402" s="85" t="b">
        <v>0</v>
      </c>
      <c r="J402" s="85" t="b">
        <v>0</v>
      </c>
      <c r="K402" s="85" t="b">
        <v>0</v>
      </c>
      <c r="L402" s="85" t="b">
        <v>0</v>
      </c>
    </row>
    <row r="403" spans="1:12" ht="15">
      <c r="A403" s="85" t="s">
        <v>1683</v>
      </c>
      <c r="B403" s="85" t="s">
        <v>2143</v>
      </c>
      <c r="C403" s="85">
        <v>2</v>
      </c>
      <c r="D403" s="122">
        <v>0.0024828488928674976</v>
      </c>
      <c r="E403" s="122">
        <v>2.146128035678238</v>
      </c>
      <c r="F403" s="85" t="s">
        <v>1540</v>
      </c>
      <c r="G403" s="85" t="b">
        <v>0</v>
      </c>
      <c r="H403" s="85" t="b">
        <v>0</v>
      </c>
      <c r="I403" s="85" t="b">
        <v>0</v>
      </c>
      <c r="J403" s="85" t="b">
        <v>0</v>
      </c>
      <c r="K403" s="85" t="b">
        <v>0</v>
      </c>
      <c r="L403" s="85" t="b">
        <v>0</v>
      </c>
    </row>
    <row r="404" spans="1:12" ht="15">
      <c r="A404" s="85" t="s">
        <v>2144</v>
      </c>
      <c r="B404" s="85" t="s">
        <v>1945</v>
      </c>
      <c r="C404" s="85">
        <v>2</v>
      </c>
      <c r="D404" s="122">
        <v>0.0024828488928674976</v>
      </c>
      <c r="E404" s="122">
        <v>2.5720967679505193</v>
      </c>
      <c r="F404" s="85" t="s">
        <v>1540</v>
      </c>
      <c r="G404" s="85" t="b">
        <v>0</v>
      </c>
      <c r="H404" s="85" t="b">
        <v>0</v>
      </c>
      <c r="I404" s="85" t="b">
        <v>0</v>
      </c>
      <c r="J404" s="85" t="b">
        <v>0</v>
      </c>
      <c r="K404" s="85" t="b">
        <v>0</v>
      </c>
      <c r="L404" s="85" t="b">
        <v>0</v>
      </c>
    </row>
    <row r="405" spans="1:12" ht="15">
      <c r="A405" s="85" t="s">
        <v>1945</v>
      </c>
      <c r="B405" s="85" t="s">
        <v>2145</v>
      </c>
      <c r="C405" s="85">
        <v>2</v>
      </c>
      <c r="D405" s="122">
        <v>0.0024828488928674976</v>
      </c>
      <c r="E405" s="122">
        <v>2.5720967679505193</v>
      </c>
      <c r="F405" s="85" t="s">
        <v>1540</v>
      </c>
      <c r="G405" s="85" t="b">
        <v>0</v>
      </c>
      <c r="H405" s="85" t="b">
        <v>0</v>
      </c>
      <c r="I405" s="85" t="b">
        <v>0</v>
      </c>
      <c r="J405" s="85" t="b">
        <v>0</v>
      </c>
      <c r="K405" s="85" t="b">
        <v>0</v>
      </c>
      <c r="L405" s="85" t="b">
        <v>0</v>
      </c>
    </row>
    <row r="406" spans="1:12" ht="15">
      <c r="A406" s="85" t="s">
        <v>1981</v>
      </c>
      <c r="B406" s="85" t="s">
        <v>1982</v>
      </c>
      <c r="C406" s="85">
        <v>2</v>
      </c>
      <c r="D406" s="122">
        <v>0.0024828488928674976</v>
      </c>
      <c r="E406" s="122">
        <v>2.146128035678238</v>
      </c>
      <c r="F406" s="85" t="s">
        <v>1540</v>
      </c>
      <c r="G406" s="85" t="b">
        <v>0</v>
      </c>
      <c r="H406" s="85" t="b">
        <v>0</v>
      </c>
      <c r="I406" s="85" t="b">
        <v>0</v>
      </c>
      <c r="J406" s="85" t="b">
        <v>0</v>
      </c>
      <c r="K406" s="85" t="b">
        <v>0</v>
      </c>
      <c r="L406" s="85" t="b">
        <v>0</v>
      </c>
    </row>
    <row r="407" spans="1:12" ht="15">
      <c r="A407" s="85" t="s">
        <v>1676</v>
      </c>
      <c r="B407" s="85" t="s">
        <v>2146</v>
      </c>
      <c r="C407" s="85">
        <v>2</v>
      </c>
      <c r="D407" s="122">
        <v>0.0024828488928674976</v>
      </c>
      <c r="E407" s="122">
        <v>2.4471580313422194</v>
      </c>
      <c r="F407" s="85" t="s">
        <v>1540</v>
      </c>
      <c r="G407" s="85" t="b">
        <v>0</v>
      </c>
      <c r="H407" s="85" t="b">
        <v>0</v>
      </c>
      <c r="I407" s="85" t="b">
        <v>0</v>
      </c>
      <c r="J407" s="85" t="b">
        <v>0</v>
      </c>
      <c r="K407" s="85" t="b">
        <v>0</v>
      </c>
      <c r="L407" s="85" t="b">
        <v>0</v>
      </c>
    </row>
    <row r="408" spans="1:12" ht="15">
      <c r="A408" s="85" t="s">
        <v>2146</v>
      </c>
      <c r="B408" s="85" t="s">
        <v>1985</v>
      </c>
      <c r="C408" s="85">
        <v>2</v>
      </c>
      <c r="D408" s="122">
        <v>0.0024828488928674976</v>
      </c>
      <c r="E408" s="122">
        <v>2.4471580313422194</v>
      </c>
      <c r="F408" s="85" t="s">
        <v>1540</v>
      </c>
      <c r="G408" s="85" t="b">
        <v>0</v>
      </c>
      <c r="H408" s="85" t="b">
        <v>0</v>
      </c>
      <c r="I408" s="85" t="b">
        <v>0</v>
      </c>
      <c r="J408" s="85" t="b">
        <v>1</v>
      </c>
      <c r="K408" s="85" t="b">
        <v>0</v>
      </c>
      <c r="L408" s="85" t="b">
        <v>0</v>
      </c>
    </row>
    <row r="409" spans="1:12" ht="15">
      <c r="A409" s="85" t="s">
        <v>1985</v>
      </c>
      <c r="B409" s="85" t="s">
        <v>2147</v>
      </c>
      <c r="C409" s="85">
        <v>2</v>
      </c>
      <c r="D409" s="122">
        <v>0.0024828488928674976</v>
      </c>
      <c r="E409" s="122">
        <v>2.4471580313422194</v>
      </c>
      <c r="F409" s="85" t="s">
        <v>1540</v>
      </c>
      <c r="G409" s="85" t="b">
        <v>1</v>
      </c>
      <c r="H409" s="85" t="b">
        <v>0</v>
      </c>
      <c r="I409" s="85" t="b">
        <v>0</v>
      </c>
      <c r="J409" s="85" t="b">
        <v>1</v>
      </c>
      <c r="K409" s="85" t="b">
        <v>0</v>
      </c>
      <c r="L409" s="85" t="b">
        <v>0</v>
      </c>
    </row>
    <row r="410" spans="1:12" ht="15">
      <c r="A410" s="85" t="s">
        <v>2147</v>
      </c>
      <c r="B410" s="85" t="s">
        <v>2148</v>
      </c>
      <c r="C410" s="85">
        <v>2</v>
      </c>
      <c r="D410" s="122">
        <v>0.0024828488928674976</v>
      </c>
      <c r="E410" s="122">
        <v>2.7481880270062002</v>
      </c>
      <c r="F410" s="85" t="s">
        <v>1540</v>
      </c>
      <c r="G410" s="85" t="b">
        <v>1</v>
      </c>
      <c r="H410" s="85" t="b">
        <v>0</v>
      </c>
      <c r="I410" s="85" t="b">
        <v>0</v>
      </c>
      <c r="J410" s="85" t="b">
        <v>1</v>
      </c>
      <c r="K410" s="85" t="b">
        <v>0</v>
      </c>
      <c r="L410" s="85" t="b">
        <v>0</v>
      </c>
    </row>
    <row r="411" spans="1:12" ht="15">
      <c r="A411" s="85" t="s">
        <v>2148</v>
      </c>
      <c r="B411" s="85" t="s">
        <v>2149</v>
      </c>
      <c r="C411" s="85">
        <v>2</v>
      </c>
      <c r="D411" s="122">
        <v>0.0024828488928674976</v>
      </c>
      <c r="E411" s="122">
        <v>2.7481880270062002</v>
      </c>
      <c r="F411" s="85" t="s">
        <v>1540</v>
      </c>
      <c r="G411" s="85" t="b">
        <v>1</v>
      </c>
      <c r="H411" s="85" t="b">
        <v>0</v>
      </c>
      <c r="I411" s="85" t="b">
        <v>0</v>
      </c>
      <c r="J411" s="85" t="b">
        <v>0</v>
      </c>
      <c r="K411" s="85" t="b">
        <v>0</v>
      </c>
      <c r="L411" s="85" t="b">
        <v>0</v>
      </c>
    </row>
    <row r="412" spans="1:12" ht="15">
      <c r="A412" s="85" t="s">
        <v>2149</v>
      </c>
      <c r="B412" s="85" t="s">
        <v>2150</v>
      </c>
      <c r="C412" s="85">
        <v>2</v>
      </c>
      <c r="D412" s="122">
        <v>0.0024828488928674976</v>
      </c>
      <c r="E412" s="122">
        <v>2.7481880270062002</v>
      </c>
      <c r="F412" s="85" t="s">
        <v>1540</v>
      </c>
      <c r="G412" s="85" t="b">
        <v>0</v>
      </c>
      <c r="H412" s="85" t="b">
        <v>0</v>
      </c>
      <c r="I412" s="85" t="b">
        <v>0</v>
      </c>
      <c r="J412" s="85" t="b">
        <v>0</v>
      </c>
      <c r="K412" s="85" t="b">
        <v>0</v>
      </c>
      <c r="L412" s="85" t="b">
        <v>0</v>
      </c>
    </row>
    <row r="413" spans="1:12" ht="15">
      <c r="A413" s="85" t="s">
        <v>2150</v>
      </c>
      <c r="B413" s="85" t="s">
        <v>1681</v>
      </c>
      <c r="C413" s="85">
        <v>2</v>
      </c>
      <c r="D413" s="122">
        <v>0.0024828488928674976</v>
      </c>
      <c r="E413" s="122">
        <v>2.146128035678238</v>
      </c>
      <c r="F413" s="85" t="s">
        <v>1540</v>
      </c>
      <c r="G413" s="85" t="b">
        <v>0</v>
      </c>
      <c r="H413" s="85" t="b">
        <v>0</v>
      </c>
      <c r="I413" s="85" t="b">
        <v>0</v>
      </c>
      <c r="J413" s="85" t="b">
        <v>0</v>
      </c>
      <c r="K413" s="85" t="b">
        <v>0</v>
      </c>
      <c r="L413" s="85" t="b">
        <v>0</v>
      </c>
    </row>
    <row r="414" spans="1:12" ht="15">
      <c r="A414" s="85" t="s">
        <v>1681</v>
      </c>
      <c r="B414" s="85" t="s">
        <v>2018</v>
      </c>
      <c r="C414" s="85">
        <v>2</v>
      </c>
      <c r="D414" s="122">
        <v>0.0024828488928674976</v>
      </c>
      <c r="E414" s="122">
        <v>1.9188842541751756</v>
      </c>
      <c r="F414" s="85" t="s">
        <v>1540</v>
      </c>
      <c r="G414" s="85" t="b">
        <v>0</v>
      </c>
      <c r="H414" s="85" t="b">
        <v>0</v>
      </c>
      <c r="I414" s="85" t="b">
        <v>0</v>
      </c>
      <c r="J414" s="85" t="b">
        <v>0</v>
      </c>
      <c r="K414" s="85" t="b">
        <v>0</v>
      </c>
      <c r="L414" s="85" t="b">
        <v>0</v>
      </c>
    </row>
    <row r="415" spans="1:12" ht="15">
      <c r="A415" s="85" t="s">
        <v>2018</v>
      </c>
      <c r="B415" s="85" t="s">
        <v>2151</v>
      </c>
      <c r="C415" s="85">
        <v>2</v>
      </c>
      <c r="D415" s="122">
        <v>0.0024828488928674976</v>
      </c>
      <c r="E415" s="122">
        <v>2.5720967679505193</v>
      </c>
      <c r="F415" s="85" t="s">
        <v>1540</v>
      </c>
      <c r="G415" s="85" t="b">
        <v>0</v>
      </c>
      <c r="H415" s="85" t="b">
        <v>0</v>
      </c>
      <c r="I415" s="85" t="b">
        <v>0</v>
      </c>
      <c r="J415" s="85" t="b">
        <v>0</v>
      </c>
      <c r="K415" s="85" t="b">
        <v>0</v>
      </c>
      <c r="L415" s="85" t="b">
        <v>0</v>
      </c>
    </row>
    <row r="416" spans="1:12" ht="15">
      <c r="A416" s="85" t="s">
        <v>2139</v>
      </c>
      <c r="B416" s="85" t="s">
        <v>2008</v>
      </c>
      <c r="C416" s="85">
        <v>2</v>
      </c>
      <c r="D416" s="122">
        <v>0.0024828488928674976</v>
      </c>
      <c r="E416" s="122">
        <v>2.5720967679505193</v>
      </c>
      <c r="F416" s="85" t="s">
        <v>1540</v>
      </c>
      <c r="G416" s="85" t="b">
        <v>0</v>
      </c>
      <c r="H416" s="85" t="b">
        <v>0</v>
      </c>
      <c r="I416" s="85" t="b">
        <v>0</v>
      </c>
      <c r="J416" s="85" t="b">
        <v>0</v>
      </c>
      <c r="K416" s="85" t="b">
        <v>0</v>
      </c>
      <c r="L416" s="85" t="b">
        <v>0</v>
      </c>
    </row>
    <row r="417" spans="1:12" ht="15">
      <c r="A417" s="85" t="s">
        <v>1937</v>
      </c>
      <c r="B417" s="85" t="s">
        <v>477</v>
      </c>
      <c r="C417" s="85">
        <v>2</v>
      </c>
      <c r="D417" s="122">
        <v>0.0024828488928674976</v>
      </c>
      <c r="E417" s="122">
        <v>1.3332146790353825</v>
      </c>
      <c r="F417" s="85" t="s">
        <v>1540</v>
      </c>
      <c r="G417" s="85" t="b">
        <v>0</v>
      </c>
      <c r="H417" s="85" t="b">
        <v>0</v>
      </c>
      <c r="I417" s="85" t="b">
        <v>0</v>
      </c>
      <c r="J417" s="85" t="b">
        <v>0</v>
      </c>
      <c r="K417" s="85" t="b">
        <v>0</v>
      </c>
      <c r="L417" s="85" t="b">
        <v>0</v>
      </c>
    </row>
    <row r="418" spans="1:12" ht="15">
      <c r="A418" s="85" t="s">
        <v>2134</v>
      </c>
      <c r="B418" s="85" t="s">
        <v>1984</v>
      </c>
      <c r="C418" s="85">
        <v>2</v>
      </c>
      <c r="D418" s="122">
        <v>0.0024828488928674976</v>
      </c>
      <c r="E418" s="122">
        <v>2.4471580313422194</v>
      </c>
      <c r="F418" s="85" t="s">
        <v>1540</v>
      </c>
      <c r="G418" s="85" t="b">
        <v>0</v>
      </c>
      <c r="H418" s="85" t="b">
        <v>0</v>
      </c>
      <c r="I418" s="85" t="b">
        <v>0</v>
      </c>
      <c r="J418" s="85" t="b">
        <v>0</v>
      </c>
      <c r="K418" s="85" t="b">
        <v>0</v>
      </c>
      <c r="L418" s="85" t="b">
        <v>0</v>
      </c>
    </row>
    <row r="419" spans="1:12" ht="15">
      <c r="A419" s="85" t="s">
        <v>1681</v>
      </c>
      <c r="B419" s="85" t="s">
        <v>1922</v>
      </c>
      <c r="C419" s="85">
        <v>2</v>
      </c>
      <c r="D419" s="122">
        <v>0.0029939354729421686</v>
      </c>
      <c r="E419" s="122">
        <v>1.6178542585111944</v>
      </c>
      <c r="F419" s="85" t="s">
        <v>1540</v>
      </c>
      <c r="G419" s="85" t="b">
        <v>0</v>
      </c>
      <c r="H419" s="85" t="b">
        <v>0</v>
      </c>
      <c r="I419" s="85" t="b">
        <v>0</v>
      </c>
      <c r="J419" s="85" t="b">
        <v>0</v>
      </c>
      <c r="K419" s="85" t="b">
        <v>0</v>
      </c>
      <c r="L419" s="85" t="b">
        <v>0</v>
      </c>
    </row>
    <row r="420" spans="1:12" ht="15">
      <c r="A420" s="85" t="s">
        <v>2032</v>
      </c>
      <c r="B420" s="85" t="s">
        <v>1990</v>
      </c>
      <c r="C420" s="85">
        <v>2</v>
      </c>
      <c r="D420" s="122">
        <v>0.0024828488928674976</v>
      </c>
      <c r="E420" s="122">
        <v>2.5720967679505193</v>
      </c>
      <c r="F420" s="85" t="s">
        <v>1540</v>
      </c>
      <c r="G420" s="85" t="b">
        <v>0</v>
      </c>
      <c r="H420" s="85" t="b">
        <v>0</v>
      </c>
      <c r="I420" s="85" t="b">
        <v>0</v>
      </c>
      <c r="J420" s="85" t="b">
        <v>0</v>
      </c>
      <c r="K420" s="85" t="b">
        <v>0</v>
      </c>
      <c r="L420" s="85" t="b">
        <v>0</v>
      </c>
    </row>
    <row r="421" spans="1:12" ht="15">
      <c r="A421" s="85" t="s">
        <v>2135</v>
      </c>
      <c r="B421" s="85" t="s">
        <v>2136</v>
      </c>
      <c r="C421" s="85">
        <v>2</v>
      </c>
      <c r="D421" s="122">
        <v>0.0024828488928674976</v>
      </c>
      <c r="E421" s="122">
        <v>2.7481880270062002</v>
      </c>
      <c r="F421" s="85" t="s">
        <v>1540</v>
      </c>
      <c r="G421" s="85" t="b">
        <v>0</v>
      </c>
      <c r="H421" s="85" t="b">
        <v>0</v>
      </c>
      <c r="I421" s="85" t="b">
        <v>0</v>
      </c>
      <c r="J421" s="85" t="b">
        <v>0</v>
      </c>
      <c r="K421" s="85" t="b">
        <v>0</v>
      </c>
      <c r="L421" s="85" t="b">
        <v>0</v>
      </c>
    </row>
    <row r="422" spans="1:12" ht="15">
      <c r="A422" s="85" t="s">
        <v>1927</v>
      </c>
      <c r="B422" s="85" t="s">
        <v>2087</v>
      </c>
      <c r="C422" s="85">
        <v>2</v>
      </c>
      <c r="D422" s="122">
        <v>0.0024828488928674976</v>
      </c>
      <c r="E422" s="122">
        <v>2.3502480183341627</v>
      </c>
      <c r="F422" s="85" t="s">
        <v>1540</v>
      </c>
      <c r="G422" s="85" t="b">
        <v>0</v>
      </c>
      <c r="H422" s="85" t="b">
        <v>0</v>
      </c>
      <c r="I422" s="85" t="b">
        <v>0</v>
      </c>
      <c r="J422" s="85" t="b">
        <v>0</v>
      </c>
      <c r="K422" s="85" t="b">
        <v>1</v>
      </c>
      <c r="L422" s="85" t="b">
        <v>0</v>
      </c>
    </row>
    <row r="423" spans="1:12" ht="15">
      <c r="A423" s="85" t="s">
        <v>2087</v>
      </c>
      <c r="B423" s="85" t="s">
        <v>2088</v>
      </c>
      <c r="C423" s="85">
        <v>2</v>
      </c>
      <c r="D423" s="122">
        <v>0.0024828488928674976</v>
      </c>
      <c r="E423" s="122">
        <v>2.7481880270062002</v>
      </c>
      <c r="F423" s="85" t="s">
        <v>1540</v>
      </c>
      <c r="G423" s="85" t="b">
        <v>0</v>
      </c>
      <c r="H423" s="85" t="b">
        <v>1</v>
      </c>
      <c r="I423" s="85" t="b">
        <v>0</v>
      </c>
      <c r="J423" s="85" t="b">
        <v>0</v>
      </c>
      <c r="K423" s="85" t="b">
        <v>0</v>
      </c>
      <c r="L423" s="85" t="b">
        <v>0</v>
      </c>
    </row>
    <row r="424" spans="1:12" ht="15">
      <c r="A424" s="85" t="s">
        <v>2088</v>
      </c>
      <c r="B424" s="85" t="s">
        <v>2089</v>
      </c>
      <c r="C424" s="85">
        <v>2</v>
      </c>
      <c r="D424" s="122">
        <v>0.0024828488928674976</v>
      </c>
      <c r="E424" s="122">
        <v>2.7481880270062002</v>
      </c>
      <c r="F424" s="85" t="s">
        <v>1540</v>
      </c>
      <c r="G424" s="85" t="b">
        <v>0</v>
      </c>
      <c r="H424" s="85" t="b">
        <v>0</v>
      </c>
      <c r="I424" s="85" t="b">
        <v>0</v>
      </c>
      <c r="J424" s="85" t="b">
        <v>0</v>
      </c>
      <c r="K424" s="85" t="b">
        <v>0</v>
      </c>
      <c r="L424" s="85" t="b">
        <v>0</v>
      </c>
    </row>
    <row r="425" spans="1:12" ht="15">
      <c r="A425" s="85" t="s">
        <v>2089</v>
      </c>
      <c r="B425" s="85" t="s">
        <v>2012</v>
      </c>
      <c r="C425" s="85">
        <v>2</v>
      </c>
      <c r="D425" s="122">
        <v>0.0024828488928674976</v>
      </c>
      <c r="E425" s="122">
        <v>2.5720967679505193</v>
      </c>
      <c r="F425" s="85" t="s">
        <v>1540</v>
      </c>
      <c r="G425" s="85" t="b">
        <v>0</v>
      </c>
      <c r="H425" s="85" t="b">
        <v>0</v>
      </c>
      <c r="I425" s="85" t="b">
        <v>0</v>
      </c>
      <c r="J425" s="85" t="b">
        <v>0</v>
      </c>
      <c r="K425" s="85" t="b">
        <v>0</v>
      </c>
      <c r="L425" s="85" t="b">
        <v>0</v>
      </c>
    </row>
    <row r="426" spans="1:12" ht="15">
      <c r="A426" s="85" t="s">
        <v>2012</v>
      </c>
      <c r="B426" s="85" t="s">
        <v>2090</v>
      </c>
      <c r="C426" s="85">
        <v>2</v>
      </c>
      <c r="D426" s="122">
        <v>0.0024828488928674976</v>
      </c>
      <c r="E426" s="122">
        <v>2.5720967679505193</v>
      </c>
      <c r="F426" s="85" t="s">
        <v>1540</v>
      </c>
      <c r="G426" s="85" t="b">
        <v>0</v>
      </c>
      <c r="H426" s="85" t="b">
        <v>0</v>
      </c>
      <c r="I426" s="85" t="b">
        <v>0</v>
      </c>
      <c r="J426" s="85" t="b">
        <v>0</v>
      </c>
      <c r="K426" s="85" t="b">
        <v>0</v>
      </c>
      <c r="L426" s="85" t="b">
        <v>0</v>
      </c>
    </row>
    <row r="427" spans="1:12" ht="15">
      <c r="A427" s="85" t="s">
        <v>2090</v>
      </c>
      <c r="B427" s="85" t="s">
        <v>2091</v>
      </c>
      <c r="C427" s="85">
        <v>2</v>
      </c>
      <c r="D427" s="122">
        <v>0.0024828488928674976</v>
      </c>
      <c r="E427" s="122">
        <v>2.7481880270062002</v>
      </c>
      <c r="F427" s="85" t="s">
        <v>1540</v>
      </c>
      <c r="G427" s="85" t="b">
        <v>0</v>
      </c>
      <c r="H427" s="85" t="b">
        <v>0</v>
      </c>
      <c r="I427" s="85" t="b">
        <v>0</v>
      </c>
      <c r="J427" s="85" t="b">
        <v>0</v>
      </c>
      <c r="K427" s="85" t="b">
        <v>1</v>
      </c>
      <c r="L427" s="85" t="b">
        <v>0</v>
      </c>
    </row>
    <row r="428" spans="1:12" ht="15">
      <c r="A428" s="85" t="s">
        <v>2091</v>
      </c>
      <c r="B428" s="85" t="s">
        <v>2092</v>
      </c>
      <c r="C428" s="85">
        <v>2</v>
      </c>
      <c r="D428" s="122">
        <v>0.0024828488928674976</v>
      </c>
      <c r="E428" s="122">
        <v>2.7481880270062002</v>
      </c>
      <c r="F428" s="85" t="s">
        <v>1540</v>
      </c>
      <c r="G428" s="85" t="b">
        <v>0</v>
      </c>
      <c r="H428" s="85" t="b">
        <v>1</v>
      </c>
      <c r="I428" s="85" t="b">
        <v>0</v>
      </c>
      <c r="J428" s="85" t="b">
        <v>0</v>
      </c>
      <c r="K428" s="85" t="b">
        <v>0</v>
      </c>
      <c r="L428" s="85" t="b">
        <v>0</v>
      </c>
    </row>
    <row r="429" spans="1:12" ht="15">
      <c r="A429" s="85" t="s">
        <v>2092</v>
      </c>
      <c r="B429" s="85" t="s">
        <v>2093</v>
      </c>
      <c r="C429" s="85">
        <v>2</v>
      </c>
      <c r="D429" s="122">
        <v>0.0024828488928674976</v>
      </c>
      <c r="E429" s="122">
        <v>2.7481880270062002</v>
      </c>
      <c r="F429" s="85" t="s">
        <v>1540</v>
      </c>
      <c r="G429" s="85" t="b">
        <v>0</v>
      </c>
      <c r="H429" s="85" t="b">
        <v>0</v>
      </c>
      <c r="I429" s="85" t="b">
        <v>0</v>
      </c>
      <c r="J429" s="85" t="b">
        <v>0</v>
      </c>
      <c r="K429" s="85" t="b">
        <v>0</v>
      </c>
      <c r="L429" s="85" t="b">
        <v>0</v>
      </c>
    </row>
    <row r="430" spans="1:12" ht="15">
      <c r="A430" s="85" t="s">
        <v>2093</v>
      </c>
      <c r="B430" s="85" t="s">
        <v>2013</v>
      </c>
      <c r="C430" s="85">
        <v>2</v>
      </c>
      <c r="D430" s="122">
        <v>0.0024828488928674976</v>
      </c>
      <c r="E430" s="122">
        <v>2.5720967679505193</v>
      </c>
      <c r="F430" s="85" t="s">
        <v>1540</v>
      </c>
      <c r="G430" s="85" t="b">
        <v>0</v>
      </c>
      <c r="H430" s="85" t="b">
        <v>0</v>
      </c>
      <c r="I430" s="85" t="b">
        <v>0</v>
      </c>
      <c r="J430" s="85" t="b">
        <v>0</v>
      </c>
      <c r="K430" s="85" t="b">
        <v>0</v>
      </c>
      <c r="L430" s="85" t="b">
        <v>0</v>
      </c>
    </row>
    <row r="431" spans="1:12" ht="15">
      <c r="A431" s="85" t="s">
        <v>2013</v>
      </c>
      <c r="B431" s="85" t="s">
        <v>2094</v>
      </c>
      <c r="C431" s="85">
        <v>2</v>
      </c>
      <c r="D431" s="122">
        <v>0.0024828488928674976</v>
      </c>
      <c r="E431" s="122">
        <v>2.5720967679505193</v>
      </c>
      <c r="F431" s="85" t="s">
        <v>1540</v>
      </c>
      <c r="G431" s="85" t="b">
        <v>0</v>
      </c>
      <c r="H431" s="85" t="b">
        <v>0</v>
      </c>
      <c r="I431" s="85" t="b">
        <v>0</v>
      </c>
      <c r="J431" s="85" t="b">
        <v>0</v>
      </c>
      <c r="K431" s="85" t="b">
        <v>0</v>
      </c>
      <c r="L431" s="85" t="b">
        <v>0</v>
      </c>
    </row>
    <row r="432" spans="1:12" ht="15">
      <c r="A432" s="85" t="s">
        <v>2094</v>
      </c>
      <c r="B432" s="85" t="s">
        <v>2095</v>
      </c>
      <c r="C432" s="85">
        <v>2</v>
      </c>
      <c r="D432" s="122">
        <v>0.0024828488928674976</v>
      </c>
      <c r="E432" s="122">
        <v>2.7481880270062002</v>
      </c>
      <c r="F432" s="85" t="s">
        <v>1540</v>
      </c>
      <c r="G432" s="85" t="b">
        <v>0</v>
      </c>
      <c r="H432" s="85" t="b">
        <v>0</v>
      </c>
      <c r="I432" s="85" t="b">
        <v>0</v>
      </c>
      <c r="J432" s="85" t="b">
        <v>0</v>
      </c>
      <c r="K432" s="85" t="b">
        <v>0</v>
      </c>
      <c r="L432" s="85" t="b">
        <v>0</v>
      </c>
    </row>
    <row r="433" spans="1:12" ht="15">
      <c r="A433" s="85" t="s">
        <v>1680</v>
      </c>
      <c r="B433" s="85" t="s">
        <v>1679</v>
      </c>
      <c r="C433" s="85">
        <v>2</v>
      </c>
      <c r="D433" s="122">
        <v>0.0024828488928674976</v>
      </c>
      <c r="E433" s="122">
        <v>1.1741567592784816</v>
      </c>
      <c r="F433" s="85" t="s">
        <v>1540</v>
      </c>
      <c r="G433" s="85" t="b">
        <v>0</v>
      </c>
      <c r="H433" s="85" t="b">
        <v>0</v>
      </c>
      <c r="I433" s="85" t="b">
        <v>0</v>
      </c>
      <c r="J433" s="85" t="b">
        <v>0</v>
      </c>
      <c r="K433" s="85" t="b">
        <v>0</v>
      </c>
      <c r="L433" s="85" t="b">
        <v>0</v>
      </c>
    </row>
    <row r="434" spans="1:12" ht="15">
      <c r="A434" s="85" t="s">
        <v>1679</v>
      </c>
      <c r="B434" s="85" t="s">
        <v>2118</v>
      </c>
      <c r="C434" s="85">
        <v>2</v>
      </c>
      <c r="D434" s="122">
        <v>0.0024828488928674976</v>
      </c>
      <c r="E434" s="122">
        <v>1.8731267636145004</v>
      </c>
      <c r="F434" s="85" t="s">
        <v>1540</v>
      </c>
      <c r="G434" s="85" t="b">
        <v>0</v>
      </c>
      <c r="H434" s="85" t="b">
        <v>0</v>
      </c>
      <c r="I434" s="85" t="b">
        <v>0</v>
      </c>
      <c r="J434" s="85" t="b">
        <v>0</v>
      </c>
      <c r="K434" s="85" t="b">
        <v>0</v>
      </c>
      <c r="L434" s="85" t="b">
        <v>0</v>
      </c>
    </row>
    <row r="435" spans="1:12" ht="15">
      <c r="A435" s="85" t="s">
        <v>2118</v>
      </c>
      <c r="B435" s="85" t="s">
        <v>2017</v>
      </c>
      <c r="C435" s="85">
        <v>2</v>
      </c>
      <c r="D435" s="122">
        <v>0.0024828488928674976</v>
      </c>
      <c r="E435" s="122">
        <v>2.5720967679505193</v>
      </c>
      <c r="F435" s="85" t="s">
        <v>1540</v>
      </c>
      <c r="G435" s="85" t="b">
        <v>0</v>
      </c>
      <c r="H435" s="85" t="b">
        <v>0</v>
      </c>
      <c r="I435" s="85" t="b">
        <v>0</v>
      </c>
      <c r="J435" s="85" t="b">
        <v>0</v>
      </c>
      <c r="K435" s="85" t="b">
        <v>0</v>
      </c>
      <c r="L435" s="85" t="b">
        <v>0</v>
      </c>
    </row>
    <row r="436" spans="1:12" ht="15">
      <c r="A436" s="85" t="s">
        <v>2017</v>
      </c>
      <c r="B436" s="85" t="s">
        <v>1977</v>
      </c>
      <c r="C436" s="85">
        <v>2</v>
      </c>
      <c r="D436" s="122">
        <v>0.0024828488928674976</v>
      </c>
      <c r="E436" s="122">
        <v>2.396005508894838</v>
      </c>
      <c r="F436" s="85" t="s">
        <v>1540</v>
      </c>
      <c r="G436" s="85" t="b">
        <v>0</v>
      </c>
      <c r="H436" s="85" t="b">
        <v>0</v>
      </c>
      <c r="I436" s="85" t="b">
        <v>0</v>
      </c>
      <c r="J436" s="85" t="b">
        <v>0</v>
      </c>
      <c r="K436" s="85" t="b">
        <v>0</v>
      </c>
      <c r="L436" s="85" t="b">
        <v>0</v>
      </c>
    </row>
    <row r="437" spans="1:12" ht="15">
      <c r="A437" s="85" t="s">
        <v>1977</v>
      </c>
      <c r="B437" s="85" t="s">
        <v>2119</v>
      </c>
      <c r="C437" s="85">
        <v>2</v>
      </c>
      <c r="D437" s="122">
        <v>0.0024828488928674976</v>
      </c>
      <c r="E437" s="122">
        <v>2.4471580313422194</v>
      </c>
      <c r="F437" s="85" t="s">
        <v>1540</v>
      </c>
      <c r="G437" s="85" t="b">
        <v>0</v>
      </c>
      <c r="H437" s="85" t="b">
        <v>0</v>
      </c>
      <c r="I437" s="85" t="b">
        <v>0</v>
      </c>
      <c r="J437" s="85" t="b">
        <v>0</v>
      </c>
      <c r="K437" s="85" t="b">
        <v>0</v>
      </c>
      <c r="L437" s="85" t="b">
        <v>0</v>
      </c>
    </row>
    <row r="438" spans="1:12" ht="15">
      <c r="A438" s="85" t="s">
        <v>2119</v>
      </c>
      <c r="B438" s="85" t="s">
        <v>2120</v>
      </c>
      <c r="C438" s="85">
        <v>2</v>
      </c>
      <c r="D438" s="122">
        <v>0.0024828488928674976</v>
      </c>
      <c r="E438" s="122">
        <v>2.7481880270062002</v>
      </c>
      <c r="F438" s="85" t="s">
        <v>1540</v>
      </c>
      <c r="G438" s="85" t="b">
        <v>0</v>
      </c>
      <c r="H438" s="85" t="b">
        <v>0</v>
      </c>
      <c r="I438" s="85" t="b">
        <v>0</v>
      </c>
      <c r="J438" s="85" t="b">
        <v>0</v>
      </c>
      <c r="K438" s="85" t="b">
        <v>0</v>
      </c>
      <c r="L438" s="85" t="b">
        <v>0</v>
      </c>
    </row>
    <row r="439" spans="1:12" ht="15">
      <c r="A439" s="85" t="s">
        <v>2120</v>
      </c>
      <c r="B439" s="85" t="s">
        <v>1979</v>
      </c>
      <c r="C439" s="85">
        <v>2</v>
      </c>
      <c r="D439" s="122">
        <v>0.0024828488928674976</v>
      </c>
      <c r="E439" s="122">
        <v>2.4471580313422194</v>
      </c>
      <c r="F439" s="85" t="s">
        <v>1540</v>
      </c>
      <c r="G439" s="85" t="b">
        <v>0</v>
      </c>
      <c r="H439" s="85" t="b">
        <v>0</v>
      </c>
      <c r="I439" s="85" t="b">
        <v>0</v>
      </c>
      <c r="J439" s="85" t="b">
        <v>0</v>
      </c>
      <c r="K439" s="85" t="b">
        <v>0</v>
      </c>
      <c r="L439" s="85" t="b">
        <v>0</v>
      </c>
    </row>
    <row r="440" spans="1:12" ht="15">
      <c r="A440" s="85" t="s">
        <v>1981</v>
      </c>
      <c r="B440" s="85" t="s">
        <v>2121</v>
      </c>
      <c r="C440" s="85">
        <v>2</v>
      </c>
      <c r="D440" s="122">
        <v>0.0024828488928674976</v>
      </c>
      <c r="E440" s="122">
        <v>2.4471580313422194</v>
      </c>
      <c r="F440" s="85" t="s">
        <v>1540</v>
      </c>
      <c r="G440" s="85" t="b">
        <v>0</v>
      </c>
      <c r="H440" s="85" t="b">
        <v>0</v>
      </c>
      <c r="I440" s="85" t="b">
        <v>0</v>
      </c>
      <c r="J440" s="85" t="b">
        <v>0</v>
      </c>
      <c r="K440" s="85" t="b">
        <v>0</v>
      </c>
      <c r="L440" s="85" t="b">
        <v>0</v>
      </c>
    </row>
    <row r="441" spans="1:12" ht="15">
      <c r="A441" s="85" t="s">
        <v>2121</v>
      </c>
      <c r="B441" s="85" t="s">
        <v>1982</v>
      </c>
      <c r="C441" s="85">
        <v>2</v>
      </c>
      <c r="D441" s="122">
        <v>0.0024828488928674976</v>
      </c>
      <c r="E441" s="122">
        <v>2.4471580313422194</v>
      </c>
      <c r="F441" s="85" t="s">
        <v>1540</v>
      </c>
      <c r="G441" s="85" t="b">
        <v>0</v>
      </c>
      <c r="H441" s="85" t="b">
        <v>0</v>
      </c>
      <c r="I441" s="85" t="b">
        <v>0</v>
      </c>
      <c r="J441" s="85" t="b">
        <v>0</v>
      </c>
      <c r="K441" s="85" t="b">
        <v>0</v>
      </c>
      <c r="L441" s="85" t="b">
        <v>0</v>
      </c>
    </row>
    <row r="442" spans="1:12" ht="15">
      <c r="A442" s="85" t="s">
        <v>1676</v>
      </c>
      <c r="B442" s="85" t="s">
        <v>2122</v>
      </c>
      <c r="C442" s="85">
        <v>2</v>
      </c>
      <c r="D442" s="122">
        <v>0.0024828488928674976</v>
      </c>
      <c r="E442" s="122">
        <v>2.4471580313422194</v>
      </c>
      <c r="F442" s="85" t="s">
        <v>1540</v>
      </c>
      <c r="G442" s="85" t="b">
        <v>0</v>
      </c>
      <c r="H442" s="85" t="b">
        <v>0</v>
      </c>
      <c r="I442" s="85" t="b">
        <v>0</v>
      </c>
      <c r="J442" s="85" t="b">
        <v>0</v>
      </c>
      <c r="K442" s="85" t="b">
        <v>0</v>
      </c>
      <c r="L442" s="85" t="b">
        <v>0</v>
      </c>
    </row>
    <row r="443" spans="1:12" ht="15">
      <c r="A443" s="85" t="s">
        <v>2122</v>
      </c>
      <c r="B443" s="85" t="s">
        <v>2123</v>
      </c>
      <c r="C443" s="85">
        <v>2</v>
      </c>
      <c r="D443" s="122">
        <v>0.0024828488928674976</v>
      </c>
      <c r="E443" s="122">
        <v>2.7481880270062002</v>
      </c>
      <c r="F443" s="85" t="s">
        <v>1540</v>
      </c>
      <c r="G443" s="85" t="b">
        <v>0</v>
      </c>
      <c r="H443" s="85" t="b">
        <v>0</v>
      </c>
      <c r="I443" s="85" t="b">
        <v>0</v>
      </c>
      <c r="J443" s="85" t="b">
        <v>0</v>
      </c>
      <c r="K443" s="85" t="b">
        <v>0</v>
      </c>
      <c r="L443" s="85" t="b">
        <v>0</v>
      </c>
    </row>
    <row r="444" spans="1:12" ht="15">
      <c r="A444" s="85" t="s">
        <v>2123</v>
      </c>
      <c r="B444" s="85" t="s">
        <v>2124</v>
      </c>
      <c r="C444" s="85">
        <v>2</v>
      </c>
      <c r="D444" s="122">
        <v>0.0024828488928674976</v>
      </c>
      <c r="E444" s="122">
        <v>2.7481880270062002</v>
      </c>
      <c r="F444" s="85" t="s">
        <v>1540</v>
      </c>
      <c r="G444" s="85" t="b">
        <v>0</v>
      </c>
      <c r="H444" s="85" t="b">
        <v>0</v>
      </c>
      <c r="I444" s="85" t="b">
        <v>0</v>
      </c>
      <c r="J444" s="85" t="b">
        <v>1</v>
      </c>
      <c r="K444" s="85" t="b">
        <v>0</v>
      </c>
      <c r="L444" s="85" t="b">
        <v>0</v>
      </c>
    </row>
    <row r="445" spans="1:12" ht="15">
      <c r="A445" s="85" t="s">
        <v>2124</v>
      </c>
      <c r="B445" s="85" t="s">
        <v>2125</v>
      </c>
      <c r="C445" s="85">
        <v>2</v>
      </c>
      <c r="D445" s="122">
        <v>0.0024828488928674976</v>
      </c>
      <c r="E445" s="122">
        <v>2.7481880270062002</v>
      </c>
      <c r="F445" s="85" t="s">
        <v>1540</v>
      </c>
      <c r="G445" s="85" t="b">
        <v>1</v>
      </c>
      <c r="H445" s="85" t="b">
        <v>0</v>
      </c>
      <c r="I445" s="85" t="b">
        <v>0</v>
      </c>
      <c r="J445" s="85" t="b">
        <v>0</v>
      </c>
      <c r="K445" s="85" t="b">
        <v>0</v>
      </c>
      <c r="L445" s="85" t="b">
        <v>0</v>
      </c>
    </row>
    <row r="446" spans="1:12" ht="15">
      <c r="A446" s="85" t="s">
        <v>1671</v>
      </c>
      <c r="B446" s="85" t="s">
        <v>1686</v>
      </c>
      <c r="C446" s="85">
        <v>2</v>
      </c>
      <c r="D446" s="122">
        <v>0.0024828488928674976</v>
      </c>
      <c r="E446" s="122">
        <v>1.3010299956639813</v>
      </c>
      <c r="F446" s="85" t="s">
        <v>1540</v>
      </c>
      <c r="G446" s="85" t="b">
        <v>0</v>
      </c>
      <c r="H446" s="85" t="b">
        <v>0</v>
      </c>
      <c r="I446" s="85" t="b">
        <v>0</v>
      </c>
      <c r="J446" s="85" t="b">
        <v>1</v>
      </c>
      <c r="K446" s="85" t="b">
        <v>0</v>
      </c>
      <c r="L446" s="85" t="b">
        <v>0</v>
      </c>
    </row>
    <row r="447" spans="1:12" ht="15">
      <c r="A447" s="85" t="s">
        <v>1993</v>
      </c>
      <c r="B447" s="85" t="s">
        <v>1923</v>
      </c>
      <c r="C447" s="85">
        <v>2</v>
      </c>
      <c r="D447" s="122">
        <v>0.0024828488928674976</v>
      </c>
      <c r="E447" s="122">
        <v>2.4471580313422194</v>
      </c>
      <c r="F447" s="85" t="s">
        <v>1540</v>
      </c>
      <c r="G447" s="85" t="b">
        <v>0</v>
      </c>
      <c r="H447" s="85" t="b">
        <v>0</v>
      </c>
      <c r="I447" s="85" t="b">
        <v>0</v>
      </c>
      <c r="J447" s="85" t="b">
        <v>0</v>
      </c>
      <c r="K447" s="85" t="b">
        <v>0</v>
      </c>
      <c r="L447" s="85" t="b">
        <v>0</v>
      </c>
    </row>
    <row r="448" spans="1:12" ht="15">
      <c r="A448" s="85" t="s">
        <v>2107</v>
      </c>
      <c r="B448" s="85" t="s">
        <v>2108</v>
      </c>
      <c r="C448" s="85">
        <v>2</v>
      </c>
      <c r="D448" s="122">
        <v>0.0024828488928674976</v>
      </c>
      <c r="E448" s="122">
        <v>2.7481880270062002</v>
      </c>
      <c r="F448" s="85" t="s">
        <v>1540</v>
      </c>
      <c r="G448" s="85" t="b">
        <v>0</v>
      </c>
      <c r="H448" s="85" t="b">
        <v>0</v>
      </c>
      <c r="I448" s="85" t="b">
        <v>0</v>
      </c>
      <c r="J448" s="85" t="b">
        <v>0</v>
      </c>
      <c r="K448" s="85" t="b">
        <v>0</v>
      </c>
      <c r="L448" s="85" t="b">
        <v>0</v>
      </c>
    </row>
    <row r="449" spans="1:12" ht="15">
      <c r="A449" s="85" t="s">
        <v>2112</v>
      </c>
      <c r="B449" s="85" t="s">
        <v>1913</v>
      </c>
      <c r="C449" s="85">
        <v>2</v>
      </c>
      <c r="D449" s="122">
        <v>0.0024828488928674976</v>
      </c>
      <c r="E449" s="122">
        <v>2.146128035678238</v>
      </c>
      <c r="F449" s="85" t="s">
        <v>1540</v>
      </c>
      <c r="G449" s="85" t="b">
        <v>0</v>
      </c>
      <c r="H449" s="85" t="b">
        <v>0</v>
      </c>
      <c r="I449" s="85" t="b">
        <v>0</v>
      </c>
      <c r="J449" s="85" t="b">
        <v>0</v>
      </c>
      <c r="K449" s="85" t="b">
        <v>0</v>
      </c>
      <c r="L449" s="85" t="b">
        <v>0</v>
      </c>
    </row>
    <row r="450" spans="1:12" ht="15">
      <c r="A450" s="85" t="s">
        <v>1913</v>
      </c>
      <c r="B450" s="85" t="s">
        <v>1946</v>
      </c>
      <c r="C450" s="85">
        <v>2</v>
      </c>
      <c r="D450" s="122">
        <v>0.0024828488928674976</v>
      </c>
      <c r="E450" s="122">
        <v>1.845098040014257</v>
      </c>
      <c r="F450" s="85" t="s">
        <v>1540</v>
      </c>
      <c r="G450" s="85" t="b">
        <v>0</v>
      </c>
      <c r="H450" s="85" t="b">
        <v>0</v>
      </c>
      <c r="I450" s="85" t="b">
        <v>0</v>
      </c>
      <c r="J450" s="85" t="b">
        <v>0</v>
      </c>
      <c r="K450" s="85" t="b">
        <v>0</v>
      </c>
      <c r="L450" s="85" t="b">
        <v>0</v>
      </c>
    </row>
    <row r="451" spans="1:12" ht="15">
      <c r="A451" s="85" t="s">
        <v>1946</v>
      </c>
      <c r="B451" s="85" t="s">
        <v>2113</v>
      </c>
      <c r="C451" s="85">
        <v>2</v>
      </c>
      <c r="D451" s="122">
        <v>0.0024828488928674976</v>
      </c>
      <c r="E451" s="122">
        <v>2.4471580313422194</v>
      </c>
      <c r="F451" s="85" t="s">
        <v>1540</v>
      </c>
      <c r="G451" s="85" t="b">
        <v>0</v>
      </c>
      <c r="H451" s="85" t="b">
        <v>0</v>
      </c>
      <c r="I451" s="85" t="b">
        <v>0</v>
      </c>
      <c r="J451" s="85" t="b">
        <v>0</v>
      </c>
      <c r="K451" s="85" t="b">
        <v>0</v>
      </c>
      <c r="L451" s="85" t="b">
        <v>0</v>
      </c>
    </row>
    <row r="452" spans="1:12" ht="15">
      <c r="A452" s="85" t="s">
        <v>1691</v>
      </c>
      <c r="B452" s="85" t="s">
        <v>1925</v>
      </c>
      <c r="C452" s="85">
        <v>2</v>
      </c>
      <c r="D452" s="122">
        <v>0.0024828488928674976</v>
      </c>
      <c r="E452" s="122">
        <v>2.0280287236002437</v>
      </c>
      <c r="F452" s="85" t="s">
        <v>1540</v>
      </c>
      <c r="G452" s="85" t="b">
        <v>0</v>
      </c>
      <c r="H452" s="85" t="b">
        <v>0</v>
      </c>
      <c r="I452" s="85" t="b">
        <v>0</v>
      </c>
      <c r="J452" s="85" t="b">
        <v>0</v>
      </c>
      <c r="K452" s="85" t="b">
        <v>0</v>
      </c>
      <c r="L452" s="85" t="b">
        <v>0</v>
      </c>
    </row>
    <row r="453" spans="1:12" ht="15">
      <c r="A453" s="85" t="s">
        <v>1925</v>
      </c>
      <c r="B453" s="85" t="s">
        <v>1921</v>
      </c>
      <c r="C453" s="85">
        <v>2</v>
      </c>
      <c r="D453" s="122">
        <v>0.0024828488928674976</v>
      </c>
      <c r="E453" s="122">
        <v>2.396005508894838</v>
      </c>
      <c r="F453" s="85" t="s">
        <v>1540</v>
      </c>
      <c r="G453" s="85" t="b">
        <v>0</v>
      </c>
      <c r="H453" s="85" t="b">
        <v>0</v>
      </c>
      <c r="I453" s="85" t="b">
        <v>0</v>
      </c>
      <c r="J453" s="85" t="b">
        <v>0</v>
      </c>
      <c r="K453" s="85" t="b">
        <v>0</v>
      </c>
      <c r="L453" s="85" t="b">
        <v>0</v>
      </c>
    </row>
    <row r="454" spans="1:12" ht="15">
      <c r="A454" s="85" t="s">
        <v>2007</v>
      </c>
      <c r="B454" s="85" t="s">
        <v>224</v>
      </c>
      <c r="C454" s="85">
        <v>2</v>
      </c>
      <c r="D454" s="122">
        <v>0.0024828488928674976</v>
      </c>
      <c r="E454" s="122">
        <v>2.7481880270062002</v>
      </c>
      <c r="F454" s="85" t="s">
        <v>1540</v>
      </c>
      <c r="G454" s="85" t="b">
        <v>0</v>
      </c>
      <c r="H454" s="85" t="b">
        <v>0</v>
      </c>
      <c r="I454" s="85" t="b">
        <v>0</v>
      </c>
      <c r="J454" s="85" t="b">
        <v>0</v>
      </c>
      <c r="K454" s="85" t="b">
        <v>0</v>
      </c>
      <c r="L454" s="85" t="b">
        <v>0</v>
      </c>
    </row>
    <row r="455" spans="1:12" ht="15">
      <c r="A455" s="85" t="s">
        <v>1953</v>
      </c>
      <c r="B455" s="85" t="s">
        <v>1933</v>
      </c>
      <c r="C455" s="85">
        <v>2</v>
      </c>
      <c r="D455" s="122">
        <v>0.0024828488928674976</v>
      </c>
      <c r="E455" s="122">
        <v>2.271066772286538</v>
      </c>
      <c r="F455" s="85" t="s">
        <v>1540</v>
      </c>
      <c r="G455" s="85" t="b">
        <v>0</v>
      </c>
      <c r="H455" s="85" t="b">
        <v>0</v>
      </c>
      <c r="I455" s="85" t="b">
        <v>0</v>
      </c>
      <c r="J455" s="85" t="b">
        <v>0</v>
      </c>
      <c r="K455" s="85" t="b">
        <v>0</v>
      </c>
      <c r="L455" s="85" t="b">
        <v>0</v>
      </c>
    </row>
    <row r="456" spans="1:12" ht="15">
      <c r="A456" s="85" t="s">
        <v>1933</v>
      </c>
      <c r="B456" s="85" t="s">
        <v>2035</v>
      </c>
      <c r="C456" s="85">
        <v>2</v>
      </c>
      <c r="D456" s="122">
        <v>0.0024828488928674976</v>
      </c>
      <c r="E456" s="122">
        <v>2.4471580313422194</v>
      </c>
      <c r="F456" s="85" t="s">
        <v>1540</v>
      </c>
      <c r="G456" s="85" t="b">
        <v>0</v>
      </c>
      <c r="H456" s="85" t="b">
        <v>0</v>
      </c>
      <c r="I456" s="85" t="b">
        <v>0</v>
      </c>
      <c r="J456" s="85" t="b">
        <v>0</v>
      </c>
      <c r="K456" s="85" t="b">
        <v>0</v>
      </c>
      <c r="L456" s="85" t="b">
        <v>0</v>
      </c>
    </row>
    <row r="457" spans="1:12" ht="15">
      <c r="A457" s="85" t="s">
        <v>2035</v>
      </c>
      <c r="B457" s="85" t="s">
        <v>2036</v>
      </c>
      <c r="C457" s="85">
        <v>2</v>
      </c>
      <c r="D457" s="122">
        <v>0.0024828488928674976</v>
      </c>
      <c r="E457" s="122">
        <v>2.7481880270062002</v>
      </c>
      <c r="F457" s="85" t="s">
        <v>1540</v>
      </c>
      <c r="G457" s="85" t="b">
        <v>0</v>
      </c>
      <c r="H457" s="85" t="b">
        <v>0</v>
      </c>
      <c r="I457" s="85" t="b">
        <v>0</v>
      </c>
      <c r="J457" s="85" t="b">
        <v>0</v>
      </c>
      <c r="K457" s="85" t="b">
        <v>0</v>
      </c>
      <c r="L457" s="85" t="b">
        <v>0</v>
      </c>
    </row>
    <row r="458" spans="1:12" ht="15">
      <c r="A458" s="85" t="s">
        <v>2036</v>
      </c>
      <c r="B458" s="85" t="s">
        <v>2037</v>
      </c>
      <c r="C458" s="85">
        <v>2</v>
      </c>
      <c r="D458" s="122">
        <v>0.0024828488928674976</v>
      </c>
      <c r="E458" s="122">
        <v>2.7481880270062002</v>
      </c>
      <c r="F458" s="85" t="s">
        <v>1540</v>
      </c>
      <c r="G458" s="85" t="b">
        <v>0</v>
      </c>
      <c r="H458" s="85" t="b">
        <v>0</v>
      </c>
      <c r="I458" s="85" t="b">
        <v>0</v>
      </c>
      <c r="J458" s="85" t="b">
        <v>0</v>
      </c>
      <c r="K458" s="85" t="b">
        <v>0</v>
      </c>
      <c r="L458" s="85" t="b">
        <v>0</v>
      </c>
    </row>
    <row r="459" spans="1:12" ht="15">
      <c r="A459" s="85" t="s">
        <v>2037</v>
      </c>
      <c r="B459" s="85" t="s">
        <v>2038</v>
      </c>
      <c r="C459" s="85">
        <v>2</v>
      </c>
      <c r="D459" s="122">
        <v>0.0024828488928674976</v>
      </c>
      <c r="E459" s="122">
        <v>2.7481880270062002</v>
      </c>
      <c r="F459" s="85" t="s">
        <v>1540</v>
      </c>
      <c r="G459" s="85" t="b">
        <v>0</v>
      </c>
      <c r="H459" s="85" t="b">
        <v>0</v>
      </c>
      <c r="I459" s="85" t="b">
        <v>0</v>
      </c>
      <c r="J459" s="85" t="b">
        <v>0</v>
      </c>
      <c r="K459" s="85" t="b">
        <v>0</v>
      </c>
      <c r="L459" s="85" t="b">
        <v>0</v>
      </c>
    </row>
    <row r="460" spans="1:12" ht="15">
      <c r="A460" s="85" t="s">
        <v>2038</v>
      </c>
      <c r="B460" s="85" t="s">
        <v>1954</v>
      </c>
      <c r="C460" s="85">
        <v>2</v>
      </c>
      <c r="D460" s="122">
        <v>0.0024828488928674976</v>
      </c>
      <c r="E460" s="122">
        <v>2.5720967679505193</v>
      </c>
      <c r="F460" s="85" t="s">
        <v>1540</v>
      </c>
      <c r="G460" s="85" t="b">
        <v>0</v>
      </c>
      <c r="H460" s="85" t="b">
        <v>0</v>
      </c>
      <c r="I460" s="85" t="b">
        <v>0</v>
      </c>
      <c r="J460" s="85" t="b">
        <v>0</v>
      </c>
      <c r="K460" s="85" t="b">
        <v>0</v>
      </c>
      <c r="L460" s="85" t="b">
        <v>0</v>
      </c>
    </row>
    <row r="461" spans="1:12" ht="15">
      <c r="A461" s="85" t="s">
        <v>1954</v>
      </c>
      <c r="B461" s="85" t="s">
        <v>1944</v>
      </c>
      <c r="C461" s="85">
        <v>2</v>
      </c>
      <c r="D461" s="122">
        <v>0.0024828488928674976</v>
      </c>
      <c r="E461" s="122">
        <v>2.271066772286538</v>
      </c>
      <c r="F461" s="85" t="s">
        <v>1540</v>
      </c>
      <c r="G461" s="85" t="b">
        <v>0</v>
      </c>
      <c r="H461" s="85" t="b">
        <v>0</v>
      </c>
      <c r="I461" s="85" t="b">
        <v>0</v>
      </c>
      <c r="J461" s="85" t="b">
        <v>0</v>
      </c>
      <c r="K461" s="85" t="b">
        <v>0</v>
      </c>
      <c r="L461" s="85" t="b">
        <v>0</v>
      </c>
    </row>
    <row r="462" spans="1:12" ht="15">
      <c r="A462" s="85" t="s">
        <v>1944</v>
      </c>
      <c r="B462" s="85" t="s">
        <v>2039</v>
      </c>
      <c r="C462" s="85">
        <v>2</v>
      </c>
      <c r="D462" s="122">
        <v>0.0024828488928674976</v>
      </c>
      <c r="E462" s="122">
        <v>2.4471580313422194</v>
      </c>
      <c r="F462" s="85" t="s">
        <v>1540</v>
      </c>
      <c r="G462" s="85" t="b">
        <v>0</v>
      </c>
      <c r="H462" s="85" t="b">
        <v>0</v>
      </c>
      <c r="I462" s="85" t="b">
        <v>0</v>
      </c>
      <c r="J462" s="85" t="b">
        <v>0</v>
      </c>
      <c r="K462" s="85" t="b">
        <v>0</v>
      </c>
      <c r="L462" s="85" t="b">
        <v>0</v>
      </c>
    </row>
    <row r="463" spans="1:12" ht="15">
      <c r="A463" s="85" t="s">
        <v>2039</v>
      </c>
      <c r="B463" s="85" t="s">
        <v>1991</v>
      </c>
      <c r="C463" s="85">
        <v>2</v>
      </c>
      <c r="D463" s="122">
        <v>0.0024828488928674976</v>
      </c>
      <c r="E463" s="122">
        <v>2.5720967679505193</v>
      </c>
      <c r="F463" s="85" t="s">
        <v>1540</v>
      </c>
      <c r="G463" s="85" t="b">
        <v>0</v>
      </c>
      <c r="H463" s="85" t="b">
        <v>0</v>
      </c>
      <c r="I463" s="85" t="b">
        <v>0</v>
      </c>
      <c r="J463" s="85" t="b">
        <v>0</v>
      </c>
      <c r="K463" s="85" t="b">
        <v>0</v>
      </c>
      <c r="L463" s="85" t="b">
        <v>0</v>
      </c>
    </row>
    <row r="464" spans="1:12" ht="15">
      <c r="A464" s="85" t="s">
        <v>1991</v>
      </c>
      <c r="B464" s="85" t="s">
        <v>2040</v>
      </c>
      <c r="C464" s="85">
        <v>2</v>
      </c>
      <c r="D464" s="122">
        <v>0.0024828488928674976</v>
      </c>
      <c r="E464" s="122">
        <v>2.5720967679505193</v>
      </c>
      <c r="F464" s="85" t="s">
        <v>1540</v>
      </c>
      <c r="G464" s="85" t="b">
        <v>0</v>
      </c>
      <c r="H464" s="85" t="b">
        <v>0</v>
      </c>
      <c r="I464" s="85" t="b">
        <v>0</v>
      </c>
      <c r="J464" s="85" t="b">
        <v>1</v>
      </c>
      <c r="K464" s="85" t="b">
        <v>0</v>
      </c>
      <c r="L464" s="85" t="b">
        <v>0</v>
      </c>
    </row>
    <row r="465" spans="1:12" ht="15">
      <c r="A465" s="85" t="s">
        <v>2040</v>
      </c>
      <c r="B465" s="85" t="s">
        <v>2041</v>
      </c>
      <c r="C465" s="85">
        <v>2</v>
      </c>
      <c r="D465" s="122">
        <v>0.0024828488928674976</v>
      </c>
      <c r="E465" s="122">
        <v>2.7481880270062002</v>
      </c>
      <c r="F465" s="85" t="s">
        <v>1540</v>
      </c>
      <c r="G465" s="85" t="b">
        <v>1</v>
      </c>
      <c r="H465" s="85" t="b">
        <v>0</v>
      </c>
      <c r="I465" s="85" t="b">
        <v>0</v>
      </c>
      <c r="J465" s="85" t="b">
        <v>0</v>
      </c>
      <c r="K465" s="85" t="b">
        <v>0</v>
      </c>
      <c r="L465" s="85" t="b">
        <v>0</v>
      </c>
    </row>
    <row r="466" spans="1:12" ht="15">
      <c r="A466" s="85" t="s">
        <v>2041</v>
      </c>
      <c r="B466" s="85" t="s">
        <v>2042</v>
      </c>
      <c r="C466" s="85">
        <v>2</v>
      </c>
      <c r="D466" s="122">
        <v>0.0024828488928674976</v>
      </c>
      <c r="E466" s="122">
        <v>2.7481880270062002</v>
      </c>
      <c r="F466" s="85" t="s">
        <v>1540</v>
      </c>
      <c r="G466" s="85" t="b">
        <v>0</v>
      </c>
      <c r="H466" s="85" t="b">
        <v>0</v>
      </c>
      <c r="I466" s="85" t="b">
        <v>0</v>
      </c>
      <c r="J466" s="85" t="b">
        <v>0</v>
      </c>
      <c r="K466" s="85" t="b">
        <v>0</v>
      </c>
      <c r="L466" s="85" t="b">
        <v>0</v>
      </c>
    </row>
    <row r="467" spans="1:12" ht="15">
      <c r="A467" s="85" t="s">
        <v>1695</v>
      </c>
      <c r="B467" s="85" t="s">
        <v>2169</v>
      </c>
      <c r="C467" s="85">
        <v>2</v>
      </c>
      <c r="D467" s="122">
        <v>0.0024828488928674976</v>
      </c>
      <c r="E467" s="122">
        <v>2.271066772286538</v>
      </c>
      <c r="F467" s="85" t="s">
        <v>1540</v>
      </c>
      <c r="G467" s="85" t="b">
        <v>1</v>
      </c>
      <c r="H467" s="85" t="b">
        <v>0</v>
      </c>
      <c r="I467" s="85" t="b">
        <v>0</v>
      </c>
      <c r="J467" s="85" t="b">
        <v>0</v>
      </c>
      <c r="K467" s="85" t="b">
        <v>0</v>
      </c>
      <c r="L467" s="85" t="b">
        <v>0</v>
      </c>
    </row>
    <row r="468" spans="1:12" ht="15">
      <c r="A468" s="85" t="s">
        <v>2169</v>
      </c>
      <c r="B468" s="85" t="s">
        <v>2170</v>
      </c>
      <c r="C468" s="85">
        <v>2</v>
      </c>
      <c r="D468" s="122">
        <v>0.0024828488928674976</v>
      </c>
      <c r="E468" s="122">
        <v>2.7481880270062002</v>
      </c>
      <c r="F468" s="85" t="s">
        <v>1540</v>
      </c>
      <c r="G468" s="85" t="b">
        <v>0</v>
      </c>
      <c r="H468" s="85" t="b">
        <v>0</v>
      </c>
      <c r="I468" s="85" t="b">
        <v>0</v>
      </c>
      <c r="J468" s="85" t="b">
        <v>0</v>
      </c>
      <c r="K468" s="85" t="b">
        <v>0</v>
      </c>
      <c r="L468" s="85" t="b">
        <v>0</v>
      </c>
    </row>
    <row r="469" spans="1:12" ht="15">
      <c r="A469" s="85" t="s">
        <v>2170</v>
      </c>
      <c r="B469" s="85" t="s">
        <v>2171</v>
      </c>
      <c r="C469" s="85">
        <v>2</v>
      </c>
      <c r="D469" s="122">
        <v>0.0024828488928674976</v>
      </c>
      <c r="E469" s="122">
        <v>2.7481880270062002</v>
      </c>
      <c r="F469" s="85" t="s">
        <v>1540</v>
      </c>
      <c r="G469" s="85" t="b">
        <v>0</v>
      </c>
      <c r="H469" s="85" t="b">
        <v>0</v>
      </c>
      <c r="I469" s="85" t="b">
        <v>0</v>
      </c>
      <c r="J469" s="85" t="b">
        <v>0</v>
      </c>
      <c r="K469" s="85" t="b">
        <v>0</v>
      </c>
      <c r="L469" s="85" t="b">
        <v>0</v>
      </c>
    </row>
    <row r="470" spans="1:12" ht="15">
      <c r="A470" s="85" t="s">
        <v>2171</v>
      </c>
      <c r="B470" s="85" t="s">
        <v>2172</v>
      </c>
      <c r="C470" s="85">
        <v>2</v>
      </c>
      <c r="D470" s="122">
        <v>0.0024828488928674976</v>
      </c>
      <c r="E470" s="122">
        <v>2.7481880270062002</v>
      </c>
      <c r="F470" s="85" t="s">
        <v>1540</v>
      </c>
      <c r="G470" s="85" t="b">
        <v>0</v>
      </c>
      <c r="H470" s="85" t="b">
        <v>0</v>
      </c>
      <c r="I470" s="85" t="b">
        <v>0</v>
      </c>
      <c r="J470" s="85" t="b">
        <v>0</v>
      </c>
      <c r="K470" s="85" t="b">
        <v>0</v>
      </c>
      <c r="L470" s="85" t="b">
        <v>0</v>
      </c>
    </row>
    <row r="471" spans="1:12" ht="15">
      <c r="A471" s="85" t="s">
        <v>2172</v>
      </c>
      <c r="B471" s="85" t="s">
        <v>2011</v>
      </c>
      <c r="C471" s="85">
        <v>2</v>
      </c>
      <c r="D471" s="122">
        <v>0.0024828488928674976</v>
      </c>
      <c r="E471" s="122">
        <v>2.7481880270062002</v>
      </c>
      <c r="F471" s="85" t="s">
        <v>1540</v>
      </c>
      <c r="G471" s="85" t="b">
        <v>0</v>
      </c>
      <c r="H471" s="85" t="b">
        <v>0</v>
      </c>
      <c r="I471" s="85" t="b">
        <v>0</v>
      </c>
      <c r="J471" s="85" t="b">
        <v>0</v>
      </c>
      <c r="K471" s="85" t="b">
        <v>0</v>
      </c>
      <c r="L471" s="85" t="b">
        <v>0</v>
      </c>
    </row>
    <row r="472" spans="1:12" ht="15">
      <c r="A472" s="85" t="s">
        <v>2011</v>
      </c>
      <c r="B472" s="85" t="s">
        <v>2173</v>
      </c>
      <c r="C472" s="85">
        <v>2</v>
      </c>
      <c r="D472" s="122">
        <v>0.0024828488928674976</v>
      </c>
      <c r="E472" s="122">
        <v>2.7481880270062002</v>
      </c>
      <c r="F472" s="85" t="s">
        <v>1540</v>
      </c>
      <c r="G472" s="85" t="b">
        <v>0</v>
      </c>
      <c r="H472" s="85" t="b">
        <v>0</v>
      </c>
      <c r="I472" s="85" t="b">
        <v>0</v>
      </c>
      <c r="J472" s="85" t="b">
        <v>0</v>
      </c>
      <c r="K472" s="85" t="b">
        <v>0</v>
      </c>
      <c r="L472" s="85" t="b">
        <v>0</v>
      </c>
    </row>
    <row r="473" spans="1:12" ht="15">
      <c r="A473" s="85" t="s">
        <v>2173</v>
      </c>
      <c r="B473" s="85" t="s">
        <v>2174</v>
      </c>
      <c r="C473" s="85">
        <v>2</v>
      </c>
      <c r="D473" s="122">
        <v>0.0024828488928674976</v>
      </c>
      <c r="E473" s="122">
        <v>2.7481880270062002</v>
      </c>
      <c r="F473" s="85" t="s">
        <v>1540</v>
      </c>
      <c r="G473" s="85" t="b">
        <v>0</v>
      </c>
      <c r="H473" s="85" t="b">
        <v>0</v>
      </c>
      <c r="I473" s="85" t="b">
        <v>0</v>
      </c>
      <c r="J473" s="85" t="b">
        <v>0</v>
      </c>
      <c r="K473" s="85" t="b">
        <v>0</v>
      </c>
      <c r="L473" s="85" t="b">
        <v>0</v>
      </c>
    </row>
    <row r="474" spans="1:12" ht="15">
      <c r="A474" s="85" t="s">
        <v>2174</v>
      </c>
      <c r="B474" s="85" t="s">
        <v>1975</v>
      </c>
      <c r="C474" s="85">
        <v>2</v>
      </c>
      <c r="D474" s="122">
        <v>0.0024828488928674976</v>
      </c>
      <c r="E474" s="122">
        <v>2.4471580313422194</v>
      </c>
      <c r="F474" s="85" t="s">
        <v>1540</v>
      </c>
      <c r="G474" s="85" t="b">
        <v>0</v>
      </c>
      <c r="H474" s="85" t="b">
        <v>0</v>
      </c>
      <c r="I474" s="85" t="b">
        <v>0</v>
      </c>
      <c r="J474" s="85" t="b">
        <v>0</v>
      </c>
      <c r="K474" s="85" t="b">
        <v>0</v>
      </c>
      <c r="L474" s="85" t="b">
        <v>0</v>
      </c>
    </row>
    <row r="475" spans="1:12" ht="15">
      <c r="A475" s="85" t="s">
        <v>1975</v>
      </c>
      <c r="B475" s="85" t="s">
        <v>477</v>
      </c>
      <c r="C475" s="85">
        <v>2</v>
      </c>
      <c r="D475" s="122">
        <v>0.0024828488928674976</v>
      </c>
      <c r="E475" s="122">
        <v>1.0321846833714012</v>
      </c>
      <c r="F475" s="85" t="s">
        <v>1540</v>
      </c>
      <c r="G475" s="85" t="b">
        <v>0</v>
      </c>
      <c r="H475" s="85" t="b">
        <v>0</v>
      </c>
      <c r="I475" s="85" t="b">
        <v>0</v>
      </c>
      <c r="J475" s="85" t="b">
        <v>0</v>
      </c>
      <c r="K475" s="85" t="b">
        <v>0</v>
      </c>
      <c r="L475" s="85" t="b">
        <v>0</v>
      </c>
    </row>
    <row r="476" spans="1:12" ht="15">
      <c r="A476" s="85" t="s">
        <v>477</v>
      </c>
      <c r="B476" s="85" t="s">
        <v>1626</v>
      </c>
      <c r="C476" s="85">
        <v>2</v>
      </c>
      <c r="D476" s="122">
        <v>0.0024828488928674976</v>
      </c>
      <c r="E476" s="122">
        <v>1.4929155219028944</v>
      </c>
      <c r="F476" s="85" t="s">
        <v>1540</v>
      </c>
      <c r="G476" s="85" t="b">
        <v>0</v>
      </c>
      <c r="H476" s="85" t="b">
        <v>0</v>
      </c>
      <c r="I476" s="85" t="b">
        <v>0</v>
      </c>
      <c r="J476" s="85" t="b">
        <v>0</v>
      </c>
      <c r="K476" s="85" t="b">
        <v>0</v>
      </c>
      <c r="L476" s="85" t="b">
        <v>0</v>
      </c>
    </row>
    <row r="477" spans="1:12" ht="15">
      <c r="A477" s="85" t="s">
        <v>237</v>
      </c>
      <c r="B477" s="85" t="s">
        <v>1678</v>
      </c>
      <c r="C477" s="85">
        <v>2</v>
      </c>
      <c r="D477" s="122">
        <v>0.0024828488928674976</v>
      </c>
      <c r="E477" s="122">
        <v>1.6970355045588192</v>
      </c>
      <c r="F477" s="85" t="s">
        <v>1540</v>
      </c>
      <c r="G477" s="85" t="b">
        <v>0</v>
      </c>
      <c r="H477" s="85" t="b">
        <v>0</v>
      </c>
      <c r="I477" s="85" t="b">
        <v>0</v>
      </c>
      <c r="J477" s="85" t="b">
        <v>0</v>
      </c>
      <c r="K477" s="85" t="b">
        <v>0</v>
      </c>
      <c r="L477" s="85" t="b">
        <v>0</v>
      </c>
    </row>
    <row r="478" spans="1:12" ht="15">
      <c r="A478" s="85" t="s">
        <v>237</v>
      </c>
      <c r="B478" s="85" t="s">
        <v>1911</v>
      </c>
      <c r="C478" s="85">
        <v>2</v>
      </c>
      <c r="D478" s="122">
        <v>0.0024828488928674976</v>
      </c>
      <c r="E478" s="122">
        <v>2.3502480183341627</v>
      </c>
      <c r="F478" s="85" t="s">
        <v>1540</v>
      </c>
      <c r="G478" s="85" t="b">
        <v>0</v>
      </c>
      <c r="H478" s="85" t="b">
        <v>0</v>
      </c>
      <c r="I478" s="85" t="b">
        <v>0</v>
      </c>
      <c r="J478" s="85" t="b">
        <v>0</v>
      </c>
      <c r="K478" s="85" t="b">
        <v>0</v>
      </c>
      <c r="L478" s="85" t="b">
        <v>0</v>
      </c>
    </row>
    <row r="479" spans="1:12" ht="15">
      <c r="A479" s="85" t="s">
        <v>1671</v>
      </c>
      <c r="B479" s="85" t="s">
        <v>1672</v>
      </c>
      <c r="C479" s="85">
        <v>6</v>
      </c>
      <c r="D479" s="122">
        <v>0.015479968457541413</v>
      </c>
      <c r="E479" s="122">
        <v>1.1101303824067192</v>
      </c>
      <c r="F479" s="85" t="s">
        <v>1541</v>
      </c>
      <c r="G479" s="85" t="b">
        <v>0</v>
      </c>
      <c r="H479" s="85" t="b">
        <v>0</v>
      </c>
      <c r="I479" s="85" t="b">
        <v>0</v>
      </c>
      <c r="J479" s="85" t="b">
        <v>0</v>
      </c>
      <c r="K479" s="85" t="b">
        <v>0</v>
      </c>
      <c r="L479" s="85" t="b">
        <v>0</v>
      </c>
    </row>
    <row r="480" spans="1:12" ht="15">
      <c r="A480" s="85" t="s">
        <v>477</v>
      </c>
      <c r="B480" s="85" t="s">
        <v>1615</v>
      </c>
      <c r="C480" s="85">
        <v>3</v>
      </c>
      <c r="D480" s="122">
        <v>0.010970791262018614</v>
      </c>
      <c r="E480" s="122">
        <v>1.5774917998372253</v>
      </c>
      <c r="F480" s="85" t="s">
        <v>1541</v>
      </c>
      <c r="G480" s="85" t="b">
        <v>0</v>
      </c>
      <c r="H480" s="85" t="b">
        <v>0</v>
      </c>
      <c r="I480" s="85" t="b">
        <v>0</v>
      </c>
      <c r="J480" s="85" t="b">
        <v>0</v>
      </c>
      <c r="K480" s="85" t="b">
        <v>0</v>
      </c>
      <c r="L480" s="85" t="b">
        <v>0</v>
      </c>
    </row>
    <row r="481" spans="1:12" ht="15">
      <c r="A481" s="85" t="s">
        <v>1680</v>
      </c>
      <c r="B481" s="85" t="s">
        <v>1672</v>
      </c>
      <c r="C481" s="85">
        <v>2</v>
      </c>
      <c r="D481" s="122">
        <v>0.009023484715672745</v>
      </c>
      <c r="E481" s="122">
        <v>1.0589778599593378</v>
      </c>
      <c r="F481" s="85" t="s">
        <v>1541</v>
      </c>
      <c r="G481" s="85" t="b">
        <v>0</v>
      </c>
      <c r="H481" s="85" t="b">
        <v>0</v>
      </c>
      <c r="I481" s="85" t="b">
        <v>0</v>
      </c>
      <c r="J481" s="85" t="b">
        <v>0</v>
      </c>
      <c r="K481" s="85" t="b">
        <v>0</v>
      </c>
      <c r="L481" s="85" t="b">
        <v>0</v>
      </c>
    </row>
    <row r="482" spans="1:12" ht="15">
      <c r="A482" s="85" t="s">
        <v>1686</v>
      </c>
      <c r="B482" s="85" t="s">
        <v>1672</v>
      </c>
      <c r="C482" s="85">
        <v>2</v>
      </c>
      <c r="D482" s="122">
        <v>0.009023484715672745</v>
      </c>
      <c r="E482" s="122">
        <v>1.2350691190150191</v>
      </c>
      <c r="F482" s="85" t="s">
        <v>1541</v>
      </c>
      <c r="G482" s="85" t="b">
        <v>1</v>
      </c>
      <c r="H482" s="85" t="b">
        <v>0</v>
      </c>
      <c r="I482" s="85" t="b">
        <v>0</v>
      </c>
      <c r="J482" s="85" t="b">
        <v>0</v>
      </c>
      <c r="K482" s="85" t="b">
        <v>0</v>
      </c>
      <c r="L482" s="85" t="b">
        <v>0</v>
      </c>
    </row>
    <row r="483" spans="1:12" ht="15">
      <c r="A483" s="85" t="s">
        <v>231</v>
      </c>
      <c r="B483" s="85" t="s">
        <v>237</v>
      </c>
      <c r="C483" s="85">
        <v>6</v>
      </c>
      <c r="D483" s="122">
        <v>0</v>
      </c>
      <c r="E483" s="122">
        <v>0.3357921019231931</v>
      </c>
      <c r="F483" s="85" t="s">
        <v>1542</v>
      </c>
      <c r="G483" s="85" t="b">
        <v>0</v>
      </c>
      <c r="H483" s="85" t="b">
        <v>0</v>
      </c>
      <c r="I483" s="85" t="b">
        <v>0</v>
      </c>
      <c r="J483" s="85" t="b">
        <v>0</v>
      </c>
      <c r="K483" s="85" t="b">
        <v>0</v>
      </c>
      <c r="L483" s="85" t="b">
        <v>0</v>
      </c>
    </row>
    <row r="484" spans="1:12" ht="15">
      <c r="A484" s="85" t="s">
        <v>237</v>
      </c>
      <c r="B484" s="85" t="s">
        <v>1674</v>
      </c>
      <c r="C484" s="85">
        <v>6</v>
      </c>
      <c r="D484" s="122">
        <v>0</v>
      </c>
      <c r="E484" s="122">
        <v>0.6368220975871743</v>
      </c>
      <c r="F484" s="85" t="s">
        <v>1542</v>
      </c>
      <c r="G484" s="85" t="b">
        <v>0</v>
      </c>
      <c r="H484" s="85" t="b">
        <v>0</v>
      </c>
      <c r="I484" s="85" t="b">
        <v>0</v>
      </c>
      <c r="J484" s="85" t="b">
        <v>0</v>
      </c>
      <c r="K484" s="85" t="b">
        <v>0</v>
      </c>
      <c r="L484" s="85" t="b">
        <v>0</v>
      </c>
    </row>
    <row r="485" spans="1:12" ht="15">
      <c r="A485" s="85" t="s">
        <v>1674</v>
      </c>
      <c r="B485" s="85" t="s">
        <v>237</v>
      </c>
      <c r="C485" s="85">
        <v>6</v>
      </c>
      <c r="D485" s="122">
        <v>0</v>
      </c>
      <c r="E485" s="122">
        <v>0.6368220975871743</v>
      </c>
      <c r="F485" s="85" t="s">
        <v>1542</v>
      </c>
      <c r="G485" s="85" t="b">
        <v>0</v>
      </c>
      <c r="H485" s="85" t="b">
        <v>0</v>
      </c>
      <c r="I485" s="85" t="b">
        <v>0</v>
      </c>
      <c r="J485" s="85" t="b">
        <v>0</v>
      </c>
      <c r="K485" s="85" t="b">
        <v>0</v>
      </c>
      <c r="L485" s="85" t="b">
        <v>0</v>
      </c>
    </row>
    <row r="486" spans="1:12" ht="15">
      <c r="A486" s="85" t="s">
        <v>237</v>
      </c>
      <c r="B486" s="85" t="s">
        <v>231</v>
      </c>
      <c r="C486" s="85">
        <v>6</v>
      </c>
      <c r="D486" s="122">
        <v>0</v>
      </c>
      <c r="E486" s="122">
        <v>0.6368220975871743</v>
      </c>
      <c r="F486" s="85" t="s">
        <v>1542</v>
      </c>
      <c r="G486" s="85" t="b">
        <v>0</v>
      </c>
      <c r="H486" s="85" t="b">
        <v>0</v>
      </c>
      <c r="I486" s="85" t="b">
        <v>0</v>
      </c>
      <c r="J486" s="85" t="b">
        <v>0</v>
      </c>
      <c r="K486" s="85" t="b">
        <v>0</v>
      </c>
      <c r="L486" s="85" t="b">
        <v>0</v>
      </c>
    </row>
    <row r="487" spans="1:12" ht="15">
      <c r="A487" s="85" t="s">
        <v>231</v>
      </c>
      <c r="B487" s="85" t="s">
        <v>225</v>
      </c>
      <c r="C487" s="85">
        <v>6</v>
      </c>
      <c r="D487" s="122">
        <v>0</v>
      </c>
      <c r="E487" s="122">
        <v>0.6368220975871743</v>
      </c>
      <c r="F487" s="85" t="s">
        <v>1542</v>
      </c>
      <c r="G487" s="85" t="b">
        <v>0</v>
      </c>
      <c r="H487" s="85" t="b">
        <v>0</v>
      </c>
      <c r="I487" s="85" t="b">
        <v>0</v>
      </c>
      <c r="J487" s="85" t="b">
        <v>0</v>
      </c>
      <c r="K487" s="85" t="b">
        <v>0</v>
      </c>
      <c r="L487" s="85" t="b">
        <v>0</v>
      </c>
    </row>
    <row r="488" spans="1:12" ht="15">
      <c r="A488" s="85" t="s">
        <v>225</v>
      </c>
      <c r="B488" s="85" t="s">
        <v>243</v>
      </c>
      <c r="C488" s="85">
        <v>3</v>
      </c>
      <c r="D488" s="122">
        <v>0.015570517017102475</v>
      </c>
      <c r="E488" s="122">
        <v>0.6368220975871743</v>
      </c>
      <c r="F488" s="85" t="s">
        <v>1542</v>
      </c>
      <c r="G488" s="85" t="b">
        <v>0</v>
      </c>
      <c r="H488" s="85" t="b">
        <v>0</v>
      </c>
      <c r="I488" s="85" t="b">
        <v>0</v>
      </c>
      <c r="J488" s="85" t="b">
        <v>0</v>
      </c>
      <c r="K488" s="85" t="b">
        <v>0</v>
      </c>
      <c r="L488" s="85" t="b">
        <v>0</v>
      </c>
    </row>
    <row r="489" spans="1:12" ht="15">
      <c r="A489" s="85" t="s">
        <v>243</v>
      </c>
      <c r="B489" s="85" t="s">
        <v>291</v>
      </c>
      <c r="C489" s="85">
        <v>3</v>
      </c>
      <c r="D489" s="122">
        <v>0.015570517017102475</v>
      </c>
      <c r="E489" s="122">
        <v>1.0170333392987803</v>
      </c>
      <c r="F489" s="85" t="s">
        <v>1542</v>
      </c>
      <c r="G489" s="85" t="b">
        <v>0</v>
      </c>
      <c r="H489" s="85" t="b">
        <v>0</v>
      </c>
      <c r="I489" s="85" t="b">
        <v>0</v>
      </c>
      <c r="J489" s="85" t="b">
        <v>0</v>
      </c>
      <c r="K489" s="85" t="b">
        <v>0</v>
      </c>
      <c r="L489" s="85" t="b">
        <v>0</v>
      </c>
    </row>
    <row r="490" spans="1:12" ht="15">
      <c r="A490" s="85" t="s">
        <v>291</v>
      </c>
      <c r="B490" s="85" t="s">
        <v>290</v>
      </c>
      <c r="C490" s="85">
        <v>3</v>
      </c>
      <c r="D490" s="122">
        <v>0.015570517017102475</v>
      </c>
      <c r="E490" s="122">
        <v>1.2388820889151366</v>
      </c>
      <c r="F490" s="85" t="s">
        <v>1542</v>
      </c>
      <c r="G490" s="85" t="b">
        <v>0</v>
      </c>
      <c r="H490" s="85" t="b">
        <v>0</v>
      </c>
      <c r="I490" s="85" t="b">
        <v>0</v>
      </c>
      <c r="J490" s="85" t="b">
        <v>0</v>
      </c>
      <c r="K490" s="85" t="b">
        <v>0</v>
      </c>
      <c r="L490" s="85" t="b">
        <v>0</v>
      </c>
    </row>
    <row r="491" spans="1:12" ht="15">
      <c r="A491" s="85" t="s">
        <v>290</v>
      </c>
      <c r="B491" s="85" t="s">
        <v>289</v>
      </c>
      <c r="C491" s="85">
        <v>3</v>
      </c>
      <c r="D491" s="122">
        <v>0.015570517017102475</v>
      </c>
      <c r="E491" s="122">
        <v>1.2388820889151366</v>
      </c>
      <c r="F491" s="85" t="s">
        <v>1542</v>
      </c>
      <c r="G491" s="85" t="b">
        <v>0</v>
      </c>
      <c r="H491" s="85" t="b">
        <v>0</v>
      </c>
      <c r="I491" s="85" t="b">
        <v>0</v>
      </c>
      <c r="J491" s="85" t="b">
        <v>0</v>
      </c>
      <c r="K491" s="85" t="b">
        <v>0</v>
      </c>
      <c r="L491" s="85" t="b">
        <v>0</v>
      </c>
    </row>
    <row r="492" spans="1:12" ht="15">
      <c r="A492" s="85" t="s">
        <v>225</v>
      </c>
      <c r="B492" s="85" t="s">
        <v>245</v>
      </c>
      <c r="C492" s="85">
        <v>3</v>
      </c>
      <c r="D492" s="122">
        <v>0.015570517017102475</v>
      </c>
      <c r="E492" s="122">
        <v>0.9378520932511555</v>
      </c>
      <c r="F492" s="85" t="s">
        <v>1542</v>
      </c>
      <c r="G492" s="85" t="b">
        <v>0</v>
      </c>
      <c r="H492" s="85" t="b">
        <v>0</v>
      </c>
      <c r="I492" s="85" t="b">
        <v>0</v>
      </c>
      <c r="J492" s="85" t="b">
        <v>0</v>
      </c>
      <c r="K492" s="85" t="b">
        <v>0</v>
      </c>
      <c r="L492" s="85" t="b">
        <v>0</v>
      </c>
    </row>
    <row r="493" spans="1:12" ht="15">
      <c r="A493" s="85" t="s">
        <v>245</v>
      </c>
      <c r="B493" s="85" t="s">
        <v>243</v>
      </c>
      <c r="C493" s="85">
        <v>2</v>
      </c>
      <c r="D493" s="122">
        <v>0.016452457059298705</v>
      </c>
      <c r="E493" s="122">
        <v>0.7617608341954742</v>
      </c>
      <c r="F493" s="85" t="s">
        <v>1542</v>
      </c>
      <c r="G493" s="85" t="b">
        <v>0</v>
      </c>
      <c r="H493" s="85" t="b">
        <v>0</v>
      </c>
      <c r="I493" s="85" t="b">
        <v>0</v>
      </c>
      <c r="J493" s="85" t="b">
        <v>0</v>
      </c>
      <c r="K493" s="85" t="b">
        <v>0</v>
      </c>
      <c r="L493" s="85" t="b">
        <v>0</v>
      </c>
    </row>
    <row r="494" spans="1:12" ht="15">
      <c r="A494" s="85" t="s">
        <v>243</v>
      </c>
      <c r="B494" s="85" t="s">
        <v>244</v>
      </c>
      <c r="C494" s="85">
        <v>2</v>
      </c>
      <c r="D494" s="122">
        <v>0.016452457059298705</v>
      </c>
      <c r="E494" s="122">
        <v>0.840942080243099</v>
      </c>
      <c r="F494" s="85" t="s">
        <v>1542</v>
      </c>
      <c r="G494" s="85" t="b">
        <v>0</v>
      </c>
      <c r="H494" s="85" t="b">
        <v>0</v>
      </c>
      <c r="I494" s="85" t="b">
        <v>0</v>
      </c>
      <c r="J494" s="85" t="b">
        <v>0</v>
      </c>
      <c r="K494" s="85" t="b">
        <v>0</v>
      </c>
      <c r="L494" s="85" t="b">
        <v>0</v>
      </c>
    </row>
    <row r="495" spans="1:12" ht="15">
      <c r="A495" s="85" t="s">
        <v>2004</v>
      </c>
      <c r="B495" s="85" t="s">
        <v>1936</v>
      </c>
      <c r="C495" s="85">
        <v>3</v>
      </c>
      <c r="D495" s="122">
        <v>0.012237928919973943</v>
      </c>
      <c r="E495" s="122">
        <v>1.6989700043360187</v>
      </c>
      <c r="F495" s="85" t="s">
        <v>1543</v>
      </c>
      <c r="G495" s="85" t="b">
        <v>0</v>
      </c>
      <c r="H495" s="85" t="b">
        <v>0</v>
      </c>
      <c r="I495" s="85" t="b">
        <v>0</v>
      </c>
      <c r="J495" s="85" t="b">
        <v>1</v>
      </c>
      <c r="K495" s="85" t="b">
        <v>0</v>
      </c>
      <c r="L495" s="85" t="b">
        <v>0</v>
      </c>
    </row>
    <row r="496" spans="1:12" ht="15">
      <c r="A496" s="85" t="s">
        <v>1936</v>
      </c>
      <c r="B496" s="85" t="s">
        <v>1644</v>
      </c>
      <c r="C496" s="85">
        <v>3</v>
      </c>
      <c r="D496" s="122">
        <v>0.012237928919973943</v>
      </c>
      <c r="E496" s="122">
        <v>1.4771212547196624</v>
      </c>
      <c r="F496" s="85" t="s">
        <v>1543</v>
      </c>
      <c r="G496" s="85" t="b">
        <v>1</v>
      </c>
      <c r="H496" s="85" t="b">
        <v>0</v>
      </c>
      <c r="I496" s="85" t="b">
        <v>0</v>
      </c>
      <c r="J496" s="85" t="b">
        <v>1</v>
      </c>
      <c r="K496" s="85" t="b">
        <v>0</v>
      </c>
      <c r="L496" s="85" t="b">
        <v>0</v>
      </c>
    </row>
    <row r="497" spans="1:12" ht="15">
      <c r="A497" s="85" t="s">
        <v>1644</v>
      </c>
      <c r="B497" s="85" t="s">
        <v>2005</v>
      </c>
      <c r="C497" s="85">
        <v>3</v>
      </c>
      <c r="D497" s="122">
        <v>0.012237928919973943</v>
      </c>
      <c r="E497" s="122">
        <v>1.4771212547196624</v>
      </c>
      <c r="F497" s="85" t="s">
        <v>1543</v>
      </c>
      <c r="G497" s="85" t="b">
        <v>1</v>
      </c>
      <c r="H497" s="85" t="b">
        <v>0</v>
      </c>
      <c r="I497" s="85" t="b">
        <v>0</v>
      </c>
      <c r="J497" s="85" t="b">
        <v>0</v>
      </c>
      <c r="K497" s="85" t="b">
        <v>0</v>
      </c>
      <c r="L497" s="85" t="b">
        <v>0</v>
      </c>
    </row>
    <row r="498" spans="1:12" ht="15">
      <c r="A498" s="85" t="s">
        <v>2005</v>
      </c>
      <c r="B498" s="85" t="s">
        <v>1690</v>
      </c>
      <c r="C498" s="85">
        <v>3</v>
      </c>
      <c r="D498" s="122">
        <v>0.012237928919973943</v>
      </c>
      <c r="E498" s="122">
        <v>1.5740312677277188</v>
      </c>
      <c r="F498" s="85" t="s">
        <v>1543</v>
      </c>
      <c r="G498" s="85" t="b">
        <v>0</v>
      </c>
      <c r="H498" s="85" t="b">
        <v>0</v>
      </c>
      <c r="I498" s="85" t="b">
        <v>0</v>
      </c>
      <c r="J498" s="85" t="b">
        <v>0</v>
      </c>
      <c r="K498" s="85" t="b">
        <v>0</v>
      </c>
      <c r="L498" s="85" t="b">
        <v>0</v>
      </c>
    </row>
    <row r="499" spans="1:12" ht="15">
      <c r="A499" s="85" t="s">
        <v>1690</v>
      </c>
      <c r="B499" s="85" t="s">
        <v>1937</v>
      </c>
      <c r="C499" s="85">
        <v>3</v>
      </c>
      <c r="D499" s="122">
        <v>0.012237928919973943</v>
      </c>
      <c r="E499" s="122">
        <v>1.4771212547196624</v>
      </c>
      <c r="F499" s="85" t="s">
        <v>1543</v>
      </c>
      <c r="G499" s="85" t="b">
        <v>0</v>
      </c>
      <c r="H499" s="85" t="b">
        <v>0</v>
      </c>
      <c r="I499" s="85" t="b">
        <v>0</v>
      </c>
      <c r="J499" s="85" t="b">
        <v>0</v>
      </c>
      <c r="K499" s="85" t="b">
        <v>0</v>
      </c>
      <c r="L499" s="85" t="b">
        <v>0</v>
      </c>
    </row>
    <row r="500" spans="1:12" ht="15">
      <c r="A500" s="85" t="s">
        <v>1937</v>
      </c>
      <c r="B500" s="85" t="s">
        <v>477</v>
      </c>
      <c r="C500" s="85">
        <v>3</v>
      </c>
      <c r="D500" s="122">
        <v>0.012237928919973943</v>
      </c>
      <c r="E500" s="122">
        <v>1.1760912590556813</v>
      </c>
      <c r="F500" s="85" t="s">
        <v>1543</v>
      </c>
      <c r="G500" s="85" t="b">
        <v>0</v>
      </c>
      <c r="H500" s="85" t="b">
        <v>0</v>
      </c>
      <c r="I500" s="85" t="b">
        <v>0</v>
      </c>
      <c r="J500" s="85" t="b">
        <v>0</v>
      </c>
      <c r="K500" s="85" t="b">
        <v>0</v>
      </c>
      <c r="L500" s="85" t="b">
        <v>0</v>
      </c>
    </row>
    <row r="501" spans="1:12" ht="15">
      <c r="A501" s="85" t="s">
        <v>1690</v>
      </c>
      <c r="B501" s="85" t="s">
        <v>249</v>
      </c>
      <c r="C501" s="85">
        <v>2</v>
      </c>
      <c r="D501" s="122">
        <v>0.01030607365871045</v>
      </c>
      <c r="E501" s="122">
        <v>1.4771212547196624</v>
      </c>
      <c r="F501" s="85" t="s">
        <v>1543</v>
      </c>
      <c r="G501" s="85" t="b">
        <v>0</v>
      </c>
      <c r="H501" s="85" t="b">
        <v>0</v>
      </c>
      <c r="I501" s="85" t="b">
        <v>0</v>
      </c>
      <c r="J501" s="85" t="b">
        <v>0</v>
      </c>
      <c r="K501" s="85" t="b">
        <v>0</v>
      </c>
      <c r="L501" s="85" t="b">
        <v>0</v>
      </c>
    </row>
    <row r="502" spans="1:12" ht="15">
      <c r="A502" s="85" t="s">
        <v>249</v>
      </c>
      <c r="B502" s="85" t="s">
        <v>2070</v>
      </c>
      <c r="C502" s="85">
        <v>2</v>
      </c>
      <c r="D502" s="122">
        <v>0.01030607365871045</v>
      </c>
      <c r="E502" s="122">
        <v>1.8750612633916999</v>
      </c>
      <c r="F502" s="85" t="s">
        <v>1543</v>
      </c>
      <c r="G502" s="85" t="b">
        <v>0</v>
      </c>
      <c r="H502" s="85" t="b">
        <v>0</v>
      </c>
      <c r="I502" s="85" t="b">
        <v>0</v>
      </c>
      <c r="J502" s="85" t="b">
        <v>0</v>
      </c>
      <c r="K502" s="85" t="b">
        <v>0</v>
      </c>
      <c r="L502" s="85" t="b">
        <v>0</v>
      </c>
    </row>
    <row r="503" spans="1:12" ht="15">
      <c r="A503" s="85" t="s">
        <v>2070</v>
      </c>
      <c r="B503" s="85" t="s">
        <v>248</v>
      </c>
      <c r="C503" s="85">
        <v>2</v>
      </c>
      <c r="D503" s="122">
        <v>0.01030607365871045</v>
      </c>
      <c r="E503" s="122">
        <v>1.5740312677277188</v>
      </c>
      <c r="F503" s="85" t="s">
        <v>1543</v>
      </c>
      <c r="G503" s="85" t="b">
        <v>0</v>
      </c>
      <c r="H503" s="85" t="b">
        <v>0</v>
      </c>
      <c r="I503" s="85" t="b">
        <v>0</v>
      </c>
      <c r="J503" s="85" t="b">
        <v>0</v>
      </c>
      <c r="K503" s="85" t="b">
        <v>0</v>
      </c>
      <c r="L503" s="85" t="b">
        <v>0</v>
      </c>
    </row>
    <row r="504" spans="1:12" ht="15">
      <c r="A504" s="85" t="s">
        <v>248</v>
      </c>
      <c r="B504" s="85" t="s">
        <v>1970</v>
      </c>
      <c r="C504" s="85">
        <v>2</v>
      </c>
      <c r="D504" s="122">
        <v>0.01030607365871045</v>
      </c>
      <c r="E504" s="122">
        <v>1.5740312677277188</v>
      </c>
      <c r="F504" s="85" t="s">
        <v>1543</v>
      </c>
      <c r="G504" s="85" t="b">
        <v>0</v>
      </c>
      <c r="H504" s="85" t="b">
        <v>0</v>
      </c>
      <c r="I504" s="85" t="b">
        <v>0</v>
      </c>
      <c r="J504" s="85" t="b">
        <v>0</v>
      </c>
      <c r="K504" s="85" t="b">
        <v>0</v>
      </c>
      <c r="L504" s="85" t="b">
        <v>0</v>
      </c>
    </row>
    <row r="505" spans="1:12" ht="15">
      <c r="A505" s="85" t="s">
        <v>1970</v>
      </c>
      <c r="B505" s="85" t="s">
        <v>1692</v>
      </c>
      <c r="C505" s="85">
        <v>2</v>
      </c>
      <c r="D505" s="122">
        <v>0.01030607365871045</v>
      </c>
      <c r="E505" s="122">
        <v>1.6989700043360187</v>
      </c>
      <c r="F505" s="85" t="s">
        <v>1543</v>
      </c>
      <c r="G505" s="85" t="b">
        <v>0</v>
      </c>
      <c r="H505" s="85" t="b">
        <v>0</v>
      </c>
      <c r="I505" s="85" t="b">
        <v>0</v>
      </c>
      <c r="J505" s="85" t="b">
        <v>0</v>
      </c>
      <c r="K505" s="85" t="b">
        <v>0</v>
      </c>
      <c r="L505" s="85" t="b">
        <v>0</v>
      </c>
    </row>
    <row r="506" spans="1:12" ht="15">
      <c r="A506" s="85" t="s">
        <v>1692</v>
      </c>
      <c r="B506" s="85" t="s">
        <v>1921</v>
      </c>
      <c r="C506" s="85">
        <v>2</v>
      </c>
      <c r="D506" s="122">
        <v>0.01030607365871045</v>
      </c>
      <c r="E506" s="122">
        <v>1.5228787452803376</v>
      </c>
      <c r="F506" s="85" t="s">
        <v>1543</v>
      </c>
      <c r="G506" s="85" t="b">
        <v>0</v>
      </c>
      <c r="H506" s="85" t="b">
        <v>0</v>
      </c>
      <c r="I506" s="85" t="b">
        <v>0</v>
      </c>
      <c r="J506" s="85" t="b">
        <v>0</v>
      </c>
      <c r="K506" s="85" t="b">
        <v>0</v>
      </c>
      <c r="L506" s="85" t="b">
        <v>0</v>
      </c>
    </row>
    <row r="507" spans="1:12" ht="15">
      <c r="A507" s="85" t="s">
        <v>1921</v>
      </c>
      <c r="B507" s="85" t="s">
        <v>248</v>
      </c>
      <c r="C507" s="85">
        <v>2</v>
      </c>
      <c r="D507" s="122">
        <v>0.01030607365871045</v>
      </c>
      <c r="E507" s="122">
        <v>1.3979400086720377</v>
      </c>
      <c r="F507" s="85" t="s">
        <v>1543</v>
      </c>
      <c r="G507" s="85" t="b">
        <v>0</v>
      </c>
      <c r="H507" s="85" t="b">
        <v>0</v>
      </c>
      <c r="I507" s="85" t="b">
        <v>0</v>
      </c>
      <c r="J507" s="85" t="b">
        <v>0</v>
      </c>
      <c r="K507" s="85" t="b">
        <v>0</v>
      </c>
      <c r="L507" s="85" t="b">
        <v>0</v>
      </c>
    </row>
    <row r="508" spans="1:12" ht="15">
      <c r="A508" s="85" t="s">
        <v>248</v>
      </c>
      <c r="B508" s="85" t="s">
        <v>225</v>
      </c>
      <c r="C508" s="85">
        <v>2</v>
      </c>
      <c r="D508" s="122">
        <v>0.01030607365871045</v>
      </c>
      <c r="E508" s="122">
        <v>1.3979400086720377</v>
      </c>
      <c r="F508" s="85" t="s">
        <v>1543</v>
      </c>
      <c r="G508" s="85" t="b">
        <v>0</v>
      </c>
      <c r="H508" s="85" t="b">
        <v>0</v>
      </c>
      <c r="I508" s="85" t="b">
        <v>0</v>
      </c>
      <c r="J508" s="85" t="b">
        <v>0</v>
      </c>
      <c r="K508" s="85" t="b">
        <v>0</v>
      </c>
      <c r="L508" s="85" t="b">
        <v>0</v>
      </c>
    </row>
    <row r="509" spans="1:12" ht="15">
      <c r="A509" s="85" t="s">
        <v>1640</v>
      </c>
      <c r="B509" s="85" t="s">
        <v>2033</v>
      </c>
      <c r="C509" s="85">
        <v>2</v>
      </c>
      <c r="D509" s="122">
        <v>0.01030607365871045</v>
      </c>
      <c r="E509" s="122">
        <v>1.8750612633916999</v>
      </c>
      <c r="F509" s="85" t="s">
        <v>1543</v>
      </c>
      <c r="G509" s="85" t="b">
        <v>0</v>
      </c>
      <c r="H509" s="85" t="b">
        <v>0</v>
      </c>
      <c r="I509" s="85" t="b">
        <v>0</v>
      </c>
      <c r="J509" s="85" t="b">
        <v>0</v>
      </c>
      <c r="K509" s="85" t="b">
        <v>0</v>
      </c>
      <c r="L509" s="85" t="b">
        <v>0</v>
      </c>
    </row>
    <row r="510" spans="1:12" ht="15">
      <c r="A510" s="85" t="s">
        <v>2033</v>
      </c>
      <c r="B510" s="85" t="s">
        <v>2034</v>
      </c>
      <c r="C510" s="85">
        <v>2</v>
      </c>
      <c r="D510" s="122">
        <v>0.01030607365871045</v>
      </c>
      <c r="E510" s="122">
        <v>1.8750612633916999</v>
      </c>
      <c r="F510" s="85" t="s">
        <v>1543</v>
      </c>
      <c r="G510" s="85" t="b">
        <v>0</v>
      </c>
      <c r="H510" s="85" t="b">
        <v>0</v>
      </c>
      <c r="I510" s="85" t="b">
        <v>0</v>
      </c>
      <c r="J510" s="85" t="b">
        <v>0</v>
      </c>
      <c r="K510" s="85" t="b">
        <v>0</v>
      </c>
      <c r="L510" s="85" t="b">
        <v>0</v>
      </c>
    </row>
    <row r="511" spans="1:12" ht="15">
      <c r="A511" s="85" t="s">
        <v>2034</v>
      </c>
      <c r="B511" s="85" t="s">
        <v>1918</v>
      </c>
      <c r="C511" s="85">
        <v>2</v>
      </c>
      <c r="D511" s="122">
        <v>0.01030607365871045</v>
      </c>
      <c r="E511" s="122">
        <v>1.8750612633916999</v>
      </c>
      <c r="F511" s="85" t="s">
        <v>1543</v>
      </c>
      <c r="G511" s="85" t="b">
        <v>0</v>
      </c>
      <c r="H511" s="85" t="b">
        <v>0</v>
      </c>
      <c r="I511" s="85" t="b">
        <v>0</v>
      </c>
      <c r="J511" s="85" t="b">
        <v>0</v>
      </c>
      <c r="K511" s="85" t="b">
        <v>0</v>
      </c>
      <c r="L511" s="85" t="b">
        <v>0</v>
      </c>
    </row>
    <row r="512" spans="1:12" ht="15">
      <c r="A512" s="85" t="s">
        <v>1918</v>
      </c>
      <c r="B512" s="85" t="s">
        <v>1615</v>
      </c>
      <c r="C512" s="85">
        <v>2</v>
      </c>
      <c r="D512" s="122">
        <v>0.01030607365871045</v>
      </c>
      <c r="E512" s="122">
        <v>1.5740312677277188</v>
      </c>
      <c r="F512" s="85" t="s">
        <v>1543</v>
      </c>
      <c r="G512" s="85" t="b">
        <v>0</v>
      </c>
      <c r="H512" s="85" t="b">
        <v>0</v>
      </c>
      <c r="I512" s="85" t="b">
        <v>0</v>
      </c>
      <c r="J512" s="85" t="b">
        <v>0</v>
      </c>
      <c r="K512" s="85" t="b">
        <v>0</v>
      </c>
      <c r="L512" s="85" t="b">
        <v>0</v>
      </c>
    </row>
    <row r="513" spans="1:12" ht="15">
      <c r="A513" s="85" t="s">
        <v>1615</v>
      </c>
      <c r="B513" s="85" t="s">
        <v>477</v>
      </c>
      <c r="C513" s="85">
        <v>2</v>
      </c>
      <c r="D513" s="122">
        <v>0.01030607365871045</v>
      </c>
      <c r="E513" s="122">
        <v>0.8750612633917001</v>
      </c>
      <c r="F513" s="85" t="s">
        <v>1543</v>
      </c>
      <c r="G513" s="85" t="b">
        <v>0</v>
      </c>
      <c r="H513" s="85" t="b">
        <v>0</v>
      </c>
      <c r="I513" s="85" t="b">
        <v>0</v>
      </c>
      <c r="J513" s="85" t="b">
        <v>0</v>
      </c>
      <c r="K513" s="85" t="b">
        <v>0</v>
      </c>
      <c r="L513" s="85" t="b">
        <v>0</v>
      </c>
    </row>
    <row r="514" spans="1:12" ht="15">
      <c r="A514" s="85" t="s">
        <v>477</v>
      </c>
      <c r="B514" s="85" t="s">
        <v>1641</v>
      </c>
      <c r="C514" s="85">
        <v>2</v>
      </c>
      <c r="D514" s="122">
        <v>0.01030607365871045</v>
      </c>
      <c r="E514" s="122">
        <v>1.3309932190414244</v>
      </c>
      <c r="F514" s="85" t="s">
        <v>1543</v>
      </c>
      <c r="G514" s="85" t="b">
        <v>0</v>
      </c>
      <c r="H514" s="85" t="b">
        <v>0</v>
      </c>
      <c r="I514" s="85" t="b">
        <v>0</v>
      </c>
      <c r="J514" s="85" t="b">
        <v>0</v>
      </c>
      <c r="K514" s="85" t="b">
        <v>0</v>
      </c>
      <c r="L514" s="85" t="b">
        <v>0</v>
      </c>
    </row>
    <row r="515" spans="1:12" ht="15">
      <c r="A515" s="85" t="s">
        <v>1641</v>
      </c>
      <c r="B515" s="85" t="s">
        <v>1642</v>
      </c>
      <c r="C515" s="85">
        <v>2</v>
      </c>
      <c r="D515" s="122">
        <v>0.01030607365871045</v>
      </c>
      <c r="E515" s="122">
        <v>1.8750612633916999</v>
      </c>
      <c r="F515" s="85" t="s">
        <v>1543</v>
      </c>
      <c r="G515" s="85" t="b">
        <v>0</v>
      </c>
      <c r="H515" s="85" t="b">
        <v>0</v>
      </c>
      <c r="I515" s="85" t="b">
        <v>0</v>
      </c>
      <c r="J515" s="85" t="b">
        <v>0</v>
      </c>
      <c r="K515" s="85" t="b">
        <v>0</v>
      </c>
      <c r="L515" s="85" t="b">
        <v>0</v>
      </c>
    </row>
    <row r="516" spans="1:12" ht="15">
      <c r="A516" s="85" t="s">
        <v>1691</v>
      </c>
      <c r="B516" s="85" t="s">
        <v>1691</v>
      </c>
      <c r="C516" s="85">
        <v>2</v>
      </c>
      <c r="D516" s="122">
        <v>0.01030607365871045</v>
      </c>
      <c r="E516" s="122">
        <v>1.2730012720637376</v>
      </c>
      <c r="F516" s="85" t="s">
        <v>1543</v>
      </c>
      <c r="G516" s="85" t="b">
        <v>0</v>
      </c>
      <c r="H516" s="85" t="b">
        <v>0</v>
      </c>
      <c r="I516" s="85" t="b">
        <v>0</v>
      </c>
      <c r="J516" s="85" t="b">
        <v>0</v>
      </c>
      <c r="K516" s="85" t="b">
        <v>0</v>
      </c>
      <c r="L516" s="85" t="b">
        <v>0</v>
      </c>
    </row>
    <row r="517" spans="1:12" ht="15">
      <c r="A517" s="85" t="s">
        <v>1691</v>
      </c>
      <c r="B517" s="85" t="s">
        <v>1925</v>
      </c>
      <c r="C517" s="85">
        <v>2</v>
      </c>
      <c r="D517" s="122">
        <v>0.01030607365871045</v>
      </c>
      <c r="E517" s="122">
        <v>1.5740312677277188</v>
      </c>
      <c r="F517" s="85" t="s">
        <v>1543</v>
      </c>
      <c r="G517" s="85" t="b">
        <v>0</v>
      </c>
      <c r="H517" s="85" t="b">
        <v>0</v>
      </c>
      <c r="I517" s="85" t="b">
        <v>0</v>
      </c>
      <c r="J517" s="85" t="b">
        <v>0</v>
      </c>
      <c r="K517" s="85" t="b">
        <v>0</v>
      </c>
      <c r="L517" s="85" t="b">
        <v>0</v>
      </c>
    </row>
    <row r="518" spans="1:12" ht="15">
      <c r="A518" s="85" t="s">
        <v>477</v>
      </c>
      <c r="B518" s="85" t="s">
        <v>1615</v>
      </c>
      <c r="C518" s="85">
        <v>2</v>
      </c>
      <c r="D518" s="122">
        <v>0.01030607365871045</v>
      </c>
      <c r="E518" s="122">
        <v>1.0299632233774432</v>
      </c>
      <c r="F518" s="85" t="s">
        <v>1543</v>
      </c>
      <c r="G518" s="85" t="b">
        <v>0</v>
      </c>
      <c r="H518" s="85" t="b">
        <v>0</v>
      </c>
      <c r="I518" s="85" t="b">
        <v>0</v>
      </c>
      <c r="J518" s="85" t="b">
        <v>0</v>
      </c>
      <c r="K518" s="85" t="b">
        <v>0</v>
      </c>
      <c r="L518" s="85" t="b">
        <v>0</v>
      </c>
    </row>
    <row r="519" spans="1:12" ht="15">
      <c r="A519" s="85" t="s">
        <v>477</v>
      </c>
      <c r="B519" s="85" t="s">
        <v>1643</v>
      </c>
      <c r="C519" s="85">
        <v>2</v>
      </c>
      <c r="D519" s="122">
        <v>0.01030607365871045</v>
      </c>
      <c r="E519" s="122">
        <v>1.3309932190414244</v>
      </c>
      <c r="F519" s="85" t="s">
        <v>1543</v>
      </c>
      <c r="G519" s="85" t="b">
        <v>0</v>
      </c>
      <c r="H519" s="85" t="b">
        <v>0</v>
      </c>
      <c r="I519" s="85" t="b">
        <v>0</v>
      </c>
      <c r="J519" s="85" t="b">
        <v>0</v>
      </c>
      <c r="K519" s="85" t="b">
        <v>0</v>
      </c>
      <c r="L519" s="85" t="b">
        <v>0</v>
      </c>
    </row>
    <row r="520" spans="1:12" ht="15">
      <c r="A520" s="85" t="s">
        <v>1643</v>
      </c>
      <c r="B520" s="85" t="s">
        <v>1644</v>
      </c>
      <c r="C520" s="85">
        <v>2</v>
      </c>
      <c r="D520" s="122">
        <v>0.01030607365871045</v>
      </c>
      <c r="E520" s="122">
        <v>1.4771212547196624</v>
      </c>
      <c r="F520" s="85" t="s">
        <v>1543</v>
      </c>
      <c r="G520" s="85" t="b">
        <v>0</v>
      </c>
      <c r="H520" s="85" t="b">
        <v>0</v>
      </c>
      <c r="I520" s="85" t="b">
        <v>0</v>
      </c>
      <c r="J520" s="85" t="b">
        <v>1</v>
      </c>
      <c r="K520" s="85" t="b">
        <v>0</v>
      </c>
      <c r="L520" s="85" t="b">
        <v>0</v>
      </c>
    </row>
    <row r="521" spans="1:12" ht="15">
      <c r="A521" s="85" t="s">
        <v>1644</v>
      </c>
      <c r="B521" s="85" t="s">
        <v>1645</v>
      </c>
      <c r="C521" s="85">
        <v>2</v>
      </c>
      <c r="D521" s="122">
        <v>0.01030607365871045</v>
      </c>
      <c r="E521" s="122">
        <v>1.4771212547196624</v>
      </c>
      <c r="F521" s="85" t="s">
        <v>1543</v>
      </c>
      <c r="G521" s="85" t="b">
        <v>1</v>
      </c>
      <c r="H521" s="85" t="b">
        <v>0</v>
      </c>
      <c r="I521" s="85" t="b">
        <v>0</v>
      </c>
      <c r="J521" s="85" t="b">
        <v>0</v>
      </c>
      <c r="K521" s="85" t="b">
        <v>0</v>
      </c>
      <c r="L521" s="85" t="b">
        <v>0</v>
      </c>
    </row>
    <row r="522" spans="1:12" ht="15">
      <c r="A522" s="85" t="s">
        <v>1671</v>
      </c>
      <c r="B522" s="85" t="s">
        <v>1672</v>
      </c>
      <c r="C522" s="85">
        <v>2</v>
      </c>
      <c r="D522" s="122">
        <v>0</v>
      </c>
      <c r="E522" s="122">
        <v>1.3979400086720377</v>
      </c>
      <c r="F522" s="85" t="s">
        <v>1544</v>
      </c>
      <c r="G522" s="85" t="b">
        <v>0</v>
      </c>
      <c r="H522" s="85" t="b">
        <v>0</v>
      </c>
      <c r="I522" s="85" t="b">
        <v>0</v>
      </c>
      <c r="J522" s="85" t="b">
        <v>0</v>
      </c>
      <c r="K522" s="85" t="b">
        <v>0</v>
      </c>
      <c r="L522" s="85" t="b">
        <v>0</v>
      </c>
    </row>
    <row r="523" spans="1:12" ht="15">
      <c r="A523" s="85" t="s">
        <v>1672</v>
      </c>
      <c r="B523" s="85" t="s">
        <v>1685</v>
      </c>
      <c r="C523" s="85">
        <v>2</v>
      </c>
      <c r="D523" s="122">
        <v>0</v>
      </c>
      <c r="E523" s="122">
        <v>1.3979400086720377</v>
      </c>
      <c r="F523" s="85" t="s">
        <v>1544</v>
      </c>
      <c r="G523" s="85" t="b">
        <v>0</v>
      </c>
      <c r="H523" s="85" t="b">
        <v>0</v>
      </c>
      <c r="I523" s="85" t="b">
        <v>0</v>
      </c>
      <c r="J523" s="85" t="b">
        <v>0</v>
      </c>
      <c r="K523" s="85" t="b">
        <v>0</v>
      </c>
      <c r="L523" s="85" t="b">
        <v>0</v>
      </c>
    </row>
    <row r="524" spans="1:12" ht="15">
      <c r="A524" s="85" t="s">
        <v>1671</v>
      </c>
      <c r="B524" s="85" t="s">
        <v>1672</v>
      </c>
      <c r="C524" s="85">
        <v>2</v>
      </c>
      <c r="D524" s="122">
        <v>0.03344777729599791</v>
      </c>
      <c r="E524" s="122">
        <v>0.9030899869919435</v>
      </c>
      <c r="F524" s="85" t="s">
        <v>1547</v>
      </c>
      <c r="G524" s="85" t="b">
        <v>0</v>
      </c>
      <c r="H524" s="85" t="b">
        <v>0</v>
      </c>
      <c r="I524" s="85" t="b">
        <v>0</v>
      </c>
      <c r="J524" s="85" t="b">
        <v>0</v>
      </c>
      <c r="K524" s="85" t="b">
        <v>0</v>
      </c>
      <c r="L524"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1538</v>
      </c>
      <c r="BB2" s="13" t="s">
        <v>1560</v>
      </c>
      <c r="BC2" s="13" t="s">
        <v>1561</v>
      </c>
      <c r="BD2" s="117" t="s">
        <v>2190</v>
      </c>
      <c r="BE2" s="117" t="s">
        <v>2191</v>
      </c>
      <c r="BF2" s="117" t="s">
        <v>2192</v>
      </c>
      <c r="BG2" s="117" t="s">
        <v>2193</v>
      </c>
      <c r="BH2" s="117" t="s">
        <v>2194</v>
      </c>
      <c r="BI2" s="117" t="s">
        <v>2195</v>
      </c>
      <c r="BJ2" s="117" t="s">
        <v>2196</v>
      </c>
      <c r="BK2" s="117" t="s">
        <v>2197</v>
      </c>
      <c r="BL2" s="117" t="s">
        <v>2198</v>
      </c>
    </row>
    <row r="3" spans="1:64" ht="15" customHeight="1">
      <c r="A3" s="64" t="s">
        <v>212</v>
      </c>
      <c r="B3" s="64" t="s">
        <v>212</v>
      </c>
      <c r="C3" s="65"/>
      <c r="D3" s="66"/>
      <c r="E3" s="67"/>
      <c r="F3" s="68"/>
      <c r="G3" s="65"/>
      <c r="H3" s="69"/>
      <c r="I3" s="70"/>
      <c r="J3" s="70"/>
      <c r="K3" s="34" t="s">
        <v>65</v>
      </c>
      <c r="L3" s="71">
        <v>3</v>
      </c>
      <c r="M3" s="71"/>
      <c r="N3" s="72"/>
      <c r="O3" s="78" t="s">
        <v>176</v>
      </c>
      <c r="P3" s="80">
        <v>43407.60634259259</v>
      </c>
      <c r="Q3" s="78" t="s">
        <v>299</v>
      </c>
      <c r="R3" s="78"/>
      <c r="S3" s="78"/>
      <c r="T3" s="78" t="s">
        <v>471</v>
      </c>
      <c r="U3" s="84" t="s">
        <v>514</v>
      </c>
      <c r="V3" s="84" t="s">
        <v>514</v>
      </c>
      <c r="W3" s="80">
        <v>43407.60634259259</v>
      </c>
      <c r="X3" s="84" t="s">
        <v>584</v>
      </c>
      <c r="Y3" s="78"/>
      <c r="Z3" s="78"/>
      <c r="AA3" s="85" t="s">
        <v>709</v>
      </c>
      <c r="AB3" s="78"/>
      <c r="AC3" s="78" t="b">
        <v>0</v>
      </c>
      <c r="AD3" s="78">
        <v>0</v>
      </c>
      <c r="AE3" s="85" t="s">
        <v>837</v>
      </c>
      <c r="AF3" s="78" t="b">
        <v>0</v>
      </c>
      <c r="AG3" s="78" t="s">
        <v>850</v>
      </c>
      <c r="AH3" s="78"/>
      <c r="AI3" s="85" t="s">
        <v>837</v>
      </c>
      <c r="AJ3" s="78" t="b">
        <v>0</v>
      </c>
      <c r="AK3" s="78">
        <v>0</v>
      </c>
      <c r="AL3" s="85" t="s">
        <v>837</v>
      </c>
      <c r="AM3" s="78" t="s">
        <v>856</v>
      </c>
      <c r="AN3" s="78" t="b">
        <v>0</v>
      </c>
      <c r="AO3" s="85" t="s">
        <v>709</v>
      </c>
      <c r="AP3" s="78" t="s">
        <v>176</v>
      </c>
      <c r="AQ3" s="78">
        <v>0</v>
      </c>
      <c r="AR3" s="78">
        <v>0</v>
      </c>
      <c r="AS3" s="78"/>
      <c r="AT3" s="78"/>
      <c r="AU3" s="78"/>
      <c r="AV3" s="78"/>
      <c r="AW3" s="78"/>
      <c r="AX3" s="78"/>
      <c r="AY3" s="78"/>
      <c r="AZ3" s="78"/>
      <c r="BA3">
        <v>1</v>
      </c>
      <c r="BB3" s="78" t="str">
        <f>REPLACE(INDEX(GroupVertices[Group],MATCH(Edges24[[#This Row],[Vertex 1]],GroupVertices[Vertex],0)),1,1,"")</f>
        <v>9</v>
      </c>
      <c r="BC3" s="78" t="str">
        <f>REPLACE(INDEX(GroupVertices[Group],MATCH(Edges24[[#This Row],[Vertex 2]],GroupVertices[Vertex],0)),1,1,"")</f>
        <v>9</v>
      </c>
      <c r="BD3" s="48">
        <v>0</v>
      </c>
      <c r="BE3" s="49">
        <v>0</v>
      </c>
      <c r="BF3" s="48">
        <v>0</v>
      </c>
      <c r="BG3" s="49">
        <v>0</v>
      </c>
      <c r="BH3" s="48">
        <v>0</v>
      </c>
      <c r="BI3" s="49">
        <v>0</v>
      </c>
      <c r="BJ3" s="48">
        <v>19</v>
      </c>
      <c r="BK3" s="49">
        <v>100</v>
      </c>
      <c r="BL3" s="48">
        <v>19</v>
      </c>
    </row>
    <row r="4" spans="1:64" ht="15" customHeight="1">
      <c r="A4" s="64" t="s">
        <v>213</v>
      </c>
      <c r="B4" s="64" t="s">
        <v>212</v>
      </c>
      <c r="C4" s="65"/>
      <c r="D4" s="66"/>
      <c r="E4" s="67"/>
      <c r="F4" s="68"/>
      <c r="G4" s="65"/>
      <c r="H4" s="69"/>
      <c r="I4" s="70"/>
      <c r="J4" s="70"/>
      <c r="K4" s="34" t="s">
        <v>65</v>
      </c>
      <c r="L4" s="77">
        <v>4</v>
      </c>
      <c r="M4" s="77"/>
      <c r="N4" s="72"/>
      <c r="O4" s="79" t="s">
        <v>297</v>
      </c>
      <c r="P4" s="81">
        <v>43408.04896990741</v>
      </c>
      <c r="Q4" s="79" t="s">
        <v>300</v>
      </c>
      <c r="R4" s="79"/>
      <c r="S4" s="79"/>
      <c r="T4" s="79" t="s">
        <v>472</v>
      </c>
      <c r="U4" s="79"/>
      <c r="V4" s="83" t="s">
        <v>565</v>
      </c>
      <c r="W4" s="81">
        <v>43408.04896990741</v>
      </c>
      <c r="X4" s="83" t="s">
        <v>585</v>
      </c>
      <c r="Y4" s="79"/>
      <c r="Z4" s="79"/>
      <c r="AA4" s="82" t="s">
        <v>710</v>
      </c>
      <c r="AB4" s="82" t="s">
        <v>709</v>
      </c>
      <c r="AC4" s="79" t="b">
        <v>0</v>
      </c>
      <c r="AD4" s="79">
        <v>0</v>
      </c>
      <c r="AE4" s="82" t="s">
        <v>838</v>
      </c>
      <c r="AF4" s="79" t="b">
        <v>0</v>
      </c>
      <c r="AG4" s="79" t="s">
        <v>851</v>
      </c>
      <c r="AH4" s="79"/>
      <c r="AI4" s="82" t="s">
        <v>837</v>
      </c>
      <c r="AJ4" s="79" t="b">
        <v>0</v>
      </c>
      <c r="AK4" s="79">
        <v>0</v>
      </c>
      <c r="AL4" s="82" t="s">
        <v>837</v>
      </c>
      <c r="AM4" s="79" t="s">
        <v>856</v>
      </c>
      <c r="AN4" s="79" t="b">
        <v>0</v>
      </c>
      <c r="AO4" s="82" t="s">
        <v>709</v>
      </c>
      <c r="AP4" s="79" t="s">
        <v>176</v>
      </c>
      <c r="AQ4" s="79">
        <v>0</v>
      </c>
      <c r="AR4" s="79">
        <v>0</v>
      </c>
      <c r="AS4" s="79"/>
      <c r="AT4" s="79"/>
      <c r="AU4" s="79"/>
      <c r="AV4" s="79"/>
      <c r="AW4" s="79"/>
      <c r="AX4" s="79"/>
      <c r="AY4" s="79"/>
      <c r="AZ4" s="79"/>
      <c r="BA4">
        <v>1</v>
      </c>
      <c r="BB4" s="78" t="str">
        <f>REPLACE(INDEX(GroupVertices[Group],MATCH(Edges24[[#This Row],[Vertex 1]],GroupVertices[Vertex],0)),1,1,"")</f>
        <v>9</v>
      </c>
      <c r="BC4" s="78" t="str">
        <f>REPLACE(INDEX(GroupVertices[Group],MATCH(Edges24[[#This Row],[Vertex 2]],GroupVertices[Vertex],0)),1,1,"")</f>
        <v>9</v>
      </c>
      <c r="BD4" s="48">
        <v>0</v>
      </c>
      <c r="BE4" s="49">
        <v>0</v>
      </c>
      <c r="BF4" s="48">
        <v>0</v>
      </c>
      <c r="BG4" s="49">
        <v>0</v>
      </c>
      <c r="BH4" s="48">
        <v>0</v>
      </c>
      <c r="BI4" s="49">
        <v>0</v>
      </c>
      <c r="BJ4" s="48">
        <v>3</v>
      </c>
      <c r="BK4" s="49">
        <v>100</v>
      </c>
      <c r="BL4" s="48">
        <v>3</v>
      </c>
    </row>
    <row r="5" spans="1:64" ht="15">
      <c r="A5" s="64" t="s">
        <v>214</v>
      </c>
      <c r="B5" s="64" t="s">
        <v>233</v>
      </c>
      <c r="C5" s="65"/>
      <c r="D5" s="66"/>
      <c r="E5" s="67"/>
      <c r="F5" s="68"/>
      <c r="G5" s="65"/>
      <c r="H5" s="69"/>
      <c r="I5" s="70"/>
      <c r="J5" s="70"/>
      <c r="K5" s="34" t="s">
        <v>65</v>
      </c>
      <c r="L5" s="77">
        <v>5</v>
      </c>
      <c r="M5" s="77"/>
      <c r="N5" s="72"/>
      <c r="O5" s="79" t="s">
        <v>298</v>
      </c>
      <c r="P5" s="81">
        <v>43408.533101851855</v>
      </c>
      <c r="Q5" s="79" t="s">
        <v>301</v>
      </c>
      <c r="R5" s="79"/>
      <c r="S5" s="79"/>
      <c r="T5" s="79" t="s">
        <v>473</v>
      </c>
      <c r="U5" s="79"/>
      <c r="V5" s="83" t="s">
        <v>566</v>
      </c>
      <c r="W5" s="81">
        <v>43408.533101851855</v>
      </c>
      <c r="X5" s="83" t="s">
        <v>586</v>
      </c>
      <c r="Y5" s="79"/>
      <c r="Z5" s="79"/>
      <c r="AA5" s="82" t="s">
        <v>711</v>
      </c>
      <c r="AB5" s="79"/>
      <c r="AC5" s="79" t="b">
        <v>0</v>
      </c>
      <c r="AD5" s="79">
        <v>0</v>
      </c>
      <c r="AE5" s="82" t="s">
        <v>837</v>
      </c>
      <c r="AF5" s="79" t="b">
        <v>0</v>
      </c>
      <c r="AG5" s="79" t="s">
        <v>850</v>
      </c>
      <c r="AH5" s="79"/>
      <c r="AI5" s="82" t="s">
        <v>837</v>
      </c>
      <c r="AJ5" s="79" t="b">
        <v>0</v>
      </c>
      <c r="AK5" s="79">
        <v>1</v>
      </c>
      <c r="AL5" s="82" t="s">
        <v>748</v>
      </c>
      <c r="AM5" s="79" t="s">
        <v>856</v>
      </c>
      <c r="AN5" s="79" t="b">
        <v>0</v>
      </c>
      <c r="AO5" s="82" t="s">
        <v>748</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237</v>
      </c>
      <c r="C6" s="65"/>
      <c r="D6" s="66"/>
      <c r="E6" s="67"/>
      <c r="F6" s="68"/>
      <c r="G6" s="65"/>
      <c r="H6" s="69"/>
      <c r="I6" s="70"/>
      <c r="J6" s="70"/>
      <c r="K6" s="34" t="s">
        <v>65</v>
      </c>
      <c r="L6" s="77">
        <v>6</v>
      </c>
      <c r="M6" s="77"/>
      <c r="N6" s="72"/>
      <c r="O6" s="79" t="s">
        <v>298</v>
      </c>
      <c r="P6" s="81">
        <v>43419.83913194444</v>
      </c>
      <c r="Q6" s="79" t="s">
        <v>302</v>
      </c>
      <c r="R6" s="79"/>
      <c r="S6" s="79"/>
      <c r="T6" s="79" t="s">
        <v>474</v>
      </c>
      <c r="U6" s="83" t="s">
        <v>515</v>
      </c>
      <c r="V6" s="83" t="s">
        <v>515</v>
      </c>
      <c r="W6" s="81">
        <v>43419.83913194444</v>
      </c>
      <c r="X6" s="83" t="s">
        <v>587</v>
      </c>
      <c r="Y6" s="79"/>
      <c r="Z6" s="79"/>
      <c r="AA6" s="82" t="s">
        <v>712</v>
      </c>
      <c r="AB6" s="79"/>
      <c r="AC6" s="79" t="b">
        <v>0</v>
      </c>
      <c r="AD6" s="79">
        <v>0</v>
      </c>
      <c r="AE6" s="82" t="s">
        <v>837</v>
      </c>
      <c r="AF6" s="79" t="b">
        <v>0</v>
      </c>
      <c r="AG6" s="79" t="s">
        <v>850</v>
      </c>
      <c r="AH6" s="79"/>
      <c r="AI6" s="82" t="s">
        <v>837</v>
      </c>
      <c r="AJ6" s="79" t="b">
        <v>0</v>
      </c>
      <c r="AK6" s="79">
        <v>0</v>
      </c>
      <c r="AL6" s="82" t="s">
        <v>837</v>
      </c>
      <c r="AM6" s="79" t="s">
        <v>856</v>
      </c>
      <c r="AN6" s="79" t="b">
        <v>0</v>
      </c>
      <c r="AO6" s="82" t="s">
        <v>712</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238</v>
      </c>
      <c r="C7" s="65"/>
      <c r="D7" s="66"/>
      <c r="E7" s="67"/>
      <c r="F7" s="68"/>
      <c r="G7" s="65"/>
      <c r="H7" s="69"/>
      <c r="I7" s="70"/>
      <c r="J7" s="70"/>
      <c r="K7" s="34" t="s">
        <v>65</v>
      </c>
      <c r="L7" s="77">
        <v>8</v>
      </c>
      <c r="M7" s="77"/>
      <c r="N7" s="72"/>
      <c r="O7" s="79" t="s">
        <v>298</v>
      </c>
      <c r="P7" s="81">
        <v>43424.76923611111</v>
      </c>
      <c r="Q7" s="79" t="s">
        <v>303</v>
      </c>
      <c r="R7" s="79"/>
      <c r="S7" s="79"/>
      <c r="T7" s="79" t="s">
        <v>475</v>
      </c>
      <c r="U7" s="83" t="s">
        <v>516</v>
      </c>
      <c r="V7" s="83" t="s">
        <v>516</v>
      </c>
      <c r="W7" s="81">
        <v>43424.76923611111</v>
      </c>
      <c r="X7" s="83" t="s">
        <v>588</v>
      </c>
      <c r="Y7" s="79"/>
      <c r="Z7" s="79"/>
      <c r="AA7" s="82" t="s">
        <v>713</v>
      </c>
      <c r="AB7" s="79"/>
      <c r="AC7" s="79" t="b">
        <v>0</v>
      </c>
      <c r="AD7" s="79">
        <v>1</v>
      </c>
      <c r="AE7" s="82" t="s">
        <v>837</v>
      </c>
      <c r="AF7" s="79" t="b">
        <v>0</v>
      </c>
      <c r="AG7" s="79" t="s">
        <v>850</v>
      </c>
      <c r="AH7" s="79"/>
      <c r="AI7" s="82" t="s">
        <v>837</v>
      </c>
      <c r="AJ7" s="79" t="b">
        <v>0</v>
      </c>
      <c r="AK7" s="79">
        <v>0</v>
      </c>
      <c r="AL7" s="82" t="s">
        <v>837</v>
      </c>
      <c r="AM7" s="79" t="s">
        <v>856</v>
      </c>
      <c r="AN7" s="79" t="b">
        <v>0</v>
      </c>
      <c r="AO7" s="82" t="s">
        <v>713</v>
      </c>
      <c r="AP7" s="79" t="s">
        <v>176</v>
      </c>
      <c r="AQ7" s="79">
        <v>0</v>
      </c>
      <c r="AR7" s="79">
        <v>0</v>
      </c>
      <c r="AS7" s="79"/>
      <c r="AT7" s="79"/>
      <c r="AU7" s="79"/>
      <c r="AV7" s="79"/>
      <c r="AW7" s="79"/>
      <c r="AX7" s="79"/>
      <c r="AY7" s="79"/>
      <c r="AZ7" s="79"/>
      <c r="BA7">
        <v>1</v>
      </c>
      <c r="BB7" s="78" t="str">
        <f>REPLACE(INDEX(GroupVertices[Group],MATCH(Edges24[[#This Row],[Vertex 1]],GroupVertices[Vertex],0)),1,1,"")</f>
        <v>8</v>
      </c>
      <c r="BC7" s="78" t="str">
        <f>REPLACE(INDEX(GroupVertices[Group],MATCH(Edges24[[#This Row],[Vertex 2]],GroupVertices[Vertex],0)),1,1,"")</f>
        <v>8</v>
      </c>
      <c r="BD7" s="48">
        <v>0</v>
      </c>
      <c r="BE7" s="49">
        <v>0</v>
      </c>
      <c r="BF7" s="48">
        <v>0</v>
      </c>
      <c r="BG7" s="49">
        <v>0</v>
      </c>
      <c r="BH7" s="48">
        <v>0</v>
      </c>
      <c r="BI7" s="49">
        <v>0</v>
      </c>
      <c r="BJ7" s="48">
        <v>15</v>
      </c>
      <c r="BK7" s="49">
        <v>100</v>
      </c>
      <c r="BL7" s="48">
        <v>15</v>
      </c>
    </row>
    <row r="8" spans="1:64" ht="15">
      <c r="A8" s="64" t="s">
        <v>217</v>
      </c>
      <c r="B8" s="64" t="s">
        <v>239</v>
      </c>
      <c r="C8" s="65"/>
      <c r="D8" s="66"/>
      <c r="E8" s="67"/>
      <c r="F8" s="68"/>
      <c r="G8" s="65"/>
      <c r="H8" s="69"/>
      <c r="I8" s="70"/>
      <c r="J8" s="70"/>
      <c r="K8" s="34" t="s">
        <v>65</v>
      </c>
      <c r="L8" s="77">
        <v>9</v>
      </c>
      <c r="M8" s="77"/>
      <c r="N8" s="72"/>
      <c r="O8" s="79" t="s">
        <v>298</v>
      </c>
      <c r="P8" s="81">
        <v>43406.79571759259</v>
      </c>
      <c r="Q8" s="79" t="s">
        <v>304</v>
      </c>
      <c r="R8" s="79"/>
      <c r="S8" s="79"/>
      <c r="T8" s="79" t="s">
        <v>476</v>
      </c>
      <c r="U8" s="83" t="s">
        <v>517</v>
      </c>
      <c r="V8" s="83" t="s">
        <v>517</v>
      </c>
      <c r="W8" s="81">
        <v>43406.79571759259</v>
      </c>
      <c r="X8" s="83" t="s">
        <v>589</v>
      </c>
      <c r="Y8" s="79"/>
      <c r="Z8" s="79"/>
      <c r="AA8" s="82" t="s">
        <v>714</v>
      </c>
      <c r="AB8" s="79"/>
      <c r="AC8" s="79" t="b">
        <v>0</v>
      </c>
      <c r="AD8" s="79">
        <v>0</v>
      </c>
      <c r="AE8" s="82" t="s">
        <v>837</v>
      </c>
      <c r="AF8" s="79" t="b">
        <v>0</v>
      </c>
      <c r="AG8" s="79" t="s">
        <v>850</v>
      </c>
      <c r="AH8" s="79"/>
      <c r="AI8" s="82" t="s">
        <v>837</v>
      </c>
      <c r="AJ8" s="79" t="b">
        <v>0</v>
      </c>
      <c r="AK8" s="79">
        <v>0</v>
      </c>
      <c r="AL8" s="82" t="s">
        <v>837</v>
      </c>
      <c r="AM8" s="79" t="s">
        <v>856</v>
      </c>
      <c r="AN8" s="79" t="b">
        <v>0</v>
      </c>
      <c r="AO8" s="82" t="s">
        <v>714</v>
      </c>
      <c r="AP8" s="79" t="s">
        <v>176</v>
      </c>
      <c r="AQ8" s="79">
        <v>0</v>
      </c>
      <c r="AR8" s="79">
        <v>0</v>
      </c>
      <c r="AS8" s="79" t="s">
        <v>865</v>
      </c>
      <c r="AT8" s="79" t="s">
        <v>871</v>
      </c>
      <c r="AU8" s="79" t="s">
        <v>872</v>
      </c>
      <c r="AV8" s="79" t="s">
        <v>873</v>
      </c>
      <c r="AW8" s="79" t="s">
        <v>879</v>
      </c>
      <c r="AX8" s="79" t="s">
        <v>885</v>
      </c>
      <c r="AY8" s="79" t="s">
        <v>889</v>
      </c>
      <c r="AZ8" s="83" t="s">
        <v>892</v>
      </c>
      <c r="BA8">
        <v>1</v>
      </c>
      <c r="BB8" s="78" t="str">
        <f>REPLACE(INDEX(GroupVertices[Group],MATCH(Edges24[[#This Row],[Vertex 1]],GroupVertices[Vertex],0)),1,1,"")</f>
        <v>6</v>
      </c>
      <c r="BC8" s="78" t="str">
        <f>REPLACE(INDEX(GroupVertices[Group],MATCH(Edges24[[#This Row],[Vertex 2]],GroupVertices[Vertex],0)),1,1,"")</f>
        <v>6</v>
      </c>
      <c r="BD8" s="48"/>
      <c r="BE8" s="49"/>
      <c r="BF8" s="48"/>
      <c r="BG8" s="49"/>
      <c r="BH8" s="48"/>
      <c r="BI8" s="49"/>
      <c r="BJ8" s="48"/>
      <c r="BK8" s="49"/>
      <c r="BL8" s="48"/>
    </row>
    <row r="9" spans="1:64" ht="15">
      <c r="A9" s="64" t="s">
        <v>217</v>
      </c>
      <c r="B9" s="64" t="s">
        <v>241</v>
      </c>
      <c r="C9" s="65"/>
      <c r="D9" s="66"/>
      <c r="E9" s="67"/>
      <c r="F9" s="68"/>
      <c r="G9" s="65"/>
      <c r="H9" s="69"/>
      <c r="I9" s="70"/>
      <c r="J9" s="70"/>
      <c r="K9" s="34" t="s">
        <v>65</v>
      </c>
      <c r="L9" s="77">
        <v>11</v>
      </c>
      <c r="M9" s="77"/>
      <c r="N9" s="72"/>
      <c r="O9" s="79" t="s">
        <v>298</v>
      </c>
      <c r="P9" s="81">
        <v>43425.5871412037</v>
      </c>
      <c r="Q9" s="79" t="s">
        <v>305</v>
      </c>
      <c r="R9" s="79"/>
      <c r="S9" s="79"/>
      <c r="T9" s="79" t="s">
        <v>477</v>
      </c>
      <c r="U9" s="83" t="s">
        <v>518</v>
      </c>
      <c r="V9" s="83" t="s">
        <v>518</v>
      </c>
      <c r="W9" s="81">
        <v>43425.5871412037</v>
      </c>
      <c r="X9" s="83" t="s">
        <v>590</v>
      </c>
      <c r="Y9" s="79"/>
      <c r="Z9" s="79"/>
      <c r="AA9" s="82" t="s">
        <v>715</v>
      </c>
      <c r="AB9" s="79"/>
      <c r="AC9" s="79" t="b">
        <v>0</v>
      </c>
      <c r="AD9" s="79">
        <v>1</v>
      </c>
      <c r="AE9" s="82" t="s">
        <v>837</v>
      </c>
      <c r="AF9" s="79" t="b">
        <v>0</v>
      </c>
      <c r="AG9" s="79" t="s">
        <v>850</v>
      </c>
      <c r="AH9" s="79"/>
      <c r="AI9" s="82" t="s">
        <v>837</v>
      </c>
      <c r="AJ9" s="79" t="b">
        <v>0</v>
      </c>
      <c r="AK9" s="79">
        <v>0</v>
      </c>
      <c r="AL9" s="82" t="s">
        <v>837</v>
      </c>
      <c r="AM9" s="79" t="s">
        <v>856</v>
      </c>
      <c r="AN9" s="79" t="b">
        <v>0</v>
      </c>
      <c r="AO9" s="82" t="s">
        <v>715</v>
      </c>
      <c r="AP9" s="79" t="s">
        <v>176</v>
      </c>
      <c r="AQ9" s="79">
        <v>0</v>
      </c>
      <c r="AR9" s="79">
        <v>0</v>
      </c>
      <c r="AS9" s="79" t="s">
        <v>866</v>
      </c>
      <c r="AT9" s="79" t="s">
        <v>871</v>
      </c>
      <c r="AU9" s="79" t="s">
        <v>872</v>
      </c>
      <c r="AV9" s="79" t="s">
        <v>874</v>
      </c>
      <c r="AW9" s="79" t="s">
        <v>880</v>
      </c>
      <c r="AX9" s="79" t="s">
        <v>874</v>
      </c>
      <c r="AY9" s="79" t="s">
        <v>890</v>
      </c>
      <c r="AZ9" s="83" t="s">
        <v>893</v>
      </c>
      <c r="BA9">
        <v>1</v>
      </c>
      <c r="BB9" s="78" t="str">
        <f>REPLACE(INDEX(GroupVertices[Group],MATCH(Edges24[[#This Row],[Vertex 1]],GroupVertices[Vertex],0)),1,1,"")</f>
        <v>6</v>
      </c>
      <c r="BC9" s="78" t="str">
        <f>REPLACE(INDEX(GroupVertices[Group],MATCH(Edges24[[#This Row],[Vertex 2]],GroupVertices[Vertex],0)),1,1,"")</f>
        <v>6</v>
      </c>
      <c r="BD9" s="48"/>
      <c r="BE9" s="49"/>
      <c r="BF9" s="48"/>
      <c r="BG9" s="49"/>
      <c r="BH9" s="48"/>
      <c r="BI9" s="49"/>
      <c r="BJ9" s="48"/>
      <c r="BK9" s="49"/>
      <c r="BL9" s="48"/>
    </row>
    <row r="10" spans="1:64" ht="15">
      <c r="A10" s="64" t="s">
        <v>218</v>
      </c>
      <c r="B10" s="64" t="s">
        <v>237</v>
      </c>
      <c r="C10" s="65"/>
      <c r="D10" s="66"/>
      <c r="E10" s="67"/>
      <c r="F10" s="68"/>
      <c r="G10" s="65"/>
      <c r="H10" s="69"/>
      <c r="I10" s="70"/>
      <c r="J10" s="70"/>
      <c r="K10" s="34" t="s">
        <v>65</v>
      </c>
      <c r="L10" s="77">
        <v>13</v>
      </c>
      <c r="M10" s="77"/>
      <c r="N10" s="72"/>
      <c r="O10" s="79" t="s">
        <v>298</v>
      </c>
      <c r="P10" s="81">
        <v>43440.88450231482</v>
      </c>
      <c r="Q10" s="79" t="s">
        <v>306</v>
      </c>
      <c r="R10" s="79"/>
      <c r="S10" s="79"/>
      <c r="T10" s="79"/>
      <c r="U10" s="79"/>
      <c r="V10" s="83" t="s">
        <v>567</v>
      </c>
      <c r="W10" s="81">
        <v>43440.88450231482</v>
      </c>
      <c r="X10" s="83" t="s">
        <v>591</v>
      </c>
      <c r="Y10" s="79"/>
      <c r="Z10" s="79"/>
      <c r="AA10" s="82" t="s">
        <v>716</v>
      </c>
      <c r="AB10" s="79"/>
      <c r="AC10" s="79" t="b">
        <v>0</v>
      </c>
      <c r="AD10" s="79">
        <v>0</v>
      </c>
      <c r="AE10" s="82" t="s">
        <v>837</v>
      </c>
      <c r="AF10" s="79" t="b">
        <v>0</v>
      </c>
      <c r="AG10" s="79" t="s">
        <v>850</v>
      </c>
      <c r="AH10" s="79"/>
      <c r="AI10" s="82" t="s">
        <v>837</v>
      </c>
      <c r="AJ10" s="79" t="b">
        <v>0</v>
      </c>
      <c r="AK10" s="79">
        <v>3</v>
      </c>
      <c r="AL10" s="82" t="s">
        <v>809</v>
      </c>
      <c r="AM10" s="79" t="s">
        <v>857</v>
      </c>
      <c r="AN10" s="79" t="b">
        <v>0</v>
      </c>
      <c r="AO10" s="82" t="s">
        <v>809</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22</v>
      </c>
      <c r="BK10" s="49">
        <v>100</v>
      </c>
      <c r="BL10" s="48">
        <v>22</v>
      </c>
    </row>
    <row r="11" spans="1:64" ht="15">
      <c r="A11" s="64" t="s">
        <v>219</v>
      </c>
      <c r="B11" s="64" t="s">
        <v>219</v>
      </c>
      <c r="C11" s="65"/>
      <c r="D11" s="66"/>
      <c r="E11" s="67"/>
      <c r="F11" s="68"/>
      <c r="G11" s="65"/>
      <c r="H11" s="69"/>
      <c r="I11" s="70"/>
      <c r="J11" s="70"/>
      <c r="K11" s="34" t="s">
        <v>65</v>
      </c>
      <c r="L11" s="77">
        <v>14</v>
      </c>
      <c r="M11" s="77"/>
      <c r="N11" s="72"/>
      <c r="O11" s="79" t="s">
        <v>176</v>
      </c>
      <c r="P11" s="81">
        <v>43448.15769675926</v>
      </c>
      <c r="Q11" s="79" t="s">
        <v>307</v>
      </c>
      <c r="R11" s="79"/>
      <c r="S11" s="79"/>
      <c r="T11" s="79" t="s">
        <v>478</v>
      </c>
      <c r="U11" s="83" t="s">
        <v>519</v>
      </c>
      <c r="V11" s="83" t="s">
        <v>519</v>
      </c>
      <c r="W11" s="81">
        <v>43448.15769675926</v>
      </c>
      <c r="X11" s="83" t="s">
        <v>592</v>
      </c>
      <c r="Y11" s="79"/>
      <c r="Z11" s="79"/>
      <c r="AA11" s="82" t="s">
        <v>717</v>
      </c>
      <c r="AB11" s="79"/>
      <c r="AC11" s="79" t="b">
        <v>0</v>
      </c>
      <c r="AD11" s="79">
        <v>0</v>
      </c>
      <c r="AE11" s="82" t="s">
        <v>837</v>
      </c>
      <c r="AF11" s="79" t="b">
        <v>0</v>
      </c>
      <c r="AG11" s="79" t="s">
        <v>850</v>
      </c>
      <c r="AH11" s="79"/>
      <c r="AI11" s="82" t="s">
        <v>837</v>
      </c>
      <c r="AJ11" s="79" t="b">
        <v>0</v>
      </c>
      <c r="AK11" s="79">
        <v>0</v>
      </c>
      <c r="AL11" s="82" t="s">
        <v>837</v>
      </c>
      <c r="AM11" s="79" t="s">
        <v>858</v>
      </c>
      <c r="AN11" s="79" t="b">
        <v>0</v>
      </c>
      <c r="AO11" s="82" t="s">
        <v>717</v>
      </c>
      <c r="AP11" s="79" t="s">
        <v>176</v>
      </c>
      <c r="AQ11" s="79">
        <v>0</v>
      </c>
      <c r="AR11" s="79">
        <v>0</v>
      </c>
      <c r="AS11" s="79"/>
      <c r="AT11" s="79"/>
      <c r="AU11" s="79"/>
      <c r="AV11" s="79"/>
      <c r="AW11" s="79"/>
      <c r="AX11" s="79"/>
      <c r="AY11" s="79"/>
      <c r="AZ11" s="79"/>
      <c r="BA11">
        <v>1</v>
      </c>
      <c r="BB11" s="78" t="str">
        <f>REPLACE(INDEX(GroupVertices[Group],MATCH(Edges24[[#This Row],[Vertex 1]],GroupVertices[Vertex],0)),1,1,"")</f>
        <v>10</v>
      </c>
      <c r="BC11" s="78" t="str">
        <f>REPLACE(INDEX(GroupVertices[Group],MATCH(Edges24[[#This Row],[Vertex 2]],GroupVertices[Vertex],0)),1,1,"")</f>
        <v>10</v>
      </c>
      <c r="BD11" s="48">
        <v>1</v>
      </c>
      <c r="BE11" s="49">
        <v>9.090909090909092</v>
      </c>
      <c r="BF11" s="48">
        <v>0</v>
      </c>
      <c r="BG11" s="49">
        <v>0</v>
      </c>
      <c r="BH11" s="48">
        <v>0</v>
      </c>
      <c r="BI11" s="49">
        <v>0</v>
      </c>
      <c r="BJ11" s="48">
        <v>10</v>
      </c>
      <c r="BK11" s="49">
        <v>90.9090909090909</v>
      </c>
      <c r="BL11" s="48">
        <v>11</v>
      </c>
    </row>
    <row r="12" spans="1:64" ht="15">
      <c r="A12" s="64" t="s">
        <v>220</v>
      </c>
      <c r="B12" s="64" t="s">
        <v>237</v>
      </c>
      <c r="C12" s="65"/>
      <c r="D12" s="66"/>
      <c r="E12" s="67"/>
      <c r="F12" s="68"/>
      <c r="G12" s="65"/>
      <c r="H12" s="69"/>
      <c r="I12" s="70"/>
      <c r="J12" s="70"/>
      <c r="K12" s="34" t="s">
        <v>65</v>
      </c>
      <c r="L12" s="77">
        <v>15</v>
      </c>
      <c r="M12" s="77"/>
      <c r="N12" s="72"/>
      <c r="O12" s="79" t="s">
        <v>298</v>
      </c>
      <c r="P12" s="81">
        <v>43462.615208333336</v>
      </c>
      <c r="Q12" s="79" t="s">
        <v>308</v>
      </c>
      <c r="R12" s="79"/>
      <c r="S12" s="79"/>
      <c r="T12" s="79"/>
      <c r="U12" s="79"/>
      <c r="V12" s="83" t="s">
        <v>568</v>
      </c>
      <c r="W12" s="81">
        <v>43462.615208333336</v>
      </c>
      <c r="X12" s="83" t="s">
        <v>593</v>
      </c>
      <c r="Y12" s="79"/>
      <c r="Z12" s="79"/>
      <c r="AA12" s="82" t="s">
        <v>718</v>
      </c>
      <c r="AB12" s="79"/>
      <c r="AC12" s="79" t="b">
        <v>0</v>
      </c>
      <c r="AD12" s="79">
        <v>0</v>
      </c>
      <c r="AE12" s="82" t="s">
        <v>837</v>
      </c>
      <c r="AF12" s="79" t="b">
        <v>0</v>
      </c>
      <c r="AG12" s="79" t="s">
        <v>850</v>
      </c>
      <c r="AH12" s="79"/>
      <c r="AI12" s="82" t="s">
        <v>837</v>
      </c>
      <c r="AJ12" s="79" t="b">
        <v>0</v>
      </c>
      <c r="AK12" s="79">
        <v>1</v>
      </c>
      <c r="AL12" s="82" t="s">
        <v>818</v>
      </c>
      <c r="AM12" s="79" t="s">
        <v>859</v>
      </c>
      <c r="AN12" s="79" t="b">
        <v>0</v>
      </c>
      <c r="AO12" s="82" t="s">
        <v>818</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2</v>
      </c>
      <c r="BG12" s="49">
        <v>8.333333333333334</v>
      </c>
      <c r="BH12" s="48">
        <v>0</v>
      </c>
      <c r="BI12" s="49">
        <v>0</v>
      </c>
      <c r="BJ12" s="48">
        <v>22</v>
      </c>
      <c r="BK12" s="49">
        <v>91.66666666666667</v>
      </c>
      <c r="BL12" s="48">
        <v>24</v>
      </c>
    </row>
    <row r="13" spans="1:64" ht="15">
      <c r="A13" s="64" t="s">
        <v>221</v>
      </c>
      <c r="B13" s="64" t="s">
        <v>237</v>
      </c>
      <c r="C13" s="65"/>
      <c r="D13" s="66"/>
      <c r="E13" s="67"/>
      <c r="F13" s="68"/>
      <c r="G13" s="65"/>
      <c r="H13" s="69"/>
      <c r="I13" s="70"/>
      <c r="J13" s="70"/>
      <c r="K13" s="34" t="s">
        <v>65</v>
      </c>
      <c r="L13" s="77">
        <v>16</v>
      </c>
      <c r="M13" s="77"/>
      <c r="N13" s="72"/>
      <c r="O13" s="79" t="s">
        <v>298</v>
      </c>
      <c r="P13" s="81">
        <v>43469.91506944445</v>
      </c>
      <c r="Q13" s="79" t="s">
        <v>309</v>
      </c>
      <c r="R13" s="79"/>
      <c r="S13" s="79"/>
      <c r="T13" s="79" t="s">
        <v>477</v>
      </c>
      <c r="U13" s="79"/>
      <c r="V13" s="83" t="s">
        <v>569</v>
      </c>
      <c r="W13" s="81">
        <v>43469.91506944445</v>
      </c>
      <c r="X13" s="83" t="s">
        <v>594</v>
      </c>
      <c r="Y13" s="79"/>
      <c r="Z13" s="79"/>
      <c r="AA13" s="82" t="s">
        <v>719</v>
      </c>
      <c r="AB13" s="79"/>
      <c r="AC13" s="79" t="b">
        <v>0</v>
      </c>
      <c r="AD13" s="79">
        <v>0</v>
      </c>
      <c r="AE13" s="82" t="s">
        <v>837</v>
      </c>
      <c r="AF13" s="79" t="b">
        <v>0</v>
      </c>
      <c r="AG13" s="79" t="s">
        <v>850</v>
      </c>
      <c r="AH13" s="79"/>
      <c r="AI13" s="82" t="s">
        <v>837</v>
      </c>
      <c r="AJ13" s="79" t="b">
        <v>0</v>
      </c>
      <c r="AK13" s="79">
        <v>4</v>
      </c>
      <c r="AL13" s="82" t="s">
        <v>820</v>
      </c>
      <c r="AM13" s="79" t="s">
        <v>858</v>
      </c>
      <c r="AN13" s="79" t="b">
        <v>0</v>
      </c>
      <c r="AO13" s="82" t="s">
        <v>820</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23</v>
      </c>
      <c r="BK13" s="49">
        <v>100</v>
      </c>
      <c r="BL13" s="48">
        <v>23</v>
      </c>
    </row>
    <row r="14" spans="1:64" ht="15">
      <c r="A14" s="64" t="s">
        <v>222</v>
      </c>
      <c r="B14" s="64" t="s">
        <v>243</v>
      </c>
      <c r="C14" s="65"/>
      <c r="D14" s="66"/>
      <c r="E14" s="67"/>
      <c r="F14" s="68"/>
      <c r="G14" s="65"/>
      <c r="H14" s="69"/>
      <c r="I14" s="70"/>
      <c r="J14" s="70"/>
      <c r="K14" s="34" t="s">
        <v>65</v>
      </c>
      <c r="L14" s="77">
        <v>17</v>
      </c>
      <c r="M14" s="77"/>
      <c r="N14" s="72"/>
      <c r="O14" s="79" t="s">
        <v>298</v>
      </c>
      <c r="P14" s="81">
        <v>43470.025416666664</v>
      </c>
      <c r="Q14" s="79" t="s">
        <v>310</v>
      </c>
      <c r="R14" s="83" t="s">
        <v>417</v>
      </c>
      <c r="S14" s="79" t="s">
        <v>458</v>
      </c>
      <c r="T14" s="79"/>
      <c r="U14" s="79"/>
      <c r="V14" s="83" t="s">
        <v>570</v>
      </c>
      <c r="W14" s="81">
        <v>43470.025416666664</v>
      </c>
      <c r="X14" s="83" t="s">
        <v>595</v>
      </c>
      <c r="Y14" s="79"/>
      <c r="Z14" s="79"/>
      <c r="AA14" s="82" t="s">
        <v>720</v>
      </c>
      <c r="AB14" s="79"/>
      <c r="AC14" s="79" t="b">
        <v>0</v>
      </c>
      <c r="AD14" s="79">
        <v>0</v>
      </c>
      <c r="AE14" s="82" t="s">
        <v>837</v>
      </c>
      <c r="AF14" s="79" t="b">
        <v>0</v>
      </c>
      <c r="AG14" s="79" t="s">
        <v>850</v>
      </c>
      <c r="AH14" s="79"/>
      <c r="AI14" s="82" t="s">
        <v>837</v>
      </c>
      <c r="AJ14" s="79" t="b">
        <v>0</v>
      </c>
      <c r="AK14" s="79">
        <v>1</v>
      </c>
      <c r="AL14" s="82" t="s">
        <v>763</v>
      </c>
      <c r="AM14" s="79" t="s">
        <v>858</v>
      </c>
      <c r="AN14" s="79" t="b">
        <v>0</v>
      </c>
      <c r="AO14" s="82" t="s">
        <v>763</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c r="BE14" s="49"/>
      <c r="BF14" s="48"/>
      <c r="BG14" s="49"/>
      <c r="BH14" s="48"/>
      <c r="BI14" s="49"/>
      <c r="BJ14" s="48"/>
      <c r="BK14" s="49"/>
      <c r="BL14" s="48"/>
    </row>
    <row r="15" spans="1:64" ht="15">
      <c r="A15" s="64" t="s">
        <v>223</v>
      </c>
      <c r="B15" s="64" t="s">
        <v>246</v>
      </c>
      <c r="C15" s="65"/>
      <c r="D15" s="66"/>
      <c r="E15" s="67"/>
      <c r="F15" s="68"/>
      <c r="G15" s="65"/>
      <c r="H15" s="69"/>
      <c r="I15" s="70"/>
      <c r="J15" s="70"/>
      <c r="K15" s="34" t="s">
        <v>65</v>
      </c>
      <c r="L15" s="77">
        <v>23</v>
      </c>
      <c r="M15" s="77"/>
      <c r="N15" s="72"/>
      <c r="O15" s="79" t="s">
        <v>298</v>
      </c>
      <c r="P15" s="81">
        <v>43475.88884259259</v>
      </c>
      <c r="Q15" s="79" t="s">
        <v>311</v>
      </c>
      <c r="R15" s="79"/>
      <c r="S15" s="79"/>
      <c r="T15" s="79" t="s">
        <v>479</v>
      </c>
      <c r="U15" s="83" t="s">
        <v>520</v>
      </c>
      <c r="V15" s="83" t="s">
        <v>520</v>
      </c>
      <c r="W15" s="81">
        <v>43475.88884259259</v>
      </c>
      <c r="X15" s="83" t="s">
        <v>596</v>
      </c>
      <c r="Y15" s="79"/>
      <c r="Z15" s="79"/>
      <c r="AA15" s="82" t="s">
        <v>721</v>
      </c>
      <c r="AB15" s="79"/>
      <c r="AC15" s="79" t="b">
        <v>0</v>
      </c>
      <c r="AD15" s="79">
        <v>0</v>
      </c>
      <c r="AE15" s="82" t="s">
        <v>837</v>
      </c>
      <c r="AF15" s="79" t="b">
        <v>0</v>
      </c>
      <c r="AG15" s="79" t="s">
        <v>850</v>
      </c>
      <c r="AH15" s="79"/>
      <c r="AI15" s="82" t="s">
        <v>837</v>
      </c>
      <c r="AJ15" s="79" t="b">
        <v>0</v>
      </c>
      <c r="AK15" s="79">
        <v>0</v>
      </c>
      <c r="AL15" s="82" t="s">
        <v>837</v>
      </c>
      <c r="AM15" s="79" t="s">
        <v>859</v>
      </c>
      <c r="AN15" s="79" t="b">
        <v>0</v>
      </c>
      <c r="AO15" s="82" t="s">
        <v>721</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1</v>
      </c>
      <c r="BE15" s="49">
        <v>3.125</v>
      </c>
      <c r="BF15" s="48">
        <v>0</v>
      </c>
      <c r="BG15" s="49">
        <v>0</v>
      </c>
      <c r="BH15" s="48">
        <v>0</v>
      </c>
      <c r="BI15" s="49">
        <v>0</v>
      </c>
      <c r="BJ15" s="48">
        <v>31</v>
      </c>
      <c r="BK15" s="49">
        <v>96.875</v>
      </c>
      <c r="BL15" s="48">
        <v>32</v>
      </c>
    </row>
    <row r="16" spans="1:64" ht="15">
      <c r="A16" s="64" t="s">
        <v>224</v>
      </c>
      <c r="B16" s="64" t="s">
        <v>247</v>
      </c>
      <c r="C16" s="65"/>
      <c r="D16" s="66"/>
      <c r="E16" s="67"/>
      <c r="F16" s="68"/>
      <c r="G16" s="65"/>
      <c r="H16" s="69"/>
      <c r="I16" s="70"/>
      <c r="J16" s="70"/>
      <c r="K16" s="34" t="s">
        <v>65</v>
      </c>
      <c r="L16" s="77">
        <v>24</v>
      </c>
      <c r="M16" s="77"/>
      <c r="N16" s="72"/>
      <c r="O16" s="79" t="s">
        <v>298</v>
      </c>
      <c r="P16" s="81">
        <v>43412.62582175926</v>
      </c>
      <c r="Q16" s="79" t="s">
        <v>312</v>
      </c>
      <c r="R16" s="79"/>
      <c r="S16" s="79"/>
      <c r="T16" s="79" t="s">
        <v>480</v>
      </c>
      <c r="U16" s="83" t="s">
        <v>521</v>
      </c>
      <c r="V16" s="83" t="s">
        <v>521</v>
      </c>
      <c r="W16" s="81">
        <v>43412.62582175926</v>
      </c>
      <c r="X16" s="83" t="s">
        <v>597</v>
      </c>
      <c r="Y16" s="79"/>
      <c r="Z16" s="79"/>
      <c r="AA16" s="82" t="s">
        <v>722</v>
      </c>
      <c r="AB16" s="79"/>
      <c r="AC16" s="79" t="b">
        <v>0</v>
      </c>
      <c r="AD16" s="79">
        <v>5</v>
      </c>
      <c r="AE16" s="82" t="s">
        <v>837</v>
      </c>
      <c r="AF16" s="79" t="b">
        <v>0</v>
      </c>
      <c r="AG16" s="79" t="s">
        <v>850</v>
      </c>
      <c r="AH16" s="79"/>
      <c r="AI16" s="82" t="s">
        <v>837</v>
      </c>
      <c r="AJ16" s="79" t="b">
        <v>0</v>
      </c>
      <c r="AK16" s="79">
        <v>1</v>
      </c>
      <c r="AL16" s="82" t="s">
        <v>837</v>
      </c>
      <c r="AM16" s="79" t="s">
        <v>856</v>
      </c>
      <c r="AN16" s="79" t="b">
        <v>0</v>
      </c>
      <c r="AO16" s="82" t="s">
        <v>722</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c r="BE16" s="49"/>
      <c r="BF16" s="48"/>
      <c r="BG16" s="49"/>
      <c r="BH16" s="48"/>
      <c r="BI16" s="49"/>
      <c r="BJ16" s="48"/>
      <c r="BK16" s="49"/>
      <c r="BL16" s="48"/>
    </row>
    <row r="17" spans="1:64" ht="15">
      <c r="A17" s="64" t="s">
        <v>225</v>
      </c>
      <c r="B17" s="64" t="s">
        <v>248</v>
      </c>
      <c r="C17" s="65"/>
      <c r="D17" s="66"/>
      <c r="E17" s="67"/>
      <c r="F17" s="68"/>
      <c r="G17" s="65"/>
      <c r="H17" s="69"/>
      <c r="I17" s="70"/>
      <c r="J17" s="70"/>
      <c r="K17" s="34" t="s">
        <v>65</v>
      </c>
      <c r="L17" s="77">
        <v>25</v>
      </c>
      <c r="M17" s="77"/>
      <c r="N17" s="72"/>
      <c r="O17" s="79" t="s">
        <v>298</v>
      </c>
      <c r="P17" s="81">
        <v>43415.46574074074</v>
      </c>
      <c r="Q17" s="79" t="s">
        <v>313</v>
      </c>
      <c r="R17" s="79"/>
      <c r="S17" s="79"/>
      <c r="T17" s="79"/>
      <c r="U17" s="79"/>
      <c r="V17" s="83" t="s">
        <v>571</v>
      </c>
      <c r="W17" s="81">
        <v>43415.46574074074</v>
      </c>
      <c r="X17" s="83" t="s">
        <v>598</v>
      </c>
      <c r="Y17" s="79"/>
      <c r="Z17" s="79"/>
      <c r="AA17" s="82" t="s">
        <v>723</v>
      </c>
      <c r="AB17" s="79"/>
      <c r="AC17" s="79" t="b">
        <v>0</v>
      </c>
      <c r="AD17" s="79">
        <v>0</v>
      </c>
      <c r="AE17" s="82" t="s">
        <v>837</v>
      </c>
      <c r="AF17" s="79" t="b">
        <v>0</v>
      </c>
      <c r="AG17" s="79" t="s">
        <v>850</v>
      </c>
      <c r="AH17" s="79"/>
      <c r="AI17" s="82" t="s">
        <v>837</v>
      </c>
      <c r="AJ17" s="79" t="b">
        <v>0</v>
      </c>
      <c r="AK17" s="79">
        <v>2</v>
      </c>
      <c r="AL17" s="82" t="s">
        <v>722</v>
      </c>
      <c r="AM17" s="79" t="s">
        <v>858</v>
      </c>
      <c r="AN17" s="79" t="b">
        <v>0</v>
      </c>
      <c r="AO17" s="82" t="s">
        <v>722</v>
      </c>
      <c r="AP17" s="79" t="s">
        <v>176</v>
      </c>
      <c r="AQ17" s="79">
        <v>0</v>
      </c>
      <c r="AR17" s="79">
        <v>0</v>
      </c>
      <c r="AS17" s="79"/>
      <c r="AT17" s="79"/>
      <c r="AU17" s="79"/>
      <c r="AV17" s="79"/>
      <c r="AW17" s="79"/>
      <c r="AX17" s="79"/>
      <c r="AY17" s="79"/>
      <c r="AZ17" s="79"/>
      <c r="BA17">
        <v>1</v>
      </c>
      <c r="BB17" s="78" t="str">
        <f>REPLACE(INDEX(GroupVertices[Group],MATCH(Edges24[[#This Row],[Vertex 1]],GroupVertices[Vertex],0)),1,1,"")</f>
        <v>5</v>
      </c>
      <c r="BC17" s="78" t="str">
        <f>REPLACE(INDEX(GroupVertices[Group],MATCH(Edges24[[#This Row],[Vertex 2]],GroupVertices[Vertex],0)),1,1,"")</f>
        <v>5</v>
      </c>
      <c r="BD17" s="48"/>
      <c r="BE17" s="49"/>
      <c r="BF17" s="48"/>
      <c r="BG17" s="49"/>
      <c r="BH17" s="48"/>
      <c r="BI17" s="49"/>
      <c r="BJ17" s="48"/>
      <c r="BK17" s="49"/>
      <c r="BL17" s="48"/>
    </row>
    <row r="18" spans="1:64" ht="15">
      <c r="A18" s="64" t="s">
        <v>226</v>
      </c>
      <c r="B18" s="64" t="s">
        <v>224</v>
      </c>
      <c r="C18" s="65"/>
      <c r="D18" s="66"/>
      <c r="E18" s="67"/>
      <c r="F18" s="68"/>
      <c r="G18" s="65"/>
      <c r="H18" s="69"/>
      <c r="I18" s="70"/>
      <c r="J18" s="70"/>
      <c r="K18" s="34" t="s">
        <v>66</v>
      </c>
      <c r="L18" s="77">
        <v>29</v>
      </c>
      <c r="M18" s="77"/>
      <c r="N18" s="72"/>
      <c r="O18" s="79" t="s">
        <v>298</v>
      </c>
      <c r="P18" s="81">
        <v>43448.694386574076</v>
      </c>
      <c r="Q18" s="79" t="s">
        <v>314</v>
      </c>
      <c r="R18" s="79"/>
      <c r="S18" s="79"/>
      <c r="T18" s="79" t="s">
        <v>481</v>
      </c>
      <c r="U18" s="79"/>
      <c r="V18" s="83" t="s">
        <v>572</v>
      </c>
      <c r="W18" s="81">
        <v>43448.694386574076</v>
      </c>
      <c r="X18" s="83" t="s">
        <v>599</v>
      </c>
      <c r="Y18" s="79"/>
      <c r="Z18" s="79"/>
      <c r="AA18" s="82" t="s">
        <v>724</v>
      </c>
      <c r="AB18" s="79"/>
      <c r="AC18" s="79" t="b">
        <v>0</v>
      </c>
      <c r="AD18" s="79">
        <v>0</v>
      </c>
      <c r="AE18" s="82" t="s">
        <v>837</v>
      </c>
      <c r="AF18" s="79" t="b">
        <v>1</v>
      </c>
      <c r="AG18" s="79" t="s">
        <v>850</v>
      </c>
      <c r="AH18" s="79"/>
      <c r="AI18" s="82" t="s">
        <v>834</v>
      </c>
      <c r="AJ18" s="79" t="b">
        <v>0</v>
      </c>
      <c r="AK18" s="79">
        <v>1</v>
      </c>
      <c r="AL18" s="82" t="s">
        <v>784</v>
      </c>
      <c r="AM18" s="79" t="s">
        <v>856</v>
      </c>
      <c r="AN18" s="79" t="b">
        <v>0</v>
      </c>
      <c r="AO18" s="82" t="s">
        <v>784</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v>3</v>
      </c>
      <c r="BE18" s="49">
        <v>15.789473684210526</v>
      </c>
      <c r="BF18" s="48">
        <v>0</v>
      </c>
      <c r="BG18" s="49">
        <v>0</v>
      </c>
      <c r="BH18" s="48">
        <v>0</v>
      </c>
      <c r="BI18" s="49">
        <v>0</v>
      </c>
      <c r="BJ18" s="48">
        <v>16</v>
      </c>
      <c r="BK18" s="49">
        <v>84.21052631578948</v>
      </c>
      <c r="BL18" s="48">
        <v>19</v>
      </c>
    </row>
    <row r="19" spans="1:64" ht="15">
      <c r="A19" s="64" t="s">
        <v>224</v>
      </c>
      <c r="B19" s="64" t="s">
        <v>226</v>
      </c>
      <c r="C19" s="65"/>
      <c r="D19" s="66"/>
      <c r="E19" s="67"/>
      <c r="F19" s="68"/>
      <c r="G19" s="65"/>
      <c r="H19" s="69"/>
      <c r="I19" s="70"/>
      <c r="J19" s="70"/>
      <c r="K19" s="34" t="s">
        <v>66</v>
      </c>
      <c r="L19" s="77">
        <v>30</v>
      </c>
      <c r="M19" s="77"/>
      <c r="N19" s="72"/>
      <c r="O19" s="79" t="s">
        <v>297</v>
      </c>
      <c r="P19" s="81">
        <v>43448.57040509259</v>
      </c>
      <c r="Q19" s="79" t="s">
        <v>315</v>
      </c>
      <c r="R19" s="79"/>
      <c r="S19" s="79"/>
      <c r="T19" s="79" t="s">
        <v>477</v>
      </c>
      <c r="U19" s="79"/>
      <c r="V19" s="83" t="s">
        <v>573</v>
      </c>
      <c r="W19" s="81">
        <v>43448.57040509259</v>
      </c>
      <c r="X19" s="83" t="s">
        <v>600</v>
      </c>
      <c r="Y19" s="79"/>
      <c r="Z19" s="79"/>
      <c r="AA19" s="82" t="s">
        <v>725</v>
      </c>
      <c r="AB19" s="82" t="s">
        <v>834</v>
      </c>
      <c r="AC19" s="79" t="b">
        <v>0</v>
      </c>
      <c r="AD19" s="79">
        <v>0</v>
      </c>
      <c r="AE19" s="82" t="s">
        <v>839</v>
      </c>
      <c r="AF19" s="79" t="b">
        <v>0</v>
      </c>
      <c r="AG19" s="79" t="s">
        <v>850</v>
      </c>
      <c r="AH19" s="79"/>
      <c r="AI19" s="82" t="s">
        <v>837</v>
      </c>
      <c r="AJ19" s="79" t="b">
        <v>0</v>
      </c>
      <c r="AK19" s="79">
        <v>0</v>
      </c>
      <c r="AL19" s="82" t="s">
        <v>837</v>
      </c>
      <c r="AM19" s="79" t="s">
        <v>856</v>
      </c>
      <c r="AN19" s="79" t="b">
        <v>0</v>
      </c>
      <c r="AO19" s="82" t="s">
        <v>834</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v>2</v>
      </c>
      <c r="BE19" s="49">
        <v>14.285714285714286</v>
      </c>
      <c r="BF19" s="48">
        <v>0</v>
      </c>
      <c r="BG19" s="49">
        <v>0</v>
      </c>
      <c r="BH19" s="48">
        <v>0</v>
      </c>
      <c r="BI19" s="49">
        <v>0</v>
      </c>
      <c r="BJ19" s="48">
        <v>12</v>
      </c>
      <c r="BK19" s="49">
        <v>85.71428571428571</v>
      </c>
      <c r="BL19" s="48">
        <v>14</v>
      </c>
    </row>
    <row r="20" spans="1:64" ht="15">
      <c r="A20" s="64" t="s">
        <v>227</v>
      </c>
      <c r="B20" s="64" t="s">
        <v>250</v>
      </c>
      <c r="C20" s="65"/>
      <c r="D20" s="66"/>
      <c r="E20" s="67"/>
      <c r="F20" s="68"/>
      <c r="G20" s="65"/>
      <c r="H20" s="69"/>
      <c r="I20" s="70"/>
      <c r="J20" s="70"/>
      <c r="K20" s="34" t="s">
        <v>65</v>
      </c>
      <c r="L20" s="77">
        <v>31</v>
      </c>
      <c r="M20" s="77"/>
      <c r="N20" s="72"/>
      <c r="O20" s="79" t="s">
        <v>297</v>
      </c>
      <c r="P20" s="81">
        <v>43406.6990625</v>
      </c>
      <c r="Q20" s="79" t="s">
        <v>316</v>
      </c>
      <c r="R20" s="79"/>
      <c r="S20" s="79"/>
      <c r="T20" s="79" t="s">
        <v>477</v>
      </c>
      <c r="U20" s="79"/>
      <c r="V20" s="83" t="s">
        <v>574</v>
      </c>
      <c r="W20" s="81">
        <v>43406.6990625</v>
      </c>
      <c r="X20" s="83" t="s">
        <v>601</v>
      </c>
      <c r="Y20" s="79"/>
      <c r="Z20" s="79"/>
      <c r="AA20" s="82" t="s">
        <v>726</v>
      </c>
      <c r="AB20" s="82" t="s">
        <v>835</v>
      </c>
      <c r="AC20" s="79" t="b">
        <v>0</v>
      </c>
      <c r="AD20" s="79">
        <v>0</v>
      </c>
      <c r="AE20" s="82" t="s">
        <v>840</v>
      </c>
      <c r="AF20" s="79" t="b">
        <v>0</v>
      </c>
      <c r="AG20" s="79" t="s">
        <v>851</v>
      </c>
      <c r="AH20" s="79"/>
      <c r="AI20" s="82" t="s">
        <v>837</v>
      </c>
      <c r="AJ20" s="79" t="b">
        <v>0</v>
      </c>
      <c r="AK20" s="79">
        <v>0</v>
      </c>
      <c r="AL20" s="82" t="s">
        <v>837</v>
      </c>
      <c r="AM20" s="79" t="s">
        <v>856</v>
      </c>
      <c r="AN20" s="79" t="b">
        <v>0</v>
      </c>
      <c r="AO20" s="82" t="s">
        <v>835</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0</v>
      </c>
      <c r="BE20" s="49">
        <v>0</v>
      </c>
      <c r="BF20" s="48">
        <v>0</v>
      </c>
      <c r="BG20" s="49">
        <v>0</v>
      </c>
      <c r="BH20" s="48">
        <v>0</v>
      </c>
      <c r="BI20" s="49">
        <v>0</v>
      </c>
      <c r="BJ20" s="48">
        <v>2</v>
      </c>
      <c r="BK20" s="49">
        <v>100</v>
      </c>
      <c r="BL20" s="48">
        <v>2</v>
      </c>
    </row>
    <row r="21" spans="1:64" ht="15">
      <c r="A21" s="64" t="s">
        <v>227</v>
      </c>
      <c r="B21" s="64" t="s">
        <v>251</v>
      </c>
      <c r="C21" s="65"/>
      <c r="D21" s="66"/>
      <c r="E21" s="67"/>
      <c r="F21" s="68"/>
      <c r="G21" s="65"/>
      <c r="H21" s="69"/>
      <c r="I21" s="70"/>
      <c r="J21" s="70"/>
      <c r="K21" s="34" t="s">
        <v>65</v>
      </c>
      <c r="L21" s="77">
        <v>32</v>
      </c>
      <c r="M21" s="77"/>
      <c r="N21" s="72"/>
      <c r="O21" s="79" t="s">
        <v>298</v>
      </c>
      <c r="P21" s="81">
        <v>43408.863171296296</v>
      </c>
      <c r="Q21" s="79" t="s">
        <v>317</v>
      </c>
      <c r="R21" s="79"/>
      <c r="S21" s="79"/>
      <c r="T21" s="79" t="s">
        <v>471</v>
      </c>
      <c r="U21" s="83" t="s">
        <v>522</v>
      </c>
      <c r="V21" s="83" t="s">
        <v>522</v>
      </c>
      <c r="W21" s="81">
        <v>43408.863171296296</v>
      </c>
      <c r="X21" s="83" t="s">
        <v>602</v>
      </c>
      <c r="Y21" s="79"/>
      <c r="Z21" s="79"/>
      <c r="AA21" s="82" t="s">
        <v>727</v>
      </c>
      <c r="AB21" s="79"/>
      <c r="AC21" s="79" t="b">
        <v>0</v>
      </c>
      <c r="AD21" s="79">
        <v>0</v>
      </c>
      <c r="AE21" s="82" t="s">
        <v>837</v>
      </c>
      <c r="AF21" s="79" t="b">
        <v>0</v>
      </c>
      <c r="AG21" s="79" t="s">
        <v>850</v>
      </c>
      <c r="AH21" s="79"/>
      <c r="AI21" s="82" t="s">
        <v>837</v>
      </c>
      <c r="AJ21" s="79" t="b">
        <v>0</v>
      </c>
      <c r="AK21" s="79">
        <v>0</v>
      </c>
      <c r="AL21" s="82" t="s">
        <v>837</v>
      </c>
      <c r="AM21" s="79" t="s">
        <v>856</v>
      </c>
      <c r="AN21" s="79" t="b">
        <v>0</v>
      </c>
      <c r="AO21" s="82" t="s">
        <v>727</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c r="BE21" s="49"/>
      <c r="BF21" s="48"/>
      <c r="BG21" s="49"/>
      <c r="BH21" s="48"/>
      <c r="BI21" s="49"/>
      <c r="BJ21" s="48"/>
      <c r="BK21" s="49"/>
      <c r="BL21" s="48"/>
    </row>
    <row r="22" spans="1:64" ht="15">
      <c r="A22" s="64" t="s">
        <v>228</v>
      </c>
      <c r="B22" s="64" t="s">
        <v>228</v>
      </c>
      <c r="C22" s="65"/>
      <c r="D22" s="66"/>
      <c r="E22" s="67"/>
      <c r="F22" s="68"/>
      <c r="G22" s="65"/>
      <c r="H22" s="69"/>
      <c r="I22" s="70"/>
      <c r="J22" s="70"/>
      <c r="K22" s="34" t="s">
        <v>65</v>
      </c>
      <c r="L22" s="77">
        <v>33</v>
      </c>
      <c r="M22" s="77"/>
      <c r="N22" s="72"/>
      <c r="O22" s="79" t="s">
        <v>176</v>
      </c>
      <c r="P22" s="81">
        <v>43414.79335648148</v>
      </c>
      <c r="Q22" s="79" t="s">
        <v>318</v>
      </c>
      <c r="R22" s="79"/>
      <c r="S22" s="79"/>
      <c r="T22" s="79" t="s">
        <v>477</v>
      </c>
      <c r="U22" s="83" t="s">
        <v>523</v>
      </c>
      <c r="V22" s="83" t="s">
        <v>523</v>
      </c>
      <c r="W22" s="81">
        <v>43414.79335648148</v>
      </c>
      <c r="X22" s="83" t="s">
        <v>603</v>
      </c>
      <c r="Y22" s="79"/>
      <c r="Z22" s="79"/>
      <c r="AA22" s="82" t="s">
        <v>728</v>
      </c>
      <c r="AB22" s="79"/>
      <c r="AC22" s="79" t="b">
        <v>0</v>
      </c>
      <c r="AD22" s="79">
        <v>0</v>
      </c>
      <c r="AE22" s="82" t="s">
        <v>837</v>
      </c>
      <c r="AF22" s="79" t="b">
        <v>0</v>
      </c>
      <c r="AG22" s="79" t="s">
        <v>850</v>
      </c>
      <c r="AH22" s="79"/>
      <c r="AI22" s="82" t="s">
        <v>837</v>
      </c>
      <c r="AJ22" s="79" t="b">
        <v>0</v>
      </c>
      <c r="AK22" s="79">
        <v>0</v>
      </c>
      <c r="AL22" s="82" t="s">
        <v>837</v>
      </c>
      <c r="AM22" s="79" t="s">
        <v>856</v>
      </c>
      <c r="AN22" s="79" t="b">
        <v>0</v>
      </c>
      <c r="AO22" s="82" t="s">
        <v>728</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0</v>
      </c>
      <c r="BE22" s="49">
        <v>0</v>
      </c>
      <c r="BF22" s="48">
        <v>0</v>
      </c>
      <c r="BG22" s="49">
        <v>0</v>
      </c>
      <c r="BH22" s="48">
        <v>0</v>
      </c>
      <c r="BI22" s="49">
        <v>0</v>
      </c>
      <c r="BJ22" s="48">
        <v>7</v>
      </c>
      <c r="BK22" s="49">
        <v>100</v>
      </c>
      <c r="BL22" s="48">
        <v>7</v>
      </c>
    </row>
    <row r="23" spans="1:64" ht="15">
      <c r="A23" s="64" t="s">
        <v>228</v>
      </c>
      <c r="B23" s="64" t="s">
        <v>237</v>
      </c>
      <c r="C23" s="65"/>
      <c r="D23" s="66"/>
      <c r="E23" s="67"/>
      <c r="F23" s="68"/>
      <c r="G23" s="65"/>
      <c r="H23" s="69"/>
      <c r="I23" s="70"/>
      <c r="J23" s="70"/>
      <c r="K23" s="34" t="s">
        <v>65</v>
      </c>
      <c r="L23" s="77">
        <v>34</v>
      </c>
      <c r="M23" s="77"/>
      <c r="N23" s="72"/>
      <c r="O23" s="79" t="s">
        <v>298</v>
      </c>
      <c r="P23" s="81">
        <v>43423.81298611111</v>
      </c>
      <c r="Q23" s="79" t="s">
        <v>319</v>
      </c>
      <c r="R23" s="79"/>
      <c r="S23" s="79"/>
      <c r="T23" s="79"/>
      <c r="U23" s="79"/>
      <c r="V23" s="83" t="s">
        <v>575</v>
      </c>
      <c r="W23" s="81">
        <v>43423.81298611111</v>
      </c>
      <c r="X23" s="83" t="s">
        <v>604</v>
      </c>
      <c r="Y23" s="79"/>
      <c r="Z23" s="79"/>
      <c r="AA23" s="82" t="s">
        <v>729</v>
      </c>
      <c r="AB23" s="79"/>
      <c r="AC23" s="79" t="b">
        <v>0</v>
      </c>
      <c r="AD23" s="79">
        <v>0</v>
      </c>
      <c r="AE23" s="82" t="s">
        <v>837</v>
      </c>
      <c r="AF23" s="79" t="b">
        <v>0</v>
      </c>
      <c r="AG23" s="79" t="s">
        <v>850</v>
      </c>
      <c r="AH23" s="79"/>
      <c r="AI23" s="82" t="s">
        <v>837</v>
      </c>
      <c r="AJ23" s="79" t="b">
        <v>0</v>
      </c>
      <c r="AK23" s="79">
        <v>2</v>
      </c>
      <c r="AL23" s="82" t="s">
        <v>801</v>
      </c>
      <c r="AM23" s="79" t="s">
        <v>856</v>
      </c>
      <c r="AN23" s="79" t="b">
        <v>0</v>
      </c>
      <c r="AO23" s="82" t="s">
        <v>801</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2</v>
      </c>
      <c r="BD23" s="48">
        <v>2</v>
      </c>
      <c r="BE23" s="49">
        <v>8.695652173913043</v>
      </c>
      <c r="BF23" s="48">
        <v>2</v>
      </c>
      <c r="BG23" s="49">
        <v>8.695652173913043</v>
      </c>
      <c r="BH23" s="48">
        <v>0</v>
      </c>
      <c r="BI23" s="49">
        <v>0</v>
      </c>
      <c r="BJ23" s="48">
        <v>19</v>
      </c>
      <c r="BK23" s="49">
        <v>82.6086956521739</v>
      </c>
      <c r="BL23" s="48">
        <v>23</v>
      </c>
    </row>
    <row r="24" spans="1:64" ht="15">
      <c r="A24" s="64" t="s">
        <v>227</v>
      </c>
      <c r="B24" s="64" t="s">
        <v>228</v>
      </c>
      <c r="C24" s="65"/>
      <c r="D24" s="66"/>
      <c r="E24" s="67"/>
      <c r="F24" s="68"/>
      <c r="G24" s="65"/>
      <c r="H24" s="69"/>
      <c r="I24" s="70"/>
      <c r="J24" s="70"/>
      <c r="K24" s="34" t="s">
        <v>65</v>
      </c>
      <c r="L24" s="77">
        <v>35</v>
      </c>
      <c r="M24" s="77"/>
      <c r="N24" s="72"/>
      <c r="O24" s="79" t="s">
        <v>297</v>
      </c>
      <c r="P24" s="81">
        <v>43415.70009259259</v>
      </c>
      <c r="Q24" s="79" t="s">
        <v>320</v>
      </c>
      <c r="R24" s="79"/>
      <c r="S24" s="79"/>
      <c r="T24" s="79" t="s">
        <v>471</v>
      </c>
      <c r="U24" s="79"/>
      <c r="V24" s="83" t="s">
        <v>574</v>
      </c>
      <c r="W24" s="81">
        <v>43415.70009259259</v>
      </c>
      <c r="X24" s="83" t="s">
        <v>605</v>
      </c>
      <c r="Y24" s="79"/>
      <c r="Z24" s="79"/>
      <c r="AA24" s="82" t="s">
        <v>730</v>
      </c>
      <c r="AB24" s="82" t="s">
        <v>728</v>
      </c>
      <c r="AC24" s="79" t="b">
        <v>0</v>
      </c>
      <c r="AD24" s="79">
        <v>0</v>
      </c>
      <c r="AE24" s="82" t="s">
        <v>841</v>
      </c>
      <c r="AF24" s="79" t="b">
        <v>0</v>
      </c>
      <c r="AG24" s="79" t="s">
        <v>850</v>
      </c>
      <c r="AH24" s="79"/>
      <c r="AI24" s="82" t="s">
        <v>837</v>
      </c>
      <c r="AJ24" s="79" t="b">
        <v>0</v>
      </c>
      <c r="AK24" s="79">
        <v>0</v>
      </c>
      <c r="AL24" s="82" t="s">
        <v>837</v>
      </c>
      <c r="AM24" s="79" t="s">
        <v>856</v>
      </c>
      <c r="AN24" s="79" t="b">
        <v>0</v>
      </c>
      <c r="AO24" s="82" t="s">
        <v>728</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v>1</v>
      </c>
      <c r="BE24" s="49">
        <v>20</v>
      </c>
      <c r="BF24" s="48">
        <v>0</v>
      </c>
      <c r="BG24" s="49">
        <v>0</v>
      </c>
      <c r="BH24" s="48">
        <v>0</v>
      </c>
      <c r="BI24" s="49">
        <v>0</v>
      </c>
      <c r="BJ24" s="48">
        <v>4</v>
      </c>
      <c r="BK24" s="49">
        <v>80</v>
      </c>
      <c r="BL24" s="48">
        <v>5</v>
      </c>
    </row>
    <row r="25" spans="1:64" ht="15">
      <c r="A25" s="64" t="s">
        <v>227</v>
      </c>
      <c r="B25" s="64" t="s">
        <v>252</v>
      </c>
      <c r="C25" s="65"/>
      <c r="D25" s="66"/>
      <c r="E25" s="67"/>
      <c r="F25" s="68"/>
      <c r="G25" s="65"/>
      <c r="H25" s="69"/>
      <c r="I25" s="70"/>
      <c r="J25" s="70"/>
      <c r="K25" s="34" t="s">
        <v>65</v>
      </c>
      <c r="L25" s="77">
        <v>36</v>
      </c>
      <c r="M25" s="77"/>
      <c r="N25" s="72"/>
      <c r="O25" s="79" t="s">
        <v>298</v>
      </c>
      <c r="P25" s="81">
        <v>43421.955625</v>
      </c>
      <c r="Q25" s="79" t="s">
        <v>321</v>
      </c>
      <c r="R25" s="79"/>
      <c r="S25" s="79"/>
      <c r="T25" s="79" t="s">
        <v>482</v>
      </c>
      <c r="U25" s="83" t="s">
        <v>524</v>
      </c>
      <c r="V25" s="83" t="s">
        <v>524</v>
      </c>
      <c r="W25" s="81">
        <v>43421.955625</v>
      </c>
      <c r="X25" s="83" t="s">
        <v>606</v>
      </c>
      <c r="Y25" s="79"/>
      <c r="Z25" s="79"/>
      <c r="AA25" s="82" t="s">
        <v>731</v>
      </c>
      <c r="AB25" s="79"/>
      <c r="AC25" s="79" t="b">
        <v>0</v>
      </c>
      <c r="AD25" s="79">
        <v>2</v>
      </c>
      <c r="AE25" s="82" t="s">
        <v>837</v>
      </c>
      <c r="AF25" s="79" t="b">
        <v>0</v>
      </c>
      <c r="AG25" s="79" t="s">
        <v>850</v>
      </c>
      <c r="AH25" s="79"/>
      <c r="AI25" s="82" t="s">
        <v>837</v>
      </c>
      <c r="AJ25" s="79" t="b">
        <v>0</v>
      </c>
      <c r="AK25" s="79">
        <v>0</v>
      </c>
      <c r="AL25" s="82" t="s">
        <v>837</v>
      </c>
      <c r="AM25" s="79" t="s">
        <v>856</v>
      </c>
      <c r="AN25" s="79" t="b">
        <v>0</v>
      </c>
      <c r="AO25" s="82" t="s">
        <v>731</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c r="BE25" s="49"/>
      <c r="BF25" s="48"/>
      <c r="BG25" s="49"/>
      <c r="BH25" s="48"/>
      <c r="BI25" s="49"/>
      <c r="BJ25" s="48"/>
      <c r="BK25" s="49"/>
      <c r="BL25" s="48"/>
    </row>
    <row r="26" spans="1:64" ht="15">
      <c r="A26" s="64" t="s">
        <v>227</v>
      </c>
      <c r="B26" s="64" t="s">
        <v>253</v>
      </c>
      <c r="C26" s="65"/>
      <c r="D26" s="66"/>
      <c r="E26" s="67"/>
      <c r="F26" s="68"/>
      <c r="G26" s="65"/>
      <c r="H26" s="69"/>
      <c r="I26" s="70"/>
      <c r="J26" s="70"/>
      <c r="K26" s="34" t="s">
        <v>65</v>
      </c>
      <c r="L26" s="77">
        <v>38</v>
      </c>
      <c r="M26" s="77"/>
      <c r="N26" s="72"/>
      <c r="O26" s="79" t="s">
        <v>298</v>
      </c>
      <c r="P26" s="81">
        <v>43422.0190625</v>
      </c>
      <c r="Q26" s="79" t="s">
        <v>322</v>
      </c>
      <c r="R26" s="79"/>
      <c r="S26" s="79"/>
      <c r="T26" s="79" t="s">
        <v>483</v>
      </c>
      <c r="U26" s="83" t="s">
        <v>525</v>
      </c>
      <c r="V26" s="83" t="s">
        <v>525</v>
      </c>
      <c r="W26" s="81">
        <v>43422.0190625</v>
      </c>
      <c r="X26" s="83" t="s">
        <v>607</v>
      </c>
      <c r="Y26" s="79"/>
      <c r="Z26" s="79"/>
      <c r="AA26" s="82" t="s">
        <v>732</v>
      </c>
      <c r="AB26" s="79"/>
      <c r="AC26" s="79" t="b">
        <v>0</v>
      </c>
      <c r="AD26" s="79">
        <v>1</v>
      </c>
      <c r="AE26" s="82" t="s">
        <v>842</v>
      </c>
      <c r="AF26" s="79" t="b">
        <v>0</v>
      </c>
      <c r="AG26" s="79" t="s">
        <v>850</v>
      </c>
      <c r="AH26" s="79"/>
      <c r="AI26" s="82" t="s">
        <v>837</v>
      </c>
      <c r="AJ26" s="79" t="b">
        <v>0</v>
      </c>
      <c r="AK26" s="79">
        <v>0</v>
      </c>
      <c r="AL26" s="82" t="s">
        <v>837</v>
      </c>
      <c r="AM26" s="79" t="s">
        <v>856</v>
      </c>
      <c r="AN26" s="79" t="b">
        <v>0</v>
      </c>
      <c r="AO26" s="82" t="s">
        <v>732</v>
      </c>
      <c r="AP26" s="79" t="s">
        <v>176</v>
      </c>
      <c r="AQ26" s="79">
        <v>0</v>
      </c>
      <c r="AR26" s="79">
        <v>0</v>
      </c>
      <c r="AS26" s="79"/>
      <c r="AT26" s="79"/>
      <c r="AU26" s="79"/>
      <c r="AV26" s="79"/>
      <c r="AW26" s="79"/>
      <c r="AX26" s="79"/>
      <c r="AY26" s="79"/>
      <c r="AZ26" s="79"/>
      <c r="BA26">
        <v>2</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229</v>
      </c>
      <c r="B27" s="64" t="s">
        <v>229</v>
      </c>
      <c r="C27" s="65"/>
      <c r="D27" s="66"/>
      <c r="E27" s="67"/>
      <c r="F27" s="68"/>
      <c r="G27" s="65"/>
      <c r="H27" s="69"/>
      <c r="I27" s="70"/>
      <c r="J27" s="70"/>
      <c r="K27" s="34" t="s">
        <v>65</v>
      </c>
      <c r="L27" s="77">
        <v>43</v>
      </c>
      <c r="M27" s="77"/>
      <c r="N27" s="72"/>
      <c r="O27" s="79" t="s">
        <v>176</v>
      </c>
      <c r="P27" s="81">
        <v>43477.68315972222</v>
      </c>
      <c r="Q27" s="79" t="s">
        <v>323</v>
      </c>
      <c r="R27" s="79"/>
      <c r="S27" s="79"/>
      <c r="T27" s="79" t="s">
        <v>477</v>
      </c>
      <c r="U27" s="79"/>
      <c r="V27" s="83" t="s">
        <v>576</v>
      </c>
      <c r="W27" s="81">
        <v>43477.68315972222</v>
      </c>
      <c r="X27" s="83" t="s">
        <v>608</v>
      </c>
      <c r="Y27" s="79"/>
      <c r="Z27" s="79"/>
      <c r="AA27" s="82" t="s">
        <v>733</v>
      </c>
      <c r="AB27" s="79"/>
      <c r="AC27" s="79" t="b">
        <v>0</v>
      </c>
      <c r="AD27" s="79">
        <v>0</v>
      </c>
      <c r="AE27" s="82" t="s">
        <v>837</v>
      </c>
      <c r="AF27" s="79" t="b">
        <v>0</v>
      </c>
      <c r="AG27" s="79" t="s">
        <v>850</v>
      </c>
      <c r="AH27" s="79"/>
      <c r="AI27" s="82" t="s">
        <v>837</v>
      </c>
      <c r="AJ27" s="79" t="b">
        <v>0</v>
      </c>
      <c r="AK27" s="79">
        <v>0</v>
      </c>
      <c r="AL27" s="82" t="s">
        <v>837</v>
      </c>
      <c r="AM27" s="79" t="s">
        <v>856</v>
      </c>
      <c r="AN27" s="79" t="b">
        <v>0</v>
      </c>
      <c r="AO27" s="82" t="s">
        <v>733</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1</v>
      </c>
      <c r="BE27" s="49">
        <v>6.666666666666667</v>
      </c>
      <c r="BF27" s="48">
        <v>0</v>
      </c>
      <c r="BG27" s="49">
        <v>0</v>
      </c>
      <c r="BH27" s="48">
        <v>0</v>
      </c>
      <c r="BI27" s="49">
        <v>0</v>
      </c>
      <c r="BJ27" s="48">
        <v>14</v>
      </c>
      <c r="BK27" s="49">
        <v>93.33333333333333</v>
      </c>
      <c r="BL27" s="48">
        <v>15</v>
      </c>
    </row>
    <row r="28" spans="1:64" ht="15">
      <c r="A28" s="64" t="s">
        <v>227</v>
      </c>
      <c r="B28" s="64" t="s">
        <v>230</v>
      </c>
      <c r="C28" s="65"/>
      <c r="D28" s="66"/>
      <c r="E28" s="67"/>
      <c r="F28" s="68"/>
      <c r="G28" s="65"/>
      <c r="H28" s="69"/>
      <c r="I28" s="70"/>
      <c r="J28" s="70"/>
      <c r="K28" s="34" t="s">
        <v>65</v>
      </c>
      <c r="L28" s="77">
        <v>45</v>
      </c>
      <c r="M28" s="77"/>
      <c r="N28" s="72"/>
      <c r="O28" s="79" t="s">
        <v>297</v>
      </c>
      <c r="P28" s="81">
        <v>43412.09265046296</v>
      </c>
      <c r="Q28" s="79" t="s">
        <v>324</v>
      </c>
      <c r="R28" s="79"/>
      <c r="S28" s="79"/>
      <c r="T28" s="79" t="s">
        <v>477</v>
      </c>
      <c r="U28" s="79"/>
      <c r="V28" s="83" t="s">
        <v>574</v>
      </c>
      <c r="W28" s="81">
        <v>43412.09265046296</v>
      </c>
      <c r="X28" s="83" t="s">
        <v>609</v>
      </c>
      <c r="Y28" s="79"/>
      <c r="Z28" s="79"/>
      <c r="AA28" s="82" t="s">
        <v>734</v>
      </c>
      <c r="AB28" s="82" t="s">
        <v>836</v>
      </c>
      <c r="AC28" s="79" t="b">
        <v>0</v>
      </c>
      <c r="AD28" s="79">
        <v>0</v>
      </c>
      <c r="AE28" s="82" t="s">
        <v>843</v>
      </c>
      <c r="AF28" s="79" t="b">
        <v>0</v>
      </c>
      <c r="AG28" s="79" t="s">
        <v>850</v>
      </c>
      <c r="AH28" s="79"/>
      <c r="AI28" s="82" t="s">
        <v>837</v>
      </c>
      <c r="AJ28" s="79" t="b">
        <v>0</v>
      </c>
      <c r="AK28" s="79">
        <v>0</v>
      </c>
      <c r="AL28" s="82" t="s">
        <v>837</v>
      </c>
      <c r="AM28" s="79" t="s">
        <v>856</v>
      </c>
      <c r="AN28" s="79" t="b">
        <v>0</v>
      </c>
      <c r="AO28" s="82" t="s">
        <v>836</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v>1</v>
      </c>
      <c r="BE28" s="49">
        <v>6.666666666666667</v>
      </c>
      <c r="BF28" s="48">
        <v>0</v>
      </c>
      <c r="BG28" s="49">
        <v>0</v>
      </c>
      <c r="BH28" s="48">
        <v>0</v>
      </c>
      <c r="BI28" s="49">
        <v>0</v>
      </c>
      <c r="BJ28" s="48">
        <v>14</v>
      </c>
      <c r="BK28" s="49">
        <v>93.33333333333333</v>
      </c>
      <c r="BL28" s="48">
        <v>15</v>
      </c>
    </row>
    <row r="29" spans="1:64" ht="15">
      <c r="A29" s="64" t="s">
        <v>230</v>
      </c>
      <c r="B29" s="64" t="s">
        <v>237</v>
      </c>
      <c r="C29" s="65"/>
      <c r="D29" s="66"/>
      <c r="E29" s="67"/>
      <c r="F29" s="68"/>
      <c r="G29" s="65"/>
      <c r="H29" s="69"/>
      <c r="I29" s="70"/>
      <c r="J29" s="70"/>
      <c r="K29" s="34" t="s">
        <v>65</v>
      </c>
      <c r="L29" s="77">
        <v>46</v>
      </c>
      <c r="M29" s="77"/>
      <c r="N29" s="72"/>
      <c r="O29" s="79" t="s">
        <v>298</v>
      </c>
      <c r="P29" s="81">
        <v>43417.83797453704</v>
      </c>
      <c r="Q29" s="79" t="s">
        <v>325</v>
      </c>
      <c r="R29" s="79"/>
      <c r="S29" s="79"/>
      <c r="T29" s="79"/>
      <c r="U29" s="79"/>
      <c r="V29" s="83" t="s">
        <v>577</v>
      </c>
      <c r="W29" s="81">
        <v>43417.83797453704</v>
      </c>
      <c r="X29" s="83" t="s">
        <v>610</v>
      </c>
      <c r="Y29" s="79"/>
      <c r="Z29" s="79"/>
      <c r="AA29" s="82" t="s">
        <v>735</v>
      </c>
      <c r="AB29" s="79"/>
      <c r="AC29" s="79" t="b">
        <v>0</v>
      </c>
      <c r="AD29" s="79">
        <v>0</v>
      </c>
      <c r="AE29" s="82" t="s">
        <v>837</v>
      </c>
      <c r="AF29" s="79" t="b">
        <v>0</v>
      </c>
      <c r="AG29" s="79" t="s">
        <v>850</v>
      </c>
      <c r="AH29" s="79"/>
      <c r="AI29" s="82" t="s">
        <v>837</v>
      </c>
      <c r="AJ29" s="79" t="b">
        <v>0</v>
      </c>
      <c r="AK29" s="79">
        <v>1</v>
      </c>
      <c r="AL29" s="82" t="s">
        <v>797</v>
      </c>
      <c r="AM29" s="79" t="s">
        <v>859</v>
      </c>
      <c r="AN29" s="79" t="b">
        <v>0</v>
      </c>
      <c r="AO29" s="82" t="s">
        <v>797</v>
      </c>
      <c r="AP29" s="79" t="s">
        <v>176</v>
      </c>
      <c r="AQ29" s="79">
        <v>0</v>
      </c>
      <c r="AR29" s="79">
        <v>0</v>
      </c>
      <c r="AS29" s="79"/>
      <c r="AT29" s="79"/>
      <c r="AU29" s="79"/>
      <c r="AV29" s="79"/>
      <c r="AW29" s="79"/>
      <c r="AX29" s="79"/>
      <c r="AY29" s="79"/>
      <c r="AZ29" s="79"/>
      <c r="BA29">
        <v>4</v>
      </c>
      <c r="BB29" s="78" t="str">
        <f>REPLACE(INDEX(GroupVertices[Group],MATCH(Edges24[[#This Row],[Vertex 1]],GroupVertices[Vertex],0)),1,1,"")</f>
        <v>3</v>
      </c>
      <c r="BC29" s="78" t="str">
        <f>REPLACE(INDEX(GroupVertices[Group],MATCH(Edges24[[#This Row],[Vertex 2]],GroupVertices[Vertex],0)),1,1,"")</f>
        <v>2</v>
      </c>
      <c r="BD29" s="48">
        <v>1</v>
      </c>
      <c r="BE29" s="49">
        <v>4.3478260869565215</v>
      </c>
      <c r="BF29" s="48">
        <v>0</v>
      </c>
      <c r="BG29" s="49">
        <v>0</v>
      </c>
      <c r="BH29" s="48">
        <v>0</v>
      </c>
      <c r="BI29" s="49">
        <v>0</v>
      </c>
      <c r="BJ29" s="48">
        <v>22</v>
      </c>
      <c r="BK29" s="49">
        <v>95.65217391304348</v>
      </c>
      <c r="BL29" s="48">
        <v>23</v>
      </c>
    </row>
    <row r="30" spans="1:64" ht="15">
      <c r="A30" s="64" t="s">
        <v>230</v>
      </c>
      <c r="B30" s="64" t="s">
        <v>237</v>
      </c>
      <c r="C30" s="65"/>
      <c r="D30" s="66"/>
      <c r="E30" s="67"/>
      <c r="F30" s="68"/>
      <c r="G30" s="65"/>
      <c r="H30" s="69"/>
      <c r="I30" s="70"/>
      <c r="J30" s="70"/>
      <c r="K30" s="34" t="s">
        <v>65</v>
      </c>
      <c r="L30" s="77">
        <v>47</v>
      </c>
      <c r="M30" s="77"/>
      <c r="N30" s="72"/>
      <c r="O30" s="79" t="s">
        <v>298</v>
      </c>
      <c r="P30" s="81">
        <v>43475.697916666664</v>
      </c>
      <c r="Q30" s="79" t="s">
        <v>326</v>
      </c>
      <c r="R30" s="79"/>
      <c r="S30" s="79"/>
      <c r="T30" s="79"/>
      <c r="U30" s="79"/>
      <c r="V30" s="83" t="s">
        <v>577</v>
      </c>
      <c r="W30" s="81">
        <v>43475.697916666664</v>
      </c>
      <c r="X30" s="83" t="s">
        <v>611</v>
      </c>
      <c r="Y30" s="79"/>
      <c r="Z30" s="79"/>
      <c r="AA30" s="82" t="s">
        <v>736</v>
      </c>
      <c r="AB30" s="79"/>
      <c r="AC30" s="79" t="b">
        <v>0</v>
      </c>
      <c r="AD30" s="79">
        <v>0</v>
      </c>
      <c r="AE30" s="82" t="s">
        <v>837</v>
      </c>
      <c r="AF30" s="79" t="b">
        <v>0</v>
      </c>
      <c r="AG30" s="79" t="s">
        <v>850</v>
      </c>
      <c r="AH30" s="79"/>
      <c r="AI30" s="82" t="s">
        <v>837</v>
      </c>
      <c r="AJ30" s="79" t="b">
        <v>0</v>
      </c>
      <c r="AK30" s="79">
        <v>1</v>
      </c>
      <c r="AL30" s="82" t="s">
        <v>824</v>
      </c>
      <c r="AM30" s="79" t="s">
        <v>859</v>
      </c>
      <c r="AN30" s="79" t="b">
        <v>0</v>
      </c>
      <c r="AO30" s="82" t="s">
        <v>824</v>
      </c>
      <c r="AP30" s="79" t="s">
        <v>176</v>
      </c>
      <c r="AQ30" s="79">
        <v>0</v>
      </c>
      <c r="AR30" s="79">
        <v>0</v>
      </c>
      <c r="AS30" s="79"/>
      <c r="AT30" s="79"/>
      <c r="AU30" s="79"/>
      <c r="AV30" s="79"/>
      <c r="AW30" s="79"/>
      <c r="AX30" s="79"/>
      <c r="AY30" s="79"/>
      <c r="AZ30" s="79"/>
      <c r="BA30">
        <v>4</v>
      </c>
      <c r="BB30" s="78" t="str">
        <f>REPLACE(INDEX(GroupVertices[Group],MATCH(Edges24[[#This Row],[Vertex 1]],GroupVertices[Vertex],0)),1,1,"")</f>
        <v>3</v>
      </c>
      <c r="BC30" s="78" t="str">
        <f>REPLACE(INDEX(GroupVertices[Group],MATCH(Edges24[[#This Row],[Vertex 2]],GroupVertices[Vertex],0)),1,1,"")</f>
        <v>2</v>
      </c>
      <c r="BD30" s="48">
        <v>1</v>
      </c>
      <c r="BE30" s="49">
        <v>4.545454545454546</v>
      </c>
      <c r="BF30" s="48">
        <v>0</v>
      </c>
      <c r="BG30" s="49">
        <v>0</v>
      </c>
      <c r="BH30" s="48">
        <v>0</v>
      </c>
      <c r="BI30" s="49">
        <v>0</v>
      </c>
      <c r="BJ30" s="48">
        <v>21</v>
      </c>
      <c r="BK30" s="49">
        <v>95.45454545454545</v>
      </c>
      <c r="BL30" s="48">
        <v>22</v>
      </c>
    </row>
    <row r="31" spans="1:64" ht="15">
      <c r="A31" s="64" t="s">
        <v>230</v>
      </c>
      <c r="B31" s="64" t="s">
        <v>237</v>
      </c>
      <c r="C31" s="65"/>
      <c r="D31" s="66"/>
      <c r="E31" s="67"/>
      <c r="F31" s="68"/>
      <c r="G31" s="65"/>
      <c r="H31" s="69"/>
      <c r="I31" s="70"/>
      <c r="J31" s="70"/>
      <c r="K31" s="34" t="s">
        <v>65</v>
      </c>
      <c r="L31" s="77">
        <v>48</v>
      </c>
      <c r="M31" s="77"/>
      <c r="N31" s="72"/>
      <c r="O31" s="79" t="s">
        <v>298</v>
      </c>
      <c r="P31" s="81">
        <v>43475.698217592595</v>
      </c>
      <c r="Q31" s="79" t="s">
        <v>309</v>
      </c>
      <c r="R31" s="79"/>
      <c r="S31" s="79"/>
      <c r="T31" s="79" t="s">
        <v>477</v>
      </c>
      <c r="U31" s="79"/>
      <c r="V31" s="83" t="s">
        <v>577</v>
      </c>
      <c r="W31" s="81">
        <v>43475.698217592595</v>
      </c>
      <c r="X31" s="83" t="s">
        <v>612</v>
      </c>
      <c r="Y31" s="79"/>
      <c r="Z31" s="79"/>
      <c r="AA31" s="82" t="s">
        <v>737</v>
      </c>
      <c r="AB31" s="79"/>
      <c r="AC31" s="79" t="b">
        <v>0</v>
      </c>
      <c r="AD31" s="79">
        <v>0</v>
      </c>
      <c r="AE31" s="82" t="s">
        <v>837</v>
      </c>
      <c r="AF31" s="79" t="b">
        <v>0</v>
      </c>
      <c r="AG31" s="79" t="s">
        <v>850</v>
      </c>
      <c r="AH31" s="79"/>
      <c r="AI31" s="82" t="s">
        <v>837</v>
      </c>
      <c r="AJ31" s="79" t="b">
        <v>0</v>
      </c>
      <c r="AK31" s="79">
        <v>5</v>
      </c>
      <c r="AL31" s="82" t="s">
        <v>820</v>
      </c>
      <c r="AM31" s="79" t="s">
        <v>859</v>
      </c>
      <c r="AN31" s="79" t="b">
        <v>0</v>
      </c>
      <c r="AO31" s="82" t="s">
        <v>820</v>
      </c>
      <c r="AP31" s="79" t="s">
        <v>176</v>
      </c>
      <c r="AQ31" s="79">
        <v>0</v>
      </c>
      <c r="AR31" s="79">
        <v>0</v>
      </c>
      <c r="AS31" s="79"/>
      <c r="AT31" s="79"/>
      <c r="AU31" s="79"/>
      <c r="AV31" s="79"/>
      <c r="AW31" s="79"/>
      <c r="AX31" s="79"/>
      <c r="AY31" s="79"/>
      <c r="AZ31" s="79"/>
      <c r="BA31">
        <v>4</v>
      </c>
      <c r="BB31" s="78" t="str">
        <f>REPLACE(INDEX(GroupVertices[Group],MATCH(Edges24[[#This Row],[Vertex 1]],GroupVertices[Vertex],0)),1,1,"")</f>
        <v>3</v>
      </c>
      <c r="BC31" s="78" t="str">
        <f>REPLACE(INDEX(GroupVertices[Group],MATCH(Edges24[[#This Row],[Vertex 2]],GroupVertices[Vertex],0)),1,1,"")</f>
        <v>2</v>
      </c>
      <c r="BD31" s="48">
        <v>0</v>
      </c>
      <c r="BE31" s="49">
        <v>0</v>
      </c>
      <c r="BF31" s="48">
        <v>0</v>
      </c>
      <c r="BG31" s="49">
        <v>0</v>
      </c>
      <c r="BH31" s="48">
        <v>0</v>
      </c>
      <c r="BI31" s="49">
        <v>0</v>
      </c>
      <c r="BJ31" s="48">
        <v>23</v>
      </c>
      <c r="BK31" s="49">
        <v>100</v>
      </c>
      <c r="BL31" s="48">
        <v>23</v>
      </c>
    </row>
    <row r="32" spans="1:64" ht="15">
      <c r="A32" s="64" t="s">
        <v>230</v>
      </c>
      <c r="B32" s="64" t="s">
        <v>237</v>
      </c>
      <c r="C32" s="65"/>
      <c r="D32" s="66"/>
      <c r="E32" s="67"/>
      <c r="F32" s="68"/>
      <c r="G32" s="65"/>
      <c r="H32" s="69"/>
      <c r="I32" s="70"/>
      <c r="J32" s="70"/>
      <c r="K32" s="34" t="s">
        <v>65</v>
      </c>
      <c r="L32" s="77">
        <v>49</v>
      </c>
      <c r="M32" s="77"/>
      <c r="N32" s="72"/>
      <c r="O32" s="79" t="s">
        <v>298</v>
      </c>
      <c r="P32" s="81">
        <v>43479.77753472222</v>
      </c>
      <c r="Q32" s="79" t="s">
        <v>327</v>
      </c>
      <c r="R32" s="79"/>
      <c r="S32" s="79"/>
      <c r="T32" s="79" t="s">
        <v>477</v>
      </c>
      <c r="U32" s="83" t="s">
        <v>526</v>
      </c>
      <c r="V32" s="83" t="s">
        <v>526</v>
      </c>
      <c r="W32" s="81">
        <v>43479.77753472222</v>
      </c>
      <c r="X32" s="83" t="s">
        <v>613</v>
      </c>
      <c r="Y32" s="79"/>
      <c r="Z32" s="79"/>
      <c r="AA32" s="82" t="s">
        <v>738</v>
      </c>
      <c r="AB32" s="79"/>
      <c r="AC32" s="79" t="b">
        <v>0</v>
      </c>
      <c r="AD32" s="79">
        <v>0</v>
      </c>
      <c r="AE32" s="82" t="s">
        <v>837</v>
      </c>
      <c r="AF32" s="79" t="b">
        <v>0</v>
      </c>
      <c r="AG32" s="79" t="s">
        <v>850</v>
      </c>
      <c r="AH32" s="79"/>
      <c r="AI32" s="82" t="s">
        <v>837</v>
      </c>
      <c r="AJ32" s="79" t="b">
        <v>0</v>
      </c>
      <c r="AK32" s="79">
        <v>1</v>
      </c>
      <c r="AL32" s="82" t="s">
        <v>832</v>
      </c>
      <c r="AM32" s="79" t="s">
        <v>859</v>
      </c>
      <c r="AN32" s="79" t="b">
        <v>0</v>
      </c>
      <c r="AO32" s="82" t="s">
        <v>832</v>
      </c>
      <c r="AP32" s="79" t="s">
        <v>176</v>
      </c>
      <c r="AQ32" s="79">
        <v>0</v>
      </c>
      <c r="AR32" s="79">
        <v>0</v>
      </c>
      <c r="AS32" s="79"/>
      <c r="AT32" s="79"/>
      <c r="AU32" s="79"/>
      <c r="AV32" s="79"/>
      <c r="AW32" s="79"/>
      <c r="AX32" s="79"/>
      <c r="AY32" s="79"/>
      <c r="AZ32" s="79"/>
      <c r="BA32">
        <v>4</v>
      </c>
      <c r="BB32" s="78" t="str">
        <f>REPLACE(INDEX(GroupVertices[Group],MATCH(Edges24[[#This Row],[Vertex 1]],GroupVertices[Vertex],0)),1,1,"")</f>
        <v>3</v>
      </c>
      <c r="BC32" s="78" t="str">
        <f>REPLACE(INDEX(GroupVertices[Group],MATCH(Edges24[[#This Row],[Vertex 2]],GroupVertices[Vertex],0)),1,1,"")</f>
        <v>2</v>
      </c>
      <c r="BD32" s="48">
        <v>1</v>
      </c>
      <c r="BE32" s="49">
        <v>12.5</v>
      </c>
      <c r="BF32" s="48">
        <v>0</v>
      </c>
      <c r="BG32" s="49">
        <v>0</v>
      </c>
      <c r="BH32" s="48">
        <v>0</v>
      </c>
      <c r="BI32" s="49">
        <v>0</v>
      </c>
      <c r="BJ32" s="48">
        <v>7</v>
      </c>
      <c r="BK32" s="49">
        <v>87.5</v>
      </c>
      <c r="BL32" s="48">
        <v>8</v>
      </c>
    </row>
    <row r="33" spans="1:64" ht="15">
      <c r="A33" s="64" t="s">
        <v>231</v>
      </c>
      <c r="B33" s="64" t="s">
        <v>256</v>
      </c>
      <c r="C33" s="65"/>
      <c r="D33" s="66"/>
      <c r="E33" s="67"/>
      <c r="F33" s="68"/>
      <c r="G33" s="65"/>
      <c r="H33" s="69"/>
      <c r="I33" s="70"/>
      <c r="J33" s="70"/>
      <c r="K33" s="34" t="s">
        <v>65</v>
      </c>
      <c r="L33" s="77">
        <v>50</v>
      </c>
      <c r="M33" s="77"/>
      <c r="N33" s="72"/>
      <c r="O33" s="79" t="s">
        <v>298</v>
      </c>
      <c r="P33" s="81">
        <v>43410.63538194444</v>
      </c>
      <c r="Q33" s="79" t="s">
        <v>328</v>
      </c>
      <c r="R33" s="83" t="s">
        <v>418</v>
      </c>
      <c r="S33" s="79" t="s">
        <v>458</v>
      </c>
      <c r="T33" s="79" t="s">
        <v>484</v>
      </c>
      <c r="U33" s="79"/>
      <c r="V33" s="83" t="s">
        <v>578</v>
      </c>
      <c r="W33" s="81">
        <v>43410.63538194444</v>
      </c>
      <c r="X33" s="83" t="s">
        <v>614</v>
      </c>
      <c r="Y33" s="79"/>
      <c r="Z33" s="79"/>
      <c r="AA33" s="82" t="s">
        <v>739</v>
      </c>
      <c r="AB33" s="79"/>
      <c r="AC33" s="79" t="b">
        <v>0</v>
      </c>
      <c r="AD33" s="79">
        <v>0</v>
      </c>
      <c r="AE33" s="82" t="s">
        <v>844</v>
      </c>
      <c r="AF33" s="79" t="b">
        <v>0</v>
      </c>
      <c r="AG33" s="79" t="s">
        <v>850</v>
      </c>
      <c r="AH33" s="79"/>
      <c r="AI33" s="82" t="s">
        <v>837</v>
      </c>
      <c r="AJ33" s="79" t="b">
        <v>0</v>
      </c>
      <c r="AK33" s="79">
        <v>0</v>
      </c>
      <c r="AL33" s="82" t="s">
        <v>837</v>
      </c>
      <c r="AM33" s="79" t="s">
        <v>859</v>
      </c>
      <c r="AN33" s="79" t="b">
        <v>0</v>
      </c>
      <c r="AO33" s="82" t="s">
        <v>739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231</v>
      </c>
      <c r="B34" s="64" t="s">
        <v>261</v>
      </c>
      <c r="C34" s="65"/>
      <c r="D34" s="66"/>
      <c r="E34" s="67"/>
      <c r="F34" s="68"/>
      <c r="G34" s="65"/>
      <c r="H34" s="69"/>
      <c r="I34" s="70"/>
      <c r="J34" s="70"/>
      <c r="K34" s="34" t="s">
        <v>65</v>
      </c>
      <c r="L34" s="77">
        <v>55</v>
      </c>
      <c r="M34" s="77"/>
      <c r="N34" s="72"/>
      <c r="O34" s="79" t="s">
        <v>298</v>
      </c>
      <c r="P34" s="81">
        <v>43410.58771990741</v>
      </c>
      <c r="Q34" s="79" t="s">
        <v>329</v>
      </c>
      <c r="R34" s="83" t="s">
        <v>419</v>
      </c>
      <c r="S34" s="79" t="s">
        <v>458</v>
      </c>
      <c r="T34" s="79" t="s">
        <v>485</v>
      </c>
      <c r="U34" s="79"/>
      <c r="V34" s="83" t="s">
        <v>578</v>
      </c>
      <c r="W34" s="81">
        <v>43410.58771990741</v>
      </c>
      <c r="X34" s="83" t="s">
        <v>615</v>
      </c>
      <c r="Y34" s="79"/>
      <c r="Z34" s="79"/>
      <c r="AA34" s="82" t="s">
        <v>740</v>
      </c>
      <c r="AB34" s="79"/>
      <c r="AC34" s="79" t="b">
        <v>0</v>
      </c>
      <c r="AD34" s="79">
        <v>0</v>
      </c>
      <c r="AE34" s="82" t="s">
        <v>837</v>
      </c>
      <c r="AF34" s="79" t="b">
        <v>0</v>
      </c>
      <c r="AG34" s="79" t="s">
        <v>852</v>
      </c>
      <c r="AH34" s="79"/>
      <c r="AI34" s="82" t="s">
        <v>837</v>
      </c>
      <c r="AJ34" s="79" t="b">
        <v>0</v>
      </c>
      <c r="AK34" s="79">
        <v>0</v>
      </c>
      <c r="AL34" s="82" t="s">
        <v>837</v>
      </c>
      <c r="AM34" s="79" t="s">
        <v>859</v>
      </c>
      <c r="AN34" s="79" t="b">
        <v>0</v>
      </c>
      <c r="AO34" s="82" t="s">
        <v>740</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231</v>
      </c>
      <c r="B35" s="64" t="s">
        <v>261</v>
      </c>
      <c r="C35" s="65"/>
      <c r="D35" s="66"/>
      <c r="E35" s="67"/>
      <c r="F35" s="68"/>
      <c r="G35" s="65"/>
      <c r="H35" s="69"/>
      <c r="I35" s="70"/>
      <c r="J35" s="70"/>
      <c r="K35" s="34" t="s">
        <v>65</v>
      </c>
      <c r="L35" s="77">
        <v>57</v>
      </c>
      <c r="M35" s="77"/>
      <c r="N35" s="72"/>
      <c r="O35" s="79" t="s">
        <v>298</v>
      </c>
      <c r="P35" s="81">
        <v>43410.63563657407</v>
      </c>
      <c r="Q35" s="79" t="s">
        <v>330</v>
      </c>
      <c r="R35" s="83" t="s">
        <v>420</v>
      </c>
      <c r="S35" s="79" t="s">
        <v>458</v>
      </c>
      <c r="T35" s="79" t="s">
        <v>486</v>
      </c>
      <c r="U35" s="79"/>
      <c r="V35" s="83" t="s">
        <v>578</v>
      </c>
      <c r="W35" s="81">
        <v>43410.63563657407</v>
      </c>
      <c r="X35" s="83" t="s">
        <v>616</v>
      </c>
      <c r="Y35" s="79"/>
      <c r="Z35" s="79"/>
      <c r="AA35" s="82" t="s">
        <v>741</v>
      </c>
      <c r="AB35" s="79"/>
      <c r="AC35" s="79" t="b">
        <v>0</v>
      </c>
      <c r="AD35" s="79">
        <v>0</v>
      </c>
      <c r="AE35" s="82" t="s">
        <v>845</v>
      </c>
      <c r="AF35" s="79" t="b">
        <v>0</v>
      </c>
      <c r="AG35" s="79" t="s">
        <v>850</v>
      </c>
      <c r="AH35" s="79"/>
      <c r="AI35" s="82" t="s">
        <v>837</v>
      </c>
      <c r="AJ35" s="79" t="b">
        <v>0</v>
      </c>
      <c r="AK35" s="79">
        <v>0</v>
      </c>
      <c r="AL35" s="82" t="s">
        <v>837</v>
      </c>
      <c r="AM35" s="79" t="s">
        <v>859</v>
      </c>
      <c r="AN35" s="79" t="b">
        <v>0</v>
      </c>
      <c r="AO35" s="82" t="s">
        <v>741</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231</v>
      </c>
      <c r="B36" s="64" t="s">
        <v>264</v>
      </c>
      <c r="C36" s="65"/>
      <c r="D36" s="66"/>
      <c r="E36" s="67"/>
      <c r="F36" s="68"/>
      <c r="G36" s="65"/>
      <c r="H36" s="69"/>
      <c r="I36" s="70"/>
      <c r="J36" s="70"/>
      <c r="K36" s="34" t="s">
        <v>65</v>
      </c>
      <c r="L36" s="77">
        <v>61</v>
      </c>
      <c r="M36" s="77"/>
      <c r="N36" s="72"/>
      <c r="O36" s="79" t="s">
        <v>298</v>
      </c>
      <c r="P36" s="81">
        <v>43410.693715277775</v>
      </c>
      <c r="Q36" s="79" t="s">
        <v>331</v>
      </c>
      <c r="R36" s="83" t="s">
        <v>421</v>
      </c>
      <c r="S36" s="79" t="s">
        <v>458</v>
      </c>
      <c r="T36" s="79" t="s">
        <v>487</v>
      </c>
      <c r="U36" s="79"/>
      <c r="V36" s="83" t="s">
        <v>578</v>
      </c>
      <c r="W36" s="81">
        <v>43410.693715277775</v>
      </c>
      <c r="X36" s="83" t="s">
        <v>617</v>
      </c>
      <c r="Y36" s="79"/>
      <c r="Z36" s="79"/>
      <c r="AA36" s="82" t="s">
        <v>742</v>
      </c>
      <c r="AB36" s="79"/>
      <c r="AC36" s="79" t="b">
        <v>0</v>
      </c>
      <c r="AD36" s="79">
        <v>0</v>
      </c>
      <c r="AE36" s="82" t="s">
        <v>846</v>
      </c>
      <c r="AF36" s="79" t="b">
        <v>0</v>
      </c>
      <c r="AG36" s="79" t="s">
        <v>850</v>
      </c>
      <c r="AH36" s="79"/>
      <c r="AI36" s="82" t="s">
        <v>837</v>
      </c>
      <c r="AJ36" s="79" t="b">
        <v>0</v>
      </c>
      <c r="AK36" s="79">
        <v>0</v>
      </c>
      <c r="AL36" s="82" t="s">
        <v>837</v>
      </c>
      <c r="AM36" s="79" t="s">
        <v>859</v>
      </c>
      <c r="AN36" s="79" t="b">
        <v>0</v>
      </c>
      <c r="AO36" s="82" t="s">
        <v>742</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231</v>
      </c>
      <c r="B37" s="64" t="s">
        <v>271</v>
      </c>
      <c r="C37" s="65"/>
      <c r="D37" s="66"/>
      <c r="E37" s="67"/>
      <c r="F37" s="68"/>
      <c r="G37" s="65"/>
      <c r="H37" s="69"/>
      <c r="I37" s="70"/>
      <c r="J37" s="70"/>
      <c r="K37" s="34" t="s">
        <v>65</v>
      </c>
      <c r="L37" s="77">
        <v>77</v>
      </c>
      <c r="M37" s="77"/>
      <c r="N37" s="72"/>
      <c r="O37" s="79" t="s">
        <v>298</v>
      </c>
      <c r="P37" s="81">
        <v>43410.69388888889</v>
      </c>
      <c r="Q37" s="79" t="s">
        <v>332</v>
      </c>
      <c r="R37" s="83" t="s">
        <v>422</v>
      </c>
      <c r="S37" s="79" t="s">
        <v>458</v>
      </c>
      <c r="T37" s="79" t="s">
        <v>488</v>
      </c>
      <c r="U37" s="79"/>
      <c r="V37" s="83" t="s">
        <v>578</v>
      </c>
      <c r="W37" s="81">
        <v>43410.69388888889</v>
      </c>
      <c r="X37" s="83" t="s">
        <v>618</v>
      </c>
      <c r="Y37" s="79"/>
      <c r="Z37" s="79"/>
      <c r="AA37" s="82" t="s">
        <v>743</v>
      </c>
      <c r="AB37" s="79"/>
      <c r="AC37" s="79" t="b">
        <v>0</v>
      </c>
      <c r="AD37" s="79">
        <v>0</v>
      </c>
      <c r="AE37" s="82" t="s">
        <v>847</v>
      </c>
      <c r="AF37" s="79" t="b">
        <v>0</v>
      </c>
      <c r="AG37" s="79" t="s">
        <v>850</v>
      </c>
      <c r="AH37" s="79"/>
      <c r="AI37" s="82" t="s">
        <v>837</v>
      </c>
      <c r="AJ37" s="79" t="b">
        <v>0</v>
      </c>
      <c r="AK37" s="79">
        <v>0</v>
      </c>
      <c r="AL37" s="82" t="s">
        <v>837</v>
      </c>
      <c r="AM37" s="79" t="s">
        <v>859</v>
      </c>
      <c r="AN37" s="79" t="b">
        <v>0</v>
      </c>
      <c r="AO37" s="82" t="s">
        <v>743</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231</v>
      </c>
      <c r="B38" s="64" t="s">
        <v>280</v>
      </c>
      <c r="C38" s="65"/>
      <c r="D38" s="66"/>
      <c r="E38" s="67"/>
      <c r="F38" s="68"/>
      <c r="G38" s="65"/>
      <c r="H38" s="69"/>
      <c r="I38" s="70"/>
      <c r="J38" s="70"/>
      <c r="K38" s="34" t="s">
        <v>65</v>
      </c>
      <c r="L38" s="77">
        <v>96</v>
      </c>
      <c r="M38" s="77"/>
      <c r="N38" s="72"/>
      <c r="O38" s="79" t="s">
        <v>298</v>
      </c>
      <c r="P38" s="81">
        <v>43412.521585648145</v>
      </c>
      <c r="Q38" s="79" t="s">
        <v>333</v>
      </c>
      <c r="R38" s="83" t="s">
        <v>423</v>
      </c>
      <c r="S38" s="79" t="s">
        <v>458</v>
      </c>
      <c r="T38" s="79" t="s">
        <v>489</v>
      </c>
      <c r="U38" s="79"/>
      <c r="V38" s="83" t="s">
        <v>578</v>
      </c>
      <c r="W38" s="81">
        <v>43412.521585648145</v>
      </c>
      <c r="X38" s="83" t="s">
        <v>619</v>
      </c>
      <c r="Y38" s="79"/>
      <c r="Z38" s="79"/>
      <c r="AA38" s="82" t="s">
        <v>744</v>
      </c>
      <c r="AB38" s="79"/>
      <c r="AC38" s="79" t="b">
        <v>0</v>
      </c>
      <c r="AD38" s="79">
        <v>6</v>
      </c>
      <c r="AE38" s="82" t="s">
        <v>837</v>
      </c>
      <c r="AF38" s="79" t="b">
        <v>0</v>
      </c>
      <c r="AG38" s="79" t="s">
        <v>850</v>
      </c>
      <c r="AH38" s="79"/>
      <c r="AI38" s="82" t="s">
        <v>837</v>
      </c>
      <c r="AJ38" s="79" t="b">
        <v>0</v>
      </c>
      <c r="AK38" s="79">
        <v>1</v>
      </c>
      <c r="AL38" s="82" t="s">
        <v>837</v>
      </c>
      <c r="AM38" s="79" t="s">
        <v>859</v>
      </c>
      <c r="AN38" s="79" t="b">
        <v>0</v>
      </c>
      <c r="AO38" s="82" t="s">
        <v>744</v>
      </c>
      <c r="AP38" s="79" t="s">
        <v>176</v>
      </c>
      <c r="AQ38" s="79">
        <v>0</v>
      </c>
      <c r="AR38" s="79">
        <v>0</v>
      </c>
      <c r="AS38" s="79"/>
      <c r="AT38" s="79"/>
      <c r="AU38" s="79"/>
      <c r="AV38" s="79"/>
      <c r="AW38" s="79"/>
      <c r="AX38" s="79"/>
      <c r="AY38" s="79"/>
      <c r="AZ38" s="79"/>
      <c r="BA38">
        <v>5</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232</v>
      </c>
      <c r="B39" s="64" t="s">
        <v>237</v>
      </c>
      <c r="C39" s="65"/>
      <c r="D39" s="66"/>
      <c r="E39" s="67"/>
      <c r="F39" s="68"/>
      <c r="G39" s="65"/>
      <c r="H39" s="69"/>
      <c r="I39" s="70"/>
      <c r="J39" s="70"/>
      <c r="K39" s="34" t="s">
        <v>65</v>
      </c>
      <c r="L39" s="77">
        <v>97</v>
      </c>
      <c r="M39" s="77"/>
      <c r="N39" s="72"/>
      <c r="O39" s="79" t="s">
        <v>298</v>
      </c>
      <c r="P39" s="81">
        <v>43444.88521990741</v>
      </c>
      <c r="Q39" s="79" t="s">
        <v>334</v>
      </c>
      <c r="R39" s="79"/>
      <c r="S39" s="79"/>
      <c r="T39" s="79" t="s">
        <v>477</v>
      </c>
      <c r="U39" s="83" t="s">
        <v>527</v>
      </c>
      <c r="V39" s="83" t="s">
        <v>527</v>
      </c>
      <c r="W39" s="81">
        <v>43444.88521990741</v>
      </c>
      <c r="X39" s="83" t="s">
        <v>620</v>
      </c>
      <c r="Y39" s="79"/>
      <c r="Z39" s="79"/>
      <c r="AA39" s="82" t="s">
        <v>745</v>
      </c>
      <c r="AB39" s="79"/>
      <c r="AC39" s="79" t="b">
        <v>0</v>
      </c>
      <c r="AD39" s="79">
        <v>5</v>
      </c>
      <c r="AE39" s="82" t="s">
        <v>837</v>
      </c>
      <c r="AF39" s="79" t="b">
        <v>0</v>
      </c>
      <c r="AG39" s="79" t="s">
        <v>850</v>
      </c>
      <c r="AH39" s="79"/>
      <c r="AI39" s="82" t="s">
        <v>837</v>
      </c>
      <c r="AJ39" s="79" t="b">
        <v>0</v>
      </c>
      <c r="AK39" s="79">
        <v>1</v>
      </c>
      <c r="AL39" s="82" t="s">
        <v>837</v>
      </c>
      <c r="AM39" s="79" t="s">
        <v>858</v>
      </c>
      <c r="AN39" s="79" t="b">
        <v>0</v>
      </c>
      <c r="AO39" s="82" t="s">
        <v>745</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v>1</v>
      </c>
      <c r="BE39" s="49">
        <v>3.3333333333333335</v>
      </c>
      <c r="BF39" s="48">
        <v>0</v>
      </c>
      <c r="BG39" s="49">
        <v>0</v>
      </c>
      <c r="BH39" s="48">
        <v>0</v>
      </c>
      <c r="BI39" s="49">
        <v>0</v>
      </c>
      <c r="BJ39" s="48">
        <v>29</v>
      </c>
      <c r="BK39" s="49">
        <v>96.66666666666667</v>
      </c>
      <c r="BL39" s="48">
        <v>30</v>
      </c>
    </row>
    <row r="40" spans="1:64" ht="15">
      <c r="A40" s="64" t="s">
        <v>233</v>
      </c>
      <c r="B40" s="64" t="s">
        <v>232</v>
      </c>
      <c r="C40" s="65"/>
      <c r="D40" s="66"/>
      <c r="E40" s="67"/>
      <c r="F40" s="68"/>
      <c r="G40" s="65"/>
      <c r="H40" s="69"/>
      <c r="I40" s="70"/>
      <c r="J40" s="70"/>
      <c r="K40" s="34" t="s">
        <v>65</v>
      </c>
      <c r="L40" s="77">
        <v>98</v>
      </c>
      <c r="M40" s="77"/>
      <c r="N40" s="72"/>
      <c r="O40" s="79" t="s">
        <v>298</v>
      </c>
      <c r="P40" s="81">
        <v>43444.88686342593</v>
      </c>
      <c r="Q40" s="79" t="s">
        <v>335</v>
      </c>
      <c r="R40" s="79"/>
      <c r="S40" s="79"/>
      <c r="T40" s="79"/>
      <c r="U40" s="79"/>
      <c r="V40" s="83" t="s">
        <v>579</v>
      </c>
      <c r="W40" s="81">
        <v>43444.88686342593</v>
      </c>
      <c r="X40" s="83" t="s">
        <v>621</v>
      </c>
      <c r="Y40" s="79"/>
      <c r="Z40" s="79"/>
      <c r="AA40" s="82" t="s">
        <v>746</v>
      </c>
      <c r="AB40" s="79"/>
      <c r="AC40" s="79" t="b">
        <v>0</v>
      </c>
      <c r="AD40" s="79">
        <v>0</v>
      </c>
      <c r="AE40" s="82" t="s">
        <v>837</v>
      </c>
      <c r="AF40" s="79" t="b">
        <v>0</v>
      </c>
      <c r="AG40" s="79" t="s">
        <v>850</v>
      </c>
      <c r="AH40" s="79"/>
      <c r="AI40" s="82" t="s">
        <v>837</v>
      </c>
      <c r="AJ40" s="79" t="b">
        <v>0</v>
      </c>
      <c r="AK40" s="79">
        <v>1</v>
      </c>
      <c r="AL40" s="82" t="s">
        <v>745</v>
      </c>
      <c r="AM40" s="79" t="s">
        <v>858</v>
      </c>
      <c r="AN40" s="79" t="b">
        <v>0</v>
      </c>
      <c r="AO40" s="82" t="s">
        <v>745</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1</v>
      </c>
      <c r="BE40" s="49">
        <v>4.166666666666667</v>
      </c>
      <c r="BF40" s="48">
        <v>0</v>
      </c>
      <c r="BG40" s="49">
        <v>0</v>
      </c>
      <c r="BH40" s="48">
        <v>0</v>
      </c>
      <c r="BI40" s="49">
        <v>0</v>
      </c>
      <c r="BJ40" s="48">
        <v>23</v>
      </c>
      <c r="BK40" s="49">
        <v>95.83333333333333</v>
      </c>
      <c r="BL40" s="48">
        <v>24</v>
      </c>
    </row>
    <row r="41" spans="1:64" ht="15">
      <c r="A41" s="64" t="s">
        <v>231</v>
      </c>
      <c r="B41" s="64" t="s">
        <v>232</v>
      </c>
      <c r="C41" s="65"/>
      <c r="D41" s="66"/>
      <c r="E41" s="67"/>
      <c r="F41" s="68"/>
      <c r="G41" s="65"/>
      <c r="H41" s="69"/>
      <c r="I41" s="70"/>
      <c r="J41" s="70"/>
      <c r="K41" s="34" t="s">
        <v>65</v>
      </c>
      <c r="L41" s="77">
        <v>100</v>
      </c>
      <c r="M41" s="77"/>
      <c r="N41" s="72"/>
      <c r="O41" s="79" t="s">
        <v>298</v>
      </c>
      <c r="P41" s="81">
        <v>43418.48877314815</v>
      </c>
      <c r="Q41" s="79" t="s">
        <v>336</v>
      </c>
      <c r="R41" s="83" t="s">
        <v>424</v>
      </c>
      <c r="S41" s="79" t="s">
        <v>458</v>
      </c>
      <c r="T41" s="79" t="s">
        <v>489</v>
      </c>
      <c r="U41" s="79"/>
      <c r="V41" s="83" t="s">
        <v>578</v>
      </c>
      <c r="W41" s="81">
        <v>43418.48877314815</v>
      </c>
      <c r="X41" s="83" t="s">
        <v>622</v>
      </c>
      <c r="Y41" s="79"/>
      <c r="Z41" s="79"/>
      <c r="AA41" s="82" t="s">
        <v>747</v>
      </c>
      <c r="AB41" s="79"/>
      <c r="AC41" s="79" t="b">
        <v>0</v>
      </c>
      <c r="AD41" s="79">
        <v>6</v>
      </c>
      <c r="AE41" s="82" t="s">
        <v>837</v>
      </c>
      <c r="AF41" s="79" t="b">
        <v>0</v>
      </c>
      <c r="AG41" s="79" t="s">
        <v>850</v>
      </c>
      <c r="AH41" s="79"/>
      <c r="AI41" s="82" t="s">
        <v>837</v>
      </c>
      <c r="AJ41" s="79" t="b">
        <v>0</v>
      </c>
      <c r="AK41" s="79">
        <v>0</v>
      </c>
      <c r="AL41" s="82" t="s">
        <v>837</v>
      </c>
      <c r="AM41" s="79" t="s">
        <v>859</v>
      </c>
      <c r="AN41" s="79" t="b">
        <v>0</v>
      </c>
      <c r="AO41" s="82" t="s">
        <v>747</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2</v>
      </c>
      <c r="BD41" s="48"/>
      <c r="BE41" s="49"/>
      <c r="BF41" s="48"/>
      <c r="BG41" s="49"/>
      <c r="BH41" s="48"/>
      <c r="BI41" s="49"/>
      <c r="BJ41" s="48"/>
      <c r="BK41" s="49"/>
      <c r="BL41" s="48"/>
    </row>
    <row r="42" spans="1:64" ht="15">
      <c r="A42" s="64" t="s">
        <v>233</v>
      </c>
      <c r="B42" s="64" t="s">
        <v>233</v>
      </c>
      <c r="C42" s="65"/>
      <c r="D42" s="66"/>
      <c r="E42" s="67"/>
      <c r="F42" s="68"/>
      <c r="G42" s="65"/>
      <c r="H42" s="69"/>
      <c r="I42" s="70"/>
      <c r="J42" s="70"/>
      <c r="K42" s="34" t="s">
        <v>65</v>
      </c>
      <c r="L42" s="77">
        <v>105</v>
      </c>
      <c r="M42" s="77"/>
      <c r="N42" s="72"/>
      <c r="O42" s="79" t="s">
        <v>176</v>
      </c>
      <c r="P42" s="81">
        <v>43406.61703703704</v>
      </c>
      <c r="Q42" s="79" t="s">
        <v>337</v>
      </c>
      <c r="R42" s="79"/>
      <c r="S42" s="79"/>
      <c r="T42" s="79" t="s">
        <v>473</v>
      </c>
      <c r="U42" s="83" t="s">
        <v>528</v>
      </c>
      <c r="V42" s="83" t="s">
        <v>528</v>
      </c>
      <c r="W42" s="81">
        <v>43406.61703703704</v>
      </c>
      <c r="X42" s="83" t="s">
        <v>623</v>
      </c>
      <c r="Y42" s="79"/>
      <c r="Z42" s="79"/>
      <c r="AA42" s="82" t="s">
        <v>748</v>
      </c>
      <c r="AB42" s="79"/>
      <c r="AC42" s="79" t="b">
        <v>0</v>
      </c>
      <c r="AD42" s="79">
        <v>2</v>
      </c>
      <c r="AE42" s="82" t="s">
        <v>837</v>
      </c>
      <c r="AF42" s="79" t="b">
        <v>0</v>
      </c>
      <c r="AG42" s="79" t="s">
        <v>850</v>
      </c>
      <c r="AH42" s="79"/>
      <c r="AI42" s="82" t="s">
        <v>837</v>
      </c>
      <c r="AJ42" s="79" t="b">
        <v>0</v>
      </c>
      <c r="AK42" s="79">
        <v>0</v>
      </c>
      <c r="AL42" s="82" t="s">
        <v>837</v>
      </c>
      <c r="AM42" s="79" t="s">
        <v>858</v>
      </c>
      <c r="AN42" s="79" t="b">
        <v>0</v>
      </c>
      <c r="AO42" s="82" t="s">
        <v>748</v>
      </c>
      <c r="AP42" s="79" t="s">
        <v>176</v>
      </c>
      <c r="AQ42" s="79">
        <v>0</v>
      </c>
      <c r="AR42" s="79">
        <v>0</v>
      </c>
      <c r="AS42" s="79" t="s">
        <v>867</v>
      </c>
      <c r="AT42" s="79" t="s">
        <v>871</v>
      </c>
      <c r="AU42" s="79" t="s">
        <v>872</v>
      </c>
      <c r="AV42" s="79" t="s">
        <v>875</v>
      </c>
      <c r="AW42" s="79" t="s">
        <v>881</v>
      </c>
      <c r="AX42" s="79" t="s">
        <v>875</v>
      </c>
      <c r="AY42" s="79" t="s">
        <v>890</v>
      </c>
      <c r="AZ42" s="83" t="s">
        <v>894</v>
      </c>
      <c r="BA42">
        <v>2</v>
      </c>
      <c r="BB42" s="78" t="str">
        <f>REPLACE(INDEX(GroupVertices[Group],MATCH(Edges24[[#This Row],[Vertex 1]],GroupVertices[Vertex],0)),1,1,"")</f>
        <v>2</v>
      </c>
      <c r="BC42" s="78" t="str">
        <f>REPLACE(INDEX(GroupVertices[Group],MATCH(Edges24[[#This Row],[Vertex 2]],GroupVertices[Vertex],0)),1,1,"")</f>
        <v>2</v>
      </c>
      <c r="BD42" s="48">
        <v>1</v>
      </c>
      <c r="BE42" s="49">
        <v>6.25</v>
      </c>
      <c r="BF42" s="48">
        <v>0</v>
      </c>
      <c r="BG42" s="49">
        <v>0</v>
      </c>
      <c r="BH42" s="48">
        <v>0</v>
      </c>
      <c r="BI42" s="49">
        <v>0</v>
      </c>
      <c r="BJ42" s="48">
        <v>15</v>
      </c>
      <c r="BK42" s="49">
        <v>93.75</v>
      </c>
      <c r="BL42" s="48">
        <v>16</v>
      </c>
    </row>
    <row r="43" spans="1:64" ht="15">
      <c r="A43" s="64" t="s">
        <v>233</v>
      </c>
      <c r="B43" s="64" t="s">
        <v>237</v>
      </c>
      <c r="C43" s="65"/>
      <c r="D43" s="66"/>
      <c r="E43" s="67"/>
      <c r="F43" s="68"/>
      <c r="G43" s="65"/>
      <c r="H43" s="69"/>
      <c r="I43" s="70"/>
      <c r="J43" s="70"/>
      <c r="K43" s="34" t="s">
        <v>65</v>
      </c>
      <c r="L43" s="77">
        <v>106</v>
      </c>
      <c r="M43" s="77"/>
      <c r="N43" s="72"/>
      <c r="O43" s="79" t="s">
        <v>298</v>
      </c>
      <c r="P43" s="81">
        <v>43440.884375</v>
      </c>
      <c r="Q43" s="79" t="s">
        <v>306</v>
      </c>
      <c r="R43" s="79"/>
      <c r="S43" s="79"/>
      <c r="T43" s="79"/>
      <c r="U43" s="79"/>
      <c r="V43" s="83" t="s">
        <v>579</v>
      </c>
      <c r="W43" s="81">
        <v>43440.884375</v>
      </c>
      <c r="X43" s="83" t="s">
        <v>624</v>
      </c>
      <c r="Y43" s="79"/>
      <c r="Z43" s="79"/>
      <c r="AA43" s="82" t="s">
        <v>749</v>
      </c>
      <c r="AB43" s="79"/>
      <c r="AC43" s="79" t="b">
        <v>0</v>
      </c>
      <c r="AD43" s="79">
        <v>0</v>
      </c>
      <c r="AE43" s="82" t="s">
        <v>837</v>
      </c>
      <c r="AF43" s="79" t="b">
        <v>0</v>
      </c>
      <c r="AG43" s="79" t="s">
        <v>850</v>
      </c>
      <c r="AH43" s="79"/>
      <c r="AI43" s="82" t="s">
        <v>837</v>
      </c>
      <c r="AJ43" s="79" t="b">
        <v>0</v>
      </c>
      <c r="AK43" s="79">
        <v>3</v>
      </c>
      <c r="AL43" s="82" t="s">
        <v>809</v>
      </c>
      <c r="AM43" s="79" t="s">
        <v>857</v>
      </c>
      <c r="AN43" s="79" t="b">
        <v>0</v>
      </c>
      <c r="AO43" s="82" t="s">
        <v>809</v>
      </c>
      <c r="AP43" s="79" t="s">
        <v>176</v>
      </c>
      <c r="AQ43" s="79">
        <v>0</v>
      </c>
      <c r="AR43" s="79">
        <v>0</v>
      </c>
      <c r="AS43" s="79"/>
      <c r="AT43" s="79"/>
      <c r="AU43" s="79"/>
      <c r="AV43" s="79"/>
      <c r="AW43" s="79"/>
      <c r="AX43" s="79"/>
      <c r="AY43" s="79"/>
      <c r="AZ43" s="79"/>
      <c r="BA43">
        <v>2</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22</v>
      </c>
      <c r="BK43" s="49">
        <v>100</v>
      </c>
      <c r="BL43" s="48">
        <v>22</v>
      </c>
    </row>
    <row r="44" spans="1:64" ht="15">
      <c r="A44" s="64" t="s">
        <v>233</v>
      </c>
      <c r="B44" s="64" t="s">
        <v>233</v>
      </c>
      <c r="C44" s="65"/>
      <c r="D44" s="66"/>
      <c r="E44" s="67"/>
      <c r="F44" s="68"/>
      <c r="G44" s="65"/>
      <c r="H44" s="69"/>
      <c r="I44" s="70"/>
      <c r="J44" s="70"/>
      <c r="K44" s="34" t="s">
        <v>65</v>
      </c>
      <c r="L44" s="77">
        <v>107</v>
      </c>
      <c r="M44" s="77"/>
      <c r="N44" s="72"/>
      <c r="O44" s="79" t="s">
        <v>176</v>
      </c>
      <c r="P44" s="81">
        <v>43441.10381944444</v>
      </c>
      <c r="Q44" s="79" t="s">
        <v>338</v>
      </c>
      <c r="R44" s="83" t="s">
        <v>425</v>
      </c>
      <c r="S44" s="79" t="s">
        <v>459</v>
      </c>
      <c r="T44" s="79" t="s">
        <v>490</v>
      </c>
      <c r="U44" s="79"/>
      <c r="V44" s="83" t="s">
        <v>579</v>
      </c>
      <c r="W44" s="81">
        <v>43441.10381944444</v>
      </c>
      <c r="X44" s="83" t="s">
        <v>625</v>
      </c>
      <c r="Y44" s="79">
        <v>35.77249895</v>
      </c>
      <c r="Z44" s="79">
        <v>-95.34587166</v>
      </c>
      <c r="AA44" s="82" t="s">
        <v>750</v>
      </c>
      <c r="AB44" s="79"/>
      <c r="AC44" s="79" t="b">
        <v>0</v>
      </c>
      <c r="AD44" s="79">
        <v>2</v>
      </c>
      <c r="AE44" s="82" t="s">
        <v>837</v>
      </c>
      <c r="AF44" s="79" t="b">
        <v>0</v>
      </c>
      <c r="AG44" s="79" t="s">
        <v>850</v>
      </c>
      <c r="AH44" s="79"/>
      <c r="AI44" s="82" t="s">
        <v>837</v>
      </c>
      <c r="AJ44" s="79" t="b">
        <v>0</v>
      </c>
      <c r="AK44" s="79">
        <v>0</v>
      </c>
      <c r="AL44" s="82" t="s">
        <v>837</v>
      </c>
      <c r="AM44" s="79" t="s">
        <v>860</v>
      </c>
      <c r="AN44" s="79" t="b">
        <v>0</v>
      </c>
      <c r="AO44" s="82" t="s">
        <v>750</v>
      </c>
      <c r="AP44" s="79" t="s">
        <v>176</v>
      </c>
      <c r="AQ44" s="79">
        <v>0</v>
      </c>
      <c r="AR44" s="79">
        <v>0</v>
      </c>
      <c r="AS44" s="79" t="s">
        <v>868</v>
      </c>
      <c r="AT44" s="79" t="s">
        <v>871</v>
      </c>
      <c r="AU44" s="79" t="s">
        <v>872</v>
      </c>
      <c r="AV44" s="79" t="s">
        <v>876</v>
      </c>
      <c r="AW44" s="79" t="s">
        <v>882</v>
      </c>
      <c r="AX44" s="79" t="s">
        <v>886</v>
      </c>
      <c r="AY44" s="79" t="s">
        <v>889</v>
      </c>
      <c r="AZ44" s="83" t="s">
        <v>895</v>
      </c>
      <c r="BA44">
        <v>2</v>
      </c>
      <c r="BB44" s="78" t="str">
        <f>REPLACE(INDEX(GroupVertices[Group],MATCH(Edges24[[#This Row],[Vertex 1]],GroupVertices[Vertex],0)),1,1,"")</f>
        <v>2</v>
      </c>
      <c r="BC44" s="78" t="str">
        <f>REPLACE(INDEX(GroupVertices[Group],MATCH(Edges24[[#This Row],[Vertex 2]],GroupVertices[Vertex],0)),1,1,"")</f>
        <v>2</v>
      </c>
      <c r="BD44" s="48">
        <v>0</v>
      </c>
      <c r="BE44" s="49">
        <v>0</v>
      </c>
      <c r="BF44" s="48">
        <v>0</v>
      </c>
      <c r="BG44" s="49">
        <v>0</v>
      </c>
      <c r="BH44" s="48">
        <v>0</v>
      </c>
      <c r="BI44" s="49">
        <v>0</v>
      </c>
      <c r="BJ44" s="48">
        <v>15</v>
      </c>
      <c r="BK44" s="49">
        <v>100</v>
      </c>
      <c r="BL44" s="48">
        <v>15</v>
      </c>
    </row>
    <row r="45" spans="1:64" ht="15">
      <c r="A45" s="64" t="s">
        <v>233</v>
      </c>
      <c r="B45" s="64" t="s">
        <v>237</v>
      </c>
      <c r="C45" s="65"/>
      <c r="D45" s="66"/>
      <c r="E45" s="67"/>
      <c r="F45" s="68"/>
      <c r="G45" s="65"/>
      <c r="H45" s="69"/>
      <c r="I45" s="70"/>
      <c r="J45" s="70"/>
      <c r="K45" s="34" t="s">
        <v>65</v>
      </c>
      <c r="L45" s="77">
        <v>108</v>
      </c>
      <c r="M45" s="77"/>
      <c r="N45" s="72"/>
      <c r="O45" s="79" t="s">
        <v>298</v>
      </c>
      <c r="P45" s="81">
        <v>43469.0909375</v>
      </c>
      <c r="Q45" s="79" t="s">
        <v>309</v>
      </c>
      <c r="R45" s="79"/>
      <c r="S45" s="79"/>
      <c r="T45" s="79" t="s">
        <v>477</v>
      </c>
      <c r="U45" s="79"/>
      <c r="V45" s="83" t="s">
        <v>579</v>
      </c>
      <c r="W45" s="81">
        <v>43469.0909375</v>
      </c>
      <c r="X45" s="83" t="s">
        <v>626</v>
      </c>
      <c r="Y45" s="79"/>
      <c r="Z45" s="79"/>
      <c r="AA45" s="82" t="s">
        <v>751</v>
      </c>
      <c r="AB45" s="79"/>
      <c r="AC45" s="79" t="b">
        <v>0</v>
      </c>
      <c r="AD45" s="79">
        <v>0</v>
      </c>
      <c r="AE45" s="82" t="s">
        <v>837</v>
      </c>
      <c r="AF45" s="79" t="b">
        <v>0</v>
      </c>
      <c r="AG45" s="79" t="s">
        <v>850</v>
      </c>
      <c r="AH45" s="79"/>
      <c r="AI45" s="82" t="s">
        <v>837</v>
      </c>
      <c r="AJ45" s="79" t="b">
        <v>0</v>
      </c>
      <c r="AK45" s="79">
        <v>1</v>
      </c>
      <c r="AL45" s="82" t="s">
        <v>820</v>
      </c>
      <c r="AM45" s="79" t="s">
        <v>856</v>
      </c>
      <c r="AN45" s="79" t="b">
        <v>0</v>
      </c>
      <c r="AO45" s="82" t="s">
        <v>820</v>
      </c>
      <c r="AP45" s="79" t="s">
        <v>176</v>
      </c>
      <c r="AQ45" s="79">
        <v>0</v>
      </c>
      <c r="AR45" s="79">
        <v>0</v>
      </c>
      <c r="AS45" s="79"/>
      <c r="AT45" s="79"/>
      <c r="AU45" s="79"/>
      <c r="AV45" s="79"/>
      <c r="AW45" s="79"/>
      <c r="AX45" s="79"/>
      <c r="AY45" s="79"/>
      <c r="AZ45" s="79"/>
      <c r="BA45">
        <v>2</v>
      </c>
      <c r="BB45" s="78" t="str">
        <f>REPLACE(INDEX(GroupVertices[Group],MATCH(Edges24[[#This Row],[Vertex 1]],GroupVertices[Vertex],0)),1,1,"")</f>
        <v>2</v>
      </c>
      <c r="BC45" s="78" t="str">
        <f>REPLACE(INDEX(GroupVertices[Group],MATCH(Edges24[[#This Row],[Vertex 2]],GroupVertices[Vertex],0)),1,1,"")</f>
        <v>2</v>
      </c>
      <c r="BD45" s="48">
        <v>0</v>
      </c>
      <c r="BE45" s="49">
        <v>0</v>
      </c>
      <c r="BF45" s="48">
        <v>0</v>
      </c>
      <c r="BG45" s="49">
        <v>0</v>
      </c>
      <c r="BH45" s="48">
        <v>0</v>
      </c>
      <c r="BI45" s="49">
        <v>0</v>
      </c>
      <c r="BJ45" s="48">
        <v>23</v>
      </c>
      <c r="BK45" s="49">
        <v>100</v>
      </c>
      <c r="BL45" s="48">
        <v>23</v>
      </c>
    </row>
    <row r="46" spans="1:64" ht="15">
      <c r="A46" s="64" t="s">
        <v>234</v>
      </c>
      <c r="B46" s="64" t="s">
        <v>224</v>
      </c>
      <c r="C46" s="65"/>
      <c r="D46" s="66"/>
      <c r="E46" s="67"/>
      <c r="F46" s="68"/>
      <c r="G46" s="65"/>
      <c r="H46" s="69"/>
      <c r="I46" s="70"/>
      <c r="J46" s="70"/>
      <c r="K46" s="34" t="s">
        <v>65</v>
      </c>
      <c r="L46" s="77">
        <v>111</v>
      </c>
      <c r="M46" s="77"/>
      <c r="N46" s="72"/>
      <c r="O46" s="79" t="s">
        <v>298</v>
      </c>
      <c r="P46" s="81">
        <v>43405.879479166666</v>
      </c>
      <c r="Q46" s="79" t="s">
        <v>339</v>
      </c>
      <c r="R46" s="79"/>
      <c r="S46" s="79"/>
      <c r="T46" s="79" t="s">
        <v>491</v>
      </c>
      <c r="U46" s="79"/>
      <c r="V46" s="83" t="s">
        <v>580</v>
      </c>
      <c r="W46" s="81">
        <v>43405.879479166666</v>
      </c>
      <c r="X46" s="83" t="s">
        <v>627</v>
      </c>
      <c r="Y46" s="79"/>
      <c r="Z46" s="79"/>
      <c r="AA46" s="82" t="s">
        <v>752</v>
      </c>
      <c r="AB46" s="79"/>
      <c r="AC46" s="79" t="b">
        <v>0</v>
      </c>
      <c r="AD46" s="79">
        <v>0</v>
      </c>
      <c r="AE46" s="82" t="s">
        <v>837</v>
      </c>
      <c r="AF46" s="79" t="b">
        <v>1</v>
      </c>
      <c r="AG46" s="79" t="s">
        <v>850</v>
      </c>
      <c r="AH46" s="79"/>
      <c r="AI46" s="82" t="s">
        <v>853</v>
      </c>
      <c r="AJ46" s="79" t="b">
        <v>0</v>
      </c>
      <c r="AK46" s="79">
        <v>1</v>
      </c>
      <c r="AL46" s="82" t="s">
        <v>780</v>
      </c>
      <c r="AM46" s="79" t="s">
        <v>861</v>
      </c>
      <c r="AN46" s="79" t="b">
        <v>0</v>
      </c>
      <c r="AO46" s="82" t="s">
        <v>780</v>
      </c>
      <c r="AP46" s="79" t="s">
        <v>176</v>
      </c>
      <c r="AQ46" s="79">
        <v>0</v>
      </c>
      <c r="AR46" s="79">
        <v>0</v>
      </c>
      <c r="AS46" s="79"/>
      <c r="AT46" s="79"/>
      <c r="AU46" s="79"/>
      <c r="AV46" s="79"/>
      <c r="AW46" s="79"/>
      <c r="AX46" s="79"/>
      <c r="AY46" s="79"/>
      <c r="AZ46" s="79"/>
      <c r="BA46">
        <v>1</v>
      </c>
      <c r="BB46" s="78" t="str">
        <f>REPLACE(INDEX(GroupVertices[Group],MATCH(Edges24[[#This Row],[Vertex 1]],GroupVertices[Vertex],0)),1,1,"")</f>
        <v>5</v>
      </c>
      <c r="BC46" s="78" t="str">
        <f>REPLACE(INDEX(GroupVertices[Group],MATCH(Edges24[[#This Row],[Vertex 2]],GroupVertices[Vertex],0)),1,1,"")</f>
        <v>5</v>
      </c>
      <c r="BD46" s="48">
        <v>0</v>
      </c>
      <c r="BE46" s="49">
        <v>0</v>
      </c>
      <c r="BF46" s="48">
        <v>0</v>
      </c>
      <c r="BG46" s="49">
        <v>0</v>
      </c>
      <c r="BH46" s="48">
        <v>0</v>
      </c>
      <c r="BI46" s="49">
        <v>0</v>
      </c>
      <c r="BJ46" s="48">
        <v>11</v>
      </c>
      <c r="BK46" s="49">
        <v>100</v>
      </c>
      <c r="BL46" s="48">
        <v>11</v>
      </c>
    </row>
    <row r="47" spans="1:64" ht="15">
      <c r="A47" s="64" t="s">
        <v>234</v>
      </c>
      <c r="B47" s="64" t="s">
        <v>237</v>
      </c>
      <c r="C47" s="65"/>
      <c r="D47" s="66"/>
      <c r="E47" s="67"/>
      <c r="F47" s="68"/>
      <c r="G47" s="65"/>
      <c r="H47" s="69"/>
      <c r="I47" s="70"/>
      <c r="J47" s="70"/>
      <c r="K47" s="34" t="s">
        <v>65</v>
      </c>
      <c r="L47" s="77">
        <v>112</v>
      </c>
      <c r="M47" s="77"/>
      <c r="N47" s="72"/>
      <c r="O47" s="79" t="s">
        <v>298</v>
      </c>
      <c r="P47" s="81">
        <v>43469.91480324074</v>
      </c>
      <c r="Q47" s="79" t="s">
        <v>309</v>
      </c>
      <c r="R47" s="79"/>
      <c r="S47" s="79"/>
      <c r="T47" s="79" t="s">
        <v>477</v>
      </c>
      <c r="U47" s="79"/>
      <c r="V47" s="83" t="s">
        <v>580</v>
      </c>
      <c r="W47" s="81">
        <v>43469.91480324074</v>
      </c>
      <c r="X47" s="83" t="s">
        <v>628</v>
      </c>
      <c r="Y47" s="79"/>
      <c r="Z47" s="79"/>
      <c r="AA47" s="82" t="s">
        <v>753</v>
      </c>
      <c r="AB47" s="79"/>
      <c r="AC47" s="79" t="b">
        <v>0</v>
      </c>
      <c r="AD47" s="79">
        <v>0</v>
      </c>
      <c r="AE47" s="82" t="s">
        <v>837</v>
      </c>
      <c r="AF47" s="79" t="b">
        <v>0</v>
      </c>
      <c r="AG47" s="79" t="s">
        <v>850</v>
      </c>
      <c r="AH47" s="79"/>
      <c r="AI47" s="82" t="s">
        <v>837</v>
      </c>
      <c r="AJ47" s="79" t="b">
        <v>0</v>
      </c>
      <c r="AK47" s="79">
        <v>4</v>
      </c>
      <c r="AL47" s="82" t="s">
        <v>820</v>
      </c>
      <c r="AM47" s="79" t="s">
        <v>861</v>
      </c>
      <c r="AN47" s="79" t="b">
        <v>0</v>
      </c>
      <c r="AO47" s="82" t="s">
        <v>820</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2</v>
      </c>
      <c r="BD47" s="48">
        <v>0</v>
      </c>
      <c r="BE47" s="49">
        <v>0</v>
      </c>
      <c r="BF47" s="48">
        <v>0</v>
      </c>
      <c r="BG47" s="49">
        <v>0</v>
      </c>
      <c r="BH47" s="48">
        <v>0</v>
      </c>
      <c r="BI47" s="49">
        <v>0</v>
      </c>
      <c r="BJ47" s="48">
        <v>23</v>
      </c>
      <c r="BK47" s="49">
        <v>100</v>
      </c>
      <c r="BL47" s="48">
        <v>23</v>
      </c>
    </row>
    <row r="48" spans="1:64" ht="15">
      <c r="A48" s="64" t="s">
        <v>231</v>
      </c>
      <c r="B48" s="64" t="s">
        <v>282</v>
      </c>
      <c r="C48" s="65"/>
      <c r="D48" s="66"/>
      <c r="E48" s="67"/>
      <c r="F48" s="68"/>
      <c r="G48" s="65"/>
      <c r="H48" s="69"/>
      <c r="I48" s="70"/>
      <c r="J48" s="70"/>
      <c r="K48" s="34" t="s">
        <v>65</v>
      </c>
      <c r="L48" s="77">
        <v>115</v>
      </c>
      <c r="M48" s="77"/>
      <c r="N48" s="72"/>
      <c r="O48" s="79" t="s">
        <v>298</v>
      </c>
      <c r="P48" s="81">
        <v>43418.52006944444</v>
      </c>
      <c r="Q48" s="79" t="s">
        <v>340</v>
      </c>
      <c r="R48" s="83" t="s">
        <v>426</v>
      </c>
      <c r="S48" s="79" t="s">
        <v>458</v>
      </c>
      <c r="T48" s="79" t="s">
        <v>492</v>
      </c>
      <c r="U48" s="79"/>
      <c r="V48" s="83" t="s">
        <v>578</v>
      </c>
      <c r="W48" s="81">
        <v>43418.52006944444</v>
      </c>
      <c r="X48" s="83" t="s">
        <v>629</v>
      </c>
      <c r="Y48" s="79"/>
      <c r="Z48" s="79"/>
      <c r="AA48" s="82" t="s">
        <v>754</v>
      </c>
      <c r="AB48" s="79"/>
      <c r="AC48" s="79" t="b">
        <v>0</v>
      </c>
      <c r="AD48" s="79">
        <v>7</v>
      </c>
      <c r="AE48" s="82" t="s">
        <v>837</v>
      </c>
      <c r="AF48" s="79" t="b">
        <v>0</v>
      </c>
      <c r="AG48" s="79" t="s">
        <v>850</v>
      </c>
      <c r="AH48" s="79"/>
      <c r="AI48" s="82" t="s">
        <v>837</v>
      </c>
      <c r="AJ48" s="79" t="b">
        <v>0</v>
      </c>
      <c r="AK48" s="79">
        <v>0</v>
      </c>
      <c r="AL48" s="82" t="s">
        <v>837</v>
      </c>
      <c r="AM48" s="79" t="s">
        <v>859</v>
      </c>
      <c r="AN48" s="79" t="b">
        <v>0</v>
      </c>
      <c r="AO48" s="82" t="s">
        <v>754</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231</v>
      </c>
      <c r="B49" s="64" t="s">
        <v>283</v>
      </c>
      <c r="C49" s="65"/>
      <c r="D49" s="66"/>
      <c r="E49" s="67"/>
      <c r="F49" s="68"/>
      <c r="G49" s="65"/>
      <c r="H49" s="69"/>
      <c r="I49" s="70"/>
      <c r="J49" s="70"/>
      <c r="K49" s="34" t="s">
        <v>65</v>
      </c>
      <c r="L49" s="77">
        <v>117</v>
      </c>
      <c r="M49" s="77"/>
      <c r="N49" s="72"/>
      <c r="O49" s="79" t="s">
        <v>298</v>
      </c>
      <c r="P49" s="81">
        <v>43424.69260416667</v>
      </c>
      <c r="Q49" s="79" t="s">
        <v>341</v>
      </c>
      <c r="R49" s="83" t="s">
        <v>427</v>
      </c>
      <c r="S49" s="79" t="s">
        <v>458</v>
      </c>
      <c r="T49" s="79" t="s">
        <v>492</v>
      </c>
      <c r="U49" s="79"/>
      <c r="V49" s="83" t="s">
        <v>578</v>
      </c>
      <c r="W49" s="81">
        <v>43424.69260416667</v>
      </c>
      <c r="X49" s="83" t="s">
        <v>630</v>
      </c>
      <c r="Y49" s="79"/>
      <c r="Z49" s="79"/>
      <c r="AA49" s="82" t="s">
        <v>755</v>
      </c>
      <c r="AB49" s="79"/>
      <c r="AC49" s="79" t="b">
        <v>0</v>
      </c>
      <c r="AD49" s="79">
        <v>0</v>
      </c>
      <c r="AE49" s="82" t="s">
        <v>837</v>
      </c>
      <c r="AF49" s="79" t="b">
        <v>0</v>
      </c>
      <c r="AG49" s="79" t="s">
        <v>850</v>
      </c>
      <c r="AH49" s="79"/>
      <c r="AI49" s="82" t="s">
        <v>837</v>
      </c>
      <c r="AJ49" s="79" t="b">
        <v>0</v>
      </c>
      <c r="AK49" s="79">
        <v>0</v>
      </c>
      <c r="AL49" s="82" t="s">
        <v>837</v>
      </c>
      <c r="AM49" s="79" t="s">
        <v>859</v>
      </c>
      <c r="AN49" s="79" t="b">
        <v>0</v>
      </c>
      <c r="AO49" s="82" t="s">
        <v>755</v>
      </c>
      <c r="AP49" s="79" t="s">
        <v>176</v>
      </c>
      <c r="AQ49" s="79">
        <v>0</v>
      </c>
      <c r="AR49" s="79">
        <v>0</v>
      </c>
      <c r="AS49" s="79"/>
      <c r="AT49" s="79"/>
      <c r="AU49" s="79"/>
      <c r="AV49" s="79"/>
      <c r="AW49" s="79"/>
      <c r="AX49" s="79"/>
      <c r="AY49" s="79"/>
      <c r="AZ49" s="79"/>
      <c r="BA49">
        <v>4</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231</v>
      </c>
      <c r="B50" s="64" t="s">
        <v>283</v>
      </c>
      <c r="C50" s="65"/>
      <c r="D50" s="66"/>
      <c r="E50" s="67"/>
      <c r="F50" s="68"/>
      <c r="G50" s="65"/>
      <c r="H50" s="69"/>
      <c r="I50" s="70"/>
      <c r="J50" s="70"/>
      <c r="K50" s="34" t="s">
        <v>65</v>
      </c>
      <c r="L50" s="77">
        <v>118</v>
      </c>
      <c r="M50" s="77"/>
      <c r="N50" s="72"/>
      <c r="O50" s="79" t="s">
        <v>298</v>
      </c>
      <c r="P50" s="81">
        <v>43429.60822916667</v>
      </c>
      <c r="Q50" s="79" t="s">
        <v>342</v>
      </c>
      <c r="R50" s="83" t="s">
        <v>428</v>
      </c>
      <c r="S50" s="79" t="s">
        <v>458</v>
      </c>
      <c r="T50" s="79" t="s">
        <v>493</v>
      </c>
      <c r="U50" s="79"/>
      <c r="V50" s="83" t="s">
        <v>578</v>
      </c>
      <c r="W50" s="81">
        <v>43429.60822916667</v>
      </c>
      <c r="X50" s="83" t="s">
        <v>631</v>
      </c>
      <c r="Y50" s="79"/>
      <c r="Z50" s="79"/>
      <c r="AA50" s="82" t="s">
        <v>756</v>
      </c>
      <c r="AB50" s="79"/>
      <c r="AC50" s="79" t="b">
        <v>0</v>
      </c>
      <c r="AD50" s="79">
        <v>2</v>
      </c>
      <c r="AE50" s="82" t="s">
        <v>837</v>
      </c>
      <c r="AF50" s="79" t="b">
        <v>0</v>
      </c>
      <c r="AG50" s="79" t="s">
        <v>850</v>
      </c>
      <c r="AH50" s="79"/>
      <c r="AI50" s="82" t="s">
        <v>837</v>
      </c>
      <c r="AJ50" s="79" t="b">
        <v>0</v>
      </c>
      <c r="AK50" s="79">
        <v>0</v>
      </c>
      <c r="AL50" s="82" t="s">
        <v>837</v>
      </c>
      <c r="AM50" s="79" t="s">
        <v>859</v>
      </c>
      <c r="AN50" s="79" t="b">
        <v>0</v>
      </c>
      <c r="AO50" s="82" t="s">
        <v>756</v>
      </c>
      <c r="AP50" s="79" t="s">
        <v>176</v>
      </c>
      <c r="AQ50" s="79">
        <v>0</v>
      </c>
      <c r="AR50" s="79">
        <v>0</v>
      </c>
      <c r="AS50" s="79"/>
      <c r="AT50" s="79"/>
      <c r="AU50" s="79"/>
      <c r="AV50" s="79"/>
      <c r="AW50" s="79"/>
      <c r="AX50" s="79"/>
      <c r="AY50" s="79"/>
      <c r="AZ50" s="79"/>
      <c r="BA50">
        <v>4</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231</v>
      </c>
      <c r="B51" s="64" t="s">
        <v>283</v>
      </c>
      <c r="C51" s="65"/>
      <c r="D51" s="66"/>
      <c r="E51" s="67"/>
      <c r="F51" s="68"/>
      <c r="G51" s="65"/>
      <c r="H51" s="69"/>
      <c r="I51" s="70"/>
      <c r="J51" s="70"/>
      <c r="K51" s="34" t="s">
        <v>65</v>
      </c>
      <c r="L51" s="77">
        <v>119</v>
      </c>
      <c r="M51" s="77"/>
      <c r="N51" s="72"/>
      <c r="O51" s="79" t="s">
        <v>298</v>
      </c>
      <c r="P51" s="81">
        <v>43437.232615740744</v>
      </c>
      <c r="Q51" s="79" t="s">
        <v>343</v>
      </c>
      <c r="R51" s="83" t="s">
        <v>429</v>
      </c>
      <c r="S51" s="79" t="s">
        <v>458</v>
      </c>
      <c r="T51" s="79" t="s">
        <v>493</v>
      </c>
      <c r="U51" s="79"/>
      <c r="V51" s="83" t="s">
        <v>578</v>
      </c>
      <c r="W51" s="81">
        <v>43437.232615740744</v>
      </c>
      <c r="X51" s="83" t="s">
        <v>632</v>
      </c>
      <c r="Y51" s="79"/>
      <c r="Z51" s="79"/>
      <c r="AA51" s="82" t="s">
        <v>757</v>
      </c>
      <c r="AB51" s="79"/>
      <c r="AC51" s="79" t="b">
        <v>0</v>
      </c>
      <c r="AD51" s="79">
        <v>5</v>
      </c>
      <c r="AE51" s="82" t="s">
        <v>837</v>
      </c>
      <c r="AF51" s="79" t="b">
        <v>0</v>
      </c>
      <c r="AG51" s="79" t="s">
        <v>850</v>
      </c>
      <c r="AH51" s="79"/>
      <c r="AI51" s="82" t="s">
        <v>837</v>
      </c>
      <c r="AJ51" s="79" t="b">
        <v>0</v>
      </c>
      <c r="AK51" s="79">
        <v>0</v>
      </c>
      <c r="AL51" s="82" t="s">
        <v>837</v>
      </c>
      <c r="AM51" s="79" t="s">
        <v>859</v>
      </c>
      <c r="AN51" s="79" t="b">
        <v>0</v>
      </c>
      <c r="AO51" s="82" t="s">
        <v>757</v>
      </c>
      <c r="AP51" s="79" t="s">
        <v>176</v>
      </c>
      <c r="AQ51" s="79">
        <v>0</v>
      </c>
      <c r="AR51" s="79">
        <v>0</v>
      </c>
      <c r="AS51" s="79"/>
      <c r="AT51" s="79"/>
      <c r="AU51" s="79"/>
      <c r="AV51" s="79"/>
      <c r="AW51" s="79"/>
      <c r="AX51" s="79"/>
      <c r="AY51" s="79"/>
      <c r="AZ51" s="79"/>
      <c r="BA51">
        <v>4</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231</v>
      </c>
      <c r="B52" s="64" t="s">
        <v>286</v>
      </c>
      <c r="C52" s="65"/>
      <c r="D52" s="66"/>
      <c r="E52" s="67"/>
      <c r="F52" s="68"/>
      <c r="G52" s="65"/>
      <c r="H52" s="69"/>
      <c r="I52" s="70"/>
      <c r="J52" s="70"/>
      <c r="K52" s="34" t="s">
        <v>65</v>
      </c>
      <c r="L52" s="77">
        <v>128</v>
      </c>
      <c r="M52" s="77"/>
      <c r="N52" s="72"/>
      <c r="O52" s="79" t="s">
        <v>298</v>
      </c>
      <c r="P52" s="81">
        <v>43446.58105324074</v>
      </c>
      <c r="Q52" s="79" t="s">
        <v>344</v>
      </c>
      <c r="R52" s="83" t="s">
        <v>430</v>
      </c>
      <c r="S52" s="79" t="s">
        <v>458</v>
      </c>
      <c r="T52" s="79" t="s">
        <v>492</v>
      </c>
      <c r="U52" s="79"/>
      <c r="V52" s="83" t="s">
        <v>578</v>
      </c>
      <c r="W52" s="81">
        <v>43446.58105324074</v>
      </c>
      <c r="X52" s="83" t="s">
        <v>633</v>
      </c>
      <c r="Y52" s="79"/>
      <c r="Z52" s="79"/>
      <c r="AA52" s="82" t="s">
        <v>758</v>
      </c>
      <c r="AB52" s="79"/>
      <c r="AC52" s="79" t="b">
        <v>0</v>
      </c>
      <c r="AD52" s="79">
        <v>5</v>
      </c>
      <c r="AE52" s="82" t="s">
        <v>837</v>
      </c>
      <c r="AF52" s="79" t="b">
        <v>0</v>
      </c>
      <c r="AG52" s="79" t="s">
        <v>850</v>
      </c>
      <c r="AH52" s="79"/>
      <c r="AI52" s="82" t="s">
        <v>837</v>
      </c>
      <c r="AJ52" s="79" t="b">
        <v>0</v>
      </c>
      <c r="AK52" s="79">
        <v>0</v>
      </c>
      <c r="AL52" s="82" t="s">
        <v>837</v>
      </c>
      <c r="AM52" s="79" t="s">
        <v>859</v>
      </c>
      <c r="AN52" s="79" t="b">
        <v>0</v>
      </c>
      <c r="AO52" s="82" t="s">
        <v>758</v>
      </c>
      <c r="AP52" s="79" t="s">
        <v>176</v>
      </c>
      <c r="AQ52" s="79">
        <v>0</v>
      </c>
      <c r="AR52" s="79">
        <v>0</v>
      </c>
      <c r="AS52" s="79"/>
      <c r="AT52" s="79"/>
      <c r="AU52" s="79"/>
      <c r="AV52" s="79"/>
      <c r="AW52" s="79"/>
      <c r="AX52" s="79"/>
      <c r="AY52" s="79"/>
      <c r="AZ52" s="79"/>
      <c r="BA52">
        <v>3</v>
      </c>
      <c r="BB52" s="78" t="str">
        <f>REPLACE(INDEX(GroupVertices[Group],MATCH(Edges24[[#This Row],[Vertex 1]],GroupVertices[Vertex],0)),1,1,"")</f>
        <v>1</v>
      </c>
      <c r="BC52" s="78" t="str">
        <f>REPLACE(INDEX(GroupVertices[Group],MATCH(Edges24[[#This Row],[Vertex 2]],GroupVertices[Vertex],0)),1,1,"")</f>
        <v>1</v>
      </c>
      <c r="BD52" s="48"/>
      <c r="BE52" s="49"/>
      <c r="BF52" s="48"/>
      <c r="BG52" s="49"/>
      <c r="BH52" s="48"/>
      <c r="BI52" s="49"/>
      <c r="BJ52" s="48"/>
      <c r="BK52" s="49"/>
      <c r="BL52" s="48"/>
    </row>
    <row r="53" spans="1:64" ht="15">
      <c r="A53" s="64" t="s">
        <v>231</v>
      </c>
      <c r="B53" s="64" t="s">
        <v>286</v>
      </c>
      <c r="C53" s="65"/>
      <c r="D53" s="66"/>
      <c r="E53" s="67"/>
      <c r="F53" s="68"/>
      <c r="G53" s="65"/>
      <c r="H53" s="69"/>
      <c r="I53" s="70"/>
      <c r="J53" s="70"/>
      <c r="K53" s="34" t="s">
        <v>65</v>
      </c>
      <c r="L53" s="77">
        <v>129</v>
      </c>
      <c r="M53" s="77"/>
      <c r="N53" s="72"/>
      <c r="O53" s="79" t="s">
        <v>298</v>
      </c>
      <c r="P53" s="81">
        <v>43450.549166666664</v>
      </c>
      <c r="Q53" s="79" t="s">
        <v>345</v>
      </c>
      <c r="R53" s="83" t="s">
        <v>431</v>
      </c>
      <c r="S53" s="79" t="s">
        <v>458</v>
      </c>
      <c r="T53" s="79" t="s">
        <v>494</v>
      </c>
      <c r="U53" s="79"/>
      <c r="V53" s="83" t="s">
        <v>578</v>
      </c>
      <c r="W53" s="81">
        <v>43450.549166666664</v>
      </c>
      <c r="X53" s="83" t="s">
        <v>634</v>
      </c>
      <c r="Y53" s="79"/>
      <c r="Z53" s="79"/>
      <c r="AA53" s="82" t="s">
        <v>759</v>
      </c>
      <c r="AB53" s="79"/>
      <c r="AC53" s="79" t="b">
        <v>0</v>
      </c>
      <c r="AD53" s="79">
        <v>7</v>
      </c>
      <c r="AE53" s="82" t="s">
        <v>837</v>
      </c>
      <c r="AF53" s="79" t="b">
        <v>0</v>
      </c>
      <c r="AG53" s="79" t="s">
        <v>850</v>
      </c>
      <c r="AH53" s="79"/>
      <c r="AI53" s="82" t="s">
        <v>837</v>
      </c>
      <c r="AJ53" s="79" t="b">
        <v>0</v>
      </c>
      <c r="AK53" s="79">
        <v>0</v>
      </c>
      <c r="AL53" s="82" t="s">
        <v>837</v>
      </c>
      <c r="AM53" s="79" t="s">
        <v>859</v>
      </c>
      <c r="AN53" s="79" t="b">
        <v>0</v>
      </c>
      <c r="AO53" s="82" t="s">
        <v>759</v>
      </c>
      <c r="AP53" s="79" t="s">
        <v>176</v>
      </c>
      <c r="AQ53" s="79">
        <v>0</v>
      </c>
      <c r="AR53" s="79">
        <v>0</v>
      </c>
      <c r="AS53" s="79"/>
      <c r="AT53" s="79"/>
      <c r="AU53" s="79"/>
      <c r="AV53" s="79"/>
      <c r="AW53" s="79"/>
      <c r="AX53" s="79"/>
      <c r="AY53" s="79"/>
      <c r="AZ53" s="79"/>
      <c r="BA53">
        <v>3</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231</v>
      </c>
      <c r="B54" s="64" t="s">
        <v>286</v>
      </c>
      <c r="C54" s="65"/>
      <c r="D54" s="66"/>
      <c r="E54" s="67"/>
      <c r="F54" s="68"/>
      <c r="G54" s="65"/>
      <c r="H54" s="69"/>
      <c r="I54" s="70"/>
      <c r="J54" s="70"/>
      <c r="K54" s="34" t="s">
        <v>65</v>
      </c>
      <c r="L54" s="77">
        <v>130</v>
      </c>
      <c r="M54" s="77"/>
      <c r="N54" s="72"/>
      <c r="O54" s="79" t="s">
        <v>298</v>
      </c>
      <c r="P54" s="81">
        <v>43470.627291666664</v>
      </c>
      <c r="Q54" s="79" t="s">
        <v>346</v>
      </c>
      <c r="R54" s="83" t="s">
        <v>432</v>
      </c>
      <c r="S54" s="79" t="s">
        <v>458</v>
      </c>
      <c r="T54" s="79" t="s">
        <v>494</v>
      </c>
      <c r="U54" s="79"/>
      <c r="V54" s="83" t="s">
        <v>578</v>
      </c>
      <c r="W54" s="81">
        <v>43470.627291666664</v>
      </c>
      <c r="X54" s="83" t="s">
        <v>635</v>
      </c>
      <c r="Y54" s="79"/>
      <c r="Z54" s="79"/>
      <c r="AA54" s="82" t="s">
        <v>760</v>
      </c>
      <c r="AB54" s="79"/>
      <c r="AC54" s="79" t="b">
        <v>0</v>
      </c>
      <c r="AD54" s="79">
        <v>6</v>
      </c>
      <c r="AE54" s="82" t="s">
        <v>837</v>
      </c>
      <c r="AF54" s="79" t="b">
        <v>0</v>
      </c>
      <c r="AG54" s="79" t="s">
        <v>850</v>
      </c>
      <c r="AH54" s="79"/>
      <c r="AI54" s="82" t="s">
        <v>837</v>
      </c>
      <c r="AJ54" s="79" t="b">
        <v>0</v>
      </c>
      <c r="AK54" s="79">
        <v>0</v>
      </c>
      <c r="AL54" s="82" t="s">
        <v>837</v>
      </c>
      <c r="AM54" s="79" t="s">
        <v>859</v>
      </c>
      <c r="AN54" s="79" t="b">
        <v>0</v>
      </c>
      <c r="AO54" s="82" t="s">
        <v>760</v>
      </c>
      <c r="AP54" s="79" t="s">
        <v>176</v>
      </c>
      <c r="AQ54" s="79">
        <v>0</v>
      </c>
      <c r="AR54" s="79">
        <v>0</v>
      </c>
      <c r="AS54" s="79"/>
      <c r="AT54" s="79"/>
      <c r="AU54" s="79"/>
      <c r="AV54" s="79"/>
      <c r="AW54" s="79"/>
      <c r="AX54" s="79"/>
      <c r="AY54" s="79"/>
      <c r="AZ54" s="79"/>
      <c r="BA54">
        <v>3</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231</v>
      </c>
      <c r="B55" s="64" t="s">
        <v>287</v>
      </c>
      <c r="C55" s="65"/>
      <c r="D55" s="66"/>
      <c r="E55" s="67"/>
      <c r="F55" s="68"/>
      <c r="G55" s="65"/>
      <c r="H55" s="69"/>
      <c r="I55" s="70"/>
      <c r="J55" s="70"/>
      <c r="K55" s="34" t="s">
        <v>65</v>
      </c>
      <c r="L55" s="77">
        <v>131</v>
      </c>
      <c r="M55" s="77"/>
      <c r="N55" s="72"/>
      <c r="O55" s="79" t="s">
        <v>298</v>
      </c>
      <c r="P55" s="81">
        <v>43477.590729166666</v>
      </c>
      <c r="Q55" s="79" t="s">
        <v>347</v>
      </c>
      <c r="R55" s="83" t="s">
        <v>433</v>
      </c>
      <c r="S55" s="79" t="s">
        <v>458</v>
      </c>
      <c r="T55" s="79" t="s">
        <v>492</v>
      </c>
      <c r="U55" s="79"/>
      <c r="V55" s="83" t="s">
        <v>578</v>
      </c>
      <c r="W55" s="81">
        <v>43477.590729166666</v>
      </c>
      <c r="X55" s="83" t="s">
        <v>636</v>
      </c>
      <c r="Y55" s="79"/>
      <c r="Z55" s="79"/>
      <c r="AA55" s="82" t="s">
        <v>761</v>
      </c>
      <c r="AB55" s="79"/>
      <c r="AC55" s="79" t="b">
        <v>0</v>
      </c>
      <c r="AD55" s="79">
        <v>5</v>
      </c>
      <c r="AE55" s="82" t="s">
        <v>837</v>
      </c>
      <c r="AF55" s="79" t="b">
        <v>0</v>
      </c>
      <c r="AG55" s="79" t="s">
        <v>850</v>
      </c>
      <c r="AH55" s="79"/>
      <c r="AI55" s="82" t="s">
        <v>837</v>
      </c>
      <c r="AJ55" s="79" t="b">
        <v>0</v>
      </c>
      <c r="AK55" s="79">
        <v>0</v>
      </c>
      <c r="AL55" s="82" t="s">
        <v>837</v>
      </c>
      <c r="AM55" s="79" t="s">
        <v>859</v>
      </c>
      <c r="AN55" s="79" t="b">
        <v>0</v>
      </c>
      <c r="AO55" s="82" t="s">
        <v>761</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231</v>
      </c>
      <c r="B56" s="64" t="s">
        <v>288</v>
      </c>
      <c r="C56" s="65"/>
      <c r="D56" s="66"/>
      <c r="E56" s="67"/>
      <c r="F56" s="68"/>
      <c r="G56" s="65"/>
      <c r="H56" s="69"/>
      <c r="I56" s="70"/>
      <c r="J56" s="70"/>
      <c r="K56" s="34" t="s">
        <v>65</v>
      </c>
      <c r="L56" s="77">
        <v>133</v>
      </c>
      <c r="M56" s="77"/>
      <c r="N56" s="72"/>
      <c r="O56" s="79" t="s">
        <v>298</v>
      </c>
      <c r="P56" s="81">
        <v>43460.748078703706</v>
      </c>
      <c r="Q56" s="79" t="s">
        <v>348</v>
      </c>
      <c r="R56" s="83" t="s">
        <v>434</v>
      </c>
      <c r="S56" s="79" t="s">
        <v>458</v>
      </c>
      <c r="T56" s="79" t="s">
        <v>494</v>
      </c>
      <c r="U56" s="79"/>
      <c r="V56" s="83" t="s">
        <v>578</v>
      </c>
      <c r="W56" s="81">
        <v>43460.748078703706</v>
      </c>
      <c r="X56" s="83" t="s">
        <v>637</v>
      </c>
      <c r="Y56" s="79"/>
      <c r="Z56" s="79"/>
      <c r="AA56" s="82" t="s">
        <v>762</v>
      </c>
      <c r="AB56" s="79"/>
      <c r="AC56" s="79" t="b">
        <v>0</v>
      </c>
      <c r="AD56" s="79">
        <v>6</v>
      </c>
      <c r="AE56" s="82" t="s">
        <v>837</v>
      </c>
      <c r="AF56" s="79" t="b">
        <v>0</v>
      </c>
      <c r="AG56" s="79" t="s">
        <v>850</v>
      </c>
      <c r="AH56" s="79"/>
      <c r="AI56" s="82" t="s">
        <v>837</v>
      </c>
      <c r="AJ56" s="79" t="b">
        <v>0</v>
      </c>
      <c r="AK56" s="79">
        <v>0</v>
      </c>
      <c r="AL56" s="82" t="s">
        <v>837</v>
      </c>
      <c r="AM56" s="79" t="s">
        <v>859</v>
      </c>
      <c r="AN56" s="79" t="b">
        <v>0</v>
      </c>
      <c r="AO56" s="82" t="s">
        <v>762</v>
      </c>
      <c r="AP56" s="79" t="s">
        <v>176</v>
      </c>
      <c r="AQ56" s="79">
        <v>0</v>
      </c>
      <c r="AR56" s="79">
        <v>0</v>
      </c>
      <c r="AS56" s="79"/>
      <c r="AT56" s="79"/>
      <c r="AU56" s="79"/>
      <c r="AV56" s="79"/>
      <c r="AW56" s="79"/>
      <c r="AX56" s="79"/>
      <c r="AY56" s="79"/>
      <c r="AZ56" s="79"/>
      <c r="BA56">
        <v>8</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231</v>
      </c>
      <c r="B57" s="64" t="s">
        <v>288</v>
      </c>
      <c r="C57" s="65"/>
      <c r="D57" s="66"/>
      <c r="E57" s="67"/>
      <c r="F57" s="68"/>
      <c r="G57" s="65"/>
      <c r="H57" s="69"/>
      <c r="I57" s="70"/>
      <c r="J57" s="70"/>
      <c r="K57" s="34" t="s">
        <v>65</v>
      </c>
      <c r="L57" s="77">
        <v>134</v>
      </c>
      <c r="M57" s="77"/>
      <c r="N57" s="72"/>
      <c r="O57" s="79" t="s">
        <v>298</v>
      </c>
      <c r="P57" s="81">
        <v>43468.69962962963</v>
      </c>
      <c r="Q57" s="79" t="s">
        <v>349</v>
      </c>
      <c r="R57" s="83" t="s">
        <v>417</v>
      </c>
      <c r="S57" s="79" t="s">
        <v>458</v>
      </c>
      <c r="T57" s="79" t="s">
        <v>494</v>
      </c>
      <c r="U57" s="79"/>
      <c r="V57" s="83" t="s">
        <v>578</v>
      </c>
      <c r="W57" s="81">
        <v>43468.69962962963</v>
      </c>
      <c r="X57" s="83" t="s">
        <v>638</v>
      </c>
      <c r="Y57" s="79"/>
      <c r="Z57" s="79"/>
      <c r="AA57" s="82" t="s">
        <v>763</v>
      </c>
      <c r="AB57" s="79"/>
      <c r="AC57" s="79" t="b">
        <v>0</v>
      </c>
      <c r="AD57" s="79">
        <v>4</v>
      </c>
      <c r="AE57" s="82" t="s">
        <v>837</v>
      </c>
      <c r="AF57" s="79" t="b">
        <v>0</v>
      </c>
      <c r="AG57" s="79" t="s">
        <v>850</v>
      </c>
      <c r="AH57" s="79"/>
      <c r="AI57" s="82" t="s">
        <v>837</v>
      </c>
      <c r="AJ57" s="79" t="b">
        <v>0</v>
      </c>
      <c r="AK57" s="79">
        <v>0</v>
      </c>
      <c r="AL57" s="82" t="s">
        <v>837</v>
      </c>
      <c r="AM57" s="79" t="s">
        <v>859</v>
      </c>
      <c r="AN57" s="79" t="b">
        <v>0</v>
      </c>
      <c r="AO57" s="82" t="s">
        <v>763</v>
      </c>
      <c r="AP57" s="79" t="s">
        <v>176</v>
      </c>
      <c r="AQ57" s="79">
        <v>0</v>
      </c>
      <c r="AR57" s="79">
        <v>0</v>
      </c>
      <c r="AS57" s="79"/>
      <c r="AT57" s="79"/>
      <c r="AU57" s="79"/>
      <c r="AV57" s="79"/>
      <c r="AW57" s="79"/>
      <c r="AX57" s="79"/>
      <c r="AY57" s="79"/>
      <c r="AZ57" s="79"/>
      <c r="BA57">
        <v>8</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231</v>
      </c>
      <c r="B58" s="64" t="s">
        <v>288</v>
      </c>
      <c r="C58" s="65"/>
      <c r="D58" s="66"/>
      <c r="E58" s="67"/>
      <c r="F58" s="68"/>
      <c r="G58" s="65"/>
      <c r="H58" s="69"/>
      <c r="I58" s="70"/>
      <c r="J58" s="70"/>
      <c r="K58" s="34" t="s">
        <v>65</v>
      </c>
      <c r="L58" s="77">
        <v>135</v>
      </c>
      <c r="M58" s="77"/>
      <c r="N58" s="72"/>
      <c r="O58" s="79" t="s">
        <v>298</v>
      </c>
      <c r="P58" s="81">
        <v>43473.903402777774</v>
      </c>
      <c r="Q58" s="79" t="s">
        <v>350</v>
      </c>
      <c r="R58" s="83" t="s">
        <v>435</v>
      </c>
      <c r="S58" s="79" t="s">
        <v>458</v>
      </c>
      <c r="T58" s="79" t="s">
        <v>494</v>
      </c>
      <c r="U58" s="79"/>
      <c r="V58" s="83" t="s">
        <v>578</v>
      </c>
      <c r="W58" s="81">
        <v>43473.903402777774</v>
      </c>
      <c r="X58" s="83" t="s">
        <v>639</v>
      </c>
      <c r="Y58" s="79"/>
      <c r="Z58" s="79"/>
      <c r="AA58" s="82" t="s">
        <v>764</v>
      </c>
      <c r="AB58" s="79"/>
      <c r="AC58" s="79" t="b">
        <v>0</v>
      </c>
      <c r="AD58" s="79">
        <v>1</v>
      </c>
      <c r="AE58" s="82" t="s">
        <v>837</v>
      </c>
      <c r="AF58" s="79" t="b">
        <v>0</v>
      </c>
      <c r="AG58" s="79" t="s">
        <v>850</v>
      </c>
      <c r="AH58" s="79"/>
      <c r="AI58" s="82" t="s">
        <v>837</v>
      </c>
      <c r="AJ58" s="79" t="b">
        <v>0</v>
      </c>
      <c r="AK58" s="79">
        <v>1</v>
      </c>
      <c r="AL58" s="82" t="s">
        <v>837</v>
      </c>
      <c r="AM58" s="79" t="s">
        <v>859</v>
      </c>
      <c r="AN58" s="79" t="b">
        <v>0</v>
      </c>
      <c r="AO58" s="82" t="s">
        <v>764</v>
      </c>
      <c r="AP58" s="79" t="s">
        <v>176</v>
      </c>
      <c r="AQ58" s="79">
        <v>0</v>
      </c>
      <c r="AR58" s="79">
        <v>0</v>
      </c>
      <c r="AS58" s="79"/>
      <c r="AT58" s="79"/>
      <c r="AU58" s="79"/>
      <c r="AV58" s="79"/>
      <c r="AW58" s="79"/>
      <c r="AX58" s="79"/>
      <c r="AY58" s="79"/>
      <c r="AZ58" s="79"/>
      <c r="BA58">
        <v>8</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231</v>
      </c>
      <c r="B59" s="64" t="s">
        <v>288</v>
      </c>
      <c r="C59" s="65"/>
      <c r="D59" s="66"/>
      <c r="E59" s="67"/>
      <c r="F59" s="68"/>
      <c r="G59" s="65"/>
      <c r="H59" s="69"/>
      <c r="I59" s="70"/>
      <c r="J59" s="70"/>
      <c r="K59" s="34" t="s">
        <v>65</v>
      </c>
      <c r="L59" s="77">
        <v>136</v>
      </c>
      <c r="M59" s="77"/>
      <c r="N59" s="72"/>
      <c r="O59" s="79" t="s">
        <v>298</v>
      </c>
      <c r="P59" s="81">
        <v>43475.518842592595</v>
      </c>
      <c r="Q59" s="79" t="s">
        <v>351</v>
      </c>
      <c r="R59" s="83" t="s">
        <v>436</v>
      </c>
      <c r="S59" s="79" t="s">
        <v>458</v>
      </c>
      <c r="T59" s="79" t="s">
        <v>494</v>
      </c>
      <c r="U59" s="79"/>
      <c r="V59" s="83" t="s">
        <v>578</v>
      </c>
      <c r="W59" s="81">
        <v>43475.518842592595</v>
      </c>
      <c r="X59" s="83" t="s">
        <v>640</v>
      </c>
      <c r="Y59" s="79"/>
      <c r="Z59" s="79"/>
      <c r="AA59" s="82" t="s">
        <v>765</v>
      </c>
      <c r="AB59" s="79"/>
      <c r="AC59" s="79" t="b">
        <v>0</v>
      </c>
      <c r="AD59" s="79">
        <v>5</v>
      </c>
      <c r="AE59" s="82" t="s">
        <v>837</v>
      </c>
      <c r="AF59" s="79" t="b">
        <v>0</v>
      </c>
      <c r="AG59" s="79" t="s">
        <v>850</v>
      </c>
      <c r="AH59" s="79"/>
      <c r="AI59" s="82" t="s">
        <v>837</v>
      </c>
      <c r="AJ59" s="79" t="b">
        <v>0</v>
      </c>
      <c r="AK59" s="79">
        <v>1</v>
      </c>
      <c r="AL59" s="82" t="s">
        <v>837</v>
      </c>
      <c r="AM59" s="79" t="s">
        <v>859</v>
      </c>
      <c r="AN59" s="79" t="b">
        <v>0</v>
      </c>
      <c r="AO59" s="82" t="s">
        <v>765</v>
      </c>
      <c r="AP59" s="79" t="s">
        <v>176</v>
      </c>
      <c r="AQ59" s="79">
        <v>0</v>
      </c>
      <c r="AR59" s="79">
        <v>0</v>
      </c>
      <c r="AS59" s="79"/>
      <c r="AT59" s="79"/>
      <c r="AU59" s="79"/>
      <c r="AV59" s="79"/>
      <c r="AW59" s="79"/>
      <c r="AX59" s="79"/>
      <c r="AY59" s="79"/>
      <c r="AZ59" s="79"/>
      <c r="BA59">
        <v>8</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231</v>
      </c>
      <c r="B60" s="64" t="s">
        <v>288</v>
      </c>
      <c r="C60" s="65"/>
      <c r="D60" s="66"/>
      <c r="E60" s="67"/>
      <c r="F60" s="68"/>
      <c r="G60" s="65"/>
      <c r="H60" s="69"/>
      <c r="I60" s="70"/>
      <c r="J60" s="70"/>
      <c r="K60" s="34" t="s">
        <v>65</v>
      </c>
      <c r="L60" s="77">
        <v>138</v>
      </c>
      <c r="M60" s="77"/>
      <c r="N60" s="72"/>
      <c r="O60" s="79" t="s">
        <v>298</v>
      </c>
      <c r="P60" s="81">
        <v>43478.61837962963</v>
      </c>
      <c r="Q60" s="79" t="s">
        <v>352</v>
      </c>
      <c r="R60" s="83" t="s">
        <v>437</v>
      </c>
      <c r="S60" s="79" t="s">
        <v>458</v>
      </c>
      <c r="T60" s="79" t="s">
        <v>492</v>
      </c>
      <c r="U60" s="79"/>
      <c r="V60" s="83" t="s">
        <v>578</v>
      </c>
      <c r="W60" s="81">
        <v>43478.61837962963</v>
      </c>
      <c r="X60" s="83" t="s">
        <v>641</v>
      </c>
      <c r="Y60" s="79"/>
      <c r="Z60" s="79"/>
      <c r="AA60" s="82" t="s">
        <v>766</v>
      </c>
      <c r="AB60" s="79"/>
      <c r="AC60" s="79" t="b">
        <v>0</v>
      </c>
      <c r="AD60" s="79">
        <v>5</v>
      </c>
      <c r="AE60" s="82" t="s">
        <v>837</v>
      </c>
      <c r="AF60" s="79" t="b">
        <v>0</v>
      </c>
      <c r="AG60" s="79" t="s">
        <v>850</v>
      </c>
      <c r="AH60" s="79"/>
      <c r="AI60" s="82" t="s">
        <v>837</v>
      </c>
      <c r="AJ60" s="79" t="b">
        <v>0</v>
      </c>
      <c r="AK60" s="79">
        <v>0</v>
      </c>
      <c r="AL60" s="82" t="s">
        <v>837</v>
      </c>
      <c r="AM60" s="79" t="s">
        <v>859</v>
      </c>
      <c r="AN60" s="79" t="b">
        <v>0</v>
      </c>
      <c r="AO60" s="82" t="s">
        <v>766</v>
      </c>
      <c r="AP60" s="79" t="s">
        <v>176</v>
      </c>
      <c r="AQ60" s="79">
        <v>0</v>
      </c>
      <c r="AR60" s="79">
        <v>0</v>
      </c>
      <c r="AS60" s="79"/>
      <c r="AT60" s="79"/>
      <c r="AU60" s="79"/>
      <c r="AV60" s="79"/>
      <c r="AW60" s="79"/>
      <c r="AX60" s="79"/>
      <c r="AY60" s="79"/>
      <c r="AZ60" s="79"/>
      <c r="BA60">
        <v>8</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231</v>
      </c>
      <c r="B61" s="64" t="s">
        <v>288</v>
      </c>
      <c r="C61" s="65"/>
      <c r="D61" s="66"/>
      <c r="E61" s="67"/>
      <c r="F61" s="68"/>
      <c r="G61" s="65"/>
      <c r="H61" s="69"/>
      <c r="I61" s="70"/>
      <c r="J61" s="70"/>
      <c r="K61" s="34" t="s">
        <v>65</v>
      </c>
      <c r="L61" s="77">
        <v>139</v>
      </c>
      <c r="M61" s="77"/>
      <c r="N61" s="72"/>
      <c r="O61" s="79" t="s">
        <v>298</v>
      </c>
      <c r="P61" s="81">
        <v>43479.88791666667</v>
      </c>
      <c r="Q61" s="79" t="s">
        <v>353</v>
      </c>
      <c r="R61" s="83" t="s">
        <v>438</v>
      </c>
      <c r="S61" s="79" t="s">
        <v>458</v>
      </c>
      <c r="T61" s="79" t="s">
        <v>492</v>
      </c>
      <c r="U61" s="79"/>
      <c r="V61" s="83" t="s">
        <v>578</v>
      </c>
      <c r="W61" s="81">
        <v>43479.88791666667</v>
      </c>
      <c r="X61" s="83" t="s">
        <v>642</v>
      </c>
      <c r="Y61" s="79"/>
      <c r="Z61" s="79"/>
      <c r="AA61" s="82" t="s">
        <v>767</v>
      </c>
      <c r="AB61" s="79"/>
      <c r="AC61" s="79" t="b">
        <v>0</v>
      </c>
      <c r="AD61" s="79">
        <v>6</v>
      </c>
      <c r="AE61" s="82" t="s">
        <v>837</v>
      </c>
      <c r="AF61" s="79" t="b">
        <v>0</v>
      </c>
      <c r="AG61" s="79" t="s">
        <v>850</v>
      </c>
      <c r="AH61" s="79"/>
      <c r="AI61" s="82" t="s">
        <v>837</v>
      </c>
      <c r="AJ61" s="79" t="b">
        <v>0</v>
      </c>
      <c r="AK61" s="79">
        <v>1</v>
      </c>
      <c r="AL61" s="82" t="s">
        <v>837</v>
      </c>
      <c r="AM61" s="79" t="s">
        <v>859</v>
      </c>
      <c r="AN61" s="79" t="b">
        <v>0</v>
      </c>
      <c r="AO61" s="82" t="s">
        <v>767</v>
      </c>
      <c r="AP61" s="79" t="s">
        <v>176</v>
      </c>
      <c r="AQ61" s="79">
        <v>0</v>
      </c>
      <c r="AR61" s="79">
        <v>0</v>
      </c>
      <c r="AS61" s="79"/>
      <c r="AT61" s="79"/>
      <c r="AU61" s="79"/>
      <c r="AV61" s="79"/>
      <c r="AW61" s="79"/>
      <c r="AX61" s="79"/>
      <c r="AY61" s="79"/>
      <c r="AZ61" s="79"/>
      <c r="BA61">
        <v>8</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235</v>
      </c>
      <c r="B62" s="64" t="s">
        <v>244</v>
      </c>
      <c r="C62" s="65"/>
      <c r="D62" s="66"/>
      <c r="E62" s="67"/>
      <c r="F62" s="68"/>
      <c r="G62" s="65"/>
      <c r="H62" s="69"/>
      <c r="I62" s="70"/>
      <c r="J62" s="70"/>
      <c r="K62" s="34" t="s">
        <v>65</v>
      </c>
      <c r="L62" s="77">
        <v>151</v>
      </c>
      <c r="M62" s="77"/>
      <c r="N62" s="72"/>
      <c r="O62" s="79" t="s">
        <v>298</v>
      </c>
      <c r="P62" s="81">
        <v>43474.02936342593</v>
      </c>
      <c r="Q62" s="79" t="s">
        <v>354</v>
      </c>
      <c r="R62" s="83" t="s">
        <v>435</v>
      </c>
      <c r="S62" s="79" t="s">
        <v>458</v>
      </c>
      <c r="T62" s="79"/>
      <c r="U62" s="79"/>
      <c r="V62" s="83" t="s">
        <v>581</v>
      </c>
      <c r="W62" s="81">
        <v>43474.02936342593</v>
      </c>
      <c r="X62" s="83" t="s">
        <v>643</v>
      </c>
      <c r="Y62" s="79"/>
      <c r="Z62" s="79"/>
      <c r="AA62" s="82" t="s">
        <v>768</v>
      </c>
      <c r="AB62" s="79"/>
      <c r="AC62" s="79" t="b">
        <v>0</v>
      </c>
      <c r="AD62" s="79">
        <v>0</v>
      </c>
      <c r="AE62" s="82" t="s">
        <v>837</v>
      </c>
      <c r="AF62" s="79" t="b">
        <v>0</v>
      </c>
      <c r="AG62" s="79" t="s">
        <v>850</v>
      </c>
      <c r="AH62" s="79"/>
      <c r="AI62" s="82" t="s">
        <v>837</v>
      </c>
      <c r="AJ62" s="79" t="b">
        <v>0</v>
      </c>
      <c r="AK62" s="79">
        <v>1</v>
      </c>
      <c r="AL62" s="82" t="s">
        <v>764</v>
      </c>
      <c r="AM62" s="79" t="s">
        <v>862</v>
      </c>
      <c r="AN62" s="79" t="b">
        <v>0</v>
      </c>
      <c r="AO62" s="82" t="s">
        <v>764</v>
      </c>
      <c r="AP62" s="79" t="s">
        <v>176</v>
      </c>
      <c r="AQ62" s="79">
        <v>0</v>
      </c>
      <c r="AR62" s="79">
        <v>0</v>
      </c>
      <c r="AS62" s="79"/>
      <c r="AT62" s="79"/>
      <c r="AU62" s="79"/>
      <c r="AV62" s="79"/>
      <c r="AW62" s="79"/>
      <c r="AX62" s="79"/>
      <c r="AY62" s="79"/>
      <c r="AZ62" s="79"/>
      <c r="BA62">
        <v>2</v>
      </c>
      <c r="BB62" s="78" t="str">
        <f>REPLACE(INDEX(GroupVertices[Group],MATCH(Edges24[[#This Row],[Vertex 1]],GroupVertices[Vertex],0)),1,1,"")</f>
        <v>4</v>
      </c>
      <c r="BC62" s="78" t="str">
        <f>REPLACE(INDEX(GroupVertices[Group],MATCH(Edges24[[#This Row],[Vertex 2]],GroupVertices[Vertex],0)),1,1,"")</f>
        <v>4</v>
      </c>
      <c r="BD62" s="48"/>
      <c r="BE62" s="49"/>
      <c r="BF62" s="48"/>
      <c r="BG62" s="49"/>
      <c r="BH62" s="48"/>
      <c r="BI62" s="49"/>
      <c r="BJ62" s="48"/>
      <c r="BK62" s="49"/>
      <c r="BL62" s="48"/>
    </row>
    <row r="63" spans="1:64" ht="15">
      <c r="A63" s="64" t="s">
        <v>235</v>
      </c>
      <c r="B63" s="64" t="s">
        <v>244</v>
      </c>
      <c r="C63" s="65"/>
      <c r="D63" s="66"/>
      <c r="E63" s="67"/>
      <c r="F63" s="68"/>
      <c r="G63" s="65"/>
      <c r="H63" s="69"/>
      <c r="I63" s="70"/>
      <c r="J63" s="70"/>
      <c r="K63" s="34" t="s">
        <v>65</v>
      </c>
      <c r="L63" s="77">
        <v>152</v>
      </c>
      <c r="M63" s="77"/>
      <c r="N63" s="72"/>
      <c r="O63" s="79" t="s">
        <v>298</v>
      </c>
      <c r="P63" s="81">
        <v>43475.79690972222</v>
      </c>
      <c r="Q63" s="79" t="s">
        <v>355</v>
      </c>
      <c r="R63" s="83" t="s">
        <v>436</v>
      </c>
      <c r="S63" s="79" t="s">
        <v>458</v>
      </c>
      <c r="T63" s="79"/>
      <c r="U63" s="79"/>
      <c r="V63" s="83" t="s">
        <v>581</v>
      </c>
      <c r="W63" s="81">
        <v>43475.79690972222</v>
      </c>
      <c r="X63" s="83" t="s">
        <v>644</v>
      </c>
      <c r="Y63" s="79"/>
      <c r="Z63" s="79"/>
      <c r="AA63" s="82" t="s">
        <v>769</v>
      </c>
      <c r="AB63" s="79"/>
      <c r="AC63" s="79" t="b">
        <v>0</v>
      </c>
      <c r="AD63" s="79">
        <v>0</v>
      </c>
      <c r="AE63" s="82" t="s">
        <v>837</v>
      </c>
      <c r="AF63" s="79" t="b">
        <v>0</v>
      </c>
      <c r="AG63" s="79" t="s">
        <v>850</v>
      </c>
      <c r="AH63" s="79"/>
      <c r="AI63" s="82" t="s">
        <v>837</v>
      </c>
      <c r="AJ63" s="79" t="b">
        <v>0</v>
      </c>
      <c r="AK63" s="79">
        <v>1</v>
      </c>
      <c r="AL63" s="82" t="s">
        <v>765</v>
      </c>
      <c r="AM63" s="79" t="s">
        <v>862</v>
      </c>
      <c r="AN63" s="79" t="b">
        <v>0</v>
      </c>
      <c r="AO63" s="82" t="s">
        <v>765</v>
      </c>
      <c r="AP63" s="79" t="s">
        <v>176</v>
      </c>
      <c r="AQ63" s="79">
        <v>0</v>
      </c>
      <c r="AR63" s="79">
        <v>0</v>
      </c>
      <c r="AS63" s="79"/>
      <c r="AT63" s="79"/>
      <c r="AU63" s="79"/>
      <c r="AV63" s="79"/>
      <c r="AW63" s="79"/>
      <c r="AX63" s="79"/>
      <c r="AY63" s="79"/>
      <c r="AZ63" s="79"/>
      <c r="BA63">
        <v>2</v>
      </c>
      <c r="BB63" s="78" t="str">
        <f>REPLACE(INDEX(GroupVertices[Group],MATCH(Edges24[[#This Row],[Vertex 1]],GroupVertices[Vertex],0)),1,1,"")</f>
        <v>4</v>
      </c>
      <c r="BC63" s="78" t="str">
        <f>REPLACE(INDEX(GroupVertices[Group],MATCH(Edges24[[#This Row],[Vertex 2]],GroupVertices[Vertex],0)),1,1,"")</f>
        <v>4</v>
      </c>
      <c r="BD63" s="48"/>
      <c r="BE63" s="49"/>
      <c r="BF63" s="48"/>
      <c r="BG63" s="49"/>
      <c r="BH63" s="48"/>
      <c r="BI63" s="49"/>
      <c r="BJ63" s="48"/>
      <c r="BK63" s="49"/>
      <c r="BL63" s="48"/>
    </row>
    <row r="64" spans="1:64" ht="15">
      <c r="A64" s="64" t="s">
        <v>235</v>
      </c>
      <c r="B64" s="64" t="s">
        <v>289</v>
      </c>
      <c r="C64" s="65"/>
      <c r="D64" s="66"/>
      <c r="E64" s="67"/>
      <c r="F64" s="68"/>
      <c r="G64" s="65"/>
      <c r="H64" s="69"/>
      <c r="I64" s="70"/>
      <c r="J64" s="70"/>
      <c r="K64" s="34" t="s">
        <v>65</v>
      </c>
      <c r="L64" s="77">
        <v>166</v>
      </c>
      <c r="M64" s="77"/>
      <c r="N64" s="72"/>
      <c r="O64" s="79" t="s">
        <v>298</v>
      </c>
      <c r="P64" s="81">
        <v>43477.73471064815</v>
      </c>
      <c r="Q64" s="79" t="s">
        <v>356</v>
      </c>
      <c r="R64" s="83" t="s">
        <v>433</v>
      </c>
      <c r="S64" s="79" t="s">
        <v>458</v>
      </c>
      <c r="T64" s="79"/>
      <c r="U64" s="79"/>
      <c r="V64" s="83" t="s">
        <v>581</v>
      </c>
      <c r="W64" s="81">
        <v>43477.73471064815</v>
      </c>
      <c r="X64" s="83" t="s">
        <v>645</v>
      </c>
      <c r="Y64" s="79"/>
      <c r="Z64" s="79"/>
      <c r="AA64" s="82" t="s">
        <v>770</v>
      </c>
      <c r="AB64" s="79"/>
      <c r="AC64" s="79" t="b">
        <v>0</v>
      </c>
      <c r="AD64" s="79">
        <v>0</v>
      </c>
      <c r="AE64" s="82" t="s">
        <v>837</v>
      </c>
      <c r="AF64" s="79" t="b">
        <v>0</v>
      </c>
      <c r="AG64" s="79" t="s">
        <v>850</v>
      </c>
      <c r="AH64" s="79"/>
      <c r="AI64" s="82" t="s">
        <v>837</v>
      </c>
      <c r="AJ64" s="79" t="b">
        <v>0</v>
      </c>
      <c r="AK64" s="79">
        <v>0</v>
      </c>
      <c r="AL64" s="82" t="s">
        <v>761</v>
      </c>
      <c r="AM64" s="79" t="s">
        <v>862</v>
      </c>
      <c r="AN64" s="79" t="b">
        <v>0</v>
      </c>
      <c r="AO64" s="82" t="s">
        <v>761</v>
      </c>
      <c r="AP64" s="79" t="s">
        <v>176</v>
      </c>
      <c r="AQ64" s="79">
        <v>0</v>
      </c>
      <c r="AR64" s="79">
        <v>0</v>
      </c>
      <c r="AS64" s="79"/>
      <c r="AT64" s="79"/>
      <c r="AU64" s="79"/>
      <c r="AV64" s="79"/>
      <c r="AW64" s="79"/>
      <c r="AX64" s="79"/>
      <c r="AY64" s="79"/>
      <c r="AZ64" s="79"/>
      <c r="BA64">
        <v>3</v>
      </c>
      <c r="BB64" s="78" t="str">
        <f>REPLACE(INDEX(GroupVertices[Group],MATCH(Edges24[[#This Row],[Vertex 1]],GroupVertices[Vertex],0)),1,1,"")</f>
        <v>4</v>
      </c>
      <c r="BC64" s="78" t="str">
        <f>REPLACE(INDEX(GroupVertices[Group],MATCH(Edges24[[#This Row],[Vertex 2]],GroupVertices[Vertex],0)),1,1,"")</f>
        <v>4</v>
      </c>
      <c r="BD64" s="48"/>
      <c r="BE64" s="49"/>
      <c r="BF64" s="48"/>
      <c r="BG64" s="49"/>
      <c r="BH64" s="48"/>
      <c r="BI64" s="49"/>
      <c r="BJ64" s="48"/>
      <c r="BK64" s="49"/>
      <c r="BL64" s="48"/>
    </row>
    <row r="65" spans="1:64" ht="15">
      <c r="A65" s="64" t="s">
        <v>235</v>
      </c>
      <c r="B65" s="64" t="s">
        <v>289</v>
      </c>
      <c r="C65" s="65"/>
      <c r="D65" s="66"/>
      <c r="E65" s="67"/>
      <c r="F65" s="68"/>
      <c r="G65" s="65"/>
      <c r="H65" s="69"/>
      <c r="I65" s="70"/>
      <c r="J65" s="70"/>
      <c r="K65" s="34" t="s">
        <v>65</v>
      </c>
      <c r="L65" s="77">
        <v>167</v>
      </c>
      <c r="M65" s="77"/>
      <c r="N65" s="72"/>
      <c r="O65" s="79" t="s">
        <v>298</v>
      </c>
      <c r="P65" s="81">
        <v>43478.742210648146</v>
      </c>
      <c r="Q65" s="79" t="s">
        <v>357</v>
      </c>
      <c r="R65" s="83" t="s">
        <v>437</v>
      </c>
      <c r="S65" s="79" t="s">
        <v>458</v>
      </c>
      <c r="T65" s="79"/>
      <c r="U65" s="79"/>
      <c r="V65" s="83" t="s">
        <v>581</v>
      </c>
      <c r="W65" s="81">
        <v>43478.742210648146</v>
      </c>
      <c r="X65" s="83" t="s">
        <v>646</v>
      </c>
      <c r="Y65" s="79"/>
      <c r="Z65" s="79"/>
      <c r="AA65" s="82" t="s">
        <v>771</v>
      </c>
      <c r="AB65" s="79"/>
      <c r="AC65" s="79" t="b">
        <v>0</v>
      </c>
      <c r="AD65" s="79">
        <v>0</v>
      </c>
      <c r="AE65" s="82" t="s">
        <v>837</v>
      </c>
      <c r="AF65" s="79" t="b">
        <v>0</v>
      </c>
      <c r="AG65" s="79" t="s">
        <v>850</v>
      </c>
      <c r="AH65" s="79"/>
      <c r="AI65" s="82" t="s">
        <v>837</v>
      </c>
      <c r="AJ65" s="79" t="b">
        <v>0</v>
      </c>
      <c r="AK65" s="79">
        <v>0</v>
      </c>
      <c r="AL65" s="82" t="s">
        <v>766</v>
      </c>
      <c r="AM65" s="79" t="s">
        <v>862</v>
      </c>
      <c r="AN65" s="79" t="b">
        <v>0</v>
      </c>
      <c r="AO65" s="82" t="s">
        <v>766</v>
      </c>
      <c r="AP65" s="79" t="s">
        <v>176</v>
      </c>
      <c r="AQ65" s="79">
        <v>0</v>
      </c>
      <c r="AR65" s="79">
        <v>0</v>
      </c>
      <c r="AS65" s="79"/>
      <c r="AT65" s="79"/>
      <c r="AU65" s="79"/>
      <c r="AV65" s="79"/>
      <c r="AW65" s="79"/>
      <c r="AX65" s="79"/>
      <c r="AY65" s="79"/>
      <c r="AZ65" s="79"/>
      <c r="BA65">
        <v>3</v>
      </c>
      <c r="BB65" s="78" t="str">
        <f>REPLACE(INDEX(GroupVertices[Group],MATCH(Edges24[[#This Row],[Vertex 1]],GroupVertices[Vertex],0)),1,1,"")</f>
        <v>4</v>
      </c>
      <c r="BC65" s="78" t="str">
        <f>REPLACE(INDEX(GroupVertices[Group],MATCH(Edges24[[#This Row],[Vertex 2]],GroupVertices[Vertex],0)),1,1,"")</f>
        <v>4</v>
      </c>
      <c r="BD65" s="48"/>
      <c r="BE65" s="49"/>
      <c r="BF65" s="48"/>
      <c r="BG65" s="49"/>
      <c r="BH65" s="48"/>
      <c r="BI65" s="49"/>
      <c r="BJ65" s="48"/>
      <c r="BK65" s="49"/>
      <c r="BL65" s="48"/>
    </row>
    <row r="66" spans="1:64" ht="15">
      <c r="A66" s="64" t="s">
        <v>235</v>
      </c>
      <c r="B66" s="64" t="s">
        <v>289</v>
      </c>
      <c r="C66" s="65"/>
      <c r="D66" s="66"/>
      <c r="E66" s="67"/>
      <c r="F66" s="68"/>
      <c r="G66" s="65"/>
      <c r="H66" s="69"/>
      <c r="I66" s="70"/>
      <c r="J66" s="70"/>
      <c r="K66" s="34" t="s">
        <v>65</v>
      </c>
      <c r="L66" s="77">
        <v>168</v>
      </c>
      <c r="M66" s="77"/>
      <c r="N66" s="72"/>
      <c r="O66" s="79" t="s">
        <v>298</v>
      </c>
      <c r="P66" s="81">
        <v>43479.92460648148</v>
      </c>
      <c r="Q66" s="79" t="s">
        <v>358</v>
      </c>
      <c r="R66" s="83" t="s">
        <v>438</v>
      </c>
      <c r="S66" s="79" t="s">
        <v>458</v>
      </c>
      <c r="T66" s="79"/>
      <c r="U66" s="79"/>
      <c r="V66" s="83" t="s">
        <v>581</v>
      </c>
      <c r="W66" s="81">
        <v>43479.92460648148</v>
      </c>
      <c r="X66" s="83" t="s">
        <v>647</v>
      </c>
      <c r="Y66" s="79"/>
      <c r="Z66" s="79"/>
      <c r="AA66" s="82" t="s">
        <v>772</v>
      </c>
      <c r="AB66" s="79"/>
      <c r="AC66" s="79" t="b">
        <v>0</v>
      </c>
      <c r="AD66" s="79">
        <v>0</v>
      </c>
      <c r="AE66" s="82" t="s">
        <v>837</v>
      </c>
      <c r="AF66" s="79" t="b">
        <v>0</v>
      </c>
      <c r="AG66" s="79" t="s">
        <v>850</v>
      </c>
      <c r="AH66" s="79"/>
      <c r="AI66" s="82" t="s">
        <v>837</v>
      </c>
      <c r="AJ66" s="79" t="b">
        <v>0</v>
      </c>
      <c r="AK66" s="79">
        <v>1</v>
      </c>
      <c r="AL66" s="82" t="s">
        <v>767</v>
      </c>
      <c r="AM66" s="79" t="s">
        <v>862</v>
      </c>
      <c r="AN66" s="79" t="b">
        <v>0</v>
      </c>
      <c r="AO66" s="82" t="s">
        <v>767</v>
      </c>
      <c r="AP66" s="79" t="s">
        <v>176</v>
      </c>
      <c r="AQ66" s="79">
        <v>0</v>
      </c>
      <c r="AR66" s="79">
        <v>0</v>
      </c>
      <c r="AS66" s="79"/>
      <c r="AT66" s="79"/>
      <c r="AU66" s="79"/>
      <c r="AV66" s="79"/>
      <c r="AW66" s="79"/>
      <c r="AX66" s="79"/>
      <c r="AY66" s="79"/>
      <c r="AZ66" s="79"/>
      <c r="BA66">
        <v>3</v>
      </c>
      <c r="BB66" s="78" t="str">
        <f>REPLACE(INDEX(GroupVertices[Group],MATCH(Edges24[[#This Row],[Vertex 1]],GroupVertices[Vertex],0)),1,1,"")</f>
        <v>4</v>
      </c>
      <c r="BC66" s="78" t="str">
        <f>REPLACE(INDEX(GroupVertices[Group],MATCH(Edges24[[#This Row],[Vertex 2]],GroupVertices[Vertex],0)),1,1,"")</f>
        <v>4</v>
      </c>
      <c r="BD66" s="48"/>
      <c r="BE66" s="49"/>
      <c r="BF66" s="48"/>
      <c r="BG66" s="49"/>
      <c r="BH66" s="48"/>
      <c r="BI66" s="49"/>
      <c r="BJ66" s="48"/>
      <c r="BK66" s="49"/>
      <c r="BL66" s="48"/>
    </row>
    <row r="67" spans="1:64" ht="15">
      <c r="A67" s="64" t="s">
        <v>224</v>
      </c>
      <c r="B67" s="64" t="s">
        <v>231</v>
      </c>
      <c r="C67" s="65"/>
      <c r="D67" s="66"/>
      <c r="E67" s="67"/>
      <c r="F67" s="68"/>
      <c r="G67" s="65"/>
      <c r="H67" s="69"/>
      <c r="I67" s="70"/>
      <c r="J67" s="70"/>
      <c r="K67" s="34" t="s">
        <v>66</v>
      </c>
      <c r="L67" s="77">
        <v>212</v>
      </c>
      <c r="M67" s="77"/>
      <c r="N67" s="72"/>
      <c r="O67" s="79" t="s">
        <v>298</v>
      </c>
      <c r="P67" s="81">
        <v>43420.92800925926</v>
      </c>
      <c r="Q67" s="79" t="s">
        <v>359</v>
      </c>
      <c r="R67" s="79"/>
      <c r="S67" s="79"/>
      <c r="T67" s="79" t="s">
        <v>495</v>
      </c>
      <c r="U67" s="83" t="s">
        <v>529</v>
      </c>
      <c r="V67" s="83" t="s">
        <v>529</v>
      </c>
      <c r="W67" s="81">
        <v>43420.92800925926</v>
      </c>
      <c r="X67" s="83" t="s">
        <v>648</v>
      </c>
      <c r="Y67" s="79"/>
      <c r="Z67" s="79"/>
      <c r="AA67" s="82" t="s">
        <v>773</v>
      </c>
      <c r="AB67" s="79"/>
      <c r="AC67" s="79" t="b">
        <v>0</v>
      </c>
      <c r="AD67" s="79">
        <v>3</v>
      </c>
      <c r="AE67" s="82" t="s">
        <v>837</v>
      </c>
      <c r="AF67" s="79" t="b">
        <v>0</v>
      </c>
      <c r="AG67" s="79" t="s">
        <v>850</v>
      </c>
      <c r="AH67" s="79"/>
      <c r="AI67" s="82" t="s">
        <v>837</v>
      </c>
      <c r="AJ67" s="79" t="b">
        <v>0</v>
      </c>
      <c r="AK67" s="79">
        <v>0</v>
      </c>
      <c r="AL67" s="82" t="s">
        <v>837</v>
      </c>
      <c r="AM67" s="79" t="s">
        <v>856</v>
      </c>
      <c r="AN67" s="79" t="b">
        <v>0</v>
      </c>
      <c r="AO67" s="82" t="s">
        <v>773</v>
      </c>
      <c r="AP67" s="79" t="s">
        <v>176</v>
      </c>
      <c r="AQ67" s="79">
        <v>0</v>
      </c>
      <c r="AR67" s="79">
        <v>0</v>
      </c>
      <c r="AS67" s="79"/>
      <c r="AT67" s="79"/>
      <c r="AU67" s="79"/>
      <c r="AV67" s="79"/>
      <c r="AW67" s="79"/>
      <c r="AX67" s="79"/>
      <c r="AY67" s="79"/>
      <c r="AZ67" s="79"/>
      <c r="BA67">
        <v>1</v>
      </c>
      <c r="BB67" s="78" t="str">
        <f>REPLACE(INDEX(GroupVertices[Group],MATCH(Edges24[[#This Row],[Vertex 1]],GroupVertices[Vertex],0)),1,1,"")</f>
        <v>5</v>
      </c>
      <c r="BC67" s="78" t="str">
        <f>REPLACE(INDEX(GroupVertices[Group],MATCH(Edges24[[#This Row],[Vertex 2]],GroupVertices[Vertex],0)),1,1,"")</f>
        <v>1</v>
      </c>
      <c r="BD67" s="48"/>
      <c r="BE67" s="49"/>
      <c r="BF67" s="48"/>
      <c r="BG67" s="49"/>
      <c r="BH67" s="48"/>
      <c r="BI67" s="49"/>
      <c r="BJ67" s="48"/>
      <c r="BK67" s="49"/>
      <c r="BL67" s="48"/>
    </row>
    <row r="68" spans="1:64" ht="15">
      <c r="A68" s="64" t="s">
        <v>231</v>
      </c>
      <c r="B68" s="64" t="s">
        <v>231</v>
      </c>
      <c r="C68" s="65"/>
      <c r="D68" s="66"/>
      <c r="E68" s="67"/>
      <c r="F68" s="68"/>
      <c r="G68" s="65"/>
      <c r="H68" s="69"/>
      <c r="I68" s="70"/>
      <c r="J68" s="70"/>
      <c r="K68" s="34" t="s">
        <v>65</v>
      </c>
      <c r="L68" s="77">
        <v>225</v>
      </c>
      <c r="M68" s="77"/>
      <c r="N68" s="72"/>
      <c r="O68" s="79" t="s">
        <v>176</v>
      </c>
      <c r="P68" s="81">
        <v>43429.147673611114</v>
      </c>
      <c r="Q68" s="79" t="s">
        <v>360</v>
      </c>
      <c r="R68" s="79"/>
      <c r="S68" s="79"/>
      <c r="T68" s="79" t="s">
        <v>496</v>
      </c>
      <c r="U68" s="79"/>
      <c r="V68" s="83" t="s">
        <v>578</v>
      </c>
      <c r="W68" s="81">
        <v>43429.147673611114</v>
      </c>
      <c r="X68" s="83" t="s">
        <v>649</v>
      </c>
      <c r="Y68" s="79"/>
      <c r="Z68" s="79"/>
      <c r="AA68" s="82" t="s">
        <v>774</v>
      </c>
      <c r="AB68" s="79"/>
      <c r="AC68" s="79" t="b">
        <v>0</v>
      </c>
      <c r="AD68" s="79">
        <v>2</v>
      </c>
      <c r="AE68" s="82" t="s">
        <v>848</v>
      </c>
      <c r="AF68" s="79" t="b">
        <v>0</v>
      </c>
      <c r="AG68" s="79" t="s">
        <v>850</v>
      </c>
      <c r="AH68" s="79"/>
      <c r="AI68" s="82" t="s">
        <v>837</v>
      </c>
      <c r="AJ68" s="79" t="b">
        <v>0</v>
      </c>
      <c r="AK68" s="79">
        <v>0</v>
      </c>
      <c r="AL68" s="82" t="s">
        <v>837</v>
      </c>
      <c r="AM68" s="79" t="s">
        <v>859</v>
      </c>
      <c r="AN68" s="79" t="b">
        <v>0</v>
      </c>
      <c r="AO68" s="82" t="s">
        <v>774</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6</v>
      </c>
      <c r="BK68" s="49">
        <v>100</v>
      </c>
      <c r="BL68" s="48">
        <v>6</v>
      </c>
    </row>
    <row r="69" spans="1:64" ht="15">
      <c r="A69" s="64" t="s">
        <v>231</v>
      </c>
      <c r="B69" s="64" t="s">
        <v>237</v>
      </c>
      <c r="C69" s="65"/>
      <c r="D69" s="66"/>
      <c r="E69" s="67"/>
      <c r="F69" s="68"/>
      <c r="G69" s="65"/>
      <c r="H69" s="69"/>
      <c r="I69" s="70"/>
      <c r="J69" s="70"/>
      <c r="K69" s="34" t="s">
        <v>65</v>
      </c>
      <c r="L69" s="77">
        <v>245</v>
      </c>
      <c r="M69" s="77"/>
      <c r="N69" s="72"/>
      <c r="O69" s="79" t="s">
        <v>298</v>
      </c>
      <c r="P69" s="81">
        <v>43469.58472222222</v>
      </c>
      <c r="Q69" s="79" t="s">
        <v>309</v>
      </c>
      <c r="R69" s="79"/>
      <c r="S69" s="79"/>
      <c r="T69" s="79" t="s">
        <v>477</v>
      </c>
      <c r="U69" s="79"/>
      <c r="V69" s="83" t="s">
        <v>578</v>
      </c>
      <c r="W69" s="81">
        <v>43469.58472222222</v>
      </c>
      <c r="X69" s="83" t="s">
        <v>650</v>
      </c>
      <c r="Y69" s="79"/>
      <c r="Z69" s="79"/>
      <c r="AA69" s="82" t="s">
        <v>775</v>
      </c>
      <c r="AB69" s="79"/>
      <c r="AC69" s="79" t="b">
        <v>0</v>
      </c>
      <c r="AD69" s="79">
        <v>0</v>
      </c>
      <c r="AE69" s="82" t="s">
        <v>837</v>
      </c>
      <c r="AF69" s="79" t="b">
        <v>0</v>
      </c>
      <c r="AG69" s="79" t="s">
        <v>850</v>
      </c>
      <c r="AH69" s="79"/>
      <c r="AI69" s="82" t="s">
        <v>837</v>
      </c>
      <c r="AJ69" s="79" t="b">
        <v>0</v>
      </c>
      <c r="AK69" s="79">
        <v>4</v>
      </c>
      <c r="AL69" s="82" t="s">
        <v>820</v>
      </c>
      <c r="AM69" s="79" t="s">
        <v>859</v>
      </c>
      <c r="AN69" s="79" t="b">
        <v>0</v>
      </c>
      <c r="AO69" s="82" t="s">
        <v>820</v>
      </c>
      <c r="AP69" s="79" t="s">
        <v>176</v>
      </c>
      <c r="AQ69" s="79">
        <v>0</v>
      </c>
      <c r="AR69" s="79">
        <v>0</v>
      </c>
      <c r="AS69" s="79"/>
      <c r="AT69" s="79"/>
      <c r="AU69" s="79"/>
      <c r="AV69" s="79"/>
      <c r="AW69" s="79"/>
      <c r="AX69" s="79"/>
      <c r="AY69" s="79"/>
      <c r="AZ69" s="79"/>
      <c r="BA69">
        <v>17</v>
      </c>
      <c r="BB69" s="78" t="str">
        <f>REPLACE(INDEX(GroupVertices[Group],MATCH(Edges24[[#This Row],[Vertex 1]],GroupVertices[Vertex],0)),1,1,"")</f>
        <v>1</v>
      </c>
      <c r="BC69" s="78" t="str">
        <f>REPLACE(INDEX(GroupVertices[Group],MATCH(Edges24[[#This Row],[Vertex 2]],GroupVertices[Vertex],0)),1,1,"")</f>
        <v>2</v>
      </c>
      <c r="BD69" s="48">
        <v>0</v>
      </c>
      <c r="BE69" s="49">
        <v>0</v>
      </c>
      <c r="BF69" s="48">
        <v>0</v>
      </c>
      <c r="BG69" s="49">
        <v>0</v>
      </c>
      <c r="BH69" s="48">
        <v>0</v>
      </c>
      <c r="BI69" s="49">
        <v>0</v>
      </c>
      <c r="BJ69" s="48">
        <v>23</v>
      </c>
      <c r="BK69" s="49">
        <v>100</v>
      </c>
      <c r="BL69" s="48">
        <v>23</v>
      </c>
    </row>
    <row r="70" spans="1:64" ht="15">
      <c r="A70" s="64" t="s">
        <v>236</v>
      </c>
      <c r="B70" s="64" t="s">
        <v>236</v>
      </c>
      <c r="C70" s="65"/>
      <c r="D70" s="66"/>
      <c r="E70" s="67"/>
      <c r="F70" s="68"/>
      <c r="G70" s="65"/>
      <c r="H70" s="69"/>
      <c r="I70" s="70"/>
      <c r="J70" s="70"/>
      <c r="K70" s="34" t="s">
        <v>65</v>
      </c>
      <c r="L70" s="77">
        <v>284</v>
      </c>
      <c r="M70" s="77"/>
      <c r="N70" s="72"/>
      <c r="O70" s="79" t="s">
        <v>176</v>
      </c>
      <c r="P70" s="81">
        <v>43480.779178240744</v>
      </c>
      <c r="Q70" s="79" t="s">
        <v>361</v>
      </c>
      <c r="R70" s="83" t="s">
        <v>439</v>
      </c>
      <c r="S70" s="79" t="s">
        <v>460</v>
      </c>
      <c r="T70" s="79" t="s">
        <v>471</v>
      </c>
      <c r="U70" s="79"/>
      <c r="V70" s="83" t="s">
        <v>582</v>
      </c>
      <c r="W70" s="81">
        <v>43480.779178240744</v>
      </c>
      <c r="X70" s="83" t="s">
        <v>651</v>
      </c>
      <c r="Y70" s="79"/>
      <c r="Z70" s="79"/>
      <c r="AA70" s="82" t="s">
        <v>776</v>
      </c>
      <c r="AB70" s="79"/>
      <c r="AC70" s="79" t="b">
        <v>0</v>
      </c>
      <c r="AD70" s="79">
        <v>0</v>
      </c>
      <c r="AE70" s="82" t="s">
        <v>837</v>
      </c>
      <c r="AF70" s="79" t="b">
        <v>0</v>
      </c>
      <c r="AG70" s="79" t="s">
        <v>850</v>
      </c>
      <c r="AH70" s="79"/>
      <c r="AI70" s="82" t="s">
        <v>837</v>
      </c>
      <c r="AJ70" s="79" t="b">
        <v>0</v>
      </c>
      <c r="AK70" s="79">
        <v>0</v>
      </c>
      <c r="AL70" s="82" t="s">
        <v>837</v>
      </c>
      <c r="AM70" s="79" t="s">
        <v>863</v>
      </c>
      <c r="AN70" s="79" t="b">
        <v>0</v>
      </c>
      <c r="AO70" s="82" t="s">
        <v>776</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2</v>
      </c>
      <c r="BE70" s="49">
        <v>10.526315789473685</v>
      </c>
      <c r="BF70" s="48">
        <v>1</v>
      </c>
      <c r="BG70" s="49">
        <v>5.2631578947368425</v>
      </c>
      <c r="BH70" s="48">
        <v>0</v>
      </c>
      <c r="BI70" s="49">
        <v>0</v>
      </c>
      <c r="BJ70" s="48">
        <v>16</v>
      </c>
      <c r="BK70" s="49">
        <v>84.21052631578948</v>
      </c>
      <c r="BL70" s="48">
        <v>19</v>
      </c>
    </row>
    <row r="71" spans="1:64" ht="15">
      <c r="A71" s="64" t="s">
        <v>224</v>
      </c>
      <c r="B71" s="64" t="s">
        <v>225</v>
      </c>
      <c r="C71" s="65"/>
      <c r="D71" s="66"/>
      <c r="E71" s="67"/>
      <c r="F71" s="68"/>
      <c r="G71" s="65"/>
      <c r="H71" s="69"/>
      <c r="I71" s="70"/>
      <c r="J71" s="70"/>
      <c r="K71" s="34" t="s">
        <v>66</v>
      </c>
      <c r="L71" s="77">
        <v>287</v>
      </c>
      <c r="M71" s="77"/>
      <c r="N71" s="72"/>
      <c r="O71" s="79" t="s">
        <v>298</v>
      </c>
      <c r="P71" s="81">
        <v>43412.65219907407</v>
      </c>
      <c r="Q71" s="79" t="s">
        <v>362</v>
      </c>
      <c r="R71" s="79"/>
      <c r="S71" s="79"/>
      <c r="T71" s="79"/>
      <c r="U71" s="79"/>
      <c r="V71" s="83" t="s">
        <v>573</v>
      </c>
      <c r="W71" s="81">
        <v>43412.65219907407</v>
      </c>
      <c r="X71" s="83" t="s">
        <v>652</v>
      </c>
      <c r="Y71" s="79"/>
      <c r="Z71" s="79"/>
      <c r="AA71" s="82" t="s">
        <v>777</v>
      </c>
      <c r="AB71" s="79"/>
      <c r="AC71" s="79" t="b">
        <v>0</v>
      </c>
      <c r="AD71" s="79">
        <v>0</v>
      </c>
      <c r="AE71" s="82" t="s">
        <v>837</v>
      </c>
      <c r="AF71" s="79" t="b">
        <v>1</v>
      </c>
      <c r="AG71" s="79" t="s">
        <v>850</v>
      </c>
      <c r="AH71" s="79"/>
      <c r="AI71" s="82" t="s">
        <v>722</v>
      </c>
      <c r="AJ71" s="79" t="b">
        <v>0</v>
      </c>
      <c r="AK71" s="79">
        <v>1</v>
      </c>
      <c r="AL71" s="82" t="s">
        <v>778</v>
      </c>
      <c r="AM71" s="79" t="s">
        <v>856</v>
      </c>
      <c r="AN71" s="79" t="b">
        <v>0</v>
      </c>
      <c r="AO71" s="82" t="s">
        <v>778</v>
      </c>
      <c r="AP71" s="79" t="s">
        <v>176</v>
      </c>
      <c r="AQ71" s="79">
        <v>0</v>
      </c>
      <c r="AR71" s="79">
        <v>0</v>
      </c>
      <c r="AS71" s="79"/>
      <c r="AT71" s="79"/>
      <c r="AU71" s="79"/>
      <c r="AV71" s="79"/>
      <c r="AW71" s="79"/>
      <c r="AX71" s="79"/>
      <c r="AY71" s="79"/>
      <c r="AZ71" s="79"/>
      <c r="BA71">
        <v>2</v>
      </c>
      <c r="BB71" s="78" t="str">
        <f>REPLACE(INDEX(GroupVertices[Group],MATCH(Edges24[[#This Row],[Vertex 1]],GroupVertices[Vertex],0)),1,1,"")</f>
        <v>5</v>
      </c>
      <c r="BC71" s="78" t="str">
        <f>REPLACE(INDEX(GroupVertices[Group],MATCH(Edges24[[#This Row],[Vertex 2]],GroupVertices[Vertex],0)),1,1,"")</f>
        <v>5</v>
      </c>
      <c r="BD71" s="48"/>
      <c r="BE71" s="49"/>
      <c r="BF71" s="48"/>
      <c r="BG71" s="49"/>
      <c r="BH71" s="48"/>
      <c r="BI71" s="49"/>
      <c r="BJ71" s="48"/>
      <c r="BK71" s="49"/>
      <c r="BL71" s="48"/>
    </row>
    <row r="72" spans="1:64" ht="15">
      <c r="A72" s="64" t="s">
        <v>237</v>
      </c>
      <c r="B72" s="64" t="s">
        <v>225</v>
      </c>
      <c r="C72" s="65"/>
      <c r="D72" s="66"/>
      <c r="E72" s="67"/>
      <c r="F72" s="68"/>
      <c r="G72" s="65"/>
      <c r="H72" s="69"/>
      <c r="I72" s="70"/>
      <c r="J72" s="70"/>
      <c r="K72" s="34" t="s">
        <v>65</v>
      </c>
      <c r="L72" s="77">
        <v>288</v>
      </c>
      <c r="M72" s="77"/>
      <c r="N72" s="72"/>
      <c r="O72" s="79" t="s">
        <v>298</v>
      </c>
      <c r="P72" s="81">
        <v>43412.65114583333</v>
      </c>
      <c r="Q72" s="79" t="s">
        <v>363</v>
      </c>
      <c r="R72" s="83" t="s">
        <v>440</v>
      </c>
      <c r="S72" s="79" t="s">
        <v>461</v>
      </c>
      <c r="T72" s="79" t="s">
        <v>497</v>
      </c>
      <c r="U72" s="79"/>
      <c r="V72" s="83" t="s">
        <v>583</v>
      </c>
      <c r="W72" s="81">
        <v>43412.65114583333</v>
      </c>
      <c r="X72" s="83" t="s">
        <v>653</v>
      </c>
      <c r="Y72" s="79"/>
      <c r="Z72" s="79"/>
      <c r="AA72" s="82" t="s">
        <v>778</v>
      </c>
      <c r="AB72" s="79"/>
      <c r="AC72" s="79" t="b">
        <v>0</v>
      </c>
      <c r="AD72" s="79">
        <v>1</v>
      </c>
      <c r="AE72" s="82" t="s">
        <v>837</v>
      </c>
      <c r="AF72" s="79" t="b">
        <v>1</v>
      </c>
      <c r="AG72" s="79" t="s">
        <v>850</v>
      </c>
      <c r="AH72" s="79"/>
      <c r="AI72" s="82" t="s">
        <v>722</v>
      </c>
      <c r="AJ72" s="79" t="b">
        <v>0</v>
      </c>
      <c r="AK72" s="79">
        <v>1</v>
      </c>
      <c r="AL72" s="82" t="s">
        <v>837</v>
      </c>
      <c r="AM72" s="79" t="s">
        <v>859</v>
      </c>
      <c r="AN72" s="79" t="b">
        <v>0</v>
      </c>
      <c r="AO72" s="82" t="s">
        <v>778</v>
      </c>
      <c r="AP72" s="79" t="s">
        <v>176</v>
      </c>
      <c r="AQ72" s="79">
        <v>0</v>
      </c>
      <c r="AR72" s="79">
        <v>0</v>
      </c>
      <c r="AS72" s="79"/>
      <c r="AT72" s="79"/>
      <c r="AU72" s="79"/>
      <c r="AV72" s="79"/>
      <c r="AW72" s="79"/>
      <c r="AX72" s="79"/>
      <c r="AY72" s="79"/>
      <c r="AZ72" s="79"/>
      <c r="BA72">
        <v>2</v>
      </c>
      <c r="BB72" s="78" t="str">
        <f>REPLACE(INDEX(GroupVertices[Group],MATCH(Edges24[[#This Row],[Vertex 1]],GroupVertices[Vertex],0)),1,1,"")</f>
        <v>2</v>
      </c>
      <c r="BC72" s="78" t="str">
        <f>REPLACE(INDEX(GroupVertices[Group],MATCH(Edges24[[#This Row],[Vertex 2]],GroupVertices[Vertex],0)),1,1,"")</f>
        <v>5</v>
      </c>
      <c r="BD72" s="48"/>
      <c r="BE72" s="49"/>
      <c r="BF72" s="48"/>
      <c r="BG72" s="49"/>
      <c r="BH72" s="48"/>
      <c r="BI72" s="49"/>
      <c r="BJ72" s="48"/>
      <c r="BK72" s="49"/>
      <c r="BL72" s="48"/>
    </row>
    <row r="73" spans="1:64" ht="15">
      <c r="A73" s="64" t="s">
        <v>237</v>
      </c>
      <c r="B73" s="64" t="s">
        <v>225</v>
      </c>
      <c r="C73" s="65"/>
      <c r="D73" s="66"/>
      <c r="E73" s="67"/>
      <c r="F73" s="68"/>
      <c r="G73" s="65"/>
      <c r="H73" s="69"/>
      <c r="I73" s="70"/>
      <c r="J73" s="70"/>
      <c r="K73" s="34" t="s">
        <v>65</v>
      </c>
      <c r="L73" s="77">
        <v>289</v>
      </c>
      <c r="M73" s="77"/>
      <c r="N73" s="72"/>
      <c r="O73" s="79" t="s">
        <v>298</v>
      </c>
      <c r="P73" s="81">
        <v>43417.69671296296</v>
      </c>
      <c r="Q73" s="79" t="s">
        <v>364</v>
      </c>
      <c r="R73" s="83" t="s">
        <v>441</v>
      </c>
      <c r="S73" s="79" t="s">
        <v>462</v>
      </c>
      <c r="T73" s="79" t="s">
        <v>498</v>
      </c>
      <c r="U73" s="79"/>
      <c r="V73" s="83" t="s">
        <v>583</v>
      </c>
      <c r="W73" s="81">
        <v>43417.69671296296</v>
      </c>
      <c r="X73" s="83" t="s">
        <v>654</v>
      </c>
      <c r="Y73" s="79"/>
      <c r="Z73" s="79"/>
      <c r="AA73" s="82" t="s">
        <v>779</v>
      </c>
      <c r="AB73" s="79"/>
      <c r="AC73" s="79" t="b">
        <v>0</v>
      </c>
      <c r="AD73" s="79">
        <v>0</v>
      </c>
      <c r="AE73" s="82" t="s">
        <v>837</v>
      </c>
      <c r="AF73" s="79" t="b">
        <v>0</v>
      </c>
      <c r="AG73" s="79" t="s">
        <v>850</v>
      </c>
      <c r="AH73" s="79"/>
      <c r="AI73" s="82" t="s">
        <v>837</v>
      </c>
      <c r="AJ73" s="79" t="b">
        <v>0</v>
      </c>
      <c r="AK73" s="79">
        <v>0</v>
      </c>
      <c r="AL73" s="82" t="s">
        <v>837</v>
      </c>
      <c r="AM73" s="79" t="s">
        <v>859</v>
      </c>
      <c r="AN73" s="79" t="b">
        <v>0</v>
      </c>
      <c r="AO73" s="82" t="s">
        <v>779</v>
      </c>
      <c r="AP73" s="79" t="s">
        <v>176</v>
      </c>
      <c r="AQ73" s="79">
        <v>0</v>
      </c>
      <c r="AR73" s="79">
        <v>0</v>
      </c>
      <c r="AS73" s="79"/>
      <c r="AT73" s="79"/>
      <c r="AU73" s="79"/>
      <c r="AV73" s="79"/>
      <c r="AW73" s="79"/>
      <c r="AX73" s="79"/>
      <c r="AY73" s="79"/>
      <c r="AZ73" s="79"/>
      <c r="BA73">
        <v>2</v>
      </c>
      <c r="BB73" s="78" t="str">
        <f>REPLACE(INDEX(GroupVertices[Group],MATCH(Edges24[[#This Row],[Vertex 1]],GroupVertices[Vertex],0)),1,1,"")</f>
        <v>2</v>
      </c>
      <c r="BC73" s="78" t="str">
        <f>REPLACE(INDEX(GroupVertices[Group],MATCH(Edges24[[#This Row],[Vertex 2]],GroupVertices[Vertex],0)),1,1,"")</f>
        <v>5</v>
      </c>
      <c r="BD73" s="48">
        <v>0</v>
      </c>
      <c r="BE73" s="49">
        <v>0</v>
      </c>
      <c r="BF73" s="48">
        <v>0</v>
      </c>
      <c r="BG73" s="49">
        <v>0</v>
      </c>
      <c r="BH73" s="48">
        <v>0</v>
      </c>
      <c r="BI73" s="49">
        <v>0</v>
      </c>
      <c r="BJ73" s="48">
        <v>16</v>
      </c>
      <c r="BK73" s="49">
        <v>100</v>
      </c>
      <c r="BL73" s="48">
        <v>16</v>
      </c>
    </row>
    <row r="74" spans="1:64" ht="15">
      <c r="A74" s="64" t="s">
        <v>224</v>
      </c>
      <c r="B74" s="64" t="s">
        <v>224</v>
      </c>
      <c r="C74" s="65"/>
      <c r="D74" s="66"/>
      <c r="E74" s="67"/>
      <c r="F74" s="68"/>
      <c r="G74" s="65"/>
      <c r="H74" s="69"/>
      <c r="I74" s="70"/>
      <c r="J74" s="70"/>
      <c r="K74" s="34" t="s">
        <v>65</v>
      </c>
      <c r="L74" s="77">
        <v>290</v>
      </c>
      <c r="M74" s="77"/>
      <c r="N74" s="72"/>
      <c r="O74" s="79" t="s">
        <v>176</v>
      </c>
      <c r="P74" s="81">
        <v>43405.73994212963</v>
      </c>
      <c r="Q74" s="79" t="s">
        <v>365</v>
      </c>
      <c r="R74" s="83" t="s">
        <v>442</v>
      </c>
      <c r="S74" s="79" t="s">
        <v>461</v>
      </c>
      <c r="T74" s="79" t="s">
        <v>499</v>
      </c>
      <c r="U74" s="79"/>
      <c r="V74" s="83" t="s">
        <v>573</v>
      </c>
      <c r="W74" s="81">
        <v>43405.73994212963</v>
      </c>
      <c r="X74" s="83" t="s">
        <v>655</v>
      </c>
      <c r="Y74" s="79"/>
      <c r="Z74" s="79"/>
      <c r="AA74" s="82" t="s">
        <v>780</v>
      </c>
      <c r="AB74" s="79"/>
      <c r="AC74" s="79" t="b">
        <v>0</v>
      </c>
      <c r="AD74" s="79">
        <v>2</v>
      </c>
      <c r="AE74" s="82" t="s">
        <v>837</v>
      </c>
      <c r="AF74" s="79" t="b">
        <v>1</v>
      </c>
      <c r="AG74" s="79" t="s">
        <v>850</v>
      </c>
      <c r="AH74" s="79"/>
      <c r="AI74" s="82" t="s">
        <v>853</v>
      </c>
      <c r="AJ74" s="79" t="b">
        <v>0</v>
      </c>
      <c r="AK74" s="79">
        <v>1</v>
      </c>
      <c r="AL74" s="82" t="s">
        <v>837</v>
      </c>
      <c r="AM74" s="79" t="s">
        <v>856</v>
      </c>
      <c r="AN74" s="79" t="b">
        <v>0</v>
      </c>
      <c r="AO74" s="82" t="s">
        <v>780</v>
      </c>
      <c r="AP74" s="79" t="s">
        <v>176</v>
      </c>
      <c r="AQ74" s="79">
        <v>0</v>
      </c>
      <c r="AR74" s="79">
        <v>0</v>
      </c>
      <c r="AS74" s="79" t="s">
        <v>869</v>
      </c>
      <c r="AT74" s="79" t="s">
        <v>871</v>
      </c>
      <c r="AU74" s="79" t="s">
        <v>872</v>
      </c>
      <c r="AV74" s="79" t="s">
        <v>877</v>
      </c>
      <c r="AW74" s="79" t="s">
        <v>883</v>
      </c>
      <c r="AX74" s="79" t="s">
        <v>887</v>
      </c>
      <c r="AY74" s="79" t="s">
        <v>891</v>
      </c>
      <c r="AZ74" s="83" t="s">
        <v>896</v>
      </c>
      <c r="BA74">
        <v>3</v>
      </c>
      <c r="BB74" s="78" t="str">
        <f>REPLACE(INDEX(GroupVertices[Group],MATCH(Edges24[[#This Row],[Vertex 1]],GroupVertices[Vertex],0)),1,1,"")</f>
        <v>5</v>
      </c>
      <c r="BC74" s="78" t="str">
        <f>REPLACE(INDEX(GroupVertices[Group],MATCH(Edges24[[#This Row],[Vertex 2]],GroupVertices[Vertex],0)),1,1,"")</f>
        <v>5</v>
      </c>
      <c r="BD74" s="48">
        <v>0</v>
      </c>
      <c r="BE74" s="49">
        <v>0</v>
      </c>
      <c r="BF74" s="48">
        <v>0</v>
      </c>
      <c r="BG74" s="49">
        <v>0</v>
      </c>
      <c r="BH74" s="48">
        <v>0</v>
      </c>
      <c r="BI74" s="49">
        <v>0</v>
      </c>
      <c r="BJ74" s="48">
        <v>10</v>
      </c>
      <c r="BK74" s="49">
        <v>100</v>
      </c>
      <c r="BL74" s="48">
        <v>10</v>
      </c>
    </row>
    <row r="75" spans="1:64" ht="15">
      <c r="A75" s="64" t="s">
        <v>224</v>
      </c>
      <c r="B75" s="64" t="s">
        <v>237</v>
      </c>
      <c r="C75" s="65"/>
      <c r="D75" s="66"/>
      <c r="E75" s="67"/>
      <c r="F75" s="68"/>
      <c r="G75" s="65"/>
      <c r="H75" s="69"/>
      <c r="I75" s="70"/>
      <c r="J75" s="70"/>
      <c r="K75" s="34" t="s">
        <v>66</v>
      </c>
      <c r="L75" s="77">
        <v>294</v>
      </c>
      <c r="M75" s="77"/>
      <c r="N75" s="72"/>
      <c r="O75" s="79" t="s">
        <v>298</v>
      </c>
      <c r="P75" s="81">
        <v>43420.951585648145</v>
      </c>
      <c r="Q75" s="79" t="s">
        <v>366</v>
      </c>
      <c r="R75" s="79"/>
      <c r="S75" s="79"/>
      <c r="T75" s="79" t="s">
        <v>500</v>
      </c>
      <c r="U75" s="79"/>
      <c r="V75" s="83" t="s">
        <v>573</v>
      </c>
      <c r="W75" s="81">
        <v>43420.951585648145</v>
      </c>
      <c r="X75" s="83" t="s">
        <v>656</v>
      </c>
      <c r="Y75" s="79"/>
      <c r="Z75" s="79"/>
      <c r="AA75" s="82" t="s">
        <v>781</v>
      </c>
      <c r="AB75" s="79"/>
      <c r="AC75" s="79" t="b">
        <v>0</v>
      </c>
      <c r="AD75" s="79">
        <v>0</v>
      </c>
      <c r="AE75" s="82" t="s">
        <v>837</v>
      </c>
      <c r="AF75" s="79" t="b">
        <v>0</v>
      </c>
      <c r="AG75" s="79" t="s">
        <v>850</v>
      </c>
      <c r="AH75" s="79"/>
      <c r="AI75" s="82" t="s">
        <v>837</v>
      </c>
      <c r="AJ75" s="79" t="b">
        <v>0</v>
      </c>
      <c r="AK75" s="79">
        <v>1</v>
      </c>
      <c r="AL75" s="82" t="s">
        <v>786</v>
      </c>
      <c r="AM75" s="79" t="s">
        <v>856</v>
      </c>
      <c r="AN75" s="79" t="b">
        <v>0</v>
      </c>
      <c r="AO75" s="82" t="s">
        <v>786</v>
      </c>
      <c r="AP75" s="79" t="s">
        <v>176</v>
      </c>
      <c r="AQ75" s="79">
        <v>0</v>
      </c>
      <c r="AR75" s="79">
        <v>0</v>
      </c>
      <c r="AS75" s="79"/>
      <c r="AT75" s="79"/>
      <c r="AU75" s="79"/>
      <c r="AV75" s="79"/>
      <c r="AW75" s="79"/>
      <c r="AX75" s="79"/>
      <c r="AY75" s="79"/>
      <c r="AZ75" s="79"/>
      <c r="BA75">
        <v>6</v>
      </c>
      <c r="BB75" s="78" t="str">
        <f>REPLACE(INDEX(GroupVertices[Group],MATCH(Edges24[[#This Row],[Vertex 1]],GroupVertices[Vertex],0)),1,1,"")</f>
        <v>5</v>
      </c>
      <c r="BC75" s="78" t="str">
        <f>REPLACE(INDEX(GroupVertices[Group],MATCH(Edges24[[#This Row],[Vertex 2]],GroupVertices[Vertex],0)),1,1,"")</f>
        <v>2</v>
      </c>
      <c r="BD75" s="48">
        <v>2</v>
      </c>
      <c r="BE75" s="49">
        <v>9.090909090909092</v>
      </c>
      <c r="BF75" s="48">
        <v>0</v>
      </c>
      <c r="BG75" s="49">
        <v>0</v>
      </c>
      <c r="BH75" s="48">
        <v>0</v>
      </c>
      <c r="BI75" s="49">
        <v>0</v>
      </c>
      <c r="BJ75" s="48">
        <v>20</v>
      </c>
      <c r="BK75" s="49">
        <v>90.9090909090909</v>
      </c>
      <c r="BL75" s="48">
        <v>22</v>
      </c>
    </row>
    <row r="76" spans="1:64" ht="15">
      <c r="A76" s="64" t="s">
        <v>224</v>
      </c>
      <c r="B76" s="64" t="s">
        <v>237</v>
      </c>
      <c r="C76" s="65"/>
      <c r="D76" s="66"/>
      <c r="E76" s="67"/>
      <c r="F76" s="68"/>
      <c r="G76" s="65"/>
      <c r="H76" s="69"/>
      <c r="I76" s="70"/>
      <c r="J76" s="70"/>
      <c r="K76" s="34" t="s">
        <v>66</v>
      </c>
      <c r="L76" s="77">
        <v>295</v>
      </c>
      <c r="M76" s="77"/>
      <c r="N76" s="72"/>
      <c r="O76" s="79" t="s">
        <v>298</v>
      </c>
      <c r="P76" s="81">
        <v>43423.963796296295</v>
      </c>
      <c r="Q76" s="79" t="s">
        <v>319</v>
      </c>
      <c r="R76" s="79"/>
      <c r="S76" s="79"/>
      <c r="T76" s="79"/>
      <c r="U76" s="79"/>
      <c r="V76" s="83" t="s">
        <v>573</v>
      </c>
      <c r="W76" s="81">
        <v>43423.963796296295</v>
      </c>
      <c r="X76" s="83" t="s">
        <v>657</v>
      </c>
      <c r="Y76" s="79"/>
      <c r="Z76" s="79"/>
      <c r="AA76" s="82" t="s">
        <v>782</v>
      </c>
      <c r="AB76" s="79"/>
      <c r="AC76" s="79" t="b">
        <v>0</v>
      </c>
      <c r="AD76" s="79">
        <v>0</v>
      </c>
      <c r="AE76" s="82" t="s">
        <v>837</v>
      </c>
      <c r="AF76" s="79" t="b">
        <v>0</v>
      </c>
      <c r="AG76" s="79" t="s">
        <v>850</v>
      </c>
      <c r="AH76" s="79"/>
      <c r="AI76" s="82" t="s">
        <v>837</v>
      </c>
      <c r="AJ76" s="79" t="b">
        <v>0</v>
      </c>
      <c r="AK76" s="79">
        <v>2</v>
      </c>
      <c r="AL76" s="82" t="s">
        <v>801</v>
      </c>
      <c r="AM76" s="79" t="s">
        <v>856</v>
      </c>
      <c r="AN76" s="79" t="b">
        <v>0</v>
      </c>
      <c r="AO76" s="82" t="s">
        <v>801</v>
      </c>
      <c r="AP76" s="79" t="s">
        <v>176</v>
      </c>
      <c r="AQ76" s="79">
        <v>0</v>
      </c>
      <c r="AR76" s="79">
        <v>0</v>
      </c>
      <c r="AS76" s="79"/>
      <c r="AT76" s="79"/>
      <c r="AU76" s="79"/>
      <c r="AV76" s="79"/>
      <c r="AW76" s="79"/>
      <c r="AX76" s="79"/>
      <c r="AY76" s="79"/>
      <c r="AZ76" s="79"/>
      <c r="BA76">
        <v>6</v>
      </c>
      <c r="BB76" s="78" t="str">
        <f>REPLACE(INDEX(GroupVertices[Group],MATCH(Edges24[[#This Row],[Vertex 1]],GroupVertices[Vertex],0)),1,1,"")</f>
        <v>5</v>
      </c>
      <c r="BC76" s="78" t="str">
        <f>REPLACE(INDEX(GroupVertices[Group],MATCH(Edges24[[#This Row],[Vertex 2]],GroupVertices[Vertex],0)),1,1,"")</f>
        <v>2</v>
      </c>
      <c r="BD76" s="48">
        <v>2</v>
      </c>
      <c r="BE76" s="49">
        <v>8.695652173913043</v>
      </c>
      <c r="BF76" s="48">
        <v>2</v>
      </c>
      <c r="BG76" s="49">
        <v>8.695652173913043</v>
      </c>
      <c r="BH76" s="48">
        <v>0</v>
      </c>
      <c r="BI76" s="49">
        <v>0</v>
      </c>
      <c r="BJ76" s="48">
        <v>19</v>
      </c>
      <c r="BK76" s="49">
        <v>82.6086956521739</v>
      </c>
      <c r="BL76" s="48">
        <v>23</v>
      </c>
    </row>
    <row r="77" spans="1:64" ht="15">
      <c r="A77" s="64" t="s">
        <v>224</v>
      </c>
      <c r="B77" s="64" t="s">
        <v>237</v>
      </c>
      <c r="C77" s="65"/>
      <c r="D77" s="66"/>
      <c r="E77" s="67"/>
      <c r="F77" s="68"/>
      <c r="G77" s="65"/>
      <c r="H77" s="69"/>
      <c r="I77" s="70"/>
      <c r="J77" s="70"/>
      <c r="K77" s="34" t="s">
        <v>66</v>
      </c>
      <c r="L77" s="77">
        <v>296</v>
      </c>
      <c r="M77" s="77"/>
      <c r="N77" s="72"/>
      <c r="O77" s="79" t="s">
        <v>298</v>
      </c>
      <c r="P77" s="81">
        <v>43432.65813657407</v>
      </c>
      <c r="Q77" s="79" t="s">
        <v>367</v>
      </c>
      <c r="R77" s="79"/>
      <c r="S77" s="79"/>
      <c r="T77" s="79" t="s">
        <v>501</v>
      </c>
      <c r="U77" s="83" t="s">
        <v>530</v>
      </c>
      <c r="V77" s="83" t="s">
        <v>530</v>
      </c>
      <c r="W77" s="81">
        <v>43432.65813657407</v>
      </c>
      <c r="X77" s="83" t="s">
        <v>658</v>
      </c>
      <c r="Y77" s="79"/>
      <c r="Z77" s="79"/>
      <c r="AA77" s="82" t="s">
        <v>783</v>
      </c>
      <c r="AB77" s="79"/>
      <c r="AC77" s="79" t="b">
        <v>0</v>
      </c>
      <c r="AD77" s="79">
        <v>0</v>
      </c>
      <c r="AE77" s="82" t="s">
        <v>837</v>
      </c>
      <c r="AF77" s="79" t="b">
        <v>0</v>
      </c>
      <c r="AG77" s="79" t="s">
        <v>850</v>
      </c>
      <c r="AH77" s="79"/>
      <c r="AI77" s="82" t="s">
        <v>837</v>
      </c>
      <c r="AJ77" s="79" t="b">
        <v>0</v>
      </c>
      <c r="AK77" s="79">
        <v>1</v>
      </c>
      <c r="AL77" s="82" t="s">
        <v>804</v>
      </c>
      <c r="AM77" s="79" t="s">
        <v>856</v>
      </c>
      <c r="AN77" s="79" t="b">
        <v>0</v>
      </c>
      <c r="AO77" s="82" t="s">
        <v>804</v>
      </c>
      <c r="AP77" s="79" t="s">
        <v>176</v>
      </c>
      <c r="AQ77" s="79">
        <v>0</v>
      </c>
      <c r="AR77" s="79">
        <v>0</v>
      </c>
      <c r="AS77" s="79"/>
      <c r="AT77" s="79"/>
      <c r="AU77" s="79"/>
      <c r="AV77" s="79"/>
      <c r="AW77" s="79"/>
      <c r="AX77" s="79"/>
      <c r="AY77" s="79"/>
      <c r="AZ77" s="79"/>
      <c r="BA77">
        <v>6</v>
      </c>
      <c r="BB77" s="78" t="str">
        <f>REPLACE(INDEX(GroupVertices[Group],MATCH(Edges24[[#This Row],[Vertex 1]],GroupVertices[Vertex],0)),1,1,"")</f>
        <v>5</v>
      </c>
      <c r="BC77" s="78" t="str">
        <f>REPLACE(INDEX(GroupVertices[Group],MATCH(Edges24[[#This Row],[Vertex 2]],GroupVertices[Vertex],0)),1,1,"")</f>
        <v>2</v>
      </c>
      <c r="BD77" s="48">
        <v>0</v>
      </c>
      <c r="BE77" s="49">
        <v>0</v>
      </c>
      <c r="BF77" s="48">
        <v>0</v>
      </c>
      <c r="BG77" s="49">
        <v>0</v>
      </c>
      <c r="BH77" s="48">
        <v>0</v>
      </c>
      <c r="BI77" s="49">
        <v>0</v>
      </c>
      <c r="BJ77" s="48">
        <v>10</v>
      </c>
      <c r="BK77" s="49">
        <v>100</v>
      </c>
      <c r="BL77" s="48">
        <v>10</v>
      </c>
    </row>
    <row r="78" spans="1:64" ht="15">
      <c r="A78" s="64" t="s">
        <v>224</v>
      </c>
      <c r="B78" s="64" t="s">
        <v>224</v>
      </c>
      <c r="C78" s="65"/>
      <c r="D78" s="66"/>
      <c r="E78" s="67"/>
      <c r="F78" s="68"/>
      <c r="G78" s="65"/>
      <c r="H78" s="69"/>
      <c r="I78" s="70"/>
      <c r="J78" s="70"/>
      <c r="K78" s="34" t="s">
        <v>65</v>
      </c>
      <c r="L78" s="77">
        <v>297</v>
      </c>
      <c r="M78" s="77"/>
      <c r="N78" s="72"/>
      <c r="O78" s="79" t="s">
        <v>176</v>
      </c>
      <c r="P78" s="81">
        <v>43448.571076388886</v>
      </c>
      <c r="Q78" s="79" t="s">
        <v>368</v>
      </c>
      <c r="R78" s="83" t="s">
        <v>443</v>
      </c>
      <c r="S78" s="79" t="s">
        <v>461</v>
      </c>
      <c r="T78" s="79" t="s">
        <v>481</v>
      </c>
      <c r="U78" s="79"/>
      <c r="V78" s="83" t="s">
        <v>573</v>
      </c>
      <c r="W78" s="81">
        <v>43448.571076388886</v>
      </c>
      <c r="X78" s="83" t="s">
        <v>659</v>
      </c>
      <c r="Y78" s="79"/>
      <c r="Z78" s="79"/>
      <c r="AA78" s="82" t="s">
        <v>784</v>
      </c>
      <c r="AB78" s="79"/>
      <c r="AC78" s="79" t="b">
        <v>0</v>
      </c>
      <c r="AD78" s="79">
        <v>3</v>
      </c>
      <c r="AE78" s="82" t="s">
        <v>837</v>
      </c>
      <c r="AF78" s="79" t="b">
        <v>1</v>
      </c>
      <c r="AG78" s="79" t="s">
        <v>850</v>
      </c>
      <c r="AH78" s="79"/>
      <c r="AI78" s="82" t="s">
        <v>834</v>
      </c>
      <c r="AJ78" s="79" t="b">
        <v>0</v>
      </c>
      <c r="AK78" s="79">
        <v>1</v>
      </c>
      <c r="AL78" s="82" t="s">
        <v>837</v>
      </c>
      <c r="AM78" s="79" t="s">
        <v>856</v>
      </c>
      <c r="AN78" s="79" t="b">
        <v>0</v>
      </c>
      <c r="AO78" s="82" t="s">
        <v>784</v>
      </c>
      <c r="AP78" s="79" t="s">
        <v>176</v>
      </c>
      <c r="AQ78" s="79">
        <v>0</v>
      </c>
      <c r="AR78" s="79">
        <v>0</v>
      </c>
      <c r="AS78" s="79" t="s">
        <v>869</v>
      </c>
      <c r="AT78" s="79" t="s">
        <v>871</v>
      </c>
      <c r="AU78" s="79" t="s">
        <v>872</v>
      </c>
      <c r="AV78" s="79" t="s">
        <v>877</v>
      </c>
      <c r="AW78" s="79" t="s">
        <v>883</v>
      </c>
      <c r="AX78" s="79" t="s">
        <v>887</v>
      </c>
      <c r="AY78" s="79" t="s">
        <v>891</v>
      </c>
      <c r="AZ78" s="83" t="s">
        <v>896</v>
      </c>
      <c r="BA78">
        <v>3</v>
      </c>
      <c r="BB78" s="78" t="str">
        <f>REPLACE(INDEX(GroupVertices[Group],MATCH(Edges24[[#This Row],[Vertex 1]],GroupVertices[Vertex],0)),1,1,"")</f>
        <v>5</v>
      </c>
      <c r="BC78" s="78" t="str">
        <f>REPLACE(INDEX(GroupVertices[Group],MATCH(Edges24[[#This Row],[Vertex 2]],GroupVertices[Vertex],0)),1,1,"")</f>
        <v>5</v>
      </c>
      <c r="BD78" s="48">
        <v>3</v>
      </c>
      <c r="BE78" s="49">
        <v>18.75</v>
      </c>
      <c r="BF78" s="48">
        <v>0</v>
      </c>
      <c r="BG78" s="49">
        <v>0</v>
      </c>
      <c r="BH78" s="48">
        <v>0</v>
      </c>
      <c r="BI78" s="49">
        <v>0</v>
      </c>
      <c r="BJ78" s="48">
        <v>13</v>
      </c>
      <c r="BK78" s="49">
        <v>81.25</v>
      </c>
      <c r="BL78" s="48">
        <v>16</v>
      </c>
    </row>
    <row r="79" spans="1:64" ht="15">
      <c r="A79" s="64" t="s">
        <v>224</v>
      </c>
      <c r="B79" s="64" t="s">
        <v>224</v>
      </c>
      <c r="C79" s="65"/>
      <c r="D79" s="66"/>
      <c r="E79" s="67"/>
      <c r="F79" s="68"/>
      <c r="G79" s="65"/>
      <c r="H79" s="69"/>
      <c r="I79" s="70"/>
      <c r="J79" s="70"/>
      <c r="K79" s="34" t="s">
        <v>65</v>
      </c>
      <c r="L79" s="77">
        <v>298</v>
      </c>
      <c r="M79" s="77"/>
      <c r="N79" s="72"/>
      <c r="O79" s="79" t="s">
        <v>176</v>
      </c>
      <c r="P79" s="81">
        <v>43475.92255787037</v>
      </c>
      <c r="Q79" s="79" t="s">
        <v>369</v>
      </c>
      <c r="R79" s="83" t="s">
        <v>444</v>
      </c>
      <c r="S79" s="79" t="s">
        <v>461</v>
      </c>
      <c r="T79" s="79" t="s">
        <v>502</v>
      </c>
      <c r="U79" s="79"/>
      <c r="V79" s="83" t="s">
        <v>573</v>
      </c>
      <c r="W79" s="81">
        <v>43475.92255787037</v>
      </c>
      <c r="X79" s="83" t="s">
        <v>660</v>
      </c>
      <c r="Y79" s="79"/>
      <c r="Z79" s="79"/>
      <c r="AA79" s="82" t="s">
        <v>785</v>
      </c>
      <c r="AB79" s="79"/>
      <c r="AC79" s="79" t="b">
        <v>0</v>
      </c>
      <c r="AD79" s="79">
        <v>0</v>
      </c>
      <c r="AE79" s="82" t="s">
        <v>837</v>
      </c>
      <c r="AF79" s="79" t="b">
        <v>1</v>
      </c>
      <c r="AG79" s="79" t="s">
        <v>850</v>
      </c>
      <c r="AH79" s="79"/>
      <c r="AI79" s="82" t="s">
        <v>825</v>
      </c>
      <c r="AJ79" s="79" t="b">
        <v>0</v>
      </c>
      <c r="AK79" s="79">
        <v>0</v>
      </c>
      <c r="AL79" s="82" t="s">
        <v>837</v>
      </c>
      <c r="AM79" s="79" t="s">
        <v>856</v>
      </c>
      <c r="AN79" s="79" t="b">
        <v>0</v>
      </c>
      <c r="AO79" s="82" t="s">
        <v>785</v>
      </c>
      <c r="AP79" s="79" t="s">
        <v>176</v>
      </c>
      <c r="AQ79" s="79">
        <v>0</v>
      </c>
      <c r="AR79" s="79">
        <v>0</v>
      </c>
      <c r="AS79" s="79" t="s">
        <v>870</v>
      </c>
      <c r="AT79" s="79" t="s">
        <v>871</v>
      </c>
      <c r="AU79" s="79" t="s">
        <v>872</v>
      </c>
      <c r="AV79" s="79" t="s">
        <v>878</v>
      </c>
      <c r="AW79" s="79" t="s">
        <v>884</v>
      </c>
      <c r="AX79" s="79" t="s">
        <v>888</v>
      </c>
      <c r="AY79" s="79" t="s">
        <v>889</v>
      </c>
      <c r="AZ79" s="83" t="s">
        <v>897</v>
      </c>
      <c r="BA79">
        <v>3</v>
      </c>
      <c r="BB79" s="78" t="str">
        <f>REPLACE(INDEX(GroupVertices[Group],MATCH(Edges24[[#This Row],[Vertex 1]],GroupVertices[Vertex],0)),1,1,"")</f>
        <v>5</v>
      </c>
      <c r="BC79" s="78" t="str">
        <f>REPLACE(INDEX(GroupVertices[Group],MATCH(Edges24[[#This Row],[Vertex 2]],GroupVertices[Vertex],0)),1,1,"")</f>
        <v>5</v>
      </c>
      <c r="BD79" s="48">
        <v>1</v>
      </c>
      <c r="BE79" s="49">
        <v>10</v>
      </c>
      <c r="BF79" s="48">
        <v>0</v>
      </c>
      <c r="BG79" s="49">
        <v>0</v>
      </c>
      <c r="BH79" s="48">
        <v>0</v>
      </c>
      <c r="BI79" s="49">
        <v>0</v>
      </c>
      <c r="BJ79" s="48">
        <v>9</v>
      </c>
      <c r="BK79" s="49">
        <v>90</v>
      </c>
      <c r="BL79" s="48">
        <v>10</v>
      </c>
    </row>
    <row r="80" spans="1:64" ht="15">
      <c r="A80" s="64" t="s">
        <v>237</v>
      </c>
      <c r="B80" s="64" t="s">
        <v>224</v>
      </c>
      <c r="C80" s="65"/>
      <c r="D80" s="66"/>
      <c r="E80" s="67"/>
      <c r="F80" s="68"/>
      <c r="G80" s="65"/>
      <c r="H80" s="69"/>
      <c r="I80" s="70"/>
      <c r="J80" s="70"/>
      <c r="K80" s="34" t="s">
        <v>66</v>
      </c>
      <c r="L80" s="77">
        <v>300</v>
      </c>
      <c r="M80" s="77"/>
      <c r="N80" s="72"/>
      <c r="O80" s="79" t="s">
        <v>298</v>
      </c>
      <c r="P80" s="81">
        <v>43420.85627314815</v>
      </c>
      <c r="Q80" s="79" t="s">
        <v>370</v>
      </c>
      <c r="R80" s="83" t="s">
        <v>445</v>
      </c>
      <c r="S80" s="79" t="s">
        <v>463</v>
      </c>
      <c r="T80" s="79" t="s">
        <v>503</v>
      </c>
      <c r="U80" s="79"/>
      <c r="V80" s="83" t="s">
        <v>583</v>
      </c>
      <c r="W80" s="81">
        <v>43420.85627314815</v>
      </c>
      <c r="X80" s="83" t="s">
        <v>661</v>
      </c>
      <c r="Y80" s="79"/>
      <c r="Z80" s="79"/>
      <c r="AA80" s="82" t="s">
        <v>786</v>
      </c>
      <c r="AB80" s="79"/>
      <c r="AC80" s="79" t="b">
        <v>0</v>
      </c>
      <c r="AD80" s="79">
        <v>2</v>
      </c>
      <c r="AE80" s="82" t="s">
        <v>837</v>
      </c>
      <c r="AF80" s="79" t="b">
        <v>0</v>
      </c>
      <c r="AG80" s="79" t="s">
        <v>850</v>
      </c>
      <c r="AH80" s="79"/>
      <c r="AI80" s="82" t="s">
        <v>837</v>
      </c>
      <c r="AJ80" s="79" t="b">
        <v>0</v>
      </c>
      <c r="AK80" s="79">
        <v>1</v>
      </c>
      <c r="AL80" s="82" t="s">
        <v>837</v>
      </c>
      <c r="AM80" s="79" t="s">
        <v>859</v>
      </c>
      <c r="AN80" s="79" t="b">
        <v>0</v>
      </c>
      <c r="AO80" s="82" t="s">
        <v>786</v>
      </c>
      <c r="AP80" s="79" t="s">
        <v>176</v>
      </c>
      <c r="AQ80" s="79">
        <v>0</v>
      </c>
      <c r="AR80" s="79">
        <v>0</v>
      </c>
      <c r="AS80" s="79"/>
      <c r="AT80" s="79"/>
      <c r="AU80" s="79"/>
      <c r="AV80" s="79"/>
      <c r="AW80" s="79"/>
      <c r="AX80" s="79"/>
      <c r="AY80" s="79"/>
      <c r="AZ80" s="79"/>
      <c r="BA80">
        <v>2</v>
      </c>
      <c r="BB80" s="78" t="str">
        <f>REPLACE(INDEX(GroupVertices[Group],MATCH(Edges24[[#This Row],[Vertex 1]],GroupVertices[Vertex],0)),1,1,"")</f>
        <v>2</v>
      </c>
      <c r="BC80" s="78" t="str">
        <f>REPLACE(INDEX(GroupVertices[Group],MATCH(Edges24[[#This Row],[Vertex 2]],GroupVertices[Vertex],0)),1,1,"")</f>
        <v>5</v>
      </c>
      <c r="BD80" s="48">
        <v>2</v>
      </c>
      <c r="BE80" s="49">
        <v>5.2631578947368425</v>
      </c>
      <c r="BF80" s="48">
        <v>0</v>
      </c>
      <c r="BG80" s="49">
        <v>0</v>
      </c>
      <c r="BH80" s="48">
        <v>0</v>
      </c>
      <c r="BI80" s="49">
        <v>0</v>
      </c>
      <c r="BJ80" s="48">
        <v>36</v>
      </c>
      <c r="BK80" s="49">
        <v>94.73684210526316</v>
      </c>
      <c r="BL80" s="48">
        <v>38</v>
      </c>
    </row>
    <row r="81" spans="1:64" ht="15">
      <c r="A81" s="64" t="s">
        <v>237</v>
      </c>
      <c r="B81" s="64" t="s">
        <v>292</v>
      </c>
      <c r="C81" s="65"/>
      <c r="D81" s="66"/>
      <c r="E81" s="67"/>
      <c r="F81" s="68"/>
      <c r="G81" s="65"/>
      <c r="H81" s="69"/>
      <c r="I81" s="70"/>
      <c r="J81" s="70"/>
      <c r="K81" s="34" t="s">
        <v>65</v>
      </c>
      <c r="L81" s="77">
        <v>301</v>
      </c>
      <c r="M81" s="77"/>
      <c r="N81" s="72"/>
      <c r="O81" s="79" t="s">
        <v>298</v>
      </c>
      <c r="P81" s="81">
        <v>43433.6808912037</v>
      </c>
      <c r="Q81" s="79" t="s">
        <v>371</v>
      </c>
      <c r="R81" s="79"/>
      <c r="S81" s="79"/>
      <c r="T81" s="79" t="s">
        <v>471</v>
      </c>
      <c r="U81" s="83" t="s">
        <v>531</v>
      </c>
      <c r="V81" s="83" t="s">
        <v>531</v>
      </c>
      <c r="W81" s="81">
        <v>43433.6808912037</v>
      </c>
      <c r="X81" s="83" t="s">
        <v>662</v>
      </c>
      <c r="Y81" s="79"/>
      <c r="Z81" s="79"/>
      <c r="AA81" s="82" t="s">
        <v>787</v>
      </c>
      <c r="AB81" s="79"/>
      <c r="AC81" s="79" t="b">
        <v>0</v>
      </c>
      <c r="AD81" s="79">
        <v>2</v>
      </c>
      <c r="AE81" s="82" t="s">
        <v>837</v>
      </c>
      <c r="AF81" s="79" t="b">
        <v>0</v>
      </c>
      <c r="AG81" s="79" t="s">
        <v>850</v>
      </c>
      <c r="AH81" s="79"/>
      <c r="AI81" s="82" t="s">
        <v>837</v>
      </c>
      <c r="AJ81" s="79" t="b">
        <v>0</v>
      </c>
      <c r="AK81" s="79">
        <v>0</v>
      </c>
      <c r="AL81" s="82" t="s">
        <v>837</v>
      </c>
      <c r="AM81" s="79" t="s">
        <v>859</v>
      </c>
      <c r="AN81" s="79" t="b">
        <v>0</v>
      </c>
      <c r="AO81" s="82" t="s">
        <v>787</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c r="BE81" s="49"/>
      <c r="BF81" s="48"/>
      <c r="BG81" s="49"/>
      <c r="BH81" s="48"/>
      <c r="BI81" s="49"/>
      <c r="BJ81" s="48"/>
      <c r="BK81" s="49"/>
      <c r="BL81" s="48"/>
    </row>
    <row r="82" spans="1:64" ht="15">
      <c r="A82" s="64" t="s">
        <v>227</v>
      </c>
      <c r="B82" s="64" t="s">
        <v>227</v>
      </c>
      <c r="C82" s="65"/>
      <c r="D82" s="66"/>
      <c r="E82" s="67"/>
      <c r="F82" s="68"/>
      <c r="G82" s="65"/>
      <c r="H82" s="69"/>
      <c r="I82" s="70"/>
      <c r="J82" s="70"/>
      <c r="K82" s="34" t="s">
        <v>65</v>
      </c>
      <c r="L82" s="77">
        <v>303</v>
      </c>
      <c r="M82" s="77"/>
      <c r="N82" s="72"/>
      <c r="O82" s="79" t="s">
        <v>176</v>
      </c>
      <c r="P82" s="81">
        <v>43406.69493055555</v>
      </c>
      <c r="Q82" s="79" t="s">
        <v>372</v>
      </c>
      <c r="R82" s="79"/>
      <c r="S82" s="79"/>
      <c r="T82" s="79" t="s">
        <v>504</v>
      </c>
      <c r="U82" s="83" t="s">
        <v>532</v>
      </c>
      <c r="V82" s="83" t="s">
        <v>532</v>
      </c>
      <c r="W82" s="81">
        <v>43406.69493055555</v>
      </c>
      <c r="X82" s="83" t="s">
        <v>663</v>
      </c>
      <c r="Y82" s="79"/>
      <c r="Z82" s="79"/>
      <c r="AA82" s="82" t="s">
        <v>788</v>
      </c>
      <c r="AB82" s="79"/>
      <c r="AC82" s="79" t="b">
        <v>0</v>
      </c>
      <c r="AD82" s="79">
        <v>1</v>
      </c>
      <c r="AE82" s="82" t="s">
        <v>837</v>
      </c>
      <c r="AF82" s="79" t="b">
        <v>0</v>
      </c>
      <c r="AG82" s="79" t="s">
        <v>850</v>
      </c>
      <c r="AH82" s="79"/>
      <c r="AI82" s="82" t="s">
        <v>837</v>
      </c>
      <c r="AJ82" s="79" t="b">
        <v>0</v>
      </c>
      <c r="AK82" s="79">
        <v>0</v>
      </c>
      <c r="AL82" s="82" t="s">
        <v>837</v>
      </c>
      <c r="AM82" s="79" t="s">
        <v>856</v>
      </c>
      <c r="AN82" s="79" t="b">
        <v>0</v>
      </c>
      <c r="AO82" s="82" t="s">
        <v>788</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v>1</v>
      </c>
      <c r="BE82" s="49">
        <v>3.3333333333333335</v>
      </c>
      <c r="BF82" s="48">
        <v>0</v>
      </c>
      <c r="BG82" s="49">
        <v>0</v>
      </c>
      <c r="BH82" s="48">
        <v>0</v>
      </c>
      <c r="BI82" s="49">
        <v>0</v>
      </c>
      <c r="BJ82" s="48">
        <v>29</v>
      </c>
      <c r="BK82" s="49">
        <v>96.66666666666667</v>
      </c>
      <c r="BL82" s="48">
        <v>30</v>
      </c>
    </row>
    <row r="83" spans="1:64" ht="15">
      <c r="A83" s="64" t="s">
        <v>227</v>
      </c>
      <c r="B83" s="64" t="s">
        <v>237</v>
      </c>
      <c r="C83" s="65"/>
      <c r="D83" s="66"/>
      <c r="E83" s="67"/>
      <c r="F83" s="68"/>
      <c r="G83" s="65"/>
      <c r="H83" s="69"/>
      <c r="I83" s="70"/>
      <c r="J83" s="70"/>
      <c r="K83" s="34" t="s">
        <v>66</v>
      </c>
      <c r="L83" s="77">
        <v>305</v>
      </c>
      <c r="M83" s="77"/>
      <c r="N83" s="72"/>
      <c r="O83" s="79" t="s">
        <v>298</v>
      </c>
      <c r="P83" s="81">
        <v>43441.01449074074</v>
      </c>
      <c r="Q83" s="79" t="s">
        <v>306</v>
      </c>
      <c r="R83" s="79"/>
      <c r="S83" s="79"/>
      <c r="T83" s="79"/>
      <c r="U83" s="79"/>
      <c r="V83" s="83" t="s">
        <v>574</v>
      </c>
      <c r="W83" s="81">
        <v>43441.01449074074</v>
      </c>
      <c r="X83" s="83" t="s">
        <v>664</v>
      </c>
      <c r="Y83" s="79"/>
      <c r="Z83" s="79"/>
      <c r="AA83" s="82" t="s">
        <v>789</v>
      </c>
      <c r="AB83" s="79"/>
      <c r="AC83" s="79" t="b">
        <v>0</v>
      </c>
      <c r="AD83" s="79">
        <v>0</v>
      </c>
      <c r="AE83" s="82" t="s">
        <v>837</v>
      </c>
      <c r="AF83" s="79" t="b">
        <v>0</v>
      </c>
      <c r="AG83" s="79" t="s">
        <v>850</v>
      </c>
      <c r="AH83" s="79"/>
      <c r="AI83" s="82" t="s">
        <v>837</v>
      </c>
      <c r="AJ83" s="79" t="b">
        <v>0</v>
      </c>
      <c r="AK83" s="79">
        <v>3</v>
      </c>
      <c r="AL83" s="82" t="s">
        <v>809</v>
      </c>
      <c r="AM83" s="79" t="s">
        <v>856</v>
      </c>
      <c r="AN83" s="79" t="b">
        <v>0</v>
      </c>
      <c r="AO83" s="82" t="s">
        <v>809</v>
      </c>
      <c r="AP83" s="79" t="s">
        <v>176</v>
      </c>
      <c r="AQ83" s="79">
        <v>0</v>
      </c>
      <c r="AR83" s="79">
        <v>0</v>
      </c>
      <c r="AS83" s="79"/>
      <c r="AT83" s="79"/>
      <c r="AU83" s="79"/>
      <c r="AV83" s="79"/>
      <c r="AW83" s="79"/>
      <c r="AX83" s="79"/>
      <c r="AY83" s="79"/>
      <c r="AZ83" s="79"/>
      <c r="BA83">
        <v>3</v>
      </c>
      <c r="BB83" s="78" t="str">
        <f>REPLACE(INDEX(GroupVertices[Group],MATCH(Edges24[[#This Row],[Vertex 1]],GroupVertices[Vertex],0)),1,1,"")</f>
        <v>3</v>
      </c>
      <c r="BC83" s="78" t="str">
        <f>REPLACE(INDEX(GroupVertices[Group],MATCH(Edges24[[#This Row],[Vertex 2]],GroupVertices[Vertex],0)),1,1,"")</f>
        <v>2</v>
      </c>
      <c r="BD83" s="48">
        <v>0</v>
      </c>
      <c r="BE83" s="49">
        <v>0</v>
      </c>
      <c r="BF83" s="48">
        <v>0</v>
      </c>
      <c r="BG83" s="49">
        <v>0</v>
      </c>
      <c r="BH83" s="48">
        <v>0</v>
      </c>
      <c r="BI83" s="49">
        <v>0</v>
      </c>
      <c r="BJ83" s="48">
        <v>22</v>
      </c>
      <c r="BK83" s="49">
        <v>100</v>
      </c>
      <c r="BL83" s="48">
        <v>22</v>
      </c>
    </row>
    <row r="84" spans="1:64" ht="15">
      <c r="A84" s="64" t="s">
        <v>227</v>
      </c>
      <c r="B84" s="64" t="s">
        <v>237</v>
      </c>
      <c r="C84" s="65"/>
      <c r="D84" s="66"/>
      <c r="E84" s="67"/>
      <c r="F84" s="68"/>
      <c r="G84" s="65"/>
      <c r="H84" s="69"/>
      <c r="I84" s="70"/>
      <c r="J84" s="70"/>
      <c r="K84" s="34" t="s">
        <v>66</v>
      </c>
      <c r="L84" s="77">
        <v>306</v>
      </c>
      <c r="M84" s="77"/>
      <c r="N84" s="72"/>
      <c r="O84" s="79" t="s">
        <v>298</v>
      </c>
      <c r="P84" s="81">
        <v>43448.068460648145</v>
      </c>
      <c r="Q84" s="79" t="s">
        <v>373</v>
      </c>
      <c r="R84" s="79"/>
      <c r="S84" s="79"/>
      <c r="T84" s="79"/>
      <c r="U84" s="79"/>
      <c r="V84" s="83" t="s">
        <v>574</v>
      </c>
      <c r="W84" s="81">
        <v>43448.068460648145</v>
      </c>
      <c r="X84" s="83" t="s">
        <v>665</v>
      </c>
      <c r="Y84" s="79"/>
      <c r="Z84" s="79"/>
      <c r="AA84" s="82" t="s">
        <v>790</v>
      </c>
      <c r="AB84" s="79"/>
      <c r="AC84" s="79" t="b">
        <v>0</v>
      </c>
      <c r="AD84" s="79">
        <v>0</v>
      </c>
      <c r="AE84" s="82" t="s">
        <v>837</v>
      </c>
      <c r="AF84" s="79" t="b">
        <v>0</v>
      </c>
      <c r="AG84" s="79" t="s">
        <v>850</v>
      </c>
      <c r="AH84" s="79"/>
      <c r="AI84" s="82" t="s">
        <v>837</v>
      </c>
      <c r="AJ84" s="79" t="b">
        <v>0</v>
      </c>
      <c r="AK84" s="79">
        <v>1</v>
      </c>
      <c r="AL84" s="82" t="s">
        <v>812</v>
      </c>
      <c r="AM84" s="79" t="s">
        <v>856</v>
      </c>
      <c r="AN84" s="79" t="b">
        <v>0</v>
      </c>
      <c r="AO84" s="82" t="s">
        <v>812</v>
      </c>
      <c r="AP84" s="79" t="s">
        <v>176</v>
      </c>
      <c r="AQ84" s="79">
        <v>0</v>
      </c>
      <c r="AR84" s="79">
        <v>0</v>
      </c>
      <c r="AS84" s="79"/>
      <c r="AT84" s="79"/>
      <c r="AU84" s="79"/>
      <c r="AV84" s="79"/>
      <c r="AW84" s="79"/>
      <c r="AX84" s="79"/>
      <c r="AY84" s="79"/>
      <c r="AZ84" s="79"/>
      <c r="BA84">
        <v>3</v>
      </c>
      <c r="BB84" s="78" t="str">
        <f>REPLACE(INDEX(GroupVertices[Group],MATCH(Edges24[[#This Row],[Vertex 1]],GroupVertices[Vertex],0)),1,1,"")</f>
        <v>3</v>
      </c>
      <c r="BC84" s="78" t="str">
        <f>REPLACE(INDEX(GroupVertices[Group],MATCH(Edges24[[#This Row],[Vertex 2]],GroupVertices[Vertex],0)),1,1,"")</f>
        <v>2</v>
      </c>
      <c r="BD84" s="48">
        <v>2</v>
      </c>
      <c r="BE84" s="49">
        <v>9.090909090909092</v>
      </c>
      <c r="BF84" s="48">
        <v>1</v>
      </c>
      <c r="BG84" s="49">
        <v>4.545454545454546</v>
      </c>
      <c r="BH84" s="48">
        <v>0</v>
      </c>
      <c r="BI84" s="49">
        <v>0</v>
      </c>
      <c r="BJ84" s="48">
        <v>19</v>
      </c>
      <c r="BK84" s="49">
        <v>86.36363636363636</v>
      </c>
      <c r="BL84" s="48">
        <v>22</v>
      </c>
    </row>
    <row r="85" spans="1:64" ht="15">
      <c r="A85" s="64" t="s">
        <v>227</v>
      </c>
      <c r="B85" s="64" t="s">
        <v>237</v>
      </c>
      <c r="C85" s="65"/>
      <c r="D85" s="66"/>
      <c r="E85" s="67"/>
      <c r="F85" s="68"/>
      <c r="G85" s="65"/>
      <c r="H85" s="69"/>
      <c r="I85" s="70"/>
      <c r="J85" s="70"/>
      <c r="K85" s="34" t="s">
        <v>66</v>
      </c>
      <c r="L85" s="77">
        <v>307</v>
      </c>
      <c r="M85" s="77"/>
      <c r="N85" s="72"/>
      <c r="O85" s="79" t="s">
        <v>297</v>
      </c>
      <c r="P85" s="81">
        <v>43479.738958333335</v>
      </c>
      <c r="Q85" s="79" t="s">
        <v>374</v>
      </c>
      <c r="R85" s="79"/>
      <c r="S85" s="79"/>
      <c r="T85" s="79" t="s">
        <v>505</v>
      </c>
      <c r="U85" s="79"/>
      <c r="V85" s="83" t="s">
        <v>574</v>
      </c>
      <c r="W85" s="81">
        <v>43479.738958333335</v>
      </c>
      <c r="X85" s="83" t="s">
        <v>666</v>
      </c>
      <c r="Y85" s="79"/>
      <c r="Z85" s="79"/>
      <c r="AA85" s="82" t="s">
        <v>791</v>
      </c>
      <c r="AB85" s="82" t="s">
        <v>832</v>
      </c>
      <c r="AC85" s="79" t="b">
        <v>0</v>
      </c>
      <c r="AD85" s="79">
        <v>2</v>
      </c>
      <c r="AE85" s="82" t="s">
        <v>849</v>
      </c>
      <c r="AF85" s="79" t="b">
        <v>0</v>
      </c>
      <c r="AG85" s="79" t="s">
        <v>850</v>
      </c>
      <c r="AH85" s="79"/>
      <c r="AI85" s="82" t="s">
        <v>837</v>
      </c>
      <c r="AJ85" s="79" t="b">
        <v>0</v>
      </c>
      <c r="AK85" s="79">
        <v>0</v>
      </c>
      <c r="AL85" s="82" t="s">
        <v>837</v>
      </c>
      <c r="AM85" s="79" t="s">
        <v>856</v>
      </c>
      <c r="AN85" s="79" t="b">
        <v>0</v>
      </c>
      <c r="AO85" s="82" t="s">
        <v>832</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2</v>
      </c>
      <c r="BD85" s="48">
        <v>0</v>
      </c>
      <c r="BE85" s="49">
        <v>0</v>
      </c>
      <c r="BF85" s="48">
        <v>0</v>
      </c>
      <c r="BG85" s="49">
        <v>0</v>
      </c>
      <c r="BH85" s="48">
        <v>0</v>
      </c>
      <c r="BI85" s="49">
        <v>0</v>
      </c>
      <c r="BJ85" s="48">
        <v>7</v>
      </c>
      <c r="BK85" s="49">
        <v>100</v>
      </c>
      <c r="BL85" s="48">
        <v>7</v>
      </c>
    </row>
    <row r="86" spans="1:64" ht="15">
      <c r="A86" s="64" t="s">
        <v>237</v>
      </c>
      <c r="B86" s="64" t="s">
        <v>294</v>
      </c>
      <c r="C86" s="65"/>
      <c r="D86" s="66"/>
      <c r="E86" s="67"/>
      <c r="F86" s="68"/>
      <c r="G86" s="65"/>
      <c r="H86" s="69"/>
      <c r="I86" s="70"/>
      <c r="J86" s="70"/>
      <c r="K86" s="34" t="s">
        <v>65</v>
      </c>
      <c r="L86" s="77">
        <v>309</v>
      </c>
      <c r="M86" s="77"/>
      <c r="N86" s="72"/>
      <c r="O86" s="79" t="s">
        <v>298</v>
      </c>
      <c r="P86" s="81">
        <v>43446.67841435185</v>
      </c>
      <c r="Q86" s="79" t="s">
        <v>375</v>
      </c>
      <c r="R86" s="79"/>
      <c r="S86" s="79"/>
      <c r="T86" s="79" t="s">
        <v>471</v>
      </c>
      <c r="U86" s="83" t="s">
        <v>533</v>
      </c>
      <c r="V86" s="83" t="s">
        <v>533</v>
      </c>
      <c r="W86" s="81">
        <v>43446.67841435185</v>
      </c>
      <c r="X86" s="83" t="s">
        <v>667</v>
      </c>
      <c r="Y86" s="79"/>
      <c r="Z86" s="79"/>
      <c r="AA86" s="82" t="s">
        <v>792</v>
      </c>
      <c r="AB86" s="79"/>
      <c r="AC86" s="79" t="b">
        <v>0</v>
      </c>
      <c r="AD86" s="79">
        <v>1</v>
      </c>
      <c r="AE86" s="82" t="s">
        <v>837</v>
      </c>
      <c r="AF86" s="79" t="b">
        <v>0</v>
      </c>
      <c r="AG86" s="79" t="s">
        <v>850</v>
      </c>
      <c r="AH86" s="79"/>
      <c r="AI86" s="82" t="s">
        <v>837</v>
      </c>
      <c r="AJ86" s="79" t="b">
        <v>0</v>
      </c>
      <c r="AK86" s="79">
        <v>0</v>
      </c>
      <c r="AL86" s="82" t="s">
        <v>837</v>
      </c>
      <c r="AM86" s="79" t="s">
        <v>859</v>
      </c>
      <c r="AN86" s="79" t="b">
        <v>0</v>
      </c>
      <c r="AO86" s="82" t="s">
        <v>792</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41</v>
      </c>
      <c r="BK86" s="49">
        <v>100</v>
      </c>
      <c r="BL86" s="48">
        <v>41</v>
      </c>
    </row>
    <row r="87" spans="1:64" ht="15">
      <c r="A87" s="64" t="s">
        <v>237</v>
      </c>
      <c r="B87" s="64" t="s">
        <v>295</v>
      </c>
      <c r="C87" s="65"/>
      <c r="D87" s="66"/>
      <c r="E87" s="67"/>
      <c r="F87" s="68"/>
      <c r="G87" s="65"/>
      <c r="H87" s="69"/>
      <c r="I87" s="70"/>
      <c r="J87" s="70"/>
      <c r="K87" s="34" t="s">
        <v>65</v>
      </c>
      <c r="L87" s="77">
        <v>310</v>
      </c>
      <c r="M87" s="77"/>
      <c r="N87" s="72"/>
      <c r="O87" s="79" t="s">
        <v>298</v>
      </c>
      <c r="P87" s="81">
        <v>43454.827835648146</v>
      </c>
      <c r="Q87" s="79" t="s">
        <v>376</v>
      </c>
      <c r="R87" s="79"/>
      <c r="S87" s="79"/>
      <c r="T87" s="79" t="s">
        <v>506</v>
      </c>
      <c r="U87" s="83" t="s">
        <v>534</v>
      </c>
      <c r="V87" s="83" t="s">
        <v>534</v>
      </c>
      <c r="W87" s="81">
        <v>43454.827835648146</v>
      </c>
      <c r="X87" s="83" t="s">
        <v>668</v>
      </c>
      <c r="Y87" s="79"/>
      <c r="Z87" s="79"/>
      <c r="AA87" s="82" t="s">
        <v>793</v>
      </c>
      <c r="AB87" s="79"/>
      <c r="AC87" s="79" t="b">
        <v>0</v>
      </c>
      <c r="AD87" s="79">
        <v>1</v>
      </c>
      <c r="AE87" s="82" t="s">
        <v>837</v>
      </c>
      <c r="AF87" s="79" t="b">
        <v>0</v>
      </c>
      <c r="AG87" s="79" t="s">
        <v>850</v>
      </c>
      <c r="AH87" s="79"/>
      <c r="AI87" s="82" t="s">
        <v>837</v>
      </c>
      <c r="AJ87" s="79" t="b">
        <v>0</v>
      </c>
      <c r="AK87" s="79">
        <v>0</v>
      </c>
      <c r="AL87" s="82" t="s">
        <v>837</v>
      </c>
      <c r="AM87" s="79" t="s">
        <v>859</v>
      </c>
      <c r="AN87" s="79" t="b">
        <v>0</v>
      </c>
      <c r="AO87" s="82" t="s">
        <v>793</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237</v>
      </c>
      <c r="B88" s="64" t="s">
        <v>237</v>
      </c>
      <c r="C88" s="65"/>
      <c r="D88" s="66"/>
      <c r="E88" s="67"/>
      <c r="F88" s="68"/>
      <c r="G88" s="65"/>
      <c r="H88" s="69"/>
      <c r="I88" s="70"/>
      <c r="J88" s="70"/>
      <c r="K88" s="34" t="s">
        <v>65</v>
      </c>
      <c r="L88" s="77">
        <v>312</v>
      </c>
      <c r="M88" s="77"/>
      <c r="N88" s="72"/>
      <c r="O88" s="79" t="s">
        <v>176</v>
      </c>
      <c r="P88" s="81">
        <v>43410.67162037037</v>
      </c>
      <c r="Q88" s="79" t="s">
        <v>377</v>
      </c>
      <c r="R88" s="79"/>
      <c r="S88" s="79"/>
      <c r="T88" s="79" t="s">
        <v>477</v>
      </c>
      <c r="U88" s="83" t="s">
        <v>535</v>
      </c>
      <c r="V88" s="83" t="s">
        <v>535</v>
      </c>
      <c r="W88" s="81">
        <v>43410.67162037037</v>
      </c>
      <c r="X88" s="83" t="s">
        <v>669</v>
      </c>
      <c r="Y88" s="79"/>
      <c r="Z88" s="79"/>
      <c r="AA88" s="82" t="s">
        <v>794</v>
      </c>
      <c r="AB88" s="79"/>
      <c r="AC88" s="79" t="b">
        <v>0</v>
      </c>
      <c r="AD88" s="79">
        <v>2</v>
      </c>
      <c r="AE88" s="82" t="s">
        <v>837</v>
      </c>
      <c r="AF88" s="79" t="b">
        <v>0</v>
      </c>
      <c r="AG88" s="79" t="s">
        <v>850</v>
      </c>
      <c r="AH88" s="79"/>
      <c r="AI88" s="82" t="s">
        <v>837</v>
      </c>
      <c r="AJ88" s="79" t="b">
        <v>0</v>
      </c>
      <c r="AK88" s="79">
        <v>0</v>
      </c>
      <c r="AL88" s="82" t="s">
        <v>837</v>
      </c>
      <c r="AM88" s="79" t="s">
        <v>859</v>
      </c>
      <c r="AN88" s="79" t="b">
        <v>0</v>
      </c>
      <c r="AO88" s="82" t="s">
        <v>794</v>
      </c>
      <c r="AP88" s="79" t="s">
        <v>176</v>
      </c>
      <c r="AQ88" s="79">
        <v>0</v>
      </c>
      <c r="AR88" s="79">
        <v>0</v>
      </c>
      <c r="AS88" s="79"/>
      <c r="AT88" s="79"/>
      <c r="AU88" s="79"/>
      <c r="AV88" s="79"/>
      <c r="AW88" s="79"/>
      <c r="AX88" s="79"/>
      <c r="AY88" s="79"/>
      <c r="AZ88" s="79"/>
      <c r="BA88">
        <v>40</v>
      </c>
      <c r="BB88" s="78" t="str">
        <f>REPLACE(INDEX(GroupVertices[Group],MATCH(Edges24[[#This Row],[Vertex 1]],GroupVertices[Vertex],0)),1,1,"")</f>
        <v>2</v>
      </c>
      <c r="BC88" s="78" t="str">
        <f>REPLACE(INDEX(GroupVertices[Group],MATCH(Edges24[[#This Row],[Vertex 2]],GroupVertices[Vertex],0)),1,1,"")</f>
        <v>2</v>
      </c>
      <c r="BD88" s="48">
        <v>1</v>
      </c>
      <c r="BE88" s="49">
        <v>2.0408163265306123</v>
      </c>
      <c r="BF88" s="48">
        <v>1</v>
      </c>
      <c r="BG88" s="49">
        <v>2.0408163265306123</v>
      </c>
      <c r="BH88" s="48">
        <v>0</v>
      </c>
      <c r="BI88" s="49">
        <v>0</v>
      </c>
      <c r="BJ88" s="48">
        <v>47</v>
      </c>
      <c r="BK88" s="49">
        <v>95.91836734693878</v>
      </c>
      <c r="BL88" s="48">
        <v>49</v>
      </c>
    </row>
    <row r="89" spans="1:64" ht="15">
      <c r="A89" s="64" t="s">
        <v>237</v>
      </c>
      <c r="B89" s="64" t="s">
        <v>237</v>
      </c>
      <c r="C89" s="65"/>
      <c r="D89" s="66"/>
      <c r="E89" s="67"/>
      <c r="F89" s="68"/>
      <c r="G89" s="65"/>
      <c r="H89" s="69"/>
      <c r="I89" s="70"/>
      <c r="J89" s="70"/>
      <c r="K89" s="34" t="s">
        <v>65</v>
      </c>
      <c r="L89" s="77">
        <v>313</v>
      </c>
      <c r="M89" s="77"/>
      <c r="N89" s="72"/>
      <c r="O89" s="79" t="s">
        <v>176</v>
      </c>
      <c r="P89" s="81">
        <v>43411.86417824074</v>
      </c>
      <c r="Q89" s="79" t="s">
        <v>378</v>
      </c>
      <c r="R89" s="79"/>
      <c r="S89" s="79"/>
      <c r="T89" s="79" t="s">
        <v>471</v>
      </c>
      <c r="U89" s="79"/>
      <c r="V89" s="83" t="s">
        <v>583</v>
      </c>
      <c r="W89" s="81">
        <v>43411.86417824074</v>
      </c>
      <c r="X89" s="83" t="s">
        <v>670</v>
      </c>
      <c r="Y89" s="79"/>
      <c r="Z89" s="79"/>
      <c r="AA89" s="82" t="s">
        <v>795</v>
      </c>
      <c r="AB89" s="79"/>
      <c r="AC89" s="79" t="b">
        <v>0</v>
      </c>
      <c r="AD89" s="79">
        <v>1</v>
      </c>
      <c r="AE89" s="82" t="s">
        <v>837</v>
      </c>
      <c r="AF89" s="79" t="b">
        <v>0</v>
      </c>
      <c r="AG89" s="79" t="s">
        <v>850</v>
      </c>
      <c r="AH89" s="79"/>
      <c r="AI89" s="82" t="s">
        <v>837</v>
      </c>
      <c r="AJ89" s="79" t="b">
        <v>0</v>
      </c>
      <c r="AK89" s="79">
        <v>0</v>
      </c>
      <c r="AL89" s="82" t="s">
        <v>837</v>
      </c>
      <c r="AM89" s="79" t="s">
        <v>859</v>
      </c>
      <c r="AN89" s="79" t="b">
        <v>0</v>
      </c>
      <c r="AO89" s="82" t="s">
        <v>795</v>
      </c>
      <c r="AP89" s="79" t="s">
        <v>176</v>
      </c>
      <c r="AQ89" s="79">
        <v>0</v>
      </c>
      <c r="AR89" s="79">
        <v>0</v>
      </c>
      <c r="AS89" s="79"/>
      <c r="AT89" s="79"/>
      <c r="AU89" s="79"/>
      <c r="AV89" s="79"/>
      <c r="AW89" s="79"/>
      <c r="AX89" s="79"/>
      <c r="AY89" s="79"/>
      <c r="AZ89" s="79"/>
      <c r="BA89">
        <v>40</v>
      </c>
      <c r="BB89" s="78" t="str">
        <f>REPLACE(INDEX(GroupVertices[Group],MATCH(Edges24[[#This Row],[Vertex 1]],GroupVertices[Vertex],0)),1,1,"")</f>
        <v>2</v>
      </c>
      <c r="BC89" s="78" t="str">
        <f>REPLACE(INDEX(GroupVertices[Group],MATCH(Edges24[[#This Row],[Vertex 2]],GroupVertices[Vertex],0)),1,1,"")</f>
        <v>2</v>
      </c>
      <c r="BD89" s="48">
        <v>0</v>
      </c>
      <c r="BE89" s="49">
        <v>0</v>
      </c>
      <c r="BF89" s="48">
        <v>1</v>
      </c>
      <c r="BG89" s="49">
        <v>2.3255813953488373</v>
      </c>
      <c r="BH89" s="48">
        <v>0</v>
      </c>
      <c r="BI89" s="49">
        <v>0</v>
      </c>
      <c r="BJ89" s="48">
        <v>42</v>
      </c>
      <c r="BK89" s="49">
        <v>97.67441860465117</v>
      </c>
      <c r="BL89" s="48">
        <v>43</v>
      </c>
    </row>
    <row r="90" spans="1:64" ht="15">
      <c r="A90" s="64" t="s">
        <v>237</v>
      </c>
      <c r="B90" s="64" t="s">
        <v>237</v>
      </c>
      <c r="C90" s="65"/>
      <c r="D90" s="66"/>
      <c r="E90" s="67"/>
      <c r="F90" s="68"/>
      <c r="G90" s="65"/>
      <c r="H90" s="69"/>
      <c r="I90" s="70"/>
      <c r="J90" s="70"/>
      <c r="K90" s="34" t="s">
        <v>65</v>
      </c>
      <c r="L90" s="77">
        <v>314</v>
      </c>
      <c r="M90" s="77"/>
      <c r="N90" s="72"/>
      <c r="O90" s="79" t="s">
        <v>176</v>
      </c>
      <c r="P90" s="81">
        <v>43413.86357638889</v>
      </c>
      <c r="Q90" s="79" t="s">
        <v>379</v>
      </c>
      <c r="R90" s="83" t="s">
        <v>446</v>
      </c>
      <c r="S90" s="79" t="s">
        <v>462</v>
      </c>
      <c r="T90" s="79" t="s">
        <v>471</v>
      </c>
      <c r="U90" s="79"/>
      <c r="V90" s="83" t="s">
        <v>583</v>
      </c>
      <c r="W90" s="81">
        <v>43413.86357638889</v>
      </c>
      <c r="X90" s="83" t="s">
        <v>671</v>
      </c>
      <c r="Y90" s="79"/>
      <c r="Z90" s="79"/>
      <c r="AA90" s="82" t="s">
        <v>796</v>
      </c>
      <c r="AB90" s="79"/>
      <c r="AC90" s="79" t="b">
        <v>0</v>
      </c>
      <c r="AD90" s="79">
        <v>0</v>
      </c>
      <c r="AE90" s="82" t="s">
        <v>837</v>
      </c>
      <c r="AF90" s="79" t="b">
        <v>0</v>
      </c>
      <c r="AG90" s="79" t="s">
        <v>850</v>
      </c>
      <c r="AH90" s="79"/>
      <c r="AI90" s="82" t="s">
        <v>837</v>
      </c>
      <c r="AJ90" s="79" t="b">
        <v>0</v>
      </c>
      <c r="AK90" s="79">
        <v>0</v>
      </c>
      <c r="AL90" s="82" t="s">
        <v>837</v>
      </c>
      <c r="AM90" s="79" t="s">
        <v>859</v>
      </c>
      <c r="AN90" s="79" t="b">
        <v>0</v>
      </c>
      <c r="AO90" s="82" t="s">
        <v>796</v>
      </c>
      <c r="AP90" s="79" t="s">
        <v>176</v>
      </c>
      <c r="AQ90" s="79">
        <v>0</v>
      </c>
      <c r="AR90" s="79">
        <v>0</v>
      </c>
      <c r="AS90" s="79"/>
      <c r="AT90" s="79"/>
      <c r="AU90" s="79"/>
      <c r="AV90" s="79"/>
      <c r="AW90" s="79"/>
      <c r="AX90" s="79"/>
      <c r="AY90" s="79"/>
      <c r="AZ90" s="79"/>
      <c r="BA90">
        <v>40</v>
      </c>
      <c r="BB90" s="78" t="str">
        <f>REPLACE(INDEX(GroupVertices[Group],MATCH(Edges24[[#This Row],[Vertex 1]],GroupVertices[Vertex],0)),1,1,"")</f>
        <v>2</v>
      </c>
      <c r="BC90" s="78" t="str">
        <f>REPLACE(INDEX(GroupVertices[Group],MATCH(Edges24[[#This Row],[Vertex 2]],GroupVertices[Vertex],0)),1,1,"")</f>
        <v>2</v>
      </c>
      <c r="BD90" s="48">
        <v>1</v>
      </c>
      <c r="BE90" s="49">
        <v>2.7777777777777777</v>
      </c>
      <c r="BF90" s="48">
        <v>0</v>
      </c>
      <c r="BG90" s="49">
        <v>0</v>
      </c>
      <c r="BH90" s="48">
        <v>0</v>
      </c>
      <c r="BI90" s="49">
        <v>0</v>
      </c>
      <c r="BJ90" s="48">
        <v>35</v>
      </c>
      <c r="BK90" s="49">
        <v>97.22222222222223</v>
      </c>
      <c r="BL90" s="48">
        <v>36</v>
      </c>
    </row>
    <row r="91" spans="1:64" ht="15">
      <c r="A91" s="64" t="s">
        <v>237</v>
      </c>
      <c r="B91" s="64" t="s">
        <v>237</v>
      </c>
      <c r="C91" s="65"/>
      <c r="D91" s="66"/>
      <c r="E91" s="67"/>
      <c r="F91" s="68"/>
      <c r="G91" s="65"/>
      <c r="H91" s="69"/>
      <c r="I91" s="70"/>
      <c r="J91" s="70"/>
      <c r="K91" s="34" t="s">
        <v>65</v>
      </c>
      <c r="L91" s="77">
        <v>315</v>
      </c>
      <c r="M91" s="77"/>
      <c r="N91" s="72"/>
      <c r="O91" s="79" t="s">
        <v>176</v>
      </c>
      <c r="P91" s="81">
        <v>43417.83241898148</v>
      </c>
      <c r="Q91" s="79" t="s">
        <v>380</v>
      </c>
      <c r="R91" s="79"/>
      <c r="S91" s="79"/>
      <c r="T91" s="79" t="s">
        <v>506</v>
      </c>
      <c r="U91" s="83" t="s">
        <v>536</v>
      </c>
      <c r="V91" s="83" t="s">
        <v>536</v>
      </c>
      <c r="W91" s="81">
        <v>43417.83241898148</v>
      </c>
      <c r="X91" s="83" t="s">
        <v>672</v>
      </c>
      <c r="Y91" s="79"/>
      <c r="Z91" s="79"/>
      <c r="AA91" s="82" t="s">
        <v>797</v>
      </c>
      <c r="AB91" s="79"/>
      <c r="AC91" s="79" t="b">
        <v>0</v>
      </c>
      <c r="AD91" s="79">
        <v>1</v>
      </c>
      <c r="AE91" s="82" t="s">
        <v>837</v>
      </c>
      <c r="AF91" s="79" t="b">
        <v>0</v>
      </c>
      <c r="AG91" s="79" t="s">
        <v>850</v>
      </c>
      <c r="AH91" s="79"/>
      <c r="AI91" s="82" t="s">
        <v>837</v>
      </c>
      <c r="AJ91" s="79" t="b">
        <v>0</v>
      </c>
      <c r="AK91" s="79">
        <v>1</v>
      </c>
      <c r="AL91" s="82" t="s">
        <v>837</v>
      </c>
      <c r="AM91" s="79" t="s">
        <v>859</v>
      </c>
      <c r="AN91" s="79" t="b">
        <v>0</v>
      </c>
      <c r="AO91" s="82" t="s">
        <v>797</v>
      </c>
      <c r="AP91" s="79" t="s">
        <v>176</v>
      </c>
      <c r="AQ91" s="79">
        <v>0</v>
      </c>
      <c r="AR91" s="79">
        <v>0</v>
      </c>
      <c r="AS91" s="79"/>
      <c r="AT91" s="79"/>
      <c r="AU91" s="79"/>
      <c r="AV91" s="79"/>
      <c r="AW91" s="79"/>
      <c r="AX91" s="79"/>
      <c r="AY91" s="79"/>
      <c r="AZ91" s="79"/>
      <c r="BA91">
        <v>40</v>
      </c>
      <c r="BB91" s="78" t="str">
        <f>REPLACE(INDEX(GroupVertices[Group],MATCH(Edges24[[#This Row],[Vertex 1]],GroupVertices[Vertex],0)),1,1,"")</f>
        <v>2</v>
      </c>
      <c r="BC91" s="78" t="str">
        <f>REPLACE(INDEX(GroupVertices[Group],MATCH(Edges24[[#This Row],[Vertex 2]],GroupVertices[Vertex],0)),1,1,"")</f>
        <v>2</v>
      </c>
      <c r="BD91" s="48">
        <v>2</v>
      </c>
      <c r="BE91" s="49">
        <v>6.25</v>
      </c>
      <c r="BF91" s="48">
        <v>0</v>
      </c>
      <c r="BG91" s="49">
        <v>0</v>
      </c>
      <c r="BH91" s="48">
        <v>0</v>
      </c>
      <c r="BI91" s="49">
        <v>0</v>
      </c>
      <c r="BJ91" s="48">
        <v>30</v>
      </c>
      <c r="BK91" s="49">
        <v>93.75</v>
      </c>
      <c r="BL91" s="48">
        <v>32</v>
      </c>
    </row>
    <row r="92" spans="1:64" ht="15">
      <c r="A92" s="64" t="s">
        <v>237</v>
      </c>
      <c r="B92" s="64" t="s">
        <v>237</v>
      </c>
      <c r="C92" s="65"/>
      <c r="D92" s="66"/>
      <c r="E92" s="67"/>
      <c r="F92" s="68"/>
      <c r="G92" s="65"/>
      <c r="H92" s="69"/>
      <c r="I92" s="70"/>
      <c r="J92" s="70"/>
      <c r="K92" s="34" t="s">
        <v>65</v>
      </c>
      <c r="L92" s="77">
        <v>316</v>
      </c>
      <c r="M92" s="77"/>
      <c r="N92" s="72"/>
      <c r="O92" s="79" t="s">
        <v>176</v>
      </c>
      <c r="P92" s="81">
        <v>43418.827199074076</v>
      </c>
      <c r="Q92" s="79" t="s">
        <v>381</v>
      </c>
      <c r="R92" s="83" t="s">
        <v>447</v>
      </c>
      <c r="S92" s="79" t="s">
        <v>460</v>
      </c>
      <c r="T92" s="79" t="s">
        <v>471</v>
      </c>
      <c r="U92" s="79"/>
      <c r="V92" s="83" t="s">
        <v>583</v>
      </c>
      <c r="W92" s="81">
        <v>43418.827199074076</v>
      </c>
      <c r="X92" s="83" t="s">
        <v>673</v>
      </c>
      <c r="Y92" s="79"/>
      <c r="Z92" s="79"/>
      <c r="AA92" s="82" t="s">
        <v>798</v>
      </c>
      <c r="AB92" s="79"/>
      <c r="AC92" s="79" t="b">
        <v>0</v>
      </c>
      <c r="AD92" s="79">
        <v>0</v>
      </c>
      <c r="AE92" s="82" t="s">
        <v>837</v>
      </c>
      <c r="AF92" s="79" t="b">
        <v>0</v>
      </c>
      <c r="AG92" s="79" t="s">
        <v>850</v>
      </c>
      <c r="AH92" s="79"/>
      <c r="AI92" s="82" t="s">
        <v>837</v>
      </c>
      <c r="AJ92" s="79" t="b">
        <v>0</v>
      </c>
      <c r="AK92" s="79">
        <v>0</v>
      </c>
      <c r="AL92" s="82" t="s">
        <v>837</v>
      </c>
      <c r="AM92" s="79" t="s">
        <v>859</v>
      </c>
      <c r="AN92" s="79" t="b">
        <v>0</v>
      </c>
      <c r="AO92" s="82" t="s">
        <v>798</v>
      </c>
      <c r="AP92" s="79" t="s">
        <v>176</v>
      </c>
      <c r="AQ92" s="79">
        <v>0</v>
      </c>
      <c r="AR92" s="79">
        <v>0</v>
      </c>
      <c r="AS92" s="79"/>
      <c r="AT92" s="79"/>
      <c r="AU92" s="79"/>
      <c r="AV92" s="79"/>
      <c r="AW92" s="79"/>
      <c r="AX92" s="79"/>
      <c r="AY92" s="79"/>
      <c r="AZ92" s="79"/>
      <c r="BA92">
        <v>40</v>
      </c>
      <c r="BB92" s="78" t="str">
        <f>REPLACE(INDEX(GroupVertices[Group],MATCH(Edges24[[#This Row],[Vertex 1]],GroupVertices[Vertex],0)),1,1,"")</f>
        <v>2</v>
      </c>
      <c r="BC92" s="78" t="str">
        <f>REPLACE(INDEX(GroupVertices[Group],MATCH(Edges24[[#This Row],[Vertex 2]],GroupVertices[Vertex],0)),1,1,"")</f>
        <v>2</v>
      </c>
      <c r="BD92" s="48">
        <v>7</v>
      </c>
      <c r="BE92" s="49">
        <v>17.94871794871795</v>
      </c>
      <c r="BF92" s="48">
        <v>0</v>
      </c>
      <c r="BG92" s="49">
        <v>0</v>
      </c>
      <c r="BH92" s="48">
        <v>0</v>
      </c>
      <c r="BI92" s="49">
        <v>0</v>
      </c>
      <c r="BJ92" s="48">
        <v>32</v>
      </c>
      <c r="BK92" s="49">
        <v>82.05128205128206</v>
      </c>
      <c r="BL92" s="48">
        <v>39</v>
      </c>
    </row>
    <row r="93" spans="1:64" ht="15">
      <c r="A93" s="64" t="s">
        <v>237</v>
      </c>
      <c r="B93" s="64" t="s">
        <v>237</v>
      </c>
      <c r="C93" s="65"/>
      <c r="D93" s="66"/>
      <c r="E93" s="67"/>
      <c r="F93" s="68"/>
      <c r="G93" s="65"/>
      <c r="H93" s="69"/>
      <c r="I93" s="70"/>
      <c r="J93" s="70"/>
      <c r="K93" s="34" t="s">
        <v>65</v>
      </c>
      <c r="L93" s="77">
        <v>317</v>
      </c>
      <c r="M93" s="77"/>
      <c r="N93" s="72"/>
      <c r="O93" s="79" t="s">
        <v>176</v>
      </c>
      <c r="P93" s="81">
        <v>43418.860289351855</v>
      </c>
      <c r="Q93" s="79" t="s">
        <v>382</v>
      </c>
      <c r="R93" s="83" t="s">
        <v>448</v>
      </c>
      <c r="S93" s="79" t="s">
        <v>461</v>
      </c>
      <c r="T93" s="79" t="s">
        <v>507</v>
      </c>
      <c r="U93" s="79"/>
      <c r="V93" s="83" t="s">
        <v>583</v>
      </c>
      <c r="W93" s="81">
        <v>43418.860289351855</v>
      </c>
      <c r="X93" s="83" t="s">
        <v>674</v>
      </c>
      <c r="Y93" s="79"/>
      <c r="Z93" s="79"/>
      <c r="AA93" s="82" t="s">
        <v>799</v>
      </c>
      <c r="AB93" s="79"/>
      <c r="AC93" s="79" t="b">
        <v>0</v>
      </c>
      <c r="AD93" s="79">
        <v>2</v>
      </c>
      <c r="AE93" s="82" t="s">
        <v>837</v>
      </c>
      <c r="AF93" s="79" t="b">
        <v>1</v>
      </c>
      <c r="AG93" s="79" t="s">
        <v>850</v>
      </c>
      <c r="AH93" s="79"/>
      <c r="AI93" s="82" t="s">
        <v>854</v>
      </c>
      <c r="AJ93" s="79" t="b">
        <v>0</v>
      </c>
      <c r="AK93" s="79">
        <v>0</v>
      </c>
      <c r="AL93" s="82" t="s">
        <v>837</v>
      </c>
      <c r="AM93" s="79" t="s">
        <v>859</v>
      </c>
      <c r="AN93" s="79" t="b">
        <v>0</v>
      </c>
      <c r="AO93" s="82" t="s">
        <v>799</v>
      </c>
      <c r="AP93" s="79" t="s">
        <v>176</v>
      </c>
      <c r="AQ93" s="79">
        <v>0</v>
      </c>
      <c r="AR93" s="79">
        <v>0</v>
      </c>
      <c r="AS93" s="79"/>
      <c r="AT93" s="79"/>
      <c r="AU93" s="79"/>
      <c r="AV93" s="79"/>
      <c r="AW93" s="79"/>
      <c r="AX93" s="79"/>
      <c r="AY93" s="79"/>
      <c r="AZ93" s="79"/>
      <c r="BA93">
        <v>40</v>
      </c>
      <c r="BB93" s="78" t="str">
        <f>REPLACE(INDEX(GroupVertices[Group],MATCH(Edges24[[#This Row],[Vertex 1]],GroupVertices[Vertex],0)),1,1,"")</f>
        <v>2</v>
      </c>
      <c r="BC93" s="78" t="str">
        <f>REPLACE(INDEX(GroupVertices[Group],MATCH(Edges24[[#This Row],[Vertex 2]],GroupVertices[Vertex],0)),1,1,"")</f>
        <v>2</v>
      </c>
      <c r="BD93" s="48">
        <v>5</v>
      </c>
      <c r="BE93" s="49">
        <v>12.5</v>
      </c>
      <c r="BF93" s="48">
        <v>0</v>
      </c>
      <c r="BG93" s="49">
        <v>0</v>
      </c>
      <c r="BH93" s="48">
        <v>0</v>
      </c>
      <c r="BI93" s="49">
        <v>0</v>
      </c>
      <c r="BJ93" s="48">
        <v>35</v>
      </c>
      <c r="BK93" s="49">
        <v>87.5</v>
      </c>
      <c r="BL93" s="48">
        <v>40</v>
      </c>
    </row>
    <row r="94" spans="1:64" ht="15">
      <c r="A94" s="64" t="s">
        <v>237</v>
      </c>
      <c r="B94" s="64" t="s">
        <v>237</v>
      </c>
      <c r="C94" s="65"/>
      <c r="D94" s="66"/>
      <c r="E94" s="67"/>
      <c r="F94" s="68"/>
      <c r="G94" s="65"/>
      <c r="H94" s="69"/>
      <c r="I94" s="70"/>
      <c r="J94" s="70"/>
      <c r="K94" s="34" t="s">
        <v>65</v>
      </c>
      <c r="L94" s="77">
        <v>318</v>
      </c>
      <c r="M94" s="77"/>
      <c r="N94" s="72"/>
      <c r="O94" s="79" t="s">
        <v>176</v>
      </c>
      <c r="P94" s="81">
        <v>43419.90819444445</v>
      </c>
      <c r="Q94" s="79" t="s">
        <v>383</v>
      </c>
      <c r="R94" s="83" t="s">
        <v>449</v>
      </c>
      <c r="S94" s="79" t="s">
        <v>461</v>
      </c>
      <c r="T94" s="79" t="s">
        <v>477</v>
      </c>
      <c r="U94" s="79"/>
      <c r="V94" s="83" t="s">
        <v>583</v>
      </c>
      <c r="W94" s="81">
        <v>43419.90819444445</v>
      </c>
      <c r="X94" s="83" t="s">
        <v>675</v>
      </c>
      <c r="Y94" s="79"/>
      <c r="Z94" s="79"/>
      <c r="AA94" s="82" t="s">
        <v>800</v>
      </c>
      <c r="AB94" s="79"/>
      <c r="AC94" s="79" t="b">
        <v>0</v>
      </c>
      <c r="AD94" s="79">
        <v>0</v>
      </c>
      <c r="AE94" s="82" t="s">
        <v>837</v>
      </c>
      <c r="AF94" s="79" t="b">
        <v>1</v>
      </c>
      <c r="AG94" s="79" t="s">
        <v>851</v>
      </c>
      <c r="AH94" s="79"/>
      <c r="AI94" s="82" t="s">
        <v>855</v>
      </c>
      <c r="AJ94" s="79" t="b">
        <v>0</v>
      </c>
      <c r="AK94" s="79">
        <v>0</v>
      </c>
      <c r="AL94" s="82" t="s">
        <v>837</v>
      </c>
      <c r="AM94" s="79" t="s">
        <v>859</v>
      </c>
      <c r="AN94" s="79" t="b">
        <v>0</v>
      </c>
      <c r="AO94" s="82" t="s">
        <v>800</v>
      </c>
      <c r="AP94" s="79" t="s">
        <v>176</v>
      </c>
      <c r="AQ94" s="79">
        <v>0</v>
      </c>
      <c r="AR94" s="79">
        <v>0</v>
      </c>
      <c r="AS94" s="79"/>
      <c r="AT94" s="79"/>
      <c r="AU94" s="79"/>
      <c r="AV94" s="79"/>
      <c r="AW94" s="79"/>
      <c r="AX94" s="79"/>
      <c r="AY94" s="79"/>
      <c r="AZ94" s="79"/>
      <c r="BA94">
        <v>40</v>
      </c>
      <c r="BB94" s="78" t="str">
        <f>REPLACE(INDEX(GroupVertices[Group],MATCH(Edges24[[#This Row],[Vertex 1]],GroupVertices[Vertex],0)),1,1,"")</f>
        <v>2</v>
      </c>
      <c r="BC94" s="78" t="str">
        <f>REPLACE(INDEX(GroupVertices[Group],MATCH(Edges24[[#This Row],[Vertex 2]],GroupVertices[Vertex],0)),1,1,"")</f>
        <v>2</v>
      </c>
      <c r="BD94" s="48">
        <v>0</v>
      </c>
      <c r="BE94" s="49">
        <v>0</v>
      </c>
      <c r="BF94" s="48">
        <v>0</v>
      </c>
      <c r="BG94" s="49">
        <v>0</v>
      </c>
      <c r="BH94" s="48">
        <v>0</v>
      </c>
      <c r="BI94" s="49">
        <v>0</v>
      </c>
      <c r="BJ94" s="48">
        <v>1</v>
      </c>
      <c r="BK94" s="49">
        <v>100</v>
      </c>
      <c r="BL94" s="48">
        <v>1</v>
      </c>
    </row>
    <row r="95" spans="1:64" ht="15">
      <c r="A95" s="64" t="s">
        <v>237</v>
      </c>
      <c r="B95" s="64" t="s">
        <v>237</v>
      </c>
      <c r="C95" s="65"/>
      <c r="D95" s="66"/>
      <c r="E95" s="67"/>
      <c r="F95" s="68"/>
      <c r="G95" s="65"/>
      <c r="H95" s="69"/>
      <c r="I95" s="70"/>
      <c r="J95" s="70"/>
      <c r="K95" s="34" t="s">
        <v>65</v>
      </c>
      <c r="L95" s="77">
        <v>319</v>
      </c>
      <c r="M95" s="77"/>
      <c r="N95" s="72"/>
      <c r="O95" s="79" t="s">
        <v>176</v>
      </c>
      <c r="P95" s="81">
        <v>43423.73324074074</v>
      </c>
      <c r="Q95" s="79" t="s">
        <v>384</v>
      </c>
      <c r="R95" s="79" t="s">
        <v>450</v>
      </c>
      <c r="S95" s="79" t="s">
        <v>464</v>
      </c>
      <c r="T95" s="79" t="s">
        <v>477</v>
      </c>
      <c r="U95" s="83" t="s">
        <v>537</v>
      </c>
      <c r="V95" s="83" t="s">
        <v>537</v>
      </c>
      <c r="W95" s="81">
        <v>43423.73324074074</v>
      </c>
      <c r="X95" s="83" t="s">
        <v>676</v>
      </c>
      <c r="Y95" s="79"/>
      <c r="Z95" s="79"/>
      <c r="AA95" s="82" t="s">
        <v>801</v>
      </c>
      <c r="AB95" s="79"/>
      <c r="AC95" s="79" t="b">
        <v>0</v>
      </c>
      <c r="AD95" s="79">
        <v>1</v>
      </c>
      <c r="AE95" s="82" t="s">
        <v>837</v>
      </c>
      <c r="AF95" s="79" t="b">
        <v>0</v>
      </c>
      <c r="AG95" s="79" t="s">
        <v>850</v>
      </c>
      <c r="AH95" s="79"/>
      <c r="AI95" s="82" t="s">
        <v>837</v>
      </c>
      <c r="AJ95" s="79" t="b">
        <v>0</v>
      </c>
      <c r="AK95" s="79">
        <v>2</v>
      </c>
      <c r="AL95" s="82" t="s">
        <v>837</v>
      </c>
      <c r="AM95" s="79" t="s">
        <v>859</v>
      </c>
      <c r="AN95" s="79" t="b">
        <v>0</v>
      </c>
      <c r="AO95" s="82" t="s">
        <v>801</v>
      </c>
      <c r="AP95" s="79" t="s">
        <v>176</v>
      </c>
      <c r="AQ95" s="79">
        <v>0</v>
      </c>
      <c r="AR95" s="79">
        <v>0</v>
      </c>
      <c r="AS95" s="79"/>
      <c r="AT95" s="79"/>
      <c r="AU95" s="79"/>
      <c r="AV95" s="79"/>
      <c r="AW95" s="79"/>
      <c r="AX95" s="79"/>
      <c r="AY95" s="79"/>
      <c r="AZ95" s="79"/>
      <c r="BA95">
        <v>40</v>
      </c>
      <c r="BB95" s="78" t="str">
        <f>REPLACE(INDEX(GroupVertices[Group],MATCH(Edges24[[#This Row],[Vertex 1]],GroupVertices[Vertex],0)),1,1,"")</f>
        <v>2</v>
      </c>
      <c r="BC95" s="78" t="str">
        <f>REPLACE(INDEX(GroupVertices[Group],MATCH(Edges24[[#This Row],[Vertex 2]],GroupVertices[Vertex],0)),1,1,"")</f>
        <v>2</v>
      </c>
      <c r="BD95" s="48">
        <v>2</v>
      </c>
      <c r="BE95" s="49">
        <v>5.128205128205129</v>
      </c>
      <c r="BF95" s="48">
        <v>3</v>
      </c>
      <c r="BG95" s="49">
        <v>7.6923076923076925</v>
      </c>
      <c r="BH95" s="48">
        <v>0</v>
      </c>
      <c r="BI95" s="49">
        <v>0</v>
      </c>
      <c r="BJ95" s="48">
        <v>34</v>
      </c>
      <c r="BK95" s="49">
        <v>87.17948717948718</v>
      </c>
      <c r="BL95" s="48">
        <v>39</v>
      </c>
    </row>
    <row r="96" spans="1:64" ht="15">
      <c r="A96" s="64" t="s">
        <v>237</v>
      </c>
      <c r="B96" s="64" t="s">
        <v>237</v>
      </c>
      <c r="C96" s="65"/>
      <c r="D96" s="66"/>
      <c r="E96" s="67"/>
      <c r="F96" s="68"/>
      <c r="G96" s="65"/>
      <c r="H96" s="69"/>
      <c r="I96" s="70"/>
      <c r="J96" s="70"/>
      <c r="K96" s="34" t="s">
        <v>65</v>
      </c>
      <c r="L96" s="77">
        <v>320</v>
      </c>
      <c r="M96" s="77"/>
      <c r="N96" s="72"/>
      <c r="O96" s="79" t="s">
        <v>176</v>
      </c>
      <c r="P96" s="81">
        <v>43428.58378472222</v>
      </c>
      <c r="Q96" s="79" t="s">
        <v>385</v>
      </c>
      <c r="R96" s="79"/>
      <c r="S96" s="79"/>
      <c r="T96" s="79" t="s">
        <v>477</v>
      </c>
      <c r="U96" s="83" t="s">
        <v>538</v>
      </c>
      <c r="V96" s="83" t="s">
        <v>538</v>
      </c>
      <c r="W96" s="81">
        <v>43428.58378472222</v>
      </c>
      <c r="X96" s="83" t="s">
        <v>677</v>
      </c>
      <c r="Y96" s="79"/>
      <c r="Z96" s="79"/>
      <c r="AA96" s="82" t="s">
        <v>802</v>
      </c>
      <c r="AB96" s="79"/>
      <c r="AC96" s="79" t="b">
        <v>0</v>
      </c>
      <c r="AD96" s="79">
        <v>1</v>
      </c>
      <c r="AE96" s="82" t="s">
        <v>837</v>
      </c>
      <c r="AF96" s="79" t="b">
        <v>0</v>
      </c>
      <c r="AG96" s="79" t="s">
        <v>850</v>
      </c>
      <c r="AH96" s="79"/>
      <c r="AI96" s="82" t="s">
        <v>837</v>
      </c>
      <c r="AJ96" s="79" t="b">
        <v>0</v>
      </c>
      <c r="AK96" s="79">
        <v>0</v>
      </c>
      <c r="AL96" s="82" t="s">
        <v>837</v>
      </c>
      <c r="AM96" s="79" t="s">
        <v>864</v>
      </c>
      <c r="AN96" s="79" t="b">
        <v>0</v>
      </c>
      <c r="AO96" s="82" t="s">
        <v>802</v>
      </c>
      <c r="AP96" s="79" t="s">
        <v>176</v>
      </c>
      <c r="AQ96" s="79">
        <v>0</v>
      </c>
      <c r="AR96" s="79">
        <v>0</v>
      </c>
      <c r="AS96" s="79"/>
      <c r="AT96" s="79"/>
      <c r="AU96" s="79"/>
      <c r="AV96" s="79"/>
      <c r="AW96" s="79"/>
      <c r="AX96" s="79"/>
      <c r="AY96" s="79"/>
      <c r="AZ96" s="79"/>
      <c r="BA96">
        <v>40</v>
      </c>
      <c r="BB96" s="78" t="str">
        <f>REPLACE(INDEX(GroupVertices[Group],MATCH(Edges24[[#This Row],[Vertex 1]],GroupVertices[Vertex],0)),1,1,"")</f>
        <v>2</v>
      </c>
      <c r="BC96" s="78" t="str">
        <f>REPLACE(INDEX(GroupVertices[Group],MATCH(Edges24[[#This Row],[Vertex 2]],GroupVertices[Vertex],0)),1,1,"")</f>
        <v>2</v>
      </c>
      <c r="BD96" s="48">
        <v>2</v>
      </c>
      <c r="BE96" s="49">
        <v>4.444444444444445</v>
      </c>
      <c r="BF96" s="48">
        <v>0</v>
      </c>
      <c r="BG96" s="49">
        <v>0</v>
      </c>
      <c r="BH96" s="48">
        <v>0</v>
      </c>
      <c r="BI96" s="49">
        <v>0</v>
      </c>
      <c r="BJ96" s="48">
        <v>43</v>
      </c>
      <c r="BK96" s="49">
        <v>95.55555555555556</v>
      </c>
      <c r="BL96" s="48">
        <v>45</v>
      </c>
    </row>
    <row r="97" spans="1:64" ht="15">
      <c r="A97" s="64" t="s">
        <v>237</v>
      </c>
      <c r="B97" s="64" t="s">
        <v>237</v>
      </c>
      <c r="C97" s="65"/>
      <c r="D97" s="66"/>
      <c r="E97" s="67"/>
      <c r="F97" s="68"/>
      <c r="G97" s="65"/>
      <c r="H97" s="69"/>
      <c r="I97" s="70"/>
      <c r="J97" s="70"/>
      <c r="K97" s="34" t="s">
        <v>65</v>
      </c>
      <c r="L97" s="77">
        <v>321</v>
      </c>
      <c r="M97" s="77"/>
      <c r="N97" s="72"/>
      <c r="O97" s="79" t="s">
        <v>176</v>
      </c>
      <c r="P97" s="81">
        <v>43430.604375</v>
      </c>
      <c r="Q97" s="82" t="s">
        <v>386</v>
      </c>
      <c r="R97" s="79"/>
      <c r="S97" s="79"/>
      <c r="T97" s="79" t="s">
        <v>508</v>
      </c>
      <c r="U97" s="83" t="s">
        <v>539</v>
      </c>
      <c r="V97" s="83" t="s">
        <v>539</v>
      </c>
      <c r="W97" s="81">
        <v>43430.604375</v>
      </c>
      <c r="X97" s="83" t="s">
        <v>678</v>
      </c>
      <c r="Y97" s="79"/>
      <c r="Z97" s="79"/>
      <c r="AA97" s="82" t="s">
        <v>803</v>
      </c>
      <c r="AB97" s="79"/>
      <c r="AC97" s="79" t="b">
        <v>0</v>
      </c>
      <c r="AD97" s="79">
        <v>0</v>
      </c>
      <c r="AE97" s="82" t="s">
        <v>837</v>
      </c>
      <c r="AF97" s="79" t="b">
        <v>0</v>
      </c>
      <c r="AG97" s="79" t="s">
        <v>850</v>
      </c>
      <c r="AH97" s="79"/>
      <c r="AI97" s="82" t="s">
        <v>837</v>
      </c>
      <c r="AJ97" s="79" t="b">
        <v>0</v>
      </c>
      <c r="AK97" s="79">
        <v>0</v>
      </c>
      <c r="AL97" s="82" t="s">
        <v>837</v>
      </c>
      <c r="AM97" s="79" t="s">
        <v>864</v>
      </c>
      <c r="AN97" s="79" t="b">
        <v>0</v>
      </c>
      <c r="AO97" s="82" t="s">
        <v>803</v>
      </c>
      <c r="AP97" s="79" t="s">
        <v>176</v>
      </c>
      <c r="AQ97" s="79">
        <v>0</v>
      </c>
      <c r="AR97" s="79">
        <v>0</v>
      </c>
      <c r="AS97" s="79"/>
      <c r="AT97" s="79"/>
      <c r="AU97" s="79"/>
      <c r="AV97" s="79"/>
      <c r="AW97" s="79"/>
      <c r="AX97" s="79"/>
      <c r="AY97" s="79"/>
      <c r="AZ97" s="79"/>
      <c r="BA97">
        <v>40</v>
      </c>
      <c r="BB97" s="78" t="str">
        <f>REPLACE(INDEX(GroupVertices[Group],MATCH(Edges24[[#This Row],[Vertex 1]],GroupVertices[Vertex],0)),1,1,"")</f>
        <v>2</v>
      </c>
      <c r="BC97" s="78" t="str">
        <f>REPLACE(INDEX(GroupVertices[Group],MATCH(Edges24[[#This Row],[Vertex 2]],GroupVertices[Vertex],0)),1,1,"")</f>
        <v>2</v>
      </c>
      <c r="BD97" s="48">
        <v>1</v>
      </c>
      <c r="BE97" s="49">
        <v>5.882352941176471</v>
      </c>
      <c r="BF97" s="48">
        <v>0</v>
      </c>
      <c r="BG97" s="49">
        <v>0</v>
      </c>
      <c r="BH97" s="48">
        <v>0</v>
      </c>
      <c r="BI97" s="49">
        <v>0</v>
      </c>
      <c r="BJ97" s="48">
        <v>16</v>
      </c>
      <c r="BK97" s="49">
        <v>94.11764705882354</v>
      </c>
      <c r="BL97" s="48">
        <v>17</v>
      </c>
    </row>
    <row r="98" spans="1:64" ht="15">
      <c r="A98" s="64" t="s">
        <v>237</v>
      </c>
      <c r="B98" s="64" t="s">
        <v>237</v>
      </c>
      <c r="C98" s="65"/>
      <c r="D98" s="66"/>
      <c r="E98" s="67"/>
      <c r="F98" s="68"/>
      <c r="G98" s="65"/>
      <c r="H98" s="69"/>
      <c r="I98" s="70"/>
      <c r="J98" s="70"/>
      <c r="K98" s="34" t="s">
        <v>65</v>
      </c>
      <c r="L98" s="77">
        <v>322</v>
      </c>
      <c r="M98" s="77"/>
      <c r="N98" s="72"/>
      <c r="O98" s="79" t="s">
        <v>176</v>
      </c>
      <c r="P98" s="81">
        <v>43432.58357638889</v>
      </c>
      <c r="Q98" s="79" t="s">
        <v>387</v>
      </c>
      <c r="R98" s="79"/>
      <c r="S98" s="79"/>
      <c r="T98" s="79" t="s">
        <v>501</v>
      </c>
      <c r="U98" s="83" t="s">
        <v>530</v>
      </c>
      <c r="V98" s="83" t="s">
        <v>530</v>
      </c>
      <c r="W98" s="81">
        <v>43432.58357638889</v>
      </c>
      <c r="X98" s="83" t="s">
        <v>679</v>
      </c>
      <c r="Y98" s="79"/>
      <c r="Z98" s="79"/>
      <c r="AA98" s="82" t="s">
        <v>804</v>
      </c>
      <c r="AB98" s="79"/>
      <c r="AC98" s="79" t="b">
        <v>0</v>
      </c>
      <c r="AD98" s="79">
        <v>2</v>
      </c>
      <c r="AE98" s="82" t="s">
        <v>837</v>
      </c>
      <c r="AF98" s="79" t="b">
        <v>0</v>
      </c>
      <c r="AG98" s="79" t="s">
        <v>850</v>
      </c>
      <c r="AH98" s="79"/>
      <c r="AI98" s="82" t="s">
        <v>837</v>
      </c>
      <c r="AJ98" s="79" t="b">
        <v>0</v>
      </c>
      <c r="AK98" s="79">
        <v>1</v>
      </c>
      <c r="AL98" s="82" t="s">
        <v>837</v>
      </c>
      <c r="AM98" s="79" t="s">
        <v>864</v>
      </c>
      <c r="AN98" s="79" t="b">
        <v>0</v>
      </c>
      <c r="AO98" s="82" t="s">
        <v>804</v>
      </c>
      <c r="AP98" s="79" t="s">
        <v>176</v>
      </c>
      <c r="AQ98" s="79">
        <v>0</v>
      </c>
      <c r="AR98" s="79">
        <v>0</v>
      </c>
      <c r="AS98" s="79"/>
      <c r="AT98" s="79"/>
      <c r="AU98" s="79"/>
      <c r="AV98" s="79"/>
      <c r="AW98" s="79"/>
      <c r="AX98" s="79"/>
      <c r="AY98" s="79"/>
      <c r="AZ98" s="79"/>
      <c r="BA98">
        <v>40</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8</v>
      </c>
      <c r="BK98" s="49">
        <v>100</v>
      </c>
      <c r="BL98" s="48">
        <v>8</v>
      </c>
    </row>
    <row r="99" spans="1:64" ht="15">
      <c r="A99" s="64" t="s">
        <v>237</v>
      </c>
      <c r="B99" s="64" t="s">
        <v>237</v>
      </c>
      <c r="C99" s="65"/>
      <c r="D99" s="66"/>
      <c r="E99" s="67"/>
      <c r="F99" s="68"/>
      <c r="G99" s="65"/>
      <c r="H99" s="69"/>
      <c r="I99" s="70"/>
      <c r="J99" s="70"/>
      <c r="K99" s="34" t="s">
        <v>65</v>
      </c>
      <c r="L99" s="77">
        <v>323</v>
      </c>
      <c r="M99" s="77"/>
      <c r="N99" s="72"/>
      <c r="O99" s="79" t="s">
        <v>176</v>
      </c>
      <c r="P99" s="81">
        <v>43432.66694444444</v>
      </c>
      <c r="Q99" s="79" t="s">
        <v>388</v>
      </c>
      <c r="R99" s="79"/>
      <c r="S99" s="79"/>
      <c r="T99" s="79" t="s">
        <v>477</v>
      </c>
      <c r="U99" s="83" t="s">
        <v>540</v>
      </c>
      <c r="V99" s="83" t="s">
        <v>540</v>
      </c>
      <c r="W99" s="81">
        <v>43432.66694444444</v>
      </c>
      <c r="X99" s="83" t="s">
        <v>680</v>
      </c>
      <c r="Y99" s="79"/>
      <c r="Z99" s="79"/>
      <c r="AA99" s="82" t="s">
        <v>805</v>
      </c>
      <c r="AB99" s="79"/>
      <c r="AC99" s="79" t="b">
        <v>0</v>
      </c>
      <c r="AD99" s="79">
        <v>2</v>
      </c>
      <c r="AE99" s="82" t="s">
        <v>837</v>
      </c>
      <c r="AF99" s="79" t="b">
        <v>0</v>
      </c>
      <c r="AG99" s="79" t="s">
        <v>850</v>
      </c>
      <c r="AH99" s="79"/>
      <c r="AI99" s="82" t="s">
        <v>837</v>
      </c>
      <c r="AJ99" s="79" t="b">
        <v>0</v>
      </c>
      <c r="AK99" s="79">
        <v>0</v>
      </c>
      <c r="AL99" s="82" t="s">
        <v>837</v>
      </c>
      <c r="AM99" s="79" t="s">
        <v>864</v>
      </c>
      <c r="AN99" s="79" t="b">
        <v>0</v>
      </c>
      <c r="AO99" s="82" t="s">
        <v>805</v>
      </c>
      <c r="AP99" s="79" t="s">
        <v>176</v>
      </c>
      <c r="AQ99" s="79">
        <v>0</v>
      </c>
      <c r="AR99" s="79">
        <v>0</v>
      </c>
      <c r="AS99" s="79"/>
      <c r="AT99" s="79"/>
      <c r="AU99" s="79"/>
      <c r="AV99" s="79"/>
      <c r="AW99" s="79"/>
      <c r="AX99" s="79"/>
      <c r="AY99" s="79"/>
      <c r="AZ99" s="79"/>
      <c r="BA99">
        <v>40</v>
      </c>
      <c r="BB99" s="78" t="str">
        <f>REPLACE(INDEX(GroupVertices[Group],MATCH(Edges24[[#This Row],[Vertex 1]],GroupVertices[Vertex],0)),1,1,"")</f>
        <v>2</v>
      </c>
      <c r="BC99" s="78" t="str">
        <f>REPLACE(INDEX(GroupVertices[Group],MATCH(Edges24[[#This Row],[Vertex 2]],GroupVertices[Vertex],0)),1,1,"")</f>
        <v>2</v>
      </c>
      <c r="BD99" s="48">
        <v>0</v>
      </c>
      <c r="BE99" s="49">
        <v>0</v>
      </c>
      <c r="BF99" s="48">
        <v>2</v>
      </c>
      <c r="BG99" s="49">
        <v>4.878048780487805</v>
      </c>
      <c r="BH99" s="48">
        <v>0</v>
      </c>
      <c r="BI99" s="49">
        <v>0</v>
      </c>
      <c r="BJ99" s="48">
        <v>39</v>
      </c>
      <c r="BK99" s="49">
        <v>95.1219512195122</v>
      </c>
      <c r="BL99" s="48">
        <v>41</v>
      </c>
    </row>
    <row r="100" spans="1:64" ht="15">
      <c r="A100" s="64" t="s">
        <v>237</v>
      </c>
      <c r="B100" s="64" t="s">
        <v>237</v>
      </c>
      <c r="C100" s="65"/>
      <c r="D100" s="66"/>
      <c r="E100" s="67"/>
      <c r="F100" s="68"/>
      <c r="G100" s="65"/>
      <c r="H100" s="69"/>
      <c r="I100" s="70"/>
      <c r="J100" s="70"/>
      <c r="K100" s="34" t="s">
        <v>65</v>
      </c>
      <c r="L100" s="77">
        <v>324</v>
      </c>
      <c r="M100" s="77"/>
      <c r="N100" s="72"/>
      <c r="O100" s="79" t="s">
        <v>176</v>
      </c>
      <c r="P100" s="81">
        <v>43432.71241898148</v>
      </c>
      <c r="Q100" s="79" t="s">
        <v>389</v>
      </c>
      <c r="R100" s="79"/>
      <c r="S100" s="79"/>
      <c r="T100" s="79" t="s">
        <v>477</v>
      </c>
      <c r="U100" s="83" t="s">
        <v>541</v>
      </c>
      <c r="V100" s="83" t="s">
        <v>541</v>
      </c>
      <c r="W100" s="81">
        <v>43432.71241898148</v>
      </c>
      <c r="X100" s="83" t="s">
        <v>681</v>
      </c>
      <c r="Y100" s="79"/>
      <c r="Z100" s="79"/>
      <c r="AA100" s="82" t="s">
        <v>806</v>
      </c>
      <c r="AB100" s="79"/>
      <c r="AC100" s="79" t="b">
        <v>0</v>
      </c>
      <c r="AD100" s="79">
        <v>2</v>
      </c>
      <c r="AE100" s="82" t="s">
        <v>837</v>
      </c>
      <c r="AF100" s="79" t="b">
        <v>0</v>
      </c>
      <c r="AG100" s="79" t="s">
        <v>850</v>
      </c>
      <c r="AH100" s="79"/>
      <c r="AI100" s="82" t="s">
        <v>837</v>
      </c>
      <c r="AJ100" s="79" t="b">
        <v>0</v>
      </c>
      <c r="AK100" s="79">
        <v>0</v>
      </c>
      <c r="AL100" s="82" t="s">
        <v>837</v>
      </c>
      <c r="AM100" s="79" t="s">
        <v>859</v>
      </c>
      <c r="AN100" s="79" t="b">
        <v>0</v>
      </c>
      <c r="AO100" s="82" t="s">
        <v>806</v>
      </c>
      <c r="AP100" s="79" t="s">
        <v>176</v>
      </c>
      <c r="AQ100" s="79">
        <v>0</v>
      </c>
      <c r="AR100" s="79">
        <v>0</v>
      </c>
      <c r="AS100" s="79"/>
      <c r="AT100" s="79"/>
      <c r="AU100" s="79"/>
      <c r="AV100" s="79"/>
      <c r="AW100" s="79"/>
      <c r="AX100" s="79"/>
      <c r="AY100" s="79"/>
      <c r="AZ100" s="79"/>
      <c r="BA100">
        <v>40</v>
      </c>
      <c r="BB100" s="78" t="str">
        <f>REPLACE(INDEX(GroupVertices[Group],MATCH(Edges24[[#This Row],[Vertex 1]],GroupVertices[Vertex],0)),1,1,"")</f>
        <v>2</v>
      </c>
      <c r="BC100" s="78" t="str">
        <f>REPLACE(INDEX(GroupVertices[Group],MATCH(Edges24[[#This Row],[Vertex 2]],GroupVertices[Vertex],0)),1,1,"")</f>
        <v>2</v>
      </c>
      <c r="BD100" s="48">
        <v>1</v>
      </c>
      <c r="BE100" s="49">
        <v>2.5</v>
      </c>
      <c r="BF100" s="48">
        <v>0</v>
      </c>
      <c r="BG100" s="49">
        <v>0</v>
      </c>
      <c r="BH100" s="48">
        <v>0</v>
      </c>
      <c r="BI100" s="49">
        <v>0</v>
      </c>
      <c r="BJ100" s="48">
        <v>39</v>
      </c>
      <c r="BK100" s="49">
        <v>97.5</v>
      </c>
      <c r="BL100" s="48">
        <v>40</v>
      </c>
    </row>
    <row r="101" spans="1:64" ht="15">
      <c r="A101" s="64" t="s">
        <v>237</v>
      </c>
      <c r="B101" s="64" t="s">
        <v>237</v>
      </c>
      <c r="C101" s="65"/>
      <c r="D101" s="66"/>
      <c r="E101" s="67"/>
      <c r="F101" s="68"/>
      <c r="G101" s="65"/>
      <c r="H101" s="69"/>
      <c r="I101" s="70"/>
      <c r="J101" s="70"/>
      <c r="K101" s="34" t="s">
        <v>65</v>
      </c>
      <c r="L101" s="77">
        <v>325</v>
      </c>
      <c r="M101" s="77"/>
      <c r="N101" s="72"/>
      <c r="O101" s="79" t="s">
        <v>176</v>
      </c>
      <c r="P101" s="81">
        <v>43434.62553240741</v>
      </c>
      <c r="Q101" s="79" t="s">
        <v>390</v>
      </c>
      <c r="R101" s="79"/>
      <c r="S101" s="79"/>
      <c r="T101" s="79" t="s">
        <v>477</v>
      </c>
      <c r="U101" s="83" t="s">
        <v>542</v>
      </c>
      <c r="V101" s="83" t="s">
        <v>542</v>
      </c>
      <c r="W101" s="81">
        <v>43434.62553240741</v>
      </c>
      <c r="X101" s="83" t="s">
        <v>682</v>
      </c>
      <c r="Y101" s="79"/>
      <c r="Z101" s="79"/>
      <c r="AA101" s="82" t="s">
        <v>807</v>
      </c>
      <c r="AB101" s="79"/>
      <c r="AC101" s="79" t="b">
        <v>0</v>
      </c>
      <c r="AD101" s="79">
        <v>2</v>
      </c>
      <c r="AE101" s="82" t="s">
        <v>837</v>
      </c>
      <c r="AF101" s="79" t="b">
        <v>0</v>
      </c>
      <c r="AG101" s="79" t="s">
        <v>850</v>
      </c>
      <c r="AH101" s="79"/>
      <c r="AI101" s="82" t="s">
        <v>837</v>
      </c>
      <c r="AJ101" s="79" t="b">
        <v>0</v>
      </c>
      <c r="AK101" s="79">
        <v>0</v>
      </c>
      <c r="AL101" s="82" t="s">
        <v>837</v>
      </c>
      <c r="AM101" s="79" t="s">
        <v>864</v>
      </c>
      <c r="AN101" s="79" t="b">
        <v>0</v>
      </c>
      <c r="AO101" s="82" t="s">
        <v>807</v>
      </c>
      <c r="AP101" s="79" t="s">
        <v>176</v>
      </c>
      <c r="AQ101" s="79">
        <v>0</v>
      </c>
      <c r="AR101" s="79">
        <v>0</v>
      </c>
      <c r="AS101" s="79"/>
      <c r="AT101" s="79"/>
      <c r="AU101" s="79"/>
      <c r="AV101" s="79"/>
      <c r="AW101" s="79"/>
      <c r="AX101" s="79"/>
      <c r="AY101" s="79"/>
      <c r="AZ101" s="79"/>
      <c r="BA101">
        <v>40</v>
      </c>
      <c r="BB101" s="78" t="str">
        <f>REPLACE(INDEX(GroupVertices[Group],MATCH(Edges24[[#This Row],[Vertex 1]],GroupVertices[Vertex],0)),1,1,"")</f>
        <v>2</v>
      </c>
      <c r="BC101" s="78" t="str">
        <f>REPLACE(INDEX(GroupVertices[Group],MATCH(Edges24[[#This Row],[Vertex 2]],GroupVertices[Vertex],0)),1,1,"")</f>
        <v>2</v>
      </c>
      <c r="BD101" s="48">
        <v>1</v>
      </c>
      <c r="BE101" s="49">
        <v>2.3255813953488373</v>
      </c>
      <c r="BF101" s="48">
        <v>0</v>
      </c>
      <c r="BG101" s="49">
        <v>0</v>
      </c>
      <c r="BH101" s="48">
        <v>0</v>
      </c>
      <c r="BI101" s="49">
        <v>0</v>
      </c>
      <c r="BJ101" s="48">
        <v>42</v>
      </c>
      <c r="BK101" s="49">
        <v>97.67441860465117</v>
      </c>
      <c r="BL101" s="48">
        <v>43</v>
      </c>
    </row>
    <row r="102" spans="1:64" ht="15">
      <c r="A102" s="64" t="s">
        <v>237</v>
      </c>
      <c r="B102" s="64" t="s">
        <v>237</v>
      </c>
      <c r="C102" s="65"/>
      <c r="D102" s="66"/>
      <c r="E102" s="67"/>
      <c r="F102" s="68"/>
      <c r="G102" s="65"/>
      <c r="H102" s="69"/>
      <c r="I102" s="70"/>
      <c r="J102" s="70"/>
      <c r="K102" s="34" t="s">
        <v>65</v>
      </c>
      <c r="L102" s="77">
        <v>326</v>
      </c>
      <c r="M102" s="77"/>
      <c r="N102" s="72"/>
      <c r="O102" s="79" t="s">
        <v>176</v>
      </c>
      <c r="P102" s="81">
        <v>43435.62542824074</v>
      </c>
      <c r="Q102" s="79" t="s">
        <v>391</v>
      </c>
      <c r="R102" s="79"/>
      <c r="S102" s="79"/>
      <c r="T102" s="79" t="s">
        <v>471</v>
      </c>
      <c r="U102" s="83" t="s">
        <v>543</v>
      </c>
      <c r="V102" s="83" t="s">
        <v>543</v>
      </c>
      <c r="W102" s="81">
        <v>43435.62542824074</v>
      </c>
      <c r="X102" s="83" t="s">
        <v>683</v>
      </c>
      <c r="Y102" s="79"/>
      <c r="Z102" s="79"/>
      <c r="AA102" s="82" t="s">
        <v>808</v>
      </c>
      <c r="AB102" s="79"/>
      <c r="AC102" s="79" t="b">
        <v>0</v>
      </c>
      <c r="AD102" s="79">
        <v>0</v>
      </c>
      <c r="AE102" s="82" t="s">
        <v>837</v>
      </c>
      <c r="AF102" s="79" t="b">
        <v>0</v>
      </c>
      <c r="AG102" s="79" t="s">
        <v>850</v>
      </c>
      <c r="AH102" s="79"/>
      <c r="AI102" s="82" t="s">
        <v>837</v>
      </c>
      <c r="AJ102" s="79" t="b">
        <v>0</v>
      </c>
      <c r="AK102" s="79">
        <v>0</v>
      </c>
      <c r="AL102" s="82" t="s">
        <v>837</v>
      </c>
      <c r="AM102" s="79" t="s">
        <v>864</v>
      </c>
      <c r="AN102" s="79" t="b">
        <v>0</v>
      </c>
      <c r="AO102" s="82" t="s">
        <v>808</v>
      </c>
      <c r="AP102" s="79" t="s">
        <v>176</v>
      </c>
      <c r="AQ102" s="79">
        <v>0</v>
      </c>
      <c r="AR102" s="79">
        <v>0</v>
      </c>
      <c r="AS102" s="79"/>
      <c r="AT102" s="79"/>
      <c r="AU102" s="79"/>
      <c r="AV102" s="79"/>
      <c r="AW102" s="79"/>
      <c r="AX102" s="79"/>
      <c r="AY102" s="79"/>
      <c r="AZ102" s="79"/>
      <c r="BA102">
        <v>40</v>
      </c>
      <c r="BB102" s="78" t="str">
        <f>REPLACE(INDEX(GroupVertices[Group],MATCH(Edges24[[#This Row],[Vertex 1]],GroupVertices[Vertex],0)),1,1,"")</f>
        <v>2</v>
      </c>
      <c r="BC102" s="78" t="str">
        <f>REPLACE(INDEX(GroupVertices[Group],MATCH(Edges24[[#This Row],[Vertex 2]],GroupVertices[Vertex],0)),1,1,"")</f>
        <v>2</v>
      </c>
      <c r="BD102" s="48">
        <v>3</v>
      </c>
      <c r="BE102" s="49">
        <v>6.521739130434782</v>
      </c>
      <c r="BF102" s="48">
        <v>0</v>
      </c>
      <c r="BG102" s="49">
        <v>0</v>
      </c>
      <c r="BH102" s="48">
        <v>0</v>
      </c>
      <c r="BI102" s="49">
        <v>0</v>
      </c>
      <c r="BJ102" s="48">
        <v>43</v>
      </c>
      <c r="BK102" s="49">
        <v>93.47826086956522</v>
      </c>
      <c r="BL102" s="48">
        <v>46</v>
      </c>
    </row>
    <row r="103" spans="1:64" ht="15">
      <c r="A103" s="64" t="s">
        <v>237</v>
      </c>
      <c r="B103" s="64" t="s">
        <v>237</v>
      </c>
      <c r="C103" s="65"/>
      <c r="D103" s="66"/>
      <c r="E103" s="67"/>
      <c r="F103" s="68"/>
      <c r="G103" s="65"/>
      <c r="H103" s="69"/>
      <c r="I103" s="70"/>
      <c r="J103" s="70"/>
      <c r="K103" s="34" t="s">
        <v>65</v>
      </c>
      <c r="L103" s="77">
        <v>327</v>
      </c>
      <c r="M103" s="77"/>
      <c r="N103" s="72"/>
      <c r="O103" s="79" t="s">
        <v>176</v>
      </c>
      <c r="P103" s="81">
        <v>43440.87065972222</v>
      </c>
      <c r="Q103" s="79" t="s">
        <v>392</v>
      </c>
      <c r="R103" s="79"/>
      <c r="S103" s="79"/>
      <c r="T103" s="79" t="s">
        <v>471</v>
      </c>
      <c r="U103" s="83" t="s">
        <v>544</v>
      </c>
      <c r="V103" s="83" t="s">
        <v>544</v>
      </c>
      <c r="W103" s="81">
        <v>43440.87065972222</v>
      </c>
      <c r="X103" s="83" t="s">
        <v>684</v>
      </c>
      <c r="Y103" s="79"/>
      <c r="Z103" s="79"/>
      <c r="AA103" s="82" t="s">
        <v>809</v>
      </c>
      <c r="AB103" s="79"/>
      <c r="AC103" s="79" t="b">
        <v>0</v>
      </c>
      <c r="AD103" s="79">
        <v>5</v>
      </c>
      <c r="AE103" s="82" t="s">
        <v>837</v>
      </c>
      <c r="AF103" s="79" t="b">
        <v>0</v>
      </c>
      <c r="AG103" s="79" t="s">
        <v>850</v>
      </c>
      <c r="AH103" s="79"/>
      <c r="AI103" s="82" t="s">
        <v>837</v>
      </c>
      <c r="AJ103" s="79" t="b">
        <v>0</v>
      </c>
      <c r="AK103" s="79">
        <v>3</v>
      </c>
      <c r="AL103" s="82" t="s">
        <v>837</v>
      </c>
      <c r="AM103" s="79" t="s">
        <v>859</v>
      </c>
      <c r="AN103" s="79" t="b">
        <v>0</v>
      </c>
      <c r="AO103" s="82" t="s">
        <v>809</v>
      </c>
      <c r="AP103" s="79" t="s">
        <v>176</v>
      </c>
      <c r="AQ103" s="79">
        <v>0</v>
      </c>
      <c r="AR103" s="79">
        <v>0</v>
      </c>
      <c r="AS103" s="79"/>
      <c r="AT103" s="79"/>
      <c r="AU103" s="79"/>
      <c r="AV103" s="79"/>
      <c r="AW103" s="79"/>
      <c r="AX103" s="79"/>
      <c r="AY103" s="79"/>
      <c r="AZ103" s="79"/>
      <c r="BA103">
        <v>40</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37</v>
      </c>
      <c r="BK103" s="49">
        <v>100</v>
      </c>
      <c r="BL103" s="48">
        <v>37</v>
      </c>
    </row>
    <row r="104" spans="1:64" ht="15">
      <c r="A104" s="64" t="s">
        <v>237</v>
      </c>
      <c r="B104" s="64" t="s">
        <v>237</v>
      </c>
      <c r="C104" s="65"/>
      <c r="D104" s="66"/>
      <c r="E104" s="67"/>
      <c r="F104" s="68"/>
      <c r="G104" s="65"/>
      <c r="H104" s="69"/>
      <c r="I104" s="70"/>
      <c r="J104" s="70"/>
      <c r="K104" s="34" t="s">
        <v>65</v>
      </c>
      <c r="L104" s="77">
        <v>328</v>
      </c>
      <c r="M104" s="77"/>
      <c r="N104" s="72"/>
      <c r="O104" s="79" t="s">
        <v>176</v>
      </c>
      <c r="P104" s="81">
        <v>43444.71287037037</v>
      </c>
      <c r="Q104" s="79" t="s">
        <v>393</v>
      </c>
      <c r="R104" s="79"/>
      <c r="S104" s="79"/>
      <c r="T104" s="79" t="s">
        <v>477</v>
      </c>
      <c r="U104" s="83" t="s">
        <v>545</v>
      </c>
      <c r="V104" s="83" t="s">
        <v>545</v>
      </c>
      <c r="W104" s="81">
        <v>43444.71287037037</v>
      </c>
      <c r="X104" s="83" t="s">
        <v>685</v>
      </c>
      <c r="Y104" s="79"/>
      <c r="Z104" s="79"/>
      <c r="AA104" s="82" t="s">
        <v>810</v>
      </c>
      <c r="AB104" s="79"/>
      <c r="AC104" s="79" t="b">
        <v>0</v>
      </c>
      <c r="AD104" s="79">
        <v>0</v>
      </c>
      <c r="AE104" s="82" t="s">
        <v>837</v>
      </c>
      <c r="AF104" s="79" t="b">
        <v>0</v>
      </c>
      <c r="AG104" s="79" t="s">
        <v>850</v>
      </c>
      <c r="AH104" s="79"/>
      <c r="AI104" s="82" t="s">
        <v>837</v>
      </c>
      <c r="AJ104" s="79" t="b">
        <v>0</v>
      </c>
      <c r="AK104" s="79">
        <v>0</v>
      </c>
      <c r="AL104" s="82" t="s">
        <v>837</v>
      </c>
      <c r="AM104" s="79" t="s">
        <v>859</v>
      </c>
      <c r="AN104" s="79" t="b">
        <v>0</v>
      </c>
      <c r="AO104" s="82" t="s">
        <v>810</v>
      </c>
      <c r="AP104" s="79" t="s">
        <v>176</v>
      </c>
      <c r="AQ104" s="79">
        <v>0</v>
      </c>
      <c r="AR104" s="79">
        <v>0</v>
      </c>
      <c r="AS104" s="79"/>
      <c r="AT104" s="79"/>
      <c r="AU104" s="79"/>
      <c r="AV104" s="79"/>
      <c r="AW104" s="79"/>
      <c r="AX104" s="79"/>
      <c r="AY104" s="79"/>
      <c r="AZ104" s="79"/>
      <c r="BA104">
        <v>40</v>
      </c>
      <c r="BB104" s="78" t="str">
        <f>REPLACE(INDEX(GroupVertices[Group],MATCH(Edges24[[#This Row],[Vertex 1]],GroupVertices[Vertex],0)),1,1,"")</f>
        <v>2</v>
      </c>
      <c r="BC104" s="78" t="str">
        <f>REPLACE(INDEX(GroupVertices[Group],MATCH(Edges24[[#This Row],[Vertex 2]],GroupVertices[Vertex],0)),1,1,"")</f>
        <v>2</v>
      </c>
      <c r="BD104" s="48">
        <v>2</v>
      </c>
      <c r="BE104" s="49">
        <v>4.761904761904762</v>
      </c>
      <c r="BF104" s="48">
        <v>0</v>
      </c>
      <c r="BG104" s="49">
        <v>0</v>
      </c>
      <c r="BH104" s="48">
        <v>0</v>
      </c>
      <c r="BI104" s="49">
        <v>0</v>
      </c>
      <c r="BJ104" s="48">
        <v>40</v>
      </c>
      <c r="BK104" s="49">
        <v>95.23809523809524</v>
      </c>
      <c r="BL104" s="48">
        <v>42</v>
      </c>
    </row>
    <row r="105" spans="1:64" ht="15">
      <c r="A105" s="64" t="s">
        <v>237</v>
      </c>
      <c r="B105" s="64" t="s">
        <v>237</v>
      </c>
      <c r="C105" s="65"/>
      <c r="D105" s="66"/>
      <c r="E105" s="67"/>
      <c r="F105" s="68"/>
      <c r="G105" s="65"/>
      <c r="H105" s="69"/>
      <c r="I105" s="70"/>
      <c r="J105" s="70"/>
      <c r="K105" s="34" t="s">
        <v>65</v>
      </c>
      <c r="L105" s="77">
        <v>329</v>
      </c>
      <c r="M105" s="77"/>
      <c r="N105" s="72"/>
      <c r="O105" s="79" t="s">
        <v>176</v>
      </c>
      <c r="P105" s="81">
        <v>43445.896898148145</v>
      </c>
      <c r="Q105" s="79" t="s">
        <v>394</v>
      </c>
      <c r="R105" s="79"/>
      <c r="S105" s="79"/>
      <c r="T105" s="79" t="s">
        <v>509</v>
      </c>
      <c r="U105" s="83" t="s">
        <v>546</v>
      </c>
      <c r="V105" s="83" t="s">
        <v>546</v>
      </c>
      <c r="W105" s="81">
        <v>43445.896898148145</v>
      </c>
      <c r="X105" s="83" t="s">
        <v>686</v>
      </c>
      <c r="Y105" s="79"/>
      <c r="Z105" s="79"/>
      <c r="AA105" s="82" t="s">
        <v>811</v>
      </c>
      <c r="AB105" s="79"/>
      <c r="AC105" s="79" t="b">
        <v>0</v>
      </c>
      <c r="AD105" s="79">
        <v>0</v>
      </c>
      <c r="AE105" s="82" t="s">
        <v>837</v>
      </c>
      <c r="AF105" s="79" t="b">
        <v>0</v>
      </c>
      <c r="AG105" s="79" t="s">
        <v>850</v>
      </c>
      <c r="AH105" s="79"/>
      <c r="AI105" s="82" t="s">
        <v>837</v>
      </c>
      <c r="AJ105" s="79" t="b">
        <v>0</v>
      </c>
      <c r="AK105" s="79">
        <v>0</v>
      </c>
      <c r="AL105" s="82" t="s">
        <v>837</v>
      </c>
      <c r="AM105" s="79" t="s">
        <v>859</v>
      </c>
      <c r="AN105" s="79" t="b">
        <v>0</v>
      </c>
      <c r="AO105" s="82" t="s">
        <v>811</v>
      </c>
      <c r="AP105" s="79" t="s">
        <v>176</v>
      </c>
      <c r="AQ105" s="79">
        <v>0</v>
      </c>
      <c r="AR105" s="79">
        <v>0</v>
      </c>
      <c r="AS105" s="79"/>
      <c r="AT105" s="79"/>
      <c r="AU105" s="79"/>
      <c r="AV105" s="79"/>
      <c r="AW105" s="79"/>
      <c r="AX105" s="79"/>
      <c r="AY105" s="79"/>
      <c r="AZ105" s="79"/>
      <c r="BA105">
        <v>40</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18</v>
      </c>
      <c r="BK105" s="49">
        <v>100</v>
      </c>
      <c r="BL105" s="48">
        <v>18</v>
      </c>
    </row>
    <row r="106" spans="1:64" ht="15">
      <c r="A106" s="64" t="s">
        <v>237</v>
      </c>
      <c r="B106" s="64" t="s">
        <v>237</v>
      </c>
      <c r="C106" s="65"/>
      <c r="D106" s="66"/>
      <c r="E106" s="67"/>
      <c r="F106" s="68"/>
      <c r="G106" s="65"/>
      <c r="H106" s="69"/>
      <c r="I106" s="70"/>
      <c r="J106" s="70"/>
      <c r="K106" s="34" t="s">
        <v>65</v>
      </c>
      <c r="L106" s="77">
        <v>330</v>
      </c>
      <c r="M106" s="77"/>
      <c r="N106" s="72"/>
      <c r="O106" s="79" t="s">
        <v>176</v>
      </c>
      <c r="P106" s="81">
        <v>43447.82728009259</v>
      </c>
      <c r="Q106" s="79" t="s">
        <v>395</v>
      </c>
      <c r="R106" s="79"/>
      <c r="S106" s="79"/>
      <c r="T106" s="79" t="s">
        <v>477</v>
      </c>
      <c r="U106" s="83" t="s">
        <v>547</v>
      </c>
      <c r="V106" s="83" t="s">
        <v>547</v>
      </c>
      <c r="W106" s="81">
        <v>43447.82728009259</v>
      </c>
      <c r="X106" s="83" t="s">
        <v>687</v>
      </c>
      <c r="Y106" s="79"/>
      <c r="Z106" s="79"/>
      <c r="AA106" s="82" t="s">
        <v>812</v>
      </c>
      <c r="AB106" s="79"/>
      <c r="AC106" s="79" t="b">
        <v>0</v>
      </c>
      <c r="AD106" s="79">
        <v>1</v>
      </c>
      <c r="AE106" s="82" t="s">
        <v>837</v>
      </c>
      <c r="AF106" s="79" t="b">
        <v>0</v>
      </c>
      <c r="AG106" s="79" t="s">
        <v>850</v>
      </c>
      <c r="AH106" s="79"/>
      <c r="AI106" s="82" t="s">
        <v>837</v>
      </c>
      <c r="AJ106" s="79" t="b">
        <v>0</v>
      </c>
      <c r="AK106" s="79">
        <v>1</v>
      </c>
      <c r="AL106" s="82" t="s">
        <v>837</v>
      </c>
      <c r="AM106" s="79" t="s">
        <v>859</v>
      </c>
      <c r="AN106" s="79" t="b">
        <v>0</v>
      </c>
      <c r="AO106" s="82" t="s">
        <v>812</v>
      </c>
      <c r="AP106" s="79" t="s">
        <v>176</v>
      </c>
      <c r="AQ106" s="79">
        <v>0</v>
      </c>
      <c r="AR106" s="79">
        <v>0</v>
      </c>
      <c r="AS106" s="79"/>
      <c r="AT106" s="79"/>
      <c r="AU106" s="79"/>
      <c r="AV106" s="79"/>
      <c r="AW106" s="79"/>
      <c r="AX106" s="79"/>
      <c r="AY106" s="79"/>
      <c r="AZ106" s="79"/>
      <c r="BA106">
        <v>40</v>
      </c>
      <c r="BB106" s="78" t="str">
        <f>REPLACE(INDEX(GroupVertices[Group],MATCH(Edges24[[#This Row],[Vertex 1]],GroupVertices[Vertex],0)),1,1,"")</f>
        <v>2</v>
      </c>
      <c r="BC106" s="78" t="str">
        <f>REPLACE(INDEX(GroupVertices[Group],MATCH(Edges24[[#This Row],[Vertex 2]],GroupVertices[Vertex],0)),1,1,"")</f>
        <v>2</v>
      </c>
      <c r="BD106" s="48">
        <v>3</v>
      </c>
      <c r="BE106" s="49">
        <v>7.317073170731708</v>
      </c>
      <c r="BF106" s="48">
        <v>1</v>
      </c>
      <c r="BG106" s="49">
        <v>2.4390243902439024</v>
      </c>
      <c r="BH106" s="48">
        <v>0</v>
      </c>
      <c r="BI106" s="49">
        <v>0</v>
      </c>
      <c r="BJ106" s="48">
        <v>37</v>
      </c>
      <c r="BK106" s="49">
        <v>90.2439024390244</v>
      </c>
      <c r="BL106" s="48">
        <v>41</v>
      </c>
    </row>
    <row r="107" spans="1:64" ht="15">
      <c r="A107" s="64" t="s">
        <v>237</v>
      </c>
      <c r="B107" s="64" t="s">
        <v>237</v>
      </c>
      <c r="C107" s="65"/>
      <c r="D107" s="66"/>
      <c r="E107" s="67"/>
      <c r="F107" s="68"/>
      <c r="G107" s="65"/>
      <c r="H107" s="69"/>
      <c r="I107" s="70"/>
      <c r="J107" s="70"/>
      <c r="K107" s="34" t="s">
        <v>65</v>
      </c>
      <c r="L107" s="77">
        <v>331</v>
      </c>
      <c r="M107" s="77"/>
      <c r="N107" s="72"/>
      <c r="O107" s="79" t="s">
        <v>176</v>
      </c>
      <c r="P107" s="81">
        <v>43449.58366898148</v>
      </c>
      <c r="Q107" s="79" t="s">
        <v>396</v>
      </c>
      <c r="R107" s="83" t="s">
        <v>451</v>
      </c>
      <c r="S107" s="79" t="s">
        <v>465</v>
      </c>
      <c r="T107" s="79" t="s">
        <v>477</v>
      </c>
      <c r="U107" s="83" t="s">
        <v>548</v>
      </c>
      <c r="V107" s="83" t="s">
        <v>548</v>
      </c>
      <c r="W107" s="81">
        <v>43449.58366898148</v>
      </c>
      <c r="X107" s="83" t="s">
        <v>688</v>
      </c>
      <c r="Y107" s="79"/>
      <c r="Z107" s="79"/>
      <c r="AA107" s="82" t="s">
        <v>813</v>
      </c>
      <c r="AB107" s="79"/>
      <c r="AC107" s="79" t="b">
        <v>0</v>
      </c>
      <c r="AD107" s="79">
        <v>0</v>
      </c>
      <c r="AE107" s="82" t="s">
        <v>837</v>
      </c>
      <c r="AF107" s="79" t="b">
        <v>0</v>
      </c>
      <c r="AG107" s="79" t="s">
        <v>850</v>
      </c>
      <c r="AH107" s="79"/>
      <c r="AI107" s="82" t="s">
        <v>837</v>
      </c>
      <c r="AJ107" s="79" t="b">
        <v>0</v>
      </c>
      <c r="AK107" s="79">
        <v>0</v>
      </c>
      <c r="AL107" s="82" t="s">
        <v>837</v>
      </c>
      <c r="AM107" s="79" t="s">
        <v>864</v>
      </c>
      <c r="AN107" s="79" t="b">
        <v>0</v>
      </c>
      <c r="AO107" s="82" t="s">
        <v>813</v>
      </c>
      <c r="AP107" s="79" t="s">
        <v>176</v>
      </c>
      <c r="AQ107" s="79">
        <v>0</v>
      </c>
      <c r="AR107" s="79">
        <v>0</v>
      </c>
      <c r="AS107" s="79"/>
      <c r="AT107" s="79"/>
      <c r="AU107" s="79"/>
      <c r="AV107" s="79"/>
      <c r="AW107" s="79"/>
      <c r="AX107" s="79"/>
      <c r="AY107" s="79"/>
      <c r="AZ107" s="79"/>
      <c r="BA107">
        <v>40</v>
      </c>
      <c r="BB107" s="78" t="str">
        <f>REPLACE(INDEX(GroupVertices[Group],MATCH(Edges24[[#This Row],[Vertex 1]],GroupVertices[Vertex],0)),1,1,"")</f>
        <v>2</v>
      </c>
      <c r="BC107" s="78" t="str">
        <f>REPLACE(INDEX(GroupVertices[Group],MATCH(Edges24[[#This Row],[Vertex 2]],GroupVertices[Vertex],0)),1,1,"")</f>
        <v>2</v>
      </c>
      <c r="BD107" s="48">
        <v>4</v>
      </c>
      <c r="BE107" s="49">
        <v>9.523809523809524</v>
      </c>
      <c r="BF107" s="48">
        <v>0</v>
      </c>
      <c r="BG107" s="49">
        <v>0</v>
      </c>
      <c r="BH107" s="48">
        <v>0</v>
      </c>
      <c r="BI107" s="49">
        <v>0</v>
      </c>
      <c r="BJ107" s="48">
        <v>38</v>
      </c>
      <c r="BK107" s="49">
        <v>90.47619047619048</v>
      </c>
      <c r="BL107" s="48">
        <v>42</v>
      </c>
    </row>
    <row r="108" spans="1:64" ht="15">
      <c r="A108" s="64" t="s">
        <v>237</v>
      </c>
      <c r="B108" s="64" t="s">
        <v>237</v>
      </c>
      <c r="C108" s="65"/>
      <c r="D108" s="66"/>
      <c r="E108" s="67"/>
      <c r="F108" s="68"/>
      <c r="G108" s="65"/>
      <c r="H108" s="69"/>
      <c r="I108" s="70"/>
      <c r="J108" s="70"/>
      <c r="K108" s="34" t="s">
        <v>65</v>
      </c>
      <c r="L108" s="77">
        <v>332</v>
      </c>
      <c r="M108" s="77"/>
      <c r="N108" s="72"/>
      <c r="O108" s="79" t="s">
        <v>176</v>
      </c>
      <c r="P108" s="81">
        <v>43452.819386574076</v>
      </c>
      <c r="Q108" s="79" t="s">
        <v>397</v>
      </c>
      <c r="R108" s="79"/>
      <c r="S108" s="79"/>
      <c r="T108" s="79" t="s">
        <v>471</v>
      </c>
      <c r="U108" s="83" t="s">
        <v>549</v>
      </c>
      <c r="V108" s="83" t="s">
        <v>549</v>
      </c>
      <c r="W108" s="81">
        <v>43452.819386574076</v>
      </c>
      <c r="X108" s="83" t="s">
        <v>689</v>
      </c>
      <c r="Y108" s="79"/>
      <c r="Z108" s="79"/>
      <c r="AA108" s="82" t="s">
        <v>814</v>
      </c>
      <c r="AB108" s="79"/>
      <c r="AC108" s="79" t="b">
        <v>0</v>
      </c>
      <c r="AD108" s="79">
        <v>1</v>
      </c>
      <c r="AE108" s="82" t="s">
        <v>837</v>
      </c>
      <c r="AF108" s="79" t="b">
        <v>0</v>
      </c>
      <c r="AG108" s="79" t="s">
        <v>850</v>
      </c>
      <c r="AH108" s="79"/>
      <c r="AI108" s="82" t="s">
        <v>837</v>
      </c>
      <c r="AJ108" s="79" t="b">
        <v>0</v>
      </c>
      <c r="AK108" s="79">
        <v>0</v>
      </c>
      <c r="AL108" s="82" t="s">
        <v>837</v>
      </c>
      <c r="AM108" s="79" t="s">
        <v>859</v>
      </c>
      <c r="AN108" s="79" t="b">
        <v>0</v>
      </c>
      <c r="AO108" s="82" t="s">
        <v>814</v>
      </c>
      <c r="AP108" s="79" t="s">
        <v>176</v>
      </c>
      <c r="AQ108" s="79">
        <v>0</v>
      </c>
      <c r="AR108" s="79">
        <v>0</v>
      </c>
      <c r="AS108" s="79"/>
      <c r="AT108" s="79"/>
      <c r="AU108" s="79"/>
      <c r="AV108" s="79"/>
      <c r="AW108" s="79"/>
      <c r="AX108" s="79"/>
      <c r="AY108" s="79"/>
      <c r="AZ108" s="79"/>
      <c r="BA108">
        <v>40</v>
      </c>
      <c r="BB108" s="78" t="str">
        <f>REPLACE(INDEX(GroupVertices[Group],MATCH(Edges24[[#This Row],[Vertex 1]],GroupVertices[Vertex],0)),1,1,"")</f>
        <v>2</v>
      </c>
      <c r="BC108" s="78" t="str">
        <f>REPLACE(INDEX(GroupVertices[Group],MATCH(Edges24[[#This Row],[Vertex 2]],GroupVertices[Vertex],0)),1,1,"")</f>
        <v>2</v>
      </c>
      <c r="BD108" s="48">
        <v>4</v>
      </c>
      <c r="BE108" s="49">
        <v>8.88888888888889</v>
      </c>
      <c r="BF108" s="48">
        <v>0</v>
      </c>
      <c r="BG108" s="49">
        <v>0</v>
      </c>
      <c r="BH108" s="48">
        <v>0</v>
      </c>
      <c r="BI108" s="49">
        <v>0</v>
      </c>
      <c r="BJ108" s="48">
        <v>41</v>
      </c>
      <c r="BK108" s="49">
        <v>91.11111111111111</v>
      </c>
      <c r="BL108" s="48">
        <v>45</v>
      </c>
    </row>
    <row r="109" spans="1:64" ht="15">
      <c r="A109" s="64" t="s">
        <v>237</v>
      </c>
      <c r="B109" s="64" t="s">
        <v>237</v>
      </c>
      <c r="C109" s="65"/>
      <c r="D109" s="66"/>
      <c r="E109" s="67"/>
      <c r="F109" s="68"/>
      <c r="G109" s="65"/>
      <c r="H109" s="69"/>
      <c r="I109" s="70"/>
      <c r="J109" s="70"/>
      <c r="K109" s="34" t="s">
        <v>65</v>
      </c>
      <c r="L109" s="77">
        <v>333</v>
      </c>
      <c r="M109" s="77"/>
      <c r="N109" s="72"/>
      <c r="O109" s="79" t="s">
        <v>176</v>
      </c>
      <c r="P109" s="81">
        <v>43453.567349537036</v>
      </c>
      <c r="Q109" s="79" t="s">
        <v>398</v>
      </c>
      <c r="R109" s="83" t="s">
        <v>452</v>
      </c>
      <c r="S109" s="79" t="s">
        <v>466</v>
      </c>
      <c r="T109" s="79" t="s">
        <v>477</v>
      </c>
      <c r="U109" s="83" t="s">
        <v>550</v>
      </c>
      <c r="V109" s="83" t="s">
        <v>550</v>
      </c>
      <c r="W109" s="81">
        <v>43453.567349537036</v>
      </c>
      <c r="X109" s="83" t="s">
        <v>690</v>
      </c>
      <c r="Y109" s="79"/>
      <c r="Z109" s="79"/>
      <c r="AA109" s="82" t="s">
        <v>815</v>
      </c>
      <c r="AB109" s="79"/>
      <c r="AC109" s="79" t="b">
        <v>0</v>
      </c>
      <c r="AD109" s="79">
        <v>3</v>
      </c>
      <c r="AE109" s="82" t="s">
        <v>837</v>
      </c>
      <c r="AF109" s="79" t="b">
        <v>0</v>
      </c>
      <c r="AG109" s="79" t="s">
        <v>850</v>
      </c>
      <c r="AH109" s="79"/>
      <c r="AI109" s="82" t="s">
        <v>837</v>
      </c>
      <c r="AJ109" s="79" t="b">
        <v>0</v>
      </c>
      <c r="AK109" s="79">
        <v>0</v>
      </c>
      <c r="AL109" s="82" t="s">
        <v>837</v>
      </c>
      <c r="AM109" s="79" t="s">
        <v>859</v>
      </c>
      <c r="AN109" s="79" t="b">
        <v>0</v>
      </c>
      <c r="AO109" s="82" t="s">
        <v>815</v>
      </c>
      <c r="AP109" s="79" t="s">
        <v>176</v>
      </c>
      <c r="AQ109" s="79">
        <v>0</v>
      </c>
      <c r="AR109" s="79">
        <v>0</v>
      </c>
      <c r="AS109" s="79"/>
      <c r="AT109" s="79"/>
      <c r="AU109" s="79"/>
      <c r="AV109" s="79"/>
      <c r="AW109" s="79"/>
      <c r="AX109" s="79"/>
      <c r="AY109" s="79"/>
      <c r="AZ109" s="79"/>
      <c r="BA109">
        <v>40</v>
      </c>
      <c r="BB109" s="78" t="str">
        <f>REPLACE(INDEX(GroupVertices[Group],MATCH(Edges24[[#This Row],[Vertex 1]],GroupVertices[Vertex],0)),1,1,"")</f>
        <v>2</v>
      </c>
      <c r="BC109" s="78" t="str">
        <f>REPLACE(INDEX(GroupVertices[Group],MATCH(Edges24[[#This Row],[Vertex 2]],GroupVertices[Vertex],0)),1,1,"")</f>
        <v>2</v>
      </c>
      <c r="BD109" s="48">
        <v>3</v>
      </c>
      <c r="BE109" s="49">
        <v>7.5</v>
      </c>
      <c r="BF109" s="48">
        <v>1</v>
      </c>
      <c r="BG109" s="49">
        <v>2.5</v>
      </c>
      <c r="BH109" s="48">
        <v>0</v>
      </c>
      <c r="BI109" s="49">
        <v>0</v>
      </c>
      <c r="BJ109" s="48">
        <v>36</v>
      </c>
      <c r="BK109" s="49">
        <v>90</v>
      </c>
      <c r="BL109" s="48">
        <v>40</v>
      </c>
    </row>
    <row r="110" spans="1:64" ht="15">
      <c r="A110" s="64" t="s">
        <v>237</v>
      </c>
      <c r="B110" s="64" t="s">
        <v>237</v>
      </c>
      <c r="C110" s="65"/>
      <c r="D110" s="66"/>
      <c r="E110" s="67"/>
      <c r="F110" s="68"/>
      <c r="G110" s="65"/>
      <c r="H110" s="69"/>
      <c r="I110" s="70"/>
      <c r="J110" s="70"/>
      <c r="K110" s="34" t="s">
        <v>65</v>
      </c>
      <c r="L110" s="77">
        <v>334</v>
      </c>
      <c r="M110" s="77"/>
      <c r="N110" s="72"/>
      <c r="O110" s="79" t="s">
        <v>176</v>
      </c>
      <c r="P110" s="81">
        <v>43455.87770833333</v>
      </c>
      <c r="Q110" s="79" t="s">
        <v>399</v>
      </c>
      <c r="R110" s="83" t="s">
        <v>453</v>
      </c>
      <c r="S110" s="79" t="s">
        <v>467</v>
      </c>
      <c r="T110" s="79" t="s">
        <v>510</v>
      </c>
      <c r="U110" s="79"/>
      <c r="V110" s="83" t="s">
        <v>583</v>
      </c>
      <c r="W110" s="81">
        <v>43455.87770833333</v>
      </c>
      <c r="X110" s="83" t="s">
        <v>691</v>
      </c>
      <c r="Y110" s="79"/>
      <c r="Z110" s="79"/>
      <c r="AA110" s="82" t="s">
        <v>816</v>
      </c>
      <c r="AB110" s="79"/>
      <c r="AC110" s="79" t="b">
        <v>0</v>
      </c>
      <c r="AD110" s="79">
        <v>2</v>
      </c>
      <c r="AE110" s="82" t="s">
        <v>837</v>
      </c>
      <c r="AF110" s="79" t="b">
        <v>0</v>
      </c>
      <c r="AG110" s="79" t="s">
        <v>850</v>
      </c>
      <c r="AH110" s="79"/>
      <c r="AI110" s="82" t="s">
        <v>837</v>
      </c>
      <c r="AJ110" s="79" t="b">
        <v>0</v>
      </c>
      <c r="AK110" s="79">
        <v>0</v>
      </c>
      <c r="AL110" s="82" t="s">
        <v>837</v>
      </c>
      <c r="AM110" s="79" t="s">
        <v>859</v>
      </c>
      <c r="AN110" s="79" t="b">
        <v>0</v>
      </c>
      <c r="AO110" s="82" t="s">
        <v>816</v>
      </c>
      <c r="AP110" s="79" t="s">
        <v>176</v>
      </c>
      <c r="AQ110" s="79">
        <v>0</v>
      </c>
      <c r="AR110" s="79">
        <v>0</v>
      </c>
      <c r="AS110" s="79"/>
      <c r="AT110" s="79"/>
      <c r="AU110" s="79"/>
      <c r="AV110" s="79"/>
      <c r="AW110" s="79"/>
      <c r="AX110" s="79"/>
      <c r="AY110" s="79"/>
      <c r="AZ110" s="79"/>
      <c r="BA110">
        <v>40</v>
      </c>
      <c r="BB110" s="78" t="str">
        <f>REPLACE(INDEX(GroupVertices[Group],MATCH(Edges24[[#This Row],[Vertex 1]],GroupVertices[Vertex],0)),1,1,"")</f>
        <v>2</v>
      </c>
      <c r="BC110" s="78" t="str">
        <f>REPLACE(INDEX(GroupVertices[Group],MATCH(Edges24[[#This Row],[Vertex 2]],GroupVertices[Vertex],0)),1,1,"")</f>
        <v>2</v>
      </c>
      <c r="BD110" s="48">
        <v>2</v>
      </c>
      <c r="BE110" s="49">
        <v>5.714285714285714</v>
      </c>
      <c r="BF110" s="48">
        <v>0</v>
      </c>
      <c r="BG110" s="49">
        <v>0</v>
      </c>
      <c r="BH110" s="48">
        <v>0</v>
      </c>
      <c r="BI110" s="49">
        <v>0</v>
      </c>
      <c r="BJ110" s="48">
        <v>33</v>
      </c>
      <c r="BK110" s="49">
        <v>94.28571428571429</v>
      </c>
      <c r="BL110" s="48">
        <v>35</v>
      </c>
    </row>
    <row r="111" spans="1:64" ht="15">
      <c r="A111" s="64" t="s">
        <v>237</v>
      </c>
      <c r="B111" s="64" t="s">
        <v>237</v>
      </c>
      <c r="C111" s="65"/>
      <c r="D111" s="66"/>
      <c r="E111" s="67"/>
      <c r="F111" s="68"/>
      <c r="G111" s="65"/>
      <c r="H111" s="69"/>
      <c r="I111" s="70"/>
      <c r="J111" s="70"/>
      <c r="K111" s="34" t="s">
        <v>65</v>
      </c>
      <c r="L111" s="77">
        <v>335</v>
      </c>
      <c r="M111" s="77"/>
      <c r="N111" s="72"/>
      <c r="O111" s="79" t="s">
        <v>176</v>
      </c>
      <c r="P111" s="81">
        <v>43460.58378472222</v>
      </c>
      <c r="Q111" s="79" t="s">
        <v>400</v>
      </c>
      <c r="R111" s="79"/>
      <c r="S111" s="79"/>
      <c r="T111" s="79" t="s">
        <v>471</v>
      </c>
      <c r="U111" s="83" t="s">
        <v>551</v>
      </c>
      <c r="V111" s="83" t="s">
        <v>551</v>
      </c>
      <c r="W111" s="81">
        <v>43460.58378472222</v>
      </c>
      <c r="X111" s="83" t="s">
        <v>692</v>
      </c>
      <c r="Y111" s="79"/>
      <c r="Z111" s="79"/>
      <c r="AA111" s="82" t="s">
        <v>817</v>
      </c>
      <c r="AB111" s="79"/>
      <c r="AC111" s="79" t="b">
        <v>0</v>
      </c>
      <c r="AD111" s="79">
        <v>0</v>
      </c>
      <c r="AE111" s="82" t="s">
        <v>837</v>
      </c>
      <c r="AF111" s="79" t="b">
        <v>0</v>
      </c>
      <c r="AG111" s="79" t="s">
        <v>850</v>
      </c>
      <c r="AH111" s="79"/>
      <c r="AI111" s="82" t="s">
        <v>837</v>
      </c>
      <c r="AJ111" s="79" t="b">
        <v>0</v>
      </c>
      <c r="AK111" s="79">
        <v>0</v>
      </c>
      <c r="AL111" s="82" t="s">
        <v>837</v>
      </c>
      <c r="AM111" s="79" t="s">
        <v>864</v>
      </c>
      <c r="AN111" s="79" t="b">
        <v>0</v>
      </c>
      <c r="AO111" s="82" t="s">
        <v>817</v>
      </c>
      <c r="AP111" s="79" t="s">
        <v>176</v>
      </c>
      <c r="AQ111" s="79">
        <v>0</v>
      </c>
      <c r="AR111" s="79">
        <v>0</v>
      </c>
      <c r="AS111" s="79"/>
      <c r="AT111" s="79"/>
      <c r="AU111" s="79"/>
      <c r="AV111" s="79"/>
      <c r="AW111" s="79"/>
      <c r="AX111" s="79"/>
      <c r="AY111" s="79"/>
      <c r="AZ111" s="79"/>
      <c r="BA111">
        <v>40</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11</v>
      </c>
      <c r="BK111" s="49">
        <v>100</v>
      </c>
      <c r="BL111" s="48">
        <v>11</v>
      </c>
    </row>
    <row r="112" spans="1:64" ht="15">
      <c r="A112" s="64" t="s">
        <v>237</v>
      </c>
      <c r="B112" s="64" t="s">
        <v>237</v>
      </c>
      <c r="C112" s="65"/>
      <c r="D112" s="66"/>
      <c r="E112" s="67"/>
      <c r="F112" s="68"/>
      <c r="G112" s="65"/>
      <c r="H112" s="69"/>
      <c r="I112" s="70"/>
      <c r="J112" s="70"/>
      <c r="K112" s="34" t="s">
        <v>65</v>
      </c>
      <c r="L112" s="77">
        <v>336</v>
      </c>
      <c r="M112" s="77"/>
      <c r="N112" s="72"/>
      <c r="O112" s="79" t="s">
        <v>176</v>
      </c>
      <c r="P112" s="81">
        <v>43462.5840625</v>
      </c>
      <c r="Q112" s="79" t="s">
        <v>401</v>
      </c>
      <c r="R112" s="79"/>
      <c r="S112" s="79"/>
      <c r="T112" s="79" t="s">
        <v>477</v>
      </c>
      <c r="U112" s="83" t="s">
        <v>552</v>
      </c>
      <c r="V112" s="83" t="s">
        <v>552</v>
      </c>
      <c r="W112" s="81">
        <v>43462.5840625</v>
      </c>
      <c r="X112" s="83" t="s">
        <v>693</v>
      </c>
      <c r="Y112" s="79"/>
      <c r="Z112" s="79"/>
      <c r="AA112" s="82" t="s">
        <v>818</v>
      </c>
      <c r="AB112" s="79"/>
      <c r="AC112" s="79" t="b">
        <v>0</v>
      </c>
      <c r="AD112" s="79">
        <v>0</v>
      </c>
      <c r="AE112" s="82" t="s">
        <v>837</v>
      </c>
      <c r="AF112" s="79" t="b">
        <v>0</v>
      </c>
      <c r="AG112" s="79" t="s">
        <v>850</v>
      </c>
      <c r="AH112" s="79"/>
      <c r="AI112" s="82" t="s">
        <v>837</v>
      </c>
      <c r="AJ112" s="79" t="b">
        <v>0</v>
      </c>
      <c r="AK112" s="79">
        <v>1</v>
      </c>
      <c r="AL112" s="82" t="s">
        <v>837</v>
      </c>
      <c r="AM112" s="79" t="s">
        <v>864</v>
      </c>
      <c r="AN112" s="79" t="b">
        <v>0</v>
      </c>
      <c r="AO112" s="82" t="s">
        <v>818</v>
      </c>
      <c r="AP112" s="79" t="s">
        <v>176</v>
      </c>
      <c r="AQ112" s="79">
        <v>0</v>
      </c>
      <c r="AR112" s="79">
        <v>0</v>
      </c>
      <c r="AS112" s="79"/>
      <c r="AT112" s="79"/>
      <c r="AU112" s="79"/>
      <c r="AV112" s="79"/>
      <c r="AW112" s="79"/>
      <c r="AX112" s="79"/>
      <c r="AY112" s="79"/>
      <c r="AZ112" s="79"/>
      <c r="BA112">
        <v>40</v>
      </c>
      <c r="BB112" s="78" t="str">
        <f>REPLACE(INDEX(GroupVertices[Group],MATCH(Edges24[[#This Row],[Vertex 1]],GroupVertices[Vertex],0)),1,1,"")</f>
        <v>2</v>
      </c>
      <c r="BC112" s="78" t="str">
        <f>REPLACE(INDEX(GroupVertices[Group],MATCH(Edges24[[#This Row],[Vertex 2]],GroupVertices[Vertex],0)),1,1,"")</f>
        <v>2</v>
      </c>
      <c r="BD112" s="48">
        <v>1</v>
      </c>
      <c r="BE112" s="49">
        <v>2.3255813953488373</v>
      </c>
      <c r="BF112" s="48">
        <v>2</v>
      </c>
      <c r="BG112" s="49">
        <v>4.651162790697675</v>
      </c>
      <c r="BH112" s="48">
        <v>0</v>
      </c>
      <c r="BI112" s="49">
        <v>0</v>
      </c>
      <c r="BJ112" s="48">
        <v>40</v>
      </c>
      <c r="BK112" s="49">
        <v>93.02325581395348</v>
      </c>
      <c r="BL112" s="48">
        <v>43</v>
      </c>
    </row>
    <row r="113" spans="1:64" ht="15">
      <c r="A113" s="64" t="s">
        <v>237</v>
      </c>
      <c r="B113" s="64" t="s">
        <v>237</v>
      </c>
      <c r="C113" s="65"/>
      <c r="D113" s="66"/>
      <c r="E113" s="67"/>
      <c r="F113" s="68"/>
      <c r="G113" s="65"/>
      <c r="H113" s="69"/>
      <c r="I113" s="70"/>
      <c r="J113" s="70"/>
      <c r="K113" s="34" t="s">
        <v>65</v>
      </c>
      <c r="L113" s="77">
        <v>337</v>
      </c>
      <c r="M113" s="77"/>
      <c r="N113" s="72"/>
      <c r="O113" s="79" t="s">
        <v>176</v>
      </c>
      <c r="P113" s="81">
        <v>43467.58356481481</v>
      </c>
      <c r="Q113" s="79" t="s">
        <v>402</v>
      </c>
      <c r="R113" s="79"/>
      <c r="S113" s="79"/>
      <c r="T113" s="79" t="s">
        <v>471</v>
      </c>
      <c r="U113" s="83" t="s">
        <v>553</v>
      </c>
      <c r="V113" s="83" t="s">
        <v>553</v>
      </c>
      <c r="W113" s="81">
        <v>43467.58356481481</v>
      </c>
      <c r="X113" s="83" t="s">
        <v>694</v>
      </c>
      <c r="Y113" s="79"/>
      <c r="Z113" s="79"/>
      <c r="AA113" s="82" t="s">
        <v>819</v>
      </c>
      <c r="AB113" s="79"/>
      <c r="AC113" s="79" t="b">
        <v>0</v>
      </c>
      <c r="AD113" s="79">
        <v>0</v>
      </c>
      <c r="AE113" s="82" t="s">
        <v>837</v>
      </c>
      <c r="AF113" s="79" t="b">
        <v>0</v>
      </c>
      <c r="AG113" s="79" t="s">
        <v>850</v>
      </c>
      <c r="AH113" s="79"/>
      <c r="AI113" s="82" t="s">
        <v>837</v>
      </c>
      <c r="AJ113" s="79" t="b">
        <v>0</v>
      </c>
      <c r="AK113" s="79">
        <v>0</v>
      </c>
      <c r="AL113" s="82" t="s">
        <v>837</v>
      </c>
      <c r="AM113" s="79" t="s">
        <v>864</v>
      </c>
      <c r="AN113" s="79" t="b">
        <v>0</v>
      </c>
      <c r="AO113" s="82" t="s">
        <v>819</v>
      </c>
      <c r="AP113" s="79" t="s">
        <v>176</v>
      </c>
      <c r="AQ113" s="79">
        <v>0</v>
      </c>
      <c r="AR113" s="79">
        <v>0</v>
      </c>
      <c r="AS113" s="79"/>
      <c r="AT113" s="79"/>
      <c r="AU113" s="79"/>
      <c r="AV113" s="79"/>
      <c r="AW113" s="79"/>
      <c r="AX113" s="79"/>
      <c r="AY113" s="79"/>
      <c r="AZ113" s="79"/>
      <c r="BA113">
        <v>40</v>
      </c>
      <c r="BB113" s="78" t="str">
        <f>REPLACE(INDEX(GroupVertices[Group],MATCH(Edges24[[#This Row],[Vertex 1]],GroupVertices[Vertex],0)),1,1,"")</f>
        <v>2</v>
      </c>
      <c r="BC113" s="78" t="str">
        <f>REPLACE(INDEX(GroupVertices[Group],MATCH(Edges24[[#This Row],[Vertex 2]],GroupVertices[Vertex],0)),1,1,"")</f>
        <v>2</v>
      </c>
      <c r="BD113" s="48">
        <v>1</v>
      </c>
      <c r="BE113" s="49">
        <v>2.6315789473684212</v>
      </c>
      <c r="BF113" s="48">
        <v>0</v>
      </c>
      <c r="BG113" s="49">
        <v>0</v>
      </c>
      <c r="BH113" s="48">
        <v>0</v>
      </c>
      <c r="BI113" s="49">
        <v>0</v>
      </c>
      <c r="BJ113" s="48">
        <v>37</v>
      </c>
      <c r="BK113" s="49">
        <v>97.36842105263158</v>
      </c>
      <c r="BL113" s="48">
        <v>38</v>
      </c>
    </row>
    <row r="114" spans="1:64" ht="15">
      <c r="A114" s="64" t="s">
        <v>237</v>
      </c>
      <c r="B114" s="64" t="s">
        <v>237</v>
      </c>
      <c r="C114" s="65"/>
      <c r="D114" s="66"/>
      <c r="E114" s="67"/>
      <c r="F114" s="68"/>
      <c r="G114" s="65"/>
      <c r="H114" s="69"/>
      <c r="I114" s="70"/>
      <c r="J114" s="70"/>
      <c r="K114" s="34" t="s">
        <v>65</v>
      </c>
      <c r="L114" s="77">
        <v>338</v>
      </c>
      <c r="M114" s="77"/>
      <c r="N114" s="72"/>
      <c r="O114" s="79" t="s">
        <v>176</v>
      </c>
      <c r="P114" s="81">
        <v>43468.732627314814</v>
      </c>
      <c r="Q114" s="79" t="s">
        <v>403</v>
      </c>
      <c r="R114" s="79"/>
      <c r="S114" s="79"/>
      <c r="T114" s="79" t="s">
        <v>477</v>
      </c>
      <c r="U114" s="83" t="s">
        <v>554</v>
      </c>
      <c r="V114" s="83" t="s">
        <v>554</v>
      </c>
      <c r="W114" s="81">
        <v>43468.732627314814</v>
      </c>
      <c r="X114" s="83" t="s">
        <v>695</v>
      </c>
      <c r="Y114" s="79"/>
      <c r="Z114" s="79"/>
      <c r="AA114" s="82" t="s">
        <v>820</v>
      </c>
      <c r="AB114" s="79"/>
      <c r="AC114" s="79" t="b">
        <v>0</v>
      </c>
      <c r="AD114" s="79">
        <v>2</v>
      </c>
      <c r="AE114" s="82" t="s">
        <v>837</v>
      </c>
      <c r="AF114" s="79" t="b">
        <v>0</v>
      </c>
      <c r="AG114" s="79" t="s">
        <v>850</v>
      </c>
      <c r="AH114" s="79"/>
      <c r="AI114" s="82" t="s">
        <v>837</v>
      </c>
      <c r="AJ114" s="79" t="b">
        <v>0</v>
      </c>
      <c r="AK114" s="79">
        <v>1</v>
      </c>
      <c r="AL114" s="82" t="s">
        <v>837</v>
      </c>
      <c r="AM114" s="79" t="s">
        <v>859</v>
      </c>
      <c r="AN114" s="79" t="b">
        <v>0</v>
      </c>
      <c r="AO114" s="82" t="s">
        <v>820</v>
      </c>
      <c r="AP114" s="79" t="s">
        <v>176</v>
      </c>
      <c r="AQ114" s="79">
        <v>0</v>
      </c>
      <c r="AR114" s="79">
        <v>0</v>
      </c>
      <c r="AS114" s="79"/>
      <c r="AT114" s="79"/>
      <c r="AU114" s="79"/>
      <c r="AV114" s="79"/>
      <c r="AW114" s="79"/>
      <c r="AX114" s="79"/>
      <c r="AY114" s="79"/>
      <c r="AZ114" s="79"/>
      <c r="BA114">
        <v>40</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44</v>
      </c>
      <c r="BK114" s="49">
        <v>100</v>
      </c>
      <c r="BL114" s="48">
        <v>44</v>
      </c>
    </row>
    <row r="115" spans="1:64" ht="15">
      <c r="A115" s="64" t="s">
        <v>237</v>
      </c>
      <c r="B115" s="64" t="s">
        <v>237</v>
      </c>
      <c r="C115" s="65"/>
      <c r="D115" s="66"/>
      <c r="E115" s="67"/>
      <c r="F115" s="68"/>
      <c r="G115" s="65"/>
      <c r="H115" s="69"/>
      <c r="I115" s="70"/>
      <c r="J115" s="70"/>
      <c r="K115" s="34" t="s">
        <v>65</v>
      </c>
      <c r="L115" s="77">
        <v>339</v>
      </c>
      <c r="M115" s="77"/>
      <c r="N115" s="72"/>
      <c r="O115" s="79" t="s">
        <v>176</v>
      </c>
      <c r="P115" s="81">
        <v>43469.84171296296</v>
      </c>
      <c r="Q115" s="79" t="s">
        <v>404</v>
      </c>
      <c r="R115" s="83" t="s">
        <v>454</v>
      </c>
      <c r="S115" s="79" t="s">
        <v>468</v>
      </c>
      <c r="T115" s="79" t="s">
        <v>477</v>
      </c>
      <c r="U115" s="79"/>
      <c r="V115" s="83" t="s">
        <v>583</v>
      </c>
      <c r="W115" s="81">
        <v>43469.84171296296</v>
      </c>
      <c r="X115" s="83" t="s">
        <v>696</v>
      </c>
      <c r="Y115" s="79"/>
      <c r="Z115" s="79"/>
      <c r="AA115" s="82" t="s">
        <v>821</v>
      </c>
      <c r="AB115" s="79"/>
      <c r="AC115" s="79" t="b">
        <v>0</v>
      </c>
      <c r="AD115" s="79">
        <v>1</v>
      </c>
      <c r="AE115" s="82" t="s">
        <v>837</v>
      </c>
      <c r="AF115" s="79" t="b">
        <v>0</v>
      </c>
      <c r="AG115" s="79" t="s">
        <v>850</v>
      </c>
      <c r="AH115" s="79"/>
      <c r="AI115" s="82" t="s">
        <v>837</v>
      </c>
      <c r="AJ115" s="79" t="b">
        <v>0</v>
      </c>
      <c r="AK115" s="79">
        <v>0</v>
      </c>
      <c r="AL115" s="82" t="s">
        <v>837</v>
      </c>
      <c r="AM115" s="79" t="s">
        <v>859</v>
      </c>
      <c r="AN115" s="79" t="b">
        <v>0</v>
      </c>
      <c r="AO115" s="82" t="s">
        <v>821</v>
      </c>
      <c r="AP115" s="79" t="s">
        <v>176</v>
      </c>
      <c r="AQ115" s="79">
        <v>0</v>
      </c>
      <c r="AR115" s="79">
        <v>0</v>
      </c>
      <c r="AS115" s="79"/>
      <c r="AT115" s="79"/>
      <c r="AU115" s="79"/>
      <c r="AV115" s="79"/>
      <c r="AW115" s="79"/>
      <c r="AX115" s="79"/>
      <c r="AY115" s="79"/>
      <c r="AZ115" s="79"/>
      <c r="BA115">
        <v>40</v>
      </c>
      <c r="BB115" s="78" t="str">
        <f>REPLACE(INDEX(GroupVertices[Group],MATCH(Edges24[[#This Row],[Vertex 1]],GroupVertices[Vertex],0)),1,1,"")</f>
        <v>2</v>
      </c>
      <c r="BC115" s="78" t="str">
        <f>REPLACE(INDEX(GroupVertices[Group],MATCH(Edges24[[#This Row],[Vertex 2]],GroupVertices[Vertex],0)),1,1,"")</f>
        <v>2</v>
      </c>
      <c r="BD115" s="48">
        <v>4</v>
      </c>
      <c r="BE115" s="49">
        <v>12.121212121212121</v>
      </c>
      <c r="BF115" s="48">
        <v>0</v>
      </c>
      <c r="BG115" s="49">
        <v>0</v>
      </c>
      <c r="BH115" s="48">
        <v>0</v>
      </c>
      <c r="BI115" s="49">
        <v>0</v>
      </c>
      <c r="BJ115" s="48">
        <v>29</v>
      </c>
      <c r="BK115" s="49">
        <v>87.87878787878788</v>
      </c>
      <c r="BL115" s="48">
        <v>33</v>
      </c>
    </row>
    <row r="116" spans="1:64" ht="15">
      <c r="A116" s="64" t="s">
        <v>237</v>
      </c>
      <c r="B116" s="64" t="s">
        <v>237</v>
      </c>
      <c r="C116" s="65"/>
      <c r="D116" s="66"/>
      <c r="E116" s="67"/>
      <c r="F116" s="68"/>
      <c r="G116" s="65"/>
      <c r="H116" s="69"/>
      <c r="I116" s="70"/>
      <c r="J116" s="70"/>
      <c r="K116" s="34" t="s">
        <v>65</v>
      </c>
      <c r="L116" s="77">
        <v>340</v>
      </c>
      <c r="M116" s="77"/>
      <c r="N116" s="72"/>
      <c r="O116" s="79" t="s">
        <v>176</v>
      </c>
      <c r="P116" s="81">
        <v>43470.667083333334</v>
      </c>
      <c r="Q116" s="79" t="s">
        <v>405</v>
      </c>
      <c r="R116" s="79"/>
      <c r="S116" s="79"/>
      <c r="T116" s="79" t="s">
        <v>511</v>
      </c>
      <c r="U116" s="83" t="s">
        <v>555</v>
      </c>
      <c r="V116" s="83" t="s">
        <v>555</v>
      </c>
      <c r="W116" s="81">
        <v>43470.667083333334</v>
      </c>
      <c r="X116" s="83" t="s">
        <v>697</v>
      </c>
      <c r="Y116" s="79"/>
      <c r="Z116" s="79"/>
      <c r="AA116" s="82" t="s">
        <v>822</v>
      </c>
      <c r="AB116" s="79"/>
      <c r="AC116" s="79" t="b">
        <v>0</v>
      </c>
      <c r="AD116" s="79">
        <v>0</v>
      </c>
      <c r="AE116" s="82" t="s">
        <v>837</v>
      </c>
      <c r="AF116" s="79" t="b">
        <v>0</v>
      </c>
      <c r="AG116" s="79" t="s">
        <v>850</v>
      </c>
      <c r="AH116" s="79"/>
      <c r="AI116" s="82" t="s">
        <v>837</v>
      </c>
      <c r="AJ116" s="79" t="b">
        <v>0</v>
      </c>
      <c r="AK116" s="79">
        <v>0</v>
      </c>
      <c r="AL116" s="82" t="s">
        <v>837</v>
      </c>
      <c r="AM116" s="79" t="s">
        <v>864</v>
      </c>
      <c r="AN116" s="79" t="b">
        <v>0</v>
      </c>
      <c r="AO116" s="82" t="s">
        <v>822</v>
      </c>
      <c r="AP116" s="79" t="s">
        <v>176</v>
      </c>
      <c r="AQ116" s="79">
        <v>0</v>
      </c>
      <c r="AR116" s="79">
        <v>0</v>
      </c>
      <c r="AS116" s="79"/>
      <c r="AT116" s="79"/>
      <c r="AU116" s="79"/>
      <c r="AV116" s="79"/>
      <c r="AW116" s="79"/>
      <c r="AX116" s="79"/>
      <c r="AY116" s="79"/>
      <c r="AZ116" s="79"/>
      <c r="BA116">
        <v>40</v>
      </c>
      <c r="BB116" s="78" t="str">
        <f>REPLACE(INDEX(GroupVertices[Group],MATCH(Edges24[[#This Row],[Vertex 1]],GroupVertices[Vertex],0)),1,1,"")</f>
        <v>2</v>
      </c>
      <c r="BC116" s="78" t="str">
        <f>REPLACE(INDEX(GroupVertices[Group],MATCH(Edges24[[#This Row],[Vertex 2]],GroupVertices[Vertex],0)),1,1,"")</f>
        <v>2</v>
      </c>
      <c r="BD116" s="48">
        <v>3</v>
      </c>
      <c r="BE116" s="49">
        <v>37.5</v>
      </c>
      <c r="BF116" s="48">
        <v>0</v>
      </c>
      <c r="BG116" s="49">
        <v>0</v>
      </c>
      <c r="BH116" s="48">
        <v>0</v>
      </c>
      <c r="BI116" s="49">
        <v>0</v>
      </c>
      <c r="BJ116" s="48">
        <v>5</v>
      </c>
      <c r="BK116" s="49">
        <v>62.5</v>
      </c>
      <c r="BL116" s="48">
        <v>8</v>
      </c>
    </row>
    <row r="117" spans="1:64" ht="15">
      <c r="A117" s="64" t="s">
        <v>237</v>
      </c>
      <c r="B117" s="64" t="s">
        <v>237</v>
      </c>
      <c r="C117" s="65"/>
      <c r="D117" s="66"/>
      <c r="E117" s="67"/>
      <c r="F117" s="68"/>
      <c r="G117" s="65"/>
      <c r="H117" s="69"/>
      <c r="I117" s="70"/>
      <c r="J117" s="70"/>
      <c r="K117" s="34" t="s">
        <v>65</v>
      </c>
      <c r="L117" s="77">
        <v>341</v>
      </c>
      <c r="M117" s="77"/>
      <c r="N117" s="72"/>
      <c r="O117" s="79" t="s">
        <v>176</v>
      </c>
      <c r="P117" s="81">
        <v>43472.64200231482</v>
      </c>
      <c r="Q117" s="79" t="s">
        <v>406</v>
      </c>
      <c r="R117" s="79"/>
      <c r="S117" s="79"/>
      <c r="T117" s="79" t="s">
        <v>471</v>
      </c>
      <c r="U117" s="83" t="s">
        <v>556</v>
      </c>
      <c r="V117" s="83" t="s">
        <v>556</v>
      </c>
      <c r="W117" s="81">
        <v>43472.64200231482</v>
      </c>
      <c r="X117" s="83" t="s">
        <v>698</v>
      </c>
      <c r="Y117" s="79"/>
      <c r="Z117" s="79"/>
      <c r="AA117" s="82" t="s">
        <v>823</v>
      </c>
      <c r="AB117" s="79"/>
      <c r="AC117" s="79" t="b">
        <v>0</v>
      </c>
      <c r="AD117" s="79">
        <v>1</v>
      </c>
      <c r="AE117" s="82" t="s">
        <v>837</v>
      </c>
      <c r="AF117" s="79" t="b">
        <v>0</v>
      </c>
      <c r="AG117" s="79" t="s">
        <v>850</v>
      </c>
      <c r="AH117" s="79"/>
      <c r="AI117" s="82" t="s">
        <v>837</v>
      </c>
      <c r="AJ117" s="79" t="b">
        <v>0</v>
      </c>
      <c r="AK117" s="79">
        <v>0</v>
      </c>
      <c r="AL117" s="82" t="s">
        <v>837</v>
      </c>
      <c r="AM117" s="79" t="s">
        <v>859</v>
      </c>
      <c r="AN117" s="79" t="b">
        <v>0</v>
      </c>
      <c r="AO117" s="82" t="s">
        <v>823</v>
      </c>
      <c r="AP117" s="79" t="s">
        <v>176</v>
      </c>
      <c r="AQ117" s="79">
        <v>0</v>
      </c>
      <c r="AR117" s="79">
        <v>0</v>
      </c>
      <c r="AS117" s="79"/>
      <c r="AT117" s="79"/>
      <c r="AU117" s="79"/>
      <c r="AV117" s="79"/>
      <c r="AW117" s="79"/>
      <c r="AX117" s="79"/>
      <c r="AY117" s="79"/>
      <c r="AZ117" s="79"/>
      <c r="BA117">
        <v>40</v>
      </c>
      <c r="BB117" s="78" t="str">
        <f>REPLACE(INDEX(GroupVertices[Group],MATCH(Edges24[[#This Row],[Vertex 1]],GroupVertices[Vertex],0)),1,1,"")</f>
        <v>2</v>
      </c>
      <c r="BC117" s="78" t="str">
        <f>REPLACE(INDEX(GroupVertices[Group],MATCH(Edges24[[#This Row],[Vertex 2]],GroupVertices[Vertex],0)),1,1,"")</f>
        <v>2</v>
      </c>
      <c r="BD117" s="48">
        <v>2</v>
      </c>
      <c r="BE117" s="49">
        <v>12.5</v>
      </c>
      <c r="BF117" s="48">
        <v>0</v>
      </c>
      <c r="BG117" s="49">
        <v>0</v>
      </c>
      <c r="BH117" s="48">
        <v>0</v>
      </c>
      <c r="BI117" s="49">
        <v>0</v>
      </c>
      <c r="BJ117" s="48">
        <v>14</v>
      </c>
      <c r="BK117" s="49">
        <v>87.5</v>
      </c>
      <c r="BL117" s="48">
        <v>16</v>
      </c>
    </row>
    <row r="118" spans="1:64" ht="15">
      <c r="A118" s="64" t="s">
        <v>237</v>
      </c>
      <c r="B118" s="64" t="s">
        <v>237</v>
      </c>
      <c r="C118" s="65"/>
      <c r="D118" s="66"/>
      <c r="E118" s="67"/>
      <c r="F118" s="68"/>
      <c r="G118" s="65"/>
      <c r="H118" s="69"/>
      <c r="I118" s="70"/>
      <c r="J118" s="70"/>
      <c r="K118" s="34" t="s">
        <v>65</v>
      </c>
      <c r="L118" s="77">
        <v>342</v>
      </c>
      <c r="M118" s="77"/>
      <c r="N118" s="72"/>
      <c r="O118" s="79" t="s">
        <v>176</v>
      </c>
      <c r="P118" s="81">
        <v>43473.82125</v>
      </c>
      <c r="Q118" s="79" t="s">
        <v>407</v>
      </c>
      <c r="R118" s="79"/>
      <c r="S118" s="79"/>
      <c r="T118" s="79" t="s">
        <v>506</v>
      </c>
      <c r="U118" s="83" t="s">
        <v>557</v>
      </c>
      <c r="V118" s="83" t="s">
        <v>557</v>
      </c>
      <c r="W118" s="81">
        <v>43473.82125</v>
      </c>
      <c r="X118" s="83" t="s">
        <v>699</v>
      </c>
      <c r="Y118" s="79"/>
      <c r="Z118" s="79"/>
      <c r="AA118" s="82" t="s">
        <v>824</v>
      </c>
      <c r="AB118" s="79"/>
      <c r="AC118" s="79" t="b">
        <v>0</v>
      </c>
      <c r="AD118" s="79">
        <v>5</v>
      </c>
      <c r="AE118" s="82" t="s">
        <v>837</v>
      </c>
      <c r="AF118" s="79" t="b">
        <v>0</v>
      </c>
      <c r="AG118" s="79" t="s">
        <v>850</v>
      </c>
      <c r="AH118" s="79"/>
      <c r="AI118" s="82" t="s">
        <v>837</v>
      </c>
      <c r="AJ118" s="79" t="b">
        <v>0</v>
      </c>
      <c r="AK118" s="79">
        <v>0</v>
      </c>
      <c r="AL118" s="82" t="s">
        <v>837</v>
      </c>
      <c r="AM118" s="79" t="s">
        <v>859</v>
      </c>
      <c r="AN118" s="79" t="b">
        <v>0</v>
      </c>
      <c r="AO118" s="82" t="s">
        <v>824</v>
      </c>
      <c r="AP118" s="79" t="s">
        <v>176</v>
      </c>
      <c r="AQ118" s="79">
        <v>0</v>
      </c>
      <c r="AR118" s="79">
        <v>0</v>
      </c>
      <c r="AS118" s="79"/>
      <c r="AT118" s="79"/>
      <c r="AU118" s="79"/>
      <c r="AV118" s="79"/>
      <c r="AW118" s="79"/>
      <c r="AX118" s="79"/>
      <c r="AY118" s="79"/>
      <c r="AZ118" s="79"/>
      <c r="BA118">
        <v>40</v>
      </c>
      <c r="BB118" s="78" t="str">
        <f>REPLACE(INDEX(GroupVertices[Group],MATCH(Edges24[[#This Row],[Vertex 1]],GroupVertices[Vertex],0)),1,1,"")</f>
        <v>2</v>
      </c>
      <c r="BC118" s="78" t="str">
        <f>REPLACE(INDEX(GroupVertices[Group],MATCH(Edges24[[#This Row],[Vertex 2]],GroupVertices[Vertex],0)),1,1,"")</f>
        <v>2</v>
      </c>
      <c r="BD118" s="48">
        <v>2</v>
      </c>
      <c r="BE118" s="49">
        <v>5</v>
      </c>
      <c r="BF118" s="48">
        <v>0</v>
      </c>
      <c r="BG118" s="49">
        <v>0</v>
      </c>
      <c r="BH118" s="48">
        <v>0</v>
      </c>
      <c r="BI118" s="49">
        <v>0</v>
      </c>
      <c r="BJ118" s="48">
        <v>38</v>
      </c>
      <c r="BK118" s="49">
        <v>95</v>
      </c>
      <c r="BL118" s="48">
        <v>40</v>
      </c>
    </row>
    <row r="119" spans="1:64" ht="15">
      <c r="A119" s="64" t="s">
        <v>237</v>
      </c>
      <c r="B119" s="64" t="s">
        <v>237</v>
      </c>
      <c r="C119" s="65"/>
      <c r="D119" s="66"/>
      <c r="E119" s="67"/>
      <c r="F119" s="68"/>
      <c r="G119" s="65"/>
      <c r="H119" s="69"/>
      <c r="I119" s="70"/>
      <c r="J119" s="70"/>
      <c r="K119" s="34" t="s">
        <v>65</v>
      </c>
      <c r="L119" s="77">
        <v>343</v>
      </c>
      <c r="M119" s="77"/>
      <c r="N119" s="72"/>
      <c r="O119" s="79" t="s">
        <v>176</v>
      </c>
      <c r="P119" s="81">
        <v>43475.62527777778</v>
      </c>
      <c r="Q119" s="79" t="s">
        <v>408</v>
      </c>
      <c r="R119" s="79" t="s">
        <v>455</v>
      </c>
      <c r="S119" s="79" t="s">
        <v>465</v>
      </c>
      <c r="T119" s="79" t="s">
        <v>477</v>
      </c>
      <c r="U119" s="83" t="s">
        <v>558</v>
      </c>
      <c r="V119" s="83" t="s">
        <v>558</v>
      </c>
      <c r="W119" s="81">
        <v>43475.62527777778</v>
      </c>
      <c r="X119" s="83" t="s">
        <v>700</v>
      </c>
      <c r="Y119" s="79"/>
      <c r="Z119" s="79"/>
      <c r="AA119" s="82" t="s">
        <v>825</v>
      </c>
      <c r="AB119" s="79"/>
      <c r="AC119" s="79" t="b">
        <v>0</v>
      </c>
      <c r="AD119" s="79">
        <v>1</v>
      </c>
      <c r="AE119" s="82" t="s">
        <v>837</v>
      </c>
      <c r="AF119" s="79" t="b">
        <v>0</v>
      </c>
      <c r="AG119" s="79" t="s">
        <v>850</v>
      </c>
      <c r="AH119" s="79"/>
      <c r="AI119" s="82" t="s">
        <v>837</v>
      </c>
      <c r="AJ119" s="79" t="b">
        <v>0</v>
      </c>
      <c r="AK119" s="79">
        <v>0</v>
      </c>
      <c r="AL119" s="82" t="s">
        <v>837</v>
      </c>
      <c r="AM119" s="79" t="s">
        <v>864</v>
      </c>
      <c r="AN119" s="79" t="b">
        <v>0</v>
      </c>
      <c r="AO119" s="82" t="s">
        <v>825</v>
      </c>
      <c r="AP119" s="79" t="s">
        <v>176</v>
      </c>
      <c r="AQ119" s="79">
        <v>0</v>
      </c>
      <c r="AR119" s="79">
        <v>0</v>
      </c>
      <c r="AS119" s="79"/>
      <c r="AT119" s="79"/>
      <c r="AU119" s="79"/>
      <c r="AV119" s="79"/>
      <c r="AW119" s="79"/>
      <c r="AX119" s="79"/>
      <c r="AY119" s="79"/>
      <c r="AZ119" s="79"/>
      <c r="BA119">
        <v>40</v>
      </c>
      <c r="BB119" s="78" t="str">
        <f>REPLACE(INDEX(GroupVertices[Group],MATCH(Edges24[[#This Row],[Vertex 1]],GroupVertices[Vertex],0)),1,1,"")</f>
        <v>2</v>
      </c>
      <c r="BC119" s="78" t="str">
        <f>REPLACE(INDEX(GroupVertices[Group],MATCH(Edges24[[#This Row],[Vertex 2]],GroupVertices[Vertex],0)),1,1,"")</f>
        <v>2</v>
      </c>
      <c r="BD119" s="48">
        <v>1</v>
      </c>
      <c r="BE119" s="49">
        <v>5.882352941176471</v>
      </c>
      <c r="BF119" s="48">
        <v>1</v>
      </c>
      <c r="BG119" s="49">
        <v>5.882352941176471</v>
      </c>
      <c r="BH119" s="48">
        <v>0</v>
      </c>
      <c r="BI119" s="49">
        <v>0</v>
      </c>
      <c r="BJ119" s="48">
        <v>15</v>
      </c>
      <c r="BK119" s="49">
        <v>88.23529411764706</v>
      </c>
      <c r="BL119" s="48">
        <v>17</v>
      </c>
    </row>
    <row r="120" spans="1:64" ht="15">
      <c r="A120" s="64" t="s">
        <v>237</v>
      </c>
      <c r="B120" s="64" t="s">
        <v>237</v>
      </c>
      <c r="C120" s="65"/>
      <c r="D120" s="66"/>
      <c r="E120" s="67"/>
      <c r="F120" s="68"/>
      <c r="G120" s="65"/>
      <c r="H120" s="69"/>
      <c r="I120" s="70"/>
      <c r="J120" s="70"/>
      <c r="K120" s="34" t="s">
        <v>65</v>
      </c>
      <c r="L120" s="77">
        <v>344</v>
      </c>
      <c r="M120" s="77"/>
      <c r="N120" s="72"/>
      <c r="O120" s="79" t="s">
        <v>176</v>
      </c>
      <c r="P120" s="81">
        <v>43475.83361111111</v>
      </c>
      <c r="Q120" s="79" t="s">
        <v>409</v>
      </c>
      <c r="R120" s="79"/>
      <c r="S120" s="79"/>
      <c r="T120" s="79" t="s">
        <v>512</v>
      </c>
      <c r="U120" s="83" t="s">
        <v>559</v>
      </c>
      <c r="V120" s="83" t="s">
        <v>559</v>
      </c>
      <c r="W120" s="81">
        <v>43475.83361111111</v>
      </c>
      <c r="X120" s="83" t="s">
        <v>701</v>
      </c>
      <c r="Y120" s="79"/>
      <c r="Z120" s="79"/>
      <c r="AA120" s="82" t="s">
        <v>826</v>
      </c>
      <c r="AB120" s="79"/>
      <c r="AC120" s="79" t="b">
        <v>0</v>
      </c>
      <c r="AD120" s="79">
        <v>3</v>
      </c>
      <c r="AE120" s="82" t="s">
        <v>837</v>
      </c>
      <c r="AF120" s="79" t="b">
        <v>0</v>
      </c>
      <c r="AG120" s="79" t="s">
        <v>850</v>
      </c>
      <c r="AH120" s="79"/>
      <c r="AI120" s="82" t="s">
        <v>837</v>
      </c>
      <c r="AJ120" s="79" t="b">
        <v>0</v>
      </c>
      <c r="AK120" s="79">
        <v>0</v>
      </c>
      <c r="AL120" s="82" t="s">
        <v>837</v>
      </c>
      <c r="AM120" s="79" t="s">
        <v>864</v>
      </c>
      <c r="AN120" s="79" t="b">
        <v>0</v>
      </c>
      <c r="AO120" s="82" t="s">
        <v>826</v>
      </c>
      <c r="AP120" s="79" t="s">
        <v>176</v>
      </c>
      <c r="AQ120" s="79">
        <v>0</v>
      </c>
      <c r="AR120" s="79">
        <v>0</v>
      </c>
      <c r="AS120" s="79"/>
      <c r="AT120" s="79"/>
      <c r="AU120" s="79"/>
      <c r="AV120" s="79"/>
      <c r="AW120" s="79"/>
      <c r="AX120" s="79"/>
      <c r="AY120" s="79"/>
      <c r="AZ120" s="79"/>
      <c r="BA120">
        <v>40</v>
      </c>
      <c r="BB120" s="78" t="str">
        <f>REPLACE(INDEX(GroupVertices[Group],MATCH(Edges24[[#This Row],[Vertex 1]],GroupVertices[Vertex],0)),1,1,"")</f>
        <v>2</v>
      </c>
      <c r="BC120" s="78" t="str">
        <f>REPLACE(INDEX(GroupVertices[Group],MATCH(Edges24[[#This Row],[Vertex 2]],GroupVertices[Vertex],0)),1,1,"")</f>
        <v>2</v>
      </c>
      <c r="BD120" s="48">
        <v>1</v>
      </c>
      <c r="BE120" s="49">
        <v>2.272727272727273</v>
      </c>
      <c r="BF120" s="48">
        <v>0</v>
      </c>
      <c r="BG120" s="49">
        <v>0</v>
      </c>
      <c r="BH120" s="48">
        <v>0</v>
      </c>
      <c r="BI120" s="49">
        <v>0</v>
      </c>
      <c r="BJ120" s="48">
        <v>43</v>
      </c>
      <c r="BK120" s="49">
        <v>97.72727272727273</v>
      </c>
      <c r="BL120" s="48">
        <v>44</v>
      </c>
    </row>
    <row r="121" spans="1:64" ht="15">
      <c r="A121" s="64" t="s">
        <v>237</v>
      </c>
      <c r="B121" s="64" t="s">
        <v>237</v>
      </c>
      <c r="C121" s="65"/>
      <c r="D121" s="66"/>
      <c r="E121" s="67"/>
      <c r="F121" s="68"/>
      <c r="G121" s="65"/>
      <c r="H121" s="69"/>
      <c r="I121" s="70"/>
      <c r="J121" s="70"/>
      <c r="K121" s="34" t="s">
        <v>65</v>
      </c>
      <c r="L121" s="77">
        <v>345</v>
      </c>
      <c r="M121" s="77"/>
      <c r="N121" s="72"/>
      <c r="O121" s="79" t="s">
        <v>176</v>
      </c>
      <c r="P121" s="81">
        <v>43476.62540509259</v>
      </c>
      <c r="Q121" s="79" t="s">
        <v>410</v>
      </c>
      <c r="R121" s="79"/>
      <c r="S121" s="79"/>
      <c r="T121" s="79" t="s">
        <v>471</v>
      </c>
      <c r="U121" s="83" t="s">
        <v>560</v>
      </c>
      <c r="V121" s="83" t="s">
        <v>560</v>
      </c>
      <c r="W121" s="81">
        <v>43476.62540509259</v>
      </c>
      <c r="X121" s="83" t="s">
        <v>702</v>
      </c>
      <c r="Y121" s="79"/>
      <c r="Z121" s="79"/>
      <c r="AA121" s="82" t="s">
        <v>827</v>
      </c>
      <c r="AB121" s="79"/>
      <c r="AC121" s="79" t="b">
        <v>0</v>
      </c>
      <c r="AD121" s="79">
        <v>0</v>
      </c>
      <c r="AE121" s="82" t="s">
        <v>837</v>
      </c>
      <c r="AF121" s="79" t="b">
        <v>0</v>
      </c>
      <c r="AG121" s="79" t="s">
        <v>850</v>
      </c>
      <c r="AH121" s="79"/>
      <c r="AI121" s="82" t="s">
        <v>837</v>
      </c>
      <c r="AJ121" s="79" t="b">
        <v>0</v>
      </c>
      <c r="AK121" s="79">
        <v>0</v>
      </c>
      <c r="AL121" s="82" t="s">
        <v>837</v>
      </c>
      <c r="AM121" s="79" t="s">
        <v>864</v>
      </c>
      <c r="AN121" s="79" t="b">
        <v>0</v>
      </c>
      <c r="AO121" s="82" t="s">
        <v>827</v>
      </c>
      <c r="AP121" s="79" t="s">
        <v>176</v>
      </c>
      <c r="AQ121" s="79">
        <v>0</v>
      </c>
      <c r="AR121" s="79">
        <v>0</v>
      </c>
      <c r="AS121" s="79"/>
      <c r="AT121" s="79"/>
      <c r="AU121" s="79"/>
      <c r="AV121" s="79"/>
      <c r="AW121" s="79"/>
      <c r="AX121" s="79"/>
      <c r="AY121" s="79"/>
      <c r="AZ121" s="79"/>
      <c r="BA121">
        <v>40</v>
      </c>
      <c r="BB121" s="78" t="str">
        <f>REPLACE(INDEX(GroupVertices[Group],MATCH(Edges24[[#This Row],[Vertex 1]],GroupVertices[Vertex],0)),1,1,"")</f>
        <v>2</v>
      </c>
      <c r="BC121" s="78" t="str">
        <f>REPLACE(INDEX(GroupVertices[Group],MATCH(Edges24[[#This Row],[Vertex 2]],GroupVertices[Vertex],0)),1,1,"")</f>
        <v>2</v>
      </c>
      <c r="BD121" s="48">
        <v>1</v>
      </c>
      <c r="BE121" s="49">
        <v>2.857142857142857</v>
      </c>
      <c r="BF121" s="48">
        <v>0</v>
      </c>
      <c r="BG121" s="49">
        <v>0</v>
      </c>
      <c r="BH121" s="48">
        <v>0</v>
      </c>
      <c r="BI121" s="49">
        <v>0</v>
      </c>
      <c r="BJ121" s="48">
        <v>34</v>
      </c>
      <c r="BK121" s="49">
        <v>97.14285714285714</v>
      </c>
      <c r="BL121" s="48">
        <v>35</v>
      </c>
    </row>
    <row r="122" spans="1:64" ht="15">
      <c r="A122" s="64" t="s">
        <v>237</v>
      </c>
      <c r="B122" s="64" t="s">
        <v>237</v>
      </c>
      <c r="C122" s="65"/>
      <c r="D122" s="66"/>
      <c r="E122" s="67"/>
      <c r="F122" s="68"/>
      <c r="G122" s="65"/>
      <c r="H122" s="69"/>
      <c r="I122" s="70"/>
      <c r="J122" s="70"/>
      <c r="K122" s="34" t="s">
        <v>65</v>
      </c>
      <c r="L122" s="77">
        <v>346</v>
      </c>
      <c r="M122" s="77"/>
      <c r="N122" s="72"/>
      <c r="O122" s="79" t="s">
        <v>176</v>
      </c>
      <c r="P122" s="81">
        <v>43476.626747685186</v>
      </c>
      <c r="Q122" s="79" t="s">
        <v>411</v>
      </c>
      <c r="R122" s="79"/>
      <c r="S122" s="79"/>
      <c r="T122" s="79" t="s">
        <v>477</v>
      </c>
      <c r="U122" s="83" t="s">
        <v>561</v>
      </c>
      <c r="V122" s="83" t="s">
        <v>561</v>
      </c>
      <c r="W122" s="81">
        <v>43476.626747685186</v>
      </c>
      <c r="X122" s="83" t="s">
        <v>703</v>
      </c>
      <c r="Y122" s="79"/>
      <c r="Z122" s="79"/>
      <c r="AA122" s="82" t="s">
        <v>828</v>
      </c>
      <c r="AB122" s="79"/>
      <c r="AC122" s="79" t="b">
        <v>0</v>
      </c>
      <c r="AD122" s="79">
        <v>0</v>
      </c>
      <c r="AE122" s="82" t="s">
        <v>837</v>
      </c>
      <c r="AF122" s="79" t="b">
        <v>0</v>
      </c>
      <c r="AG122" s="79" t="s">
        <v>850</v>
      </c>
      <c r="AH122" s="79"/>
      <c r="AI122" s="82" t="s">
        <v>837</v>
      </c>
      <c r="AJ122" s="79" t="b">
        <v>0</v>
      </c>
      <c r="AK122" s="79">
        <v>0</v>
      </c>
      <c r="AL122" s="82" t="s">
        <v>837</v>
      </c>
      <c r="AM122" s="79" t="s">
        <v>858</v>
      </c>
      <c r="AN122" s="79" t="b">
        <v>0</v>
      </c>
      <c r="AO122" s="82" t="s">
        <v>828</v>
      </c>
      <c r="AP122" s="79" t="s">
        <v>176</v>
      </c>
      <c r="AQ122" s="79">
        <v>0</v>
      </c>
      <c r="AR122" s="79">
        <v>0</v>
      </c>
      <c r="AS122" s="79"/>
      <c r="AT122" s="79"/>
      <c r="AU122" s="79"/>
      <c r="AV122" s="79"/>
      <c r="AW122" s="79"/>
      <c r="AX122" s="79"/>
      <c r="AY122" s="79"/>
      <c r="AZ122" s="79"/>
      <c r="BA122">
        <v>40</v>
      </c>
      <c r="BB122" s="78" t="str">
        <f>REPLACE(INDEX(GroupVertices[Group],MATCH(Edges24[[#This Row],[Vertex 1]],GroupVertices[Vertex],0)),1,1,"")</f>
        <v>2</v>
      </c>
      <c r="BC122" s="78" t="str">
        <f>REPLACE(INDEX(GroupVertices[Group],MATCH(Edges24[[#This Row],[Vertex 2]],GroupVertices[Vertex],0)),1,1,"")</f>
        <v>2</v>
      </c>
      <c r="BD122" s="48">
        <v>4</v>
      </c>
      <c r="BE122" s="49">
        <v>11.11111111111111</v>
      </c>
      <c r="BF122" s="48">
        <v>0</v>
      </c>
      <c r="BG122" s="49">
        <v>0</v>
      </c>
      <c r="BH122" s="48">
        <v>0</v>
      </c>
      <c r="BI122" s="49">
        <v>0</v>
      </c>
      <c r="BJ122" s="48">
        <v>32</v>
      </c>
      <c r="BK122" s="49">
        <v>88.88888888888889</v>
      </c>
      <c r="BL122" s="48">
        <v>36</v>
      </c>
    </row>
    <row r="123" spans="1:64" ht="15">
      <c r="A123" s="64" t="s">
        <v>237</v>
      </c>
      <c r="B123" s="64" t="s">
        <v>237</v>
      </c>
      <c r="C123" s="65"/>
      <c r="D123" s="66"/>
      <c r="E123" s="67"/>
      <c r="F123" s="68"/>
      <c r="G123" s="65"/>
      <c r="H123" s="69"/>
      <c r="I123" s="70"/>
      <c r="J123" s="70"/>
      <c r="K123" s="34" t="s">
        <v>65</v>
      </c>
      <c r="L123" s="77">
        <v>347</v>
      </c>
      <c r="M123" s="77"/>
      <c r="N123" s="72"/>
      <c r="O123" s="79" t="s">
        <v>176</v>
      </c>
      <c r="P123" s="81">
        <v>43476.66336805555</v>
      </c>
      <c r="Q123" s="79" t="s">
        <v>412</v>
      </c>
      <c r="R123" s="79"/>
      <c r="S123" s="79"/>
      <c r="T123" s="79" t="s">
        <v>506</v>
      </c>
      <c r="U123" s="83" t="s">
        <v>562</v>
      </c>
      <c r="V123" s="83" t="s">
        <v>562</v>
      </c>
      <c r="W123" s="81">
        <v>43476.66336805555</v>
      </c>
      <c r="X123" s="83" t="s">
        <v>704</v>
      </c>
      <c r="Y123" s="79"/>
      <c r="Z123" s="79"/>
      <c r="AA123" s="82" t="s">
        <v>829</v>
      </c>
      <c r="AB123" s="79"/>
      <c r="AC123" s="79" t="b">
        <v>0</v>
      </c>
      <c r="AD123" s="79">
        <v>2</v>
      </c>
      <c r="AE123" s="82" t="s">
        <v>837</v>
      </c>
      <c r="AF123" s="79" t="b">
        <v>0</v>
      </c>
      <c r="AG123" s="79" t="s">
        <v>850</v>
      </c>
      <c r="AH123" s="79"/>
      <c r="AI123" s="82" t="s">
        <v>837</v>
      </c>
      <c r="AJ123" s="79" t="b">
        <v>0</v>
      </c>
      <c r="AK123" s="79">
        <v>0</v>
      </c>
      <c r="AL123" s="82" t="s">
        <v>837</v>
      </c>
      <c r="AM123" s="79" t="s">
        <v>859</v>
      </c>
      <c r="AN123" s="79" t="b">
        <v>0</v>
      </c>
      <c r="AO123" s="82" t="s">
        <v>829</v>
      </c>
      <c r="AP123" s="79" t="s">
        <v>176</v>
      </c>
      <c r="AQ123" s="79">
        <v>0</v>
      </c>
      <c r="AR123" s="79">
        <v>0</v>
      </c>
      <c r="AS123" s="79"/>
      <c r="AT123" s="79"/>
      <c r="AU123" s="79"/>
      <c r="AV123" s="79"/>
      <c r="AW123" s="79"/>
      <c r="AX123" s="79"/>
      <c r="AY123" s="79"/>
      <c r="AZ123" s="79"/>
      <c r="BA123">
        <v>40</v>
      </c>
      <c r="BB123" s="78" t="str">
        <f>REPLACE(INDEX(GroupVertices[Group],MATCH(Edges24[[#This Row],[Vertex 1]],GroupVertices[Vertex],0)),1,1,"")</f>
        <v>2</v>
      </c>
      <c r="BC123" s="78" t="str">
        <f>REPLACE(INDEX(GroupVertices[Group],MATCH(Edges24[[#This Row],[Vertex 2]],GroupVertices[Vertex],0)),1,1,"")</f>
        <v>2</v>
      </c>
      <c r="BD123" s="48">
        <v>2</v>
      </c>
      <c r="BE123" s="49">
        <v>4.651162790697675</v>
      </c>
      <c r="BF123" s="48">
        <v>0</v>
      </c>
      <c r="BG123" s="49">
        <v>0</v>
      </c>
      <c r="BH123" s="48">
        <v>0</v>
      </c>
      <c r="BI123" s="49">
        <v>0</v>
      </c>
      <c r="BJ123" s="48">
        <v>41</v>
      </c>
      <c r="BK123" s="49">
        <v>95.34883720930233</v>
      </c>
      <c r="BL123" s="48">
        <v>43</v>
      </c>
    </row>
    <row r="124" spans="1:64" ht="15">
      <c r="A124" s="64" t="s">
        <v>237</v>
      </c>
      <c r="B124" s="64" t="s">
        <v>237</v>
      </c>
      <c r="C124" s="65"/>
      <c r="D124" s="66"/>
      <c r="E124" s="67"/>
      <c r="F124" s="68"/>
      <c r="G124" s="65"/>
      <c r="H124" s="69"/>
      <c r="I124" s="70"/>
      <c r="J124" s="70"/>
      <c r="K124" s="34" t="s">
        <v>65</v>
      </c>
      <c r="L124" s="77">
        <v>348</v>
      </c>
      <c r="M124" s="77"/>
      <c r="N124" s="72"/>
      <c r="O124" s="79" t="s">
        <v>176</v>
      </c>
      <c r="P124" s="81">
        <v>43477.61487268518</v>
      </c>
      <c r="Q124" s="79" t="s">
        <v>413</v>
      </c>
      <c r="R124" s="79"/>
      <c r="S124" s="79"/>
      <c r="T124" s="79" t="s">
        <v>513</v>
      </c>
      <c r="U124" s="83" t="s">
        <v>563</v>
      </c>
      <c r="V124" s="83" t="s">
        <v>563</v>
      </c>
      <c r="W124" s="81">
        <v>43477.61487268518</v>
      </c>
      <c r="X124" s="83" t="s">
        <v>705</v>
      </c>
      <c r="Y124" s="79"/>
      <c r="Z124" s="79"/>
      <c r="AA124" s="82" t="s">
        <v>830</v>
      </c>
      <c r="AB124" s="79"/>
      <c r="AC124" s="79" t="b">
        <v>0</v>
      </c>
      <c r="AD124" s="79">
        <v>4</v>
      </c>
      <c r="AE124" s="82" t="s">
        <v>837</v>
      </c>
      <c r="AF124" s="79" t="b">
        <v>0</v>
      </c>
      <c r="AG124" s="79" t="s">
        <v>850</v>
      </c>
      <c r="AH124" s="79"/>
      <c r="AI124" s="82" t="s">
        <v>837</v>
      </c>
      <c r="AJ124" s="79" t="b">
        <v>0</v>
      </c>
      <c r="AK124" s="79">
        <v>0</v>
      </c>
      <c r="AL124" s="82" t="s">
        <v>837</v>
      </c>
      <c r="AM124" s="79" t="s">
        <v>858</v>
      </c>
      <c r="AN124" s="79" t="b">
        <v>0</v>
      </c>
      <c r="AO124" s="82" t="s">
        <v>830</v>
      </c>
      <c r="AP124" s="79" t="s">
        <v>176</v>
      </c>
      <c r="AQ124" s="79">
        <v>0</v>
      </c>
      <c r="AR124" s="79">
        <v>0</v>
      </c>
      <c r="AS124" s="79"/>
      <c r="AT124" s="79"/>
      <c r="AU124" s="79"/>
      <c r="AV124" s="79"/>
      <c r="AW124" s="79"/>
      <c r="AX124" s="79"/>
      <c r="AY124" s="79"/>
      <c r="AZ124" s="79"/>
      <c r="BA124">
        <v>40</v>
      </c>
      <c r="BB124" s="78" t="str">
        <f>REPLACE(INDEX(GroupVertices[Group],MATCH(Edges24[[#This Row],[Vertex 1]],GroupVertices[Vertex],0)),1,1,"")</f>
        <v>2</v>
      </c>
      <c r="BC124" s="78" t="str">
        <f>REPLACE(INDEX(GroupVertices[Group],MATCH(Edges24[[#This Row],[Vertex 2]],GroupVertices[Vertex],0)),1,1,"")</f>
        <v>2</v>
      </c>
      <c r="BD124" s="48">
        <v>1</v>
      </c>
      <c r="BE124" s="49">
        <v>4</v>
      </c>
      <c r="BF124" s="48">
        <v>1</v>
      </c>
      <c r="BG124" s="49">
        <v>4</v>
      </c>
      <c r="BH124" s="48">
        <v>0</v>
      </c>
      <c r="BI124" s="49">
        <v>0</v>
      </c>
      <c r="BJ124" s="48">
        <v>23</v>
      </c>
      <c r="BK124" s="49">
        <v>92</v>
      </c>
      <c r="BL124" s="48">
        <v>25</v>
      </c>
    </row>
    <row r="125" spans="1:64" ht="15">
      <c r="A125" s="64" t="s">
        <v>237</v>
      </c>
      <c r="B125" s="64" t="s">
        <v>237</v>
      </c>
      <c r="C125" s="65"/>
      <c r="D125" s="66"/>
      <c r="E125" s="67"/>
      <c r="F125" s="68"/>
      <c r="G125" s="65"/>
      <c r="H125" s="69"/>
      <c r="I125" s="70"/>
      <c r="J125" s="70"/>
      <c r="K125" s="34" t="s">
        <v>65</v>
      </c>
      <c r="L125" s="77">
        <v>349</v>
      </c>
      <c r="M125" s="77"/>
      <c r="N125" s="72"/>
      <c r="O125" s="79" t="s">
        <v>176</v>
      </c>
      <c r="P125" s="81">
        <v>43477.62538194445</v>
      </c>
      <c r="Q125" s="79" t="s">
        <v>414</v>
      </c>
      <c r="R125" s="83" t="s">
        <v>456</v>
      </c>
      <c r="S125" s="79" t="s">
        <v>469</v>
      </c>
      <c r="T125" s="79" t="s">
        <v>477</v>
      </c>
      <c r="U125" s="83" t="s">
        <v>564</v>
      </c>
      <c r="V125" s="83" t="s">
        <v>564</v>
      </c>
      <c r="W125" s="81">
        <v>43477.62538194445</v>
      </c>
      <c r="X125" s="83" t="s">
        <v>706</v>
      </c>
      <c r="Y125" s="79"/>
      <c r="Z125" s="79"/>
      <c r="AA125" s="82" t="s">
        <v>831</v>
      </c>
      <c r="AB125" s="79"/>
      <c r="AC125" s="79" t="b">
        <v>0</v>
      </c>
      <c r="AD125" s="79">
        <v>0</v>
      </c>
      <c r="AE125" s="82" t="s">
        <v>837</v>
      </c>
      <c r="AF125" s="79" t="b">
        <v>0</v>
      </c>
      <c r="AG125" s="79" t="s">
        <v>850</v>
      </c>
      <c r="AH125" s="79"/>
      <c r="AI125" s="82" t="s">
        <v>837</v>
      </c>
      <c r="AJ125" s="79" t="b">
        <v>0</v>
      </c>
      <c r="AK125" s="79">
        <v>0</v>
      </c>
      <c r="AL125" s="82" t="s">
        <v>837</v>
      </c>
      <c r="AM125" s="79" t="s">
        <v>864</v>
      </c>
      <c r="AN125" s="79" t="b">
        <v>0</v>
      </c>
      <c r="AO125" s="82" t="s">
        <v>831</v>
      </c>
      <c r="AP125" s="79" t="s">
        <v>176</v>
      </c>
      <c r="AQ125" s="79">
        <v>0</v>
      </c>
      <c r="AR125" s="79">
        <v>0</v>
      </c>
      <c r="AS125" s="79"/>
      <c r="AT125" s="79"/>
      <c r="AU125" s="79"/>
      <c r="AV125" s="79"/>
      <c r="AW125" s="79"/>
      <c r="AX125" s="79"/>
      <c r="AY125" s="79"/>
      <c r="AZ125" s="79"/>
      <c r="BA125">
        <v>40</v>
      </c>
      <c r="BB125" s="78" t="str">
        <f>REPLACE(INDEX(GroupVertices[Group],MATCH(Edges24[[#This Row],[Vertex 1]],GroupVertices[Vertex],0)),1,1,"")</f>
        <v>2</v>
      </c>
      <c r="BC125" s="78" t="str">
        <f>REPLACE(INDEX(GroupVertices[Group],MATCH(Edges24[[#This Row],[Vertex 2]],GroupVertices[Vertex],0)),1,1,"")</f>
        <v>2</v>
      </c>
      <c r="BD125" s="48">
        <v>4</v>
      </c>
      <c r="BE125" s="49">
        <v>14.814814814814815</v>
      </c>
      <c r="BF125" s="48">
        <v>0</v>
      </c>
      <c r="BG125" s="49">
        <v>0</v>
      </c>
      <c r="BH125" s="48">
        <v>0</v>
      </c>
      <c r="BI125" s="49">
        <v>0</v>
      </c>
      <c r="BJ125" s="48">
        <v>23</v>
      </c>
      <c r="BK125" s="49">
        <v>85.18518518518519</v>
      </c>
      <c r="BL125" s="48">
        <v>27</v>
      </c>
    </row>
    <row r="126" spans="1:64" ht="15">
      <c r="A126" s="64" t="s">
        <v>237</v>
      </c>
      <c r="B126" s="64" t="s">
        <v>237</v>
      </c>
      <c r="C126" s="65"/>
      <c r="D126" s="66"/>
      <c r="E126" s="67"/>
      <c r="F126" s="68"/>
      <c r="G126" s="65"/>
      <c r="H126" s="69"/>
      <c r="I126" s="70"/>
      <c r="J126" s="70"/>
      <c r="K126" s="34" t="s">
        <v>65</v>
      </c>
      <c r="L126" s="77">
        <v>350</v>
      </c>
      <c r="M126" s="77"/>
      <c r="N126" s="72"/>
      <c r="O126" s="79" t="s">
        <v>176</v>
      </c>
      <c r="P126" s="81">
        <v>43479.625081018516</v>
      </c>
      <c r="Q126" s="79" t="s">
        <v>415</v>
      </c>
      <c r="R126" s="79"/>
      <c r="S126" s="79"/>
      <c r="T126" s="79" t="s">
        <v>477</v>
      </c>
      <c r="U126" s="83" t="s">
        <v>526</v>
      </c>
      <c r="V126" s="83" t="s">
        <v>526</v>
      </c>
      <c r="W126" s="81">
        <v>43479.625081018516</v>
      </c>
      <c r="X126" s="83" t="s">
        <v>707</v>
      </c>
      <c r="Y126" s="79"/>
      <c r="Z126" s="79"/>
      <c r="AA126" s="82" t="s">
        <v>832</v>
      </c>
      <c r="AB126" s="79"/>
      <c r="AC126" s="79" t="b">
        <v>0</v>
      </c>
      <c r="AD126" s="79">
        <v>7</v>
      </c>
      <c r="AE126" s="82" t="s">
        <v>837</v>
      </c>
      <c r="AF126" s="79" t="b">
        <v>0</v>
      </c>
      <c r="AG126" s="79" t="s">
        <v>850</v>
      </c>
      <c r="AH126" s="79"/>
      <c r="AI126" s="82" t="s">
        <v>837</v>
      </c>
      <c r="AJ126" s="79" t="b">
        <v>0</v>
      </c>
      <c r="AK126" s="79">
        <v>1</v>
      </c>
      <c r="AL126" s="82" t="s">
        <v>837</v>
      </c>
      <c r="AM126" s="79" t="s">
        <v>864</v>
      </c>
      <c r="AN126" s="79" t="b">
        <v>0</v>
      </c>
      <c r="AO126" s="82" t="s">
        <v>832</v>
      </c>
      <c r="AP126" s="79" t="s">
        <v>176</v>
      </c>
      <c r="AQ126" s="79">
        <v>0</v>
      </c>
      <c r="AR126" s="79">
        <v>0</v>
      </c>
      <c r="AS126" s="79"/>
      <c r="AT126" s="79"/>
      <c r="AU126" s="79"/>
      <c r="AV126" s="79"/>
      <c r="AW126" s="79"/>
      <c r="AX126" s="79"/>
      <c r="AY126" s="79"/>
      <c r="AZ126" s="79"/>
      <c r="BA126">
        <v>40</v>
      </c>
      <c r="BB126" s="78" t="str">
        <f>REPLACE(INDEX(GroupVertices[Group],MATCH(Edges24[[#This Row],[Vertex 1]],GroupVertices[Vertex],0)),1,1,"")</f>
        <v>2</v>
      </c>
      <c r="BC126" s="78" t="str">
        <f>REPLACE(INDEX(GroupVertices[Group],MATCH(Edges24[[#This Row],[Vertex 2]],GroupVertices[Vertex],0)),1,1,"")</f>
        <v>2</v>
      </c>
      <c r="BD126" s="48">
        <v>1</v>
      </c>
      <c r="BE126" s="49">
        <v>16.666666666666668</v>
      </c>
      <c r="BF126" s="48">
        <v>0</v>
      </c>
      <c r="BG126" s="49">
        <v>0</v>
      </c>
      <c r="BH126" s="48">
        <v>0</v>
      </c>
      <c r="BI126" s="49">
        <v>0</v>
      </c>
      <c r="BJ126" s="48">
        <v>5</v>
      </c>
      <c r="BK126" s="49">
        <v>83.33333333333333</v>
      </c>
      <c r="BL126" s="48">
        <v>6</v>
      </c>
    </row>
    <row r="127" spans="1:64" ht="15">
      <c r="A127" s="64" t="s">
        <v>237</v>
      </c>
      <c r="B127" s="64" t="s">
        <v>237</v>
      </c>
      <c r="C127" s="65"/>
      <c r="D127" s="66"/>
      <c r="E127" s="67"/>
      <c r="F127" s="68"/>
      <c r="G127" s="65"/>
      <c r="H127" s="69"/>
      <c r="I127" s="70"/>
      <c r="J127" s="70"/>
      <c r="K127" s="34" t="s">
        <v>65</v>
      </c>
      <c r="L127" s="77">
        <v>351</v>
      </c>
      <c r="M127" s="77"/>
      <c r="N127" s="72"/>
      <c r="O127" s="79" t="s">
        <v>176</v>
      </c>
      <c r="P127" s="81">
        <v>43480.86939814815</v>
      </c>
      <c r="Q127" s="79" t="s">
        <v>416</v>
      </c>
      <c r="R127" s="83" t="s">
        <v>457</v>
      </c>
      <c r="S127" s="79" t="s">
        <v>470</v>
      </c>
      <c r="T127" s="79" t="s">
        <v>471</v>
      </c>
      <c r="U127" s="79"/>
      <c r="V127" s="83" t="s">
        <v>583</v>
      </c>
      <c r="W127" s="81">
        <v>43480.86939814815</v>
      </c>
      <c r="X127" s="83" t="s">
        <v>708</v>
      </c>
      <c r="Y127" s="79"/>
      <c r="Z127" s="79"/>
      <c r="AA127" s="82" t="s">
        <v>833</v>
      </c>
      <c r="AB127" s="79"/>
      <c r="AC127" s="79" t="b">
        <v>0</v>
      </c>
      <c r="AD127" s="79">
        <v>0</v>
      </c>
      <c r="AE127" s="82" t="s">
        <v>837</v>
      </c>
      <c r="AF127" s="79" t="b">
        <v>0</v>
      </c>
      <c r="AG127" s="79" t="s">
        <v>850</v>
      </c>
      <c r="AH127" s="79"/>
      <c r="AI127" s="82" t="s">
        <v>837</v>
      </c>
      <c r="AJ127" s="79" t="b">
        <v>0</v>
      </c>
      <c r="AK127" s="79">
        <v>0</v>
      </c>
      <c r="AL127" s="82" t="s">
        <v>837</v>
      </c>
      <c r="AM127" s="79" t="s">
        <v>859</v>
      </c>
      <c r="AN127" s="79" t="b">
        <v>0</v>
      </c>
      <c r="AO127" s="82" t="s">
        <v>833</v>
      </c>
      <c r="AP127" s="79" t="s">
        <v>176</v>
      </c>
      <c r="AQ127" s="79">
        <v>0</v>
      </c>
      <c r="AR127" s="79">
        <v>0</v>
      </c>
      <c r="AS127" s="79"/>
      <c r="AT127" s="79"/>
      <c r="AU127" s="79"/>
      <c r="AV127" s="79"/>
      <c r="AW127" s="79"/>
      <c r="AX127" s="79"/>
      <c r="AY127" s="79"/>
      <c r="AZ127" s="79"/>
      <c r="BA127">
        <v>40</v>
      </c>
      <c r="BB127" s="78" t="str">
        <f>REPLACE(INDEX(GroupVertices[Group],MATCH(Edges24[[#This Row],[Vertex 1]],GroupVertices[Vertex],0)),1,1,"")</f>
        <v>2</v>
      </c>
      <c r="BC127" s="78" t="str">
        <f>REPLACE(INDEX(GroupVertices[Group],MATCH(Edges24[[#This Row],[Vertex 2]],GroupVertices[Vertex],0)),1,1,"")</f>
        <v>2</v>
      </c>
      <c r="BD127" s="48">
        <v>3</v>
      </c>
      <c r="BE127" s="49">
        <v>8.571428571428571</v>
      </c>
      <c r="BF127" s="48">
        <v>0</v>
      </c>
      <c r="BG127" s="49">
        <v>0</v>
      </c>
      <c r="BH127" s="48">
        <v>0</v>
      </c>
      <c r="BI127" s="49">
        <v>0</v>
      </c>
      <c r="BJ127" s="48">
        <v>32</v>
      </c>
      <c r="BK127" s="49">
        <v>91.42857142857143</v>
      </c>
      <c r="BL127" s="48">
        <v>35</v>
      </c>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hyperlinks>
    <hyperlink ref="R14" r:id="rId1" display="https://nodexlgraphgallery.org/Pages/Graph.aspx?graphID=180439"/>
    <hyperlink ref="R33" r:id="rId2" display="https://nodexlgraphgallery.org/Pages/Graph.aspx?graphID=174079"/>
    <hyperlink ref="R34" r:id="rId3" display="https://nodexlgraphgallery.org/Pages/Graph.aspx?graphID=174072"/>
    <hyperlink ref="R35" r:id="rId4" display="https://nodexlgraphgallery.org/Pages/Graph.aspx?graphID=174088"/>
    <hyperlink ref="R36" r:id="rId5" display="https://nodexlgraphgallery.org/Pages/Graph.aspx?graphID=174091"/>
    <hyperlink ref="R37" r:id="rId6" display="https://nodexlgraphgallery.org/Pages/Graph.aspx?graphID=174096"/>
    <hyperlink ref="R38" r:id="rId7" display="https://nodexlgraphgallery.org/Pages/Graph.aspx?graphID=174329"/>
    <hyperlink ref="R41" r:id="rId8" display="https://nodexlgraphgallery.org/Pages/Graph.aspx?graphID=175034"/>
    <hyperlink ref="R44" r:id="rId9" display="https://www.instagram.com/p/BrEcLdqns93/?utm_source=ig_twitter_share&amp;igshid=1d92981nm3yes"/>
    <hyperlink ref="R48" r:id="rId10" display="https://nodexlgraphgallery.org/Pages/Graph.aspx?graphID=174876"/>
    <hyperlink ref="R49" r:id="rId11" display="https://nodexlgraphgallery.org/Pages/Graph.aspx?graphID=175706"/>
    <hyperlink ref="R50" r:id="rId12" display="https://nodexlgraphgallery.org/Pages/Graph.aspx?graphID=176274"/>
    <hyperlink ref="R51" r:id="rId13" display="https://nodexlgraphgallery.org/Pages/Graph.aspx?graphID=177079"/>
    <hyperlink ref="R52" r:id="rId14" display="https://nodexlgraphgallery.org/Pages/Graph.aspx?graphID=178360"/>
    <hyperlink ref="R53" r:id="rId15" display="https://nodexlgraphgallery.org/Pages/Graph.aspx?graphID=178672"/>
    <hyperlink ref="R54" r:id="rId16" display="https://nodexlgraphgallery.org/Pages/Graph.aspx?graphID=180721"/>
    <hyperlink ref="R55" r:id="rId17" display="https://nodexlgraphgallery.org/Pages/Graph.aspx?graphID=181646"/>
    <hyperlink ref="R56" r:id="rId18" display="https://nodexlgraphgallery.org/Pages/Graph.aspx?graphID=179744"/>
    <hyperlink ref="R57" r:id="rId19" display="https://nodexlgraphgallery.org/Pages/Graph.aspx?graphID=180439"/>
    <hyperlink ref="R58" r:id="rId20" display="https://nodexlgraphgallery.org/Pages/Graph.aspx?graphID=181138"/>
    <hyperlink ref="R59" r:id="rId21" display="https://nodexlgraphgallery.org/Pages/Graph.aspx?graphID=181403"/>
    <hyperlink ref="R60" r:id="rId22" display="https://nodexlgraphgallery.org/Pages/Graph.aspx?graphID=181758"/>
    <hyperlink ref="R61" r:id="rId23" display="https://nodexlgraphgallery.org/Pages/Graph.aspx?graphID=181862"/>
    <hyperlink ref="R62" r:id="rId24" display="https://nodexlgraphgallery.org/Pages/Graph.aspx?graphID=181138"/>
    <hyperlink ref="R63" r:id="rId25" display="https://nodexlgraphgallery.org/Pages/Graph.aspx?graphID=181403"/>
    <hyperlink ref="R64" r:id="rId26" display="https://nodexlgraphgallery.org/Pages/Graph.aspx?graphID=181646"/>
    <hyperlink ref="R65" r:id="rId27" display="https://nodexlgraphgallery.org/Pages/Graph.aspx?graphID=181758"/>
    <hyperlink ref="R66" r:id="rId28" display="https://nodexlgraphgallery.org/Pages/Graph.aspx?graphID=181862"/>
    <hyperlink ref="R70" r:id="rId29" display="https://www.facebook.com/permalink.php?story_fbid=10161590945440311&amp;id=152200685310"/>
    <hyperlink ref="R72" r:id="rId30" display="https://twitter.com/Tracey_Edwards/status/1060547788847616001"/>
    <hyperlink ref="R73" r:id="rId31" display="https://www.youtube.com/watch?v=Nni14Q9GbzM&amp;feature=youtu.be"/>
    <hyperlink ref="R74" r:id="rId32" display="https://twitter.com/exchangeclub/status/1058014741191372800"/>
    <hyperlink ref="R78" r:id="rId33" display="https://twitter.com/higginsmba/status/1073542456568897536"/>
    <hyperlink ref="R79" r:id="rId34" display="https://twitter.com/exchangeclub/status/1083378025608237056"/>
    <hyperlink ref="R80" r:id="rId35" display="http://www.sclconference.org/index.php"/>
    <hyperlink ref="R90" r:id="rId36" display="https://www.youtube.com/watch?v=4Ypcn5uPb3c&amp;feature=youtu.be"/>
    <hyperlink ref="R92" r:id="rId37"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93" r:id="rId38" display="https://twitter.com/GivingTues/status/1062739706906112001"/>
    <hyperlink ref="R94" r:id="rId39" display="https://twitter.com/xcmuskogee/status/1062924048055914496"/>
    <hyperlink ref="R107" r:id="rId40" display="https://www.nationalexchangeclub.org/convention/"/>
    <hyperlink ref="R109" r:id="rId41" display="https://www.mydigitalpublication.com/publication/index.php?i=187460&amp;m=&amp;l=&amp;p=1&amp;pre=&amp;ver=html5#{&quot;page&quot;:0,&quot;issue_id&quot;:187460}"/>
    <hyperlink ref="R110" r:id="rId42" display="https://www.hillsdale.net/news/20181220/gathering-unites-clubs-to-share-in-christmas-cheer"/>
    <hyperlink ref="R115" r:id="rId43" display="http://newcanaanite.com/letter-thank-you-from-the-exchange-club-3-512388"/>
    <hyperlink ref="R125" r:id="rId44" display="https://mtsunews.com/john-hood-chamber-award/"/>
    <hyperlink ref="R127" r:id="rId45" display="https://ktvq.com/news/local-news/2019/01/13/exchange-club-hosts-kids-basketball-tournament/"/>
    <hyperlink ref="U3" r:id="rId46" display="https://pbs.twimg.com/media/DrFcM5vW4Ac8wrn.jpg"/>
    <hyperlink ref="U6" r:id="rId47" display="https://pbs.twimg.com/media/DsEb-XyUcAAj9TW.jpg"/>
    <hyperlink ref="U7" r:id="rId48" display="https://pbs.twimg.com/media/Dsd07tEWwAAXbTy.jpg"/>
    <hyperlink ref="U8" r:id="rId49" display="https://pbs.twimg.com/media/DrBRC5BVAAEpajC.jpg"/>
    <hyperlink ref="U9" r:id="rId50" display="https://pbs.twimg.com/media/DsiCgKIWwAA5c0f.jpg"/>
    <hyperlink ref="U11" r:id="rId51" display="https://pbs.twimg.com/media/DuWRhrQU8AAAsdX.jpg"/>
    <hyperlink ref="U15" r:id="rId52" display="https://pbs.twimg.com/media/DwlFMWDWoAEw_xu.jpg"/>
    <hyperlink ref="U16" r:id="rId53" display="https://pbs.twimg.com/media/DrfSlznVYAE90m1.jpg"/>
    <hyperlink ref="U21" r:id="rId54" display="https://pbs.twimg.com/media/DrL6dUvX0AEhHTq.jpg"/>
    <hyperlink ref="U22" r:id="rId55" display="https://pbs.twimg.com/media/Drqc-i9UwAA33Bn.jpg"/>
    <hyperlink ref="U25" r:id="rId56" display="https://pbs.twimg.com/media/DsPVmD-U8AAkA4U.jpg"/>
    <hyperlink ref="U26" r:id="rId57" display="https://pbs.twimg.com/media/DsPqgT7XQAArGP1.jpg"/>
    <hyperlink ref="U32" r:id="rId58" display="https://pbs.twimg.com/media/Dw4U3qzXcAIvs1O.jpg"/>
    <hyperlink ref="U39" r:id="rId59" display="https://pbs.twimg.com/media/DuFa9NpVAAAeFzA.jpg"/>
    <hyperlink ref="U42" r:id="rId60" display="https://pbs.twimg.com/media/DrAWJfmU4AASxN8.jpg"/>
    <hyperlink ref="U67" r:id="rId61" display="https://pbs.twimg.com/media/DsKC6BLVsAApTen.jpg"/>
    <hyperlink ref="U77" r:id="rId62" display="https://pbs.twimg.com/media/DtGEduJXcAAS7Te.jpg"/>
    <hyperlink ref="U81" r:id="rId63" display="https://pbs.twimg.com/media/DtLuHUIXcAAI09b.jpg"/>
    <hyperlink ref="U82" r:id="rId64" display="https://pbs.twimg.com/media/DrAv03AWoAE-b2b.jpg"/>
    <hyperlink ref="U86" r:id="rId65" display="https://pbs.twimg.com/media/DuOp-U4XcAc4RU7.jpg"/>
    <hyperlink ref="U87" r:id="rId66" display="https://pbs.twimg.com/media/Du4n5c_XcAEIfql.jpg"/>
    <hyperlink ref="U88" r:id="rId67" display="https://pbs.twimg.com/media/DrVOZ91WwAAAejv.jpg"/>
    <hyperlink ref="U91" r:id="rId68" display="https://pbs.twimg.com/media/Dr6GoLfWkAEGgo_.jpg"/>
    <hyperlink ref="U95" r:id="rId69" display="https://pbs.twimg.com/media/DsYfd97WsAIgvK8.jpg"/>
    <hyperlink ref="U96" r:id="rId70" display="https://pbs.twimg.com/media/DsxeLH8XQAYZXXL.jpg"/>
    <hyperlink ref="U97" r:id="rId71" display="https://pbs.twimg.com/media/Ds74I-KWsAAFCs5.jpg"/>
    <hyperlink ref="U98" r:id="rId72" display="https://pbs.twimg.com/media/DtGEduJXcAAS7Te.jpg"/>
    <hyperlink ref="U99" r:id="rId73" display="https://pbs.twimg.com/media/DtGf8hWXcAMs9oY.jpg"/>
    <hyperlink ref="U100" r:id="rId74" display="https://pbs.twimg.com/media/DtGu7OhXcAEn_J7.jpg"/>
    <hyperlink ref="U101" r:id="rId75" display="https://pbs.twimg.com/media/DtQlecEU0AAk7F6.jpg"/>
    <hyperlink ref="U102" r:id="rId76" display="https://pbs.twimg.com/media/DtVvB-xWkAEcaF_.jpg"/>
    <hyperlink ref="U103" r:id="rId77" display="https://pbs.twimg.com/media/DtwvxPJW4AELy0f.jpg"/>
    <hyperlink ref="U104" r:id="rId78" display="https://pbs.twimg.com/media/DuEiJfGWwAI2SEw.jpg"/>
    <hyperlink ref="U105" r:id="rId79" display="https://pbs.twimg.com/media/DuKoXnHXcAACyhw.jpg"/>
    <hyperlink ref="U106" r:id="rId80" display="https://pbs.twimg.com/media/DuUkmR7WwAAOJ_Y.jpg"/>
    <hyperlink ref="U107" r:id="rId81" display="https://pbs.twimg.com/media/DudnhdnWoAUcpoh.png"/>
    <hyperlink ref="U108" r:id="rId82" display="https://pbs.twimg.com/media/DuuR929WkAIh0Tt.jpg"/>
    <hyperlink ref="U109" r:id="rId83" display="https://pbs.twimg.com/media/DuyId9wWoAEdcp3.jpg"/>
    <hyperlink ref="U111" r:id="rId84" display="https://pbs.twimg.com/media/DvWRDTAX4AAFpOv.jpg"/>
    <hyperlink ref="U112" r:id="rId85" display="https://pbs.twimg.com/media/DvgkUnAWkAA5HK4.jpg"/>
    <hyperlink ref="U113" r:id="rId86" display="https://pbs.twimg.com/media/Dv6UGz-XcAEdjgQ.jpg"/>
    <hyperlink ref="U114" r:id="rId87" display="https://pbs.twimg.com/media/DwAOu8DX0AUXLBt.jpg"/>
    <hyperlink ref="U116" r:id="rId88" display="https://pbs.twimg.com/media/DwKMZ7LWsAAOpbK.jpg"/>
    <hyperlink ref="U117" r:id="rId89" display="https://pbs.twimg.com/media/DwUXQOXX4AIKVJK.jpg"/>
    <hyperlink ref="U118" r:id="rId90" display="https://pbs.twimg.com/media/Dwab-JHX0AI6YEG.jpg"/>
    <hyperlink ref="U119" r:id="rId91" display="https://pbs.twimg.com/media/DwjukoLWoAEndCN.jpg"/>
    <hyperlink ref="U120" r:id="rId92" display="https://pbs.twimg.com/media/DwkzPV9X0AANtuE.jpg"/>
    <hyperlink ref="U121" r:id="rId93" display="https://pbs.twimg.com/media/Dwo4NHwWkAAQl3y.jpg"/>
    <hyperlink ref="U122" r:id="rId94" display="https://pbs.twimg.com/media/Dwo4pQzXgAAlPvD.jpg"/>
    <hyperlink ref="U123" r:id="rId95" display="https://pbs.twimg.com/media/DwpEsouWkAU8Cft.jpg"/>
    <hyperlink ref="U124" r:id="rId96" display="https://pbs.twimg.com/media/Dwt-UuhWwAAVhjQ.jpg"/>
    <hyperlink ref="U125" r:id="rId97" display="https://pbs.twimg.com/media/DwuBydoWsAAlq1E.jpg"/>
    <hyperlink ref="U126" r:id="rId98" display="https://pbs.twimg.com/media/Dw4U3qzXcAIvs1O.jpg"/>
    <hyperlink ref="V3" r:id="rId99" display="https://pbs.twimg.com/media/DrFcM5vW4Ac8wrn.jpg"/>
    <hyperlink ref="V4" r:id="rId100" display="http://abs.twimg.com/sticky/default_profile_images/default_profile_normal.png"/>
    <hyperlink ref="V5" r:id="rId101" display="http://pbs.twimg.com/profile_images/916846190100189184/kKM_nvrq_normal.jpg"/>
    <hyperlink ref="V6" r:id="rId102" display="https://pbs.twimg.com/media/DsEb-XyUcAAj9TW.jpg"/>
    <hyperlink ref="V7" r:id="rId103" display="https://pbs.twimg.com/media/Dsd07tEWwAAXbTy.jpg"/>
    <hyperlink ref="V8" r:id="rId104" display="https://pbs.twimg.com/media/DrBRC5BVAAEpajC.jpg"/>
    <hyperlink ref="V9" r:id="rId105" display="https://pbs.twimg.com/media/DsiCgKIWwAA5c0f.jpg"/>
    <hyperlink ref="V10" r:id="rId106" display="http://pbs.twimg.com/profile_images/1032037052743856129/qPTN-w6U_normal.jpg"/>
    <hyperlink ref="V11" r:id="rId107" display="https://pbs.twimg.com/media/DuWRhrQU8AAAsdX.jpg"/>
    <hyperlink ref="V12" r:id="rId108" display="http://pbs.twimg.com/profile_images/557639104515416064/9If5AQEZ_normal.jpeg"/>
    <hyperlink ref="V13" r:id="rId109" display="http://pbs.twimg.com/profile_images/603728158035087361/t8S_qL0s_normal.jpg"/>
    <hyperlink ref="V14" r:id="rId110" display="http://pbs.twimg.com/profile_images/1049721595344826369/hFoogS2F_normal.jpg"/>
    <hyperlink ref="V15" r:id="rId111" display="https://pbs.twimg.com/media/DwlFMWDWoAEw_xu.jpg"/>
    <hyperlink ref="V16" r:id="rId112" display="https://pbs.twimg.com/media/DrfSlznVYAE90m1.jpg"/>
    <hyperlink ref="V17" r:id="rId113" display="http://pbs.twimg.com/profile_images/960599274861015040/OQLWGaPo_normal.jpg"/>
    <hyperlink ref="V18" r:id="rId114" display="http://pbs.twimg.com/profile_images/1072237812743880706/Fv6wpXTA_normal.jpg"/>
    <hyperlink ref="V19" r:id="rId115" display="http://pbs.twimg.com/profile_images/891120093261942784/R5BiBf09_normal.jpg"/>
    <hyperlink ref="V20" r:id="rId116" display="http://pbs.twimg.com/profile_images/570658932726861824/MSzOYUtx_normal.jpeg"/>
    <hyperlink ref="V21" r:id="rId117" display="https://pbs.twimg.com/media/DrL6dUvX0AEhHTq.jpg"/>
    <hyperlink ref="V22" r:id="rId118" display="https://pbs.twimg.com/media/Drqc-i9UwAA33Bn.jpg"/>
    <hyperlink ref="V23" r:id="rId119" display="http://pbs.twimg.com/profile_images/1059190635960459264/gzc4erXH_normal.jpg"/>
    <hyperlink ref="V24" r:id="rId120" display="http://pbs.twimg.com/profile_images/570658932726861824/MSzOYUtx_normal.jpeg"/>
    <hyperlink ref="V25" r:id="rId121" display="https://pbs.twimg.com/media/DsPVmD-U8AAkA4U.jpg"/>
    <hyperlink ref="V26" r:id="rId122" display="https://pbs.twimg.com/media/DsPqgT7XQAArGP1.jpg"/>
    <hyperlink ref="V27" r:id="rId123" display="http://pbs.twimg.com/profile_images/887467061831774208/mzi0qqTb_normal.jpg"/>
    <hyperlink ref="V28" r:id="rId124" display="http://pbs.twimg.com/profile_images/570658932726861824/MSzOYUtx_normal.jpeg"/>
    <hyperlink ref="V29" r:id="rId125" display="http://pbs.twimg.com/profile_images/859094363015663617/WFhz0keD_normal.jpg"/>
    <hyperlink ref="V30" r:id="rId126" display="http://pbs.twimg.com/profile_images/859094363015663617/WFhz0keD_normal.jpg"/>
    <hyperlink ref="V31" r:id="rId127" display="http://pbs.twimg.com/profile_images/859094363015663617/WFhz0keD_normal.jpg"/>
    <hyperlink ref="V32" r:id="rId128" display="https://pbs.twimg.com/media/Dw4U3qzXcAIvs1O.jpg"/>
    <hyperlink ref="V33" r:id="rId129" display="http://pbs.twimg.com/profile_images/993645134372798469/pAZy1Q6j_normal.jpg"/>
    <hyperlink ref="V34" r:id="rId130" display="http://pbs.twimg.com/profile_images/993645134372798469/pAZy1Q6j_normal.jpg"/>
    <hyperlink ref="V35" r:id="rId131" display="http://pbs.twimg.com/profile_images/993645134372798469/pAZy1Q6j_normal.jpg"/>
    <hyperlink ref="V36" r:id="rId132" display="http://pbs.twimg.com/profile_images/993645134372798469/pAZy1Q6j_normal.jpg"/>
    <hyperlink ref="V37" r:id="rId133" display="http://pbs.twimg.com/profile_images/993645134372798469/pAZy1Q6j_normal.jpg"/>
    <hyperlink ref="V38" r:id="rId134" display="http://pbs.twimg.com/profile_images/993645134372798469/pAZy1Q6j_normal.jpg"/>
    <hyperlink ref="V39" r:id="rId135" display="https://pbs.twimg.com/media/DuFa9NpVAAAeFzA.jpg"/>
    <hyperlink ref="V40" r:id="rId136" display="http://pbs.twimg.com/profile_images/378800000580987070/db9078700d95a65749e683e090706d47_normal.jpeg"/>
    <hyperlink ref="V41" r:id="rId137" display="http://pbs.twimg.com/profile_images/993645134372798469/pAZy1Q6j_normal.jpg"/>
    <hyperlink ref="V42" r:id="rId138" display="https://pbs.twimg.com/media/DrAWJfmU4AASxN8.jpg"/>
    <hyperlink ref="V43" r:id="rId139" display="http://pbs.twimg.com/profile_images/378800000580987070/db9078700d95a65749e683e090706d47_normal.jpeg"/>
    <hyperlink ref="V44" r:id="rId140" display="http://pbs.twimg.com/profile_images/378800000580987070/db9078700d95a65749e683e090706d47_normal.jpeg"/>
    <hyperlink ref="V45" r:id="rId141" display="http://pbs.twimg.com/profile_images/378800000580987070/db9078700d95a65749e683e090706d47_normal.jpeg"/>
    <hyperlink ref="V46" r:id="rId142" display="http://pbs.twimg.com/profile_images/716292527419219968/Q554O46T_normal.jpg"/>
    <hyperlink ref="V47" r:id="rId143" display="http://pbs.twimg.com/profile_images/716292527419219968/Q554O46T_normal.jpg"/>
    <hyperlink ref="V48" r:id="rId144" display="http://pbs.twimg.com/profile_images/993645134372798469/pAZy1Q6j_normal.jpg"/>
    <hyperlink ref="V49" r:id="rId145" display="http://pbs.twimg.com/profile_images/993645134372798469/pAZy1Q6j_normal.jpg"/>
    <hyperlink ref="V50" r:id="rId146" display="http://pbs.twimg.com/profile_images/993645134372798469/pAZy1Q6j_normal.jpg"/>
    <hyperlink ref="V51" r:id="rId147" display="http://pbs.twimg.com/profile_images/993645134372798469/pAZy1Q6j_normal.jpg"/>
    <hyperlink ref="V52" r:id="rId148" display="http://pbs.twimg.com/profile_images/993645134372798469/pAZy1Q6j_normal.jpg"/>
    <hyperlink ref="V53" r:id="rId149" display="http://pbs.twimg.com/profile_images/993645134372798469/pAZy1Q6j_normal.jpg"/>
    <hyperlink ref="V54" r:id="rId150" display="http://pbs.twimg.com/profile_images/993645134372798469/pAZy1Q6j_normal.jpg"/>
    <hyperlink ref="V55" r:id="rId151" display="http://pbs.twimg.com/profile_images/993645134372798469/pAZy1Q6j_normal.jpg"/>
    <hyperlink ref="V56" r:id="rId152" display="http://pbs.twimg.com/profile_images/993645134372798469/pAZy1Q6j_normal.jpg"/>
    <hyperlink ref="V57" r:id="rId153" display="http://pbs.twimg.com/profile_images/993645134372798469/pAZy1Q6j_normal.jpg"/>
    <hyperlink ref="V58" r:id="rId154" display="http://pbs.twimg.com/profile_images/993645134372798469/pAZy1Q6j_normal.jpg"/>
    <hyperlink ref="V59" r:id="rId155" display="http://pbs.twimg.com/profile_images/993645134372798469/pAZy1Q6j_normal.jpg"/>
    <hyperlink ref="V60" r:id="rId156" display="http://pbs.twimg.com/profile_images/993645134372798469/pAZy1Q6j_normal.jpg"/>
    <hyperlink ref="V61" r:id="rId157" display="http://pbs.twimg.com/profile_images/993645134372798469/pAZy1Q6j_normal.jpg"/>
    <hyperlink ref="V62" r:id="rId158" display="http://pbs.twimg.com/profile_images/430046644684341248/-WZKVmST_normal.jpeg"/>
    <hyperlink ref="V63" r:id="rId159" display="http://pbs.twimg.com/profile_images/430046644684341248/-WZKVmST_normal.jpeg"/>
    <hyperlink ref="V64" r:id="rId160" display="http://pbs.twimg.com/profile_images/430046644684341248/-WZKVmST_normal.jpeg"/>
    <hyperlink ref="V65" r:id="rId161" display="http://pbs.twimg.com/profile_images/430046644684341248/-WZKVmST_normal.jpeg"/>
    <hyperlink ref="V66" r:id="rId162" display="http://pbs.twimg.com/profile_images/430046644684341248/-WZKVmST_normal.jpeg"/>
    <hyperlink ref="V67" r:id="rId163" display="https://pbs.twimg.com/media/DsKC6BLVsAApTen.jpg"/>
    <hyperlink ref="V68" r:id="rId164" display="http://pbs.twimg.com/profile_images/993645134372798469/pAZy1Q6j_normal.jpg"/>
    <hyperlink ref="V69" r:id="rId165" display="http://pbs.twimg.com/profile_images/993645134372798469/pAZy1Q6j_normal.jpg"/>
    <hyperlink ref="V70" r:id="rId166" display="http://pbs.twimg.com/profile_images/481166094787280896/awvoeCzS_normal.jpeg"/>
    <hyperlink ref="V71" r:id="rId167" display="http://pbs.twimg.com/profile_images/891120093261942784/R5BiBf09_normal.jpg"/>
    <hyperlink ref="V72" r:id="rId168" display="http://pbs.twimg.com/profile_images/1067787108717404161/hzPo4Xv4_normal.jpg"/>
    <hyperlink ref="V73" r:id="rId169" display="http://pbs.twimg.com/profile_images/1067787108717404161/hzPo4Xv4_normal.jpg"/>
    <hyperlink ref="V74" r:id="rId170" display="http://pbs.twimg.com/profile_images/891120093261942784/R5BiBf09_normal.jpg"/>
    <hyperlink ref="V75" r:id="rId171" display="http://pbs.twimg.com/profile_images/891120093261942784/R5BiBf09_normal.jpg"/>
    <hyperlink ref="V76" r:id="rId172" display="http://pbs.twimg.com/profile_images/891120093261942784/R5BiBf09_normal.jpg"/>
    <hyperlink ref="V77" r:id="rId173" display="https://pbs.twimg.com/media/DtGEduJXcAAS7Te.jpg"/>
    <hyperlink ref="V78" r:id="rId174" display="http://pbs.twimg.com/profile_images/891120093261942784/R5BiBf09_normal.jpg"/>
    <hyperlink ref="V79" r:id="rId175" display="http://pbs.twimg.com/profile_images/891120093261942784/R5BiBf09_normal.jpg"/>
    <hyperlink ref="V80" r:id="rId176" display="http://pbs.twimg.com/profile_images/1067787108717404161/hzPo4Xv4_normal.jpg"/>
    <hyperlink ref="V81" r:id="rId177" display="https://pbs.twimg.com/media/DtLuHUIXcAAI09b.jpg"/>
    <hyperlink ref="V82" r:id="rId178" display="https://pbs.twimg.com/media/DrAv03AWoAE-b2b.jpg"/>
    <hyperlink ref="V83" r:id="rId179" display="http://pbs.twimg.com/profile_images/570658932726861824/MSzOYUtx_normal.jpeg"/>
    <hyperlink ref="V84" r:id="rId180" display="http://pbs.twimg.com/profile_images/570658932726861824/MSzOYUtx_normal.jpeg"/>
    <hyperlink ref="V85" r:id="rId181" display="http://pbs.twimg.com/profile_images/570658932726861824/MSzOYUtx_normal.jpeg"/>
    <hyperlink ref="V86" r:id="rId182" display="https://pbs.twimg.com/media/DuOp-U4XcAc4RU7.jpg"/>
    <hyperlink ref="V87" r:id="rId183" display="https://pbs.twimg.com/media/Du4n5c_XcAEIfql.jpg"/>
    <hyperlink ref="V88" r:id="rId184" display="https://pbs.twimg.com/media/DrVOZ91WwAAAejv.jpg"/>
    <hyperlink ref="V89" r:id="rId185" display="http://pbs.twimg.com/profile_images/1067787108717404161/hzPo4Xv4_normal.jpg"/>
    <hyperlink ref="V90" r:id="rId186" display="http://pbs.twimg.com/profile_images/1067787108717404161/hzPo4Xv4_normal.jpg"/>
    <hyperlink ref="V91" r:id="rId187" display="https://pbs.twimg.com/media/Dr6GoLfWkAEGgo_.jpg"/>
    <hyperlink ref="V92" r:id="rId188" display="http://pbs.twimg.com/profile_images/1067787108717404161/hzPo4Xv4_normal.jpg"/>
    <hyperlink ref="V93" r:id="rId189" display="http://pbs.twimg.com/profile_images/1067787108717404161/hzPo4Xv4_normal.jpg"/>
    <hyperlink ref="V94" r:id="rId190" display="http://pbs.twimg.com/profile_images/1067787108717404161/hzPo4Xv4_normal.jpg"/>
    <hyperlink ref="V95" r:id="rId191" display="https://pbs.twimg.com/media/DsYfd97WsAIgvK8.jpg"/>
    <hyperlink ref="V96" r:id="rId192" display="https://pbs.twimg.com/media/DsxeLH8XQAYZXXL.jpg"/>
    <hyperlink ref="V97" r:id="rId193" display="https://pbs.twimg.com/media/Ds74I-KWsAAFCs5.jpg"/>
    <hyperlink ref="V98" r:id="rId194" display="https://pbs.twimg.com/media/DtGEduJXcAAS7Te.jpg"/>
    <hyperlink ref="V99" r:id="rId195" display="https://pbs.twimg.com/media/DtGf8hWXcAMs9oY.jpg"/>
    <hyperlink ref="V100" r:id="rId196" display="https://pbs.twimg.com/media/DtGu7OhXcAEn_J7.jpg"/>
    <hyperlink ref="V101" r:id="rId197" display="https://pbs.twimg.com/media/DtQlecEU0AAk7F6.jpg"/>
    <hyperlink ref="V102" r:id="rId198" display="https://pbs.twimg.com/media/DtVvB-xWkAEcaF_.jpg"/>
    <hyperlink ref="V103" r:id="rId199" display="https://pbs.twimg.com/media/DtwvxPJW4AELy0f.jpg"/>
    <hyperlink ref="V104" r:id="rId200" display="https://pbs.twimg.com/media/DuEiJfGWwAI2SEw.jpg"/>
    <hyperlink ref="V105" r:id="rId201" display="https://pbs.twimg.com/media/DuKoXnHXcAACyhw.jpg"/>
    <hyperlink ref="V106" r:id="rId202" display="https://pbs.twimg.com/media/DuUkmR7WwAAOJ_Y.jpg"/>
    <hyperlink ref="V107" r:id="rId203" display="https://pbs.twimg.com/media/DudnhdnWoAUcpoh.png"/>
    <hyperlink ref="V108" r:id="rId204" display="https://pbs.twimg.com/media/DuuR929WkAIh0Tt.jpg"/>
    <hyperlink ref="V109" r:id="rId205" display="https://pbs.twimg.com/media/DuyId9wWoAEdcp3.jpg"/>
    <hyperlink ref="V110" r:id="rId206" display="http://pbs.twimg.com/profile_images/1067787108717404161/hzPo4Xv4_normal.jpg"/>
    <hyperlink ref="V111" r:id="rId207" display="https://pbs.twimg.com/media/DvWRDTAX4AAFpOv.jpg"/>
    <hyperlink ref="V112" r:id="rId208" display="https://pbs.twimg.com/media/DvgkUnAWkAA5HK4.jpg"/>
    <hyperlink ref="V113" r:id="rId209" display="https://pbs.twimg.com/media/Dv6UGz-XcAEdjgQ.jpg"/>
    <hyperlink ref="V114" r:id="rId210" display="https://pbs.twimg.com/media/DwAOu8DX0AUXLBt.jpg"/>
    <hyperlink ref="V115" r:id="rId211" display="http://pbs.twimg.com/profile_images/1067787108717404161/hzPo4Xv4_normal.jpg"/>
    <hyperlink ref="V116" r:id="rId212" display="https://pbs.twimg.com/media/DwKMZ7LWsAAOpbK.jpg"/>
    <hyperlink ref="V117" r:id="rId213" display="https://pbs.twimg.com/media/DwUXQOXX4AIKVJK.jpg"/>
    <hyperlink ref="V118" r:id="rId214" display="https://pbs.twimg.com/media/Dwab-JHX0AI6YEG.jpg"/>
    <hyperlink ref="V119" r:id="rId215" display="https://pbs.twimg.com/media/DwjukoLWoAEndCN.jpg"/>
    <hyperlink ref="V120" r:id="rId216" display="https://pbs.twimg.com/media/DwkzPV9X0AANtuE.jpg"/>
    <hyperlink ref="V121" r:id="rId217" display="https://pbs.twimg.com/media/Dwo4NHwWkAAQl3y.jpg"/>
    <hyperlink ref="V122" r:id="rId218" display="https://pbs.twimg.com/media/Dwo4pQzXgAAlPvD.jpg"/>
    <hyperlink ref="V123" r:id="rId219" display="https://pbs.twimg.com/media/DwpEsouWkAU8Cft.jpg"/>
    <hyperlink ref="V124" r:id="rId220" display="https://pbs.twimg.com/media/Dwt-UuhWwAAVhjQ.jpg"/>
    <hyperlink ref="V125" r:id="rId221" display="https://pbs.twimg.com/media/DwuBydoWsAAlq1E.jpg"/>
    <hyperlink ref="V126" r:id="rId222" display="https://pbs.twimg.com/media/Dw4U3qzXcAIvs1O.jpg"/>
    <hyperlink ref="V127" r:id="rId223" display="http://pbs.twimg.com/profile_images/1067787108717404161/hzPo4Xv4_normal.jpg"/>
    <hyperlink ref="X3" r:id="rId224" display="https://twitter.com/#!/jdwilliamson5/status/1058728790946398208"/>
    <hyperlink ref="X4" r:id="rId225" display="https://twitter.com/#!/bradleyclappxc/status/1058889193441632257"/>
    <hyperlink ref="X5" r:id="rId226" display="https://twitter.com/#!/mltmuskogee/status/1059064635972837382"/>
    <hyperlink ref="X6" r:id="rId227" display="https://twitter.com/#!/lburdine/status/1063161805701287936"/>
    <hyperlink ref="X7" r:id="rId228" display="https://twitter.com/#!/melanieluckey/status/1064948415321251840"/>
    <hyperlink ref="X8" r:id="rId229" display="https://twitter.com/#!/dudekj/status/1058435029557264385"/>
    <hyperlink ref="X9" r:id="rId230" display="https://twitter.com/#!/dudekj/status/1065244813929398272"/>
    <hyperlink ref="X10" r:id="rId231" display="https://twitter.com/#!/okgunner2002/status/1070788390348562433"/>
    <hyperlink ref="X11" r:id="rId232" display="https://twitter.com/#!/xcshelbycoal/status/1073424110091493376"/>
    <hyperlink ref="X12" r:id="rId233" display="https://twitter.com/#!/rebeccaayarspr/status/1078663337838292999"/>
    <hyperlink ref="X13" r:id="rId234" display="https://twitter.com/#!/jenharmom/status/1081308716627083271"/>
    <hyperlink ref="X14" r:id="rId235" display="https://twitter.com/#!/wbruce44/status/1081348705536565248"/>
    <hyperlink ref="X15" r:id="rId236" display="https://twitter.com/#!/exchangeclubns/status/1083473537896202240"/>
    <hyperlink ref="X16" r:id="rId237" display="https://twitter.com/#!/tracey_edwards/status/1060547788847616001"/>
    <hyperlink ref="X17" r:id="rId238" display="https://twitter.com/#!/getvetshoused/status/1061576939020914688"/>
    <hyperlink ref="X18" r:id="rId239" display="https://twitter.com/#!/higginsmba/status/1073618600794181632"/>
    <hyperlink ref="X19" r:id="rId240" display="https://twitter.com/#!/tracey_edwards/status/1073573671229448192"/>
    <hyperlink ref="X20" r:id="rId241" display="https://twitter.com/#!/bsolder/status/1058400000961662983"/>
    <hyperlink ref="X21" r:id="rId242" display="https://twitter.com/#!/bsolder/status/1059184251650883585"/>
    <hyperlink ref="X22" r:id="rId243" display="https://twitter.com/#!/cinlong/status/1061333275896147970"/>
    <hyperlink ref="X23" r:id="rId244" display="https://twitter.com/#!/cinlong/status/1064601883367616518"/>
    <hyperlink ref="X24" r:id="rId245" display="https://twitter.com/#!/bsolder/status/1061661865430925315"/>
    <hyperlink ref="X25" r:id="rId246" display="https://twitter.com/#!/bsolder/status/1063928795818790915"/>
    <hyperlink ref="X26" r:id="rId247" display="https://twitter.com/#!/bsolder/status/1063951784497086464"/>
    <hyperlink ref="X27" r:id="rId248" display="https://twitter.com/#!/georgemgray1/status/1084123778362327040"/>
    <hyperlink ref="X28" r:id="rId249" display="https://twitter.com/#!/bsolder/status/1060354575817981954"/>
    <hyperlink ref="X29" r:id="rId250" display="https://twitter.com/#!/exchangeclublh/status/1062436611034697729"/>
    <hyperlink ref="X30" r:id="rId251" display="https://twitter.com/#!/exchangeclublh/status/1083404348686811136"/>
    <hyperlink ref="X31" r:id="rId252" display="https://twitter.com/#!/exchangeclublh/status/1083404458837581824"/>
    <hyperlink ref="X32" r:id="rId253" display="https://twitter.com/#!/exchangeclublh/status/1084882756365107200"/>
    <hyperlink ref="X33" r:id="rId254" display="https://twitter.com/#!/docassar/status/1059826476424617985"/>
    <hyperlink ref="X34" r:id="rId255" display="https://twitter.com/#!/docassar/status/1059809205740285957"/>
    <hyperlink ref="X35" r:id="rId256" display="https://twitter.com/#!/docassar/status/1059826569143820290"/>
    <hyperlink ref="X36" r:id="rId257" display="https://twitter.com/#!/docassar/status/1059847614957535234"/>
    <hyperlink ref="X37" r:id="rId258" display="https://twitter.com/#!/docassar/status/1059847681709928448"/>
    <hyperlink ref="X38" r:id="rId259" display="https://twitter.com/#!/docassar/status/1060510013909860353"/>
    <hyperlink ref="X39" r:id="rId260" display="https://twitter.com/#!/tulsaxc/status/1072238202709336064"/>
    <hyperlink ref="X40" r:id="rId261" display="https://twitter.com/#!/xcmuskogee/status/1072238796954050560"/>
    <hyperlink ref="X41" r:id="rId262" display="https://twitter.com/#!/docassar/status/1062672449198792704"/>
    <hyperlink ref="X42" r:id="rId263" display="https://twitter.com/#!/xcmuskogee/status/1058370277380366336"/>
    <hyperlink ref="X43" r:id="rId264" display="https://twitter.com/#!/xcmuskogee/status/1070788346576818176"/>
    <hyperlink ref="X44" r:id="rId265" display="https://twitter.com/#!/xcmuskogee/status/1070867868273831938"/>
    <hyperlink ref="X45" r:id="rId266" display="https://twitter.com/#!/xcmuskogee/status/1081010061697265669"/>
    <hyperlink ref="X46" r:id="rId267" display="https://twitter.com/#!/xchanover/status/1058102994997272576"/>
    <hyperlink ref="X47" r:id="rId268" display="https://twitter.com/#!/xchanover/status/1081308618451021824"/>
    <hyperlink ref="X48" r:id="rId269" display="https://twitter.com/#!/docassar/status/1062683790919770112"/>
    <hyperlink ref="X49" r:id="rId270" display="https://twitter.com/#!/docassar/status/1064920642691260417"/>
    <hyperlink ref="X50" r:id="rId271" display="https://twitter.com/#!/docassar/status/1066702005522055168"/>
    <hyperlink ref="X51" r:id="rId272" display="https://twitter.com/#!/docassar/status/1069464992162988033"/>
    <hyperlink ref="X52" r:id="rId273" display="https://twitter.com/#!/docassar/status/1072852752110358528"/>
    <hyperlink ref="X53" r:id="rId274" display="https://twitter.com/#!/docassar/status/1074290749829722112"/>
    <hyperlink ref="X54" r:id="rId275" display="https://twitter.com/#!/docassar/status/1081566816286265344"/>
    <hyperlink ref="X55" r:id="rId276" display="https://twitter.com/#!/docassar/status/1084090281090260993"/>
    <hyperlink ref="X56" r:id="rId277" display="https://twitter.com/#!/docassar/status/1077986708891856897"/>
    <hyperlink ref="X57" r:id="rId278" display="https://twitter.com/#!/docassar/status/1080868254191681538"/>
    <hyperlink ref="X58" r:id="rId279" display="https://twitter.com/#!/docassar/status/1082754040042270720"/>
    <hyperlink ref="X59" r:id="rId280" display="https://twitter.com/#!/docassar/status/1083339457590378496"/>
    <hyperlink ref="X60" r:id="rId281" display="https://twitter.com/#!/docassar/status/1084462689953435648"/>
    <hyperlink ref="X61" r:id="rId282" display="https://twitter.com/#!/docassar/status/1084922754611204096"/>
    <hyperlink ref="X62" r:id="rId283" display="https://twitter.com/#!/mjoehlerich/status/1082799687030038528"/>
    <hyperlink ref="X63" r:id="rId284" display="https://twitter.com/#!/mjoehlerich/status/1083440222346502144"/>
    <hyperlink ref="X64" r:id="rId285" display="https://twitter.com/#!/mjoehlerich/status/1084142460379385856"/>
    <hyperlink ref="X65" r:id="rId286" display="https://twitter.com/#!/mjoehlerich/status/1084507563746459648"/>
    <hyperlink ref="X66" r:id="rId287" display="https://twitter.com/#!/mjoehlerich/status/1084936051934736384"/>
    <hyperlink ref="X67" r:id="rId288" display="https://twitter.com/#!/tracey_edwards/status/1063556400788328448"/>
    <hyperlink ref="X68" r:id="rId289" display="https://twitter.com/#!/docassar/status/1066535108264419336"/>
    <hyperlink ref="X69" r:id="rId290" display="https://twitter.com/#!/docassar/status/1081189001405583360"/>
    <hyperlink ref="X70" r:id="rId291" display="https://twitter.com/#!/exmississippi/status/1085245739020832768"/>
    <hyperlink ref="X71" r:id="rId292" display="https://twitter.com/#!/tracey_edwards/status/1060557345430953989"/>
    <hyperlink ref="X72" r:id="rId293" display="https://twitter.com/#!/exchangeclub/status/1060556967897370624"/>
    <hyperlink ref="X73" r:id="rId294" display="https://twitter.com/#!/exchangeclub/status/1062385417385848832"/>
    <hyperlink ref="X74" r:id="rId295" display="https://twitter.com/#!/tracey_edwards/status/1058052430628315138"/>
    <hyperlink ref="X75" r:id="rId296" display="https://twitter.com/#!/tracey_edwards/status/1063564944002625536"/>
    <hyperlink ref="X76" r:id="rId297" display="https://twitter.com/#!/tracey_edwards/status/1064656532724465664"/>
    <hyperlink ref="X77" r:id="rId298" display="https://twitter.com/#!/tracey_edwards/status/1067807257004580870"/>
    <hyperlink ref="X78" r:id="rId299" display="https://twitter.com/#!/tracey_edwards/status/1073573913202954240"/>
    <hyperlink ref="X79" r:id="rId300" display="https://twitter.com/#!/tracey_edwards/status/1083485759758307328"/>
    <hyperlink ref="X80" r:id="rId301" display="https://twitter.com/#!/exchangeclub/status/1063530405331124225"/>
    <hyperlink ref="X81" r:id="rId302" display="https://twitter.com/#!/exchangeclub/status/1068177889856753665"/>
    <hyperlink ref="X82" r:id="rId303" display="https://twitter.com/#!/bsolder/status/1058398504882704384"/>
    <hyperlink ref="X83" r:id="rId304" display="https://twitter.com/#!/bsolder/status/1070835496815902720"/>
    <hyperlink ref="X84" r:id="rId305" display="https://twitter.com/#!/bsolder/status/1073391769826545664"/>
    <hyperlink ref="X85" r:id="rId306" display="https://twitter.com/#!/bsolder/status/1084868774451384321"/>
    <hyperlink ref="X86" r:id="rId307" display="https://twitter.com/#!/exchangeclub/status/1072888033052188677"/>
    <hyperlink ref="X87" r:id="rId308" display="https://twitter.com/#!/exchangeclub/status/1075841286446465024"/>
    <hyperlink ref="X88" r:id="rId309" display="https://twitter.com/#!/exchangeclub/status/1059839610258423812"/>
    <hyperlink ref="X89" r:id="rId310" display="https://twitter.com/#!/exchangeclub/status/1060271779292348425"/>
    <hyperlink ref="X90" r:id="rId311" display="https://twitter.com/#!/exchangeclub/status/1060996337087451136"/>
    <hyperlink ref="X91" r:id="rId312" display="https://twitter.com/#!/exchangeclub/status/1062434596531388416"/>
    <hyperlink ref="X92" r:id="rId313" display="https://twitter.com/#!/exchangeclub/status/1062795092333916160"/>
    <hyperlink ref="X93" r:id="rId314" display="https://twitter.com/#!/exchangeclub/status/1062807084503314433"/>
    <hyperlink ref="X94" r:id="rId315" display="https://twitter.com/#!/exchangeclub/status/1063186830726782977"/>
    <hyperlink ref="X95" r:id="rId316" display="https://twitter.com/#!/exchangeclub/status/1064572984533360640"/>
    <hyperlink ref="X96" r:id="rId317" display="https://twitter.com/#!/exchangeclub/status/1066330759202566144"/>
    <hyperlink ref="X97" r:id="rId318" display="https://twitter.com/#!/exchangeclub/status/1067062996332105728"/>
    <hyperlink ref="X98" r:id="rId319" display="https://twitter.com/#!/exchangeclub/status/1067780235163287552"/>
    <hyperlink ref="X99" r:id="rId320" display="https://twitter.com/#!/exchangeclub/status/1067810450270797829"/>
    <hyperlink ref="X100" r:id="rId321" display="https://twitter.com/#!/exchangeclub/status/1067826928961253376"/>
    <hyperlink ref="X101" r:id="rId322" display="https://twitter.com/#!/exchangeclub/status/1068520218605961218"/>
    <hyperlink ref="X102" r:id="rId323" display="https://twitter.com/#!/exchangeclub/status/1068882568228024320"/>
    <hyperlink ref="X103" r:id="rId324" display="https://twitter.com/#!/exchangeclub/status/1070783376406253569"/>
    <hyperlink ref="X104" r:id="rId325" display="https://twitter.com/#!/exchangeclub/status/1072175745953357825"/>
    <hyperlink ref="X105" r:id="rId326" display="https://twitter.com/#!/exchangeclub/status/1072604821637746688"/>
    <hyperlink ref="X106" r:id="rId327" display="https://twitter.com/#!/exchangeclub/status/1073304371897745408"/>
    <hyperlink ref="X107" r:id="rId328" display="https://twitter.com/#!/exchangeclub/status/1073940862420353025"/>
    <hyperlink ref="X108" r:id="rId329" display="https://twitter.com/#!/exchangeclub/status/1075113447371755521"/>
    <hyperlink ref="X109" r:id="rId330" display="https://twitter.com/#!/exchangeclub/status/1075384502422331394"/>
    <hyperlink ref="X110" r:id="rId331" display="https://twitter.com/#!/exchangeclub/status/1076221748784320513"/>
    <hyperlink ref="X111" r:id="rId332" display="https://twitter.com/#!/exchangeclub/status/1077927173560983555"/>
    <hyperlink ref="X112" r:id="rId333" display="https://twitter.com/#!/exchangeclub/status/1078652049288581125"/>
    <hyperlink ref="X113" r:id="rId334" display="https://twitter.com/#!/exchangeclub/status/1080463807187771392"/>
    <hyperlink ref="X114" r:id="rId335" display="https://twitter.com/#!/exchangeclub/status/1080880215621025793"/>
    <hyperlink ref="X115" r:id="rId336" display="https://twitter.com/#!/exchangeclub/status/1081282135187746817"/>
    <hyperlink ref="X116" r:id="rId337" display="https://twitter.com/#!/exchangeclub/status/1081581239046418433"/>
    <hyperlink ref="X117" r:id="rId338" display="https://twitter.com/#!/exchangeclub/status/1082296923342753792"/>
    <hyperlink ref="X118" r:id="rId339" display="https://twitter.com/#!/exchangeclub/status/1082724270109790210"/>
    <hyperlink ref="X119" r:id="rId340" display="https://twitter.com/#!/exchangeclub/status/1083378025608237056"/>
    <hyperlink ref="X120" r:id="rId341" display="https://twitter.com/#!/exchangeclub/status/1083453526284660737"/>
    <hyperlink ref="X121" r:id="rId342" display="https://twitter.com/#!/exchangeclub/status/1083740460064145415"/>
    <hyperlink ref="X122" r:id="rId343" display="https://twitter.com/#!/exchangeclub/status/1083740949589774336"/>
    <hyperlink ref="X123" r:id="rId344" display="https://twitter.com/#!/exchangeclub/status/1083754216752119808"/>
    <hyperlink ref="X124" r:id="rId345" display="https://twitter.com/#!/exchangeclub/status/1084099032383930368"/>
    <hyperlink ref="X125" r:id="rId346" display="https://twitter.com/#!/exchangeclub/status/1084102841340440576"/>
    <hyperlink ref="X126" r:id="rId347" display="https://twitter.com/#!/exchangeclub/status/1084827508443414534"/>
    <hyperlink ref="X127" r:id="rId348" display="https://twitter.com/#!/exchangeclub/status/1085278433133948930"/>
    <hyperlink ref="AZ8" r:id="rId349" display="https://api.twitter.com/1.1/geo/id/223bb92875fd221a.json"/>
    <hyperlink ref="AZ9" r:id="rId350" display="https://api.twitter.com/1.1/geo/id/07d9db56f2885000.json"/>
    <hyperlink ref="AZ42" r:id="rId351" display="https://api.twitter.com/1.1/geo/id/07d9e40d95c87002.json"/>
    <hyperlink ref="AZ44" r:id="rId352" display="https://api.twitter.com/1.1/geo/id/2daa13876c1ef767.json"/>
    <hyperlink ref="AZ74" r:id="rId353" display="https://api.twitter.com/1.1/geo/id/de599025180e2ee7.json"/>
    <hyperlink ref="AZ78" r:id="rId354" display="https://api.twitter.com/1.1/geo/id/de599025180e2ee7.json"/>
    <hyperlink ref="AZ79" r:id="rId355" display="https://api.twitter.com/1.1/geo/id/b004be67b9fd6d8f.json"/>
  </hyperlinks>
  <printOptions/>
  <pageMargins left="0.7" right="0.7" top="0.75" bottom="0.75" header="0.3" footer="0.3"/>
  <pageSetup horizontalDpi="600" verticalDpi="600" orientation="portrait" r:id="rId359"/>
  <legacyDrawing r:id="rId357"/>
  <tableParts>
    <tablePart r:id="rId35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2202</v>
      </c>
      <c r="B1" s="13" t="s">
        <v>34</v>
      </c>
    </row>
    <row r="2" spans="1:2" ht="15">
      <c r="A2" s="114" t="s">
        <v>231</v>
      </c>
      <c r="B2" s="78">
        <v>4680.666667</v>
      </c>
    </row>
    <row r="3" spans="1:2" ht="15">
      <c r="A3" s="114" t="s">
        <v>237</v>
      </c>
      <c r="B3" s="78">
        <v>1710</v>
      </c>
    </row>
    <row r="4" spans="1:2" ht="15">
      <c r="A4" s="114" t="s">
        <v>227</v>
      </c>
      <c r="B4" s="78">
        <v>1052.333333</v>
      </c>
    </row>
    <row r="5" spans="1:2" ht="15">
      <c r="A5" s="114" t="s">
        <v>217</v>
      </c>
      <c r="B5" s="78">
        <v>643.666667</v>
      </c>
    </row>
    <row r="6" spans="1:2" ht="15">
      <c r="A6" s="114" t="s">
        <v>224</v>
      </c>
      <c r="B6" s="78">
        <v>439.333333</v>
      </c>
    </row>
    <row r="7" spans="1:2" ht="15">
      <c r="A7" s="114" t="s">
        <v>235</v>
      </c>
      <c r="B7" s="78">
        <v>220.333333</v>
      </c>
    </row>
    <row r="8" spans="1:2" ht="15">
      <c r="A8" s="114" t="s">
        <v>225</v>
      </c>
      <c r="B8" s="78">
        <v>160</v>
      </c>
    </row>
    <row r="9" spans="1:2" ht="15">
      <c r="A9" s="114" t="s">
        <v>215</v>
      </c>
      <c r="B9" s="78">
        <v>152</v>
      </c>
    </row>
    <row r="10" spans="1:2" ht="15">
      <c r="A10" s="114" t="s">
        <v>233</v>
      </c>
      <c r="B10" s="78">
        <v>152</v>
      </c>
    </row>
    <row r="11" spans="1:2" ht="15">
      <c r="A11" s="114" t="s">
        <v>255</v>
      </c>
      <c r="B11" s="78">
        <v>41.666667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2204</v>
      </c>
      <c r="B25" t="s">
        <v>2203</v>
      </c>
    </row>
    <row r="26" spans="1:2" ht="15">
      <c r="A26" s="125" t="s">
        <v>2154</v>
      </c>
      <c r="B26" s="3"/>
    </row>
    <row r="27" spans="1:2" ht="15">
      <c r="A27" s="126" t="s">
        <v>2206</v>
      </c>
      <c r="B27" s="3"/>
    </row>
    <row r="28" spans="1:2" ht="15">
      <c r="A28" s="127" t="s">
        <v>2207</v>
      </c>
      <c r="B28" s="3"/>
    </row>
    <row r="29" spans="1:2" ht="15">
      <c r="A29" s="128" t="s">
        <v>2208</v>
      </c>
      <c r="B29" s="3">
        <v>1</v>
      </c>
    </row>
    <row r="30" spans="1:2" ht="15">
      <c r="A30" s="128" t="s">
        <v>2209</v>
      </c>
      <c r="B30" s="3">
        <v>1</v>
      </c>
    </row>
    <row r="31" spans="1:2" ht="15">
      <c r="A31" s="127" t="s">
        <v>2210</v>
      </c>
      <c r="B31" s="3"/>
    </row>
    <row r="32" spans="1:2" ht="15">
      <c r="A32" s="128" t="s">
        <v>2211</v>
      </c>
      <c r="B32" s="3">
        <v>1</v>
      </c>
    </row>
    <row r="33" spans="1:2" ht="15">
      <c r="A33" s="128" t="s">
        <v>2212</v>
      </c>
      <c r="B33" s="3">
        <v>2</v>
      </c>
    </row>
    <row r="34" spans="1:2" ht="15">
      <c r="A34" s="128" t="s">
        <v>2213</v>
      </c>
      <c r="B34" s="3">
        <v>1</v>
      </c>
    </row>
    <row r="35" spans="1:2" ht="15">
      <c r="A35" s="127" t="s">
        <v>2214</v>
      </c>
      <c r="B35" s="3"/>
    </row>
    <row r="36" spans="1:2" ht="15">
      <c r="A36" s="128" t="s">
        <v>2211</v>
      </c>
      <c r="B36" s="3">
        <v>1</v>
      </c>
    </row>
    <row r="37" spans="1:2" ht="15">
      <c r="A37" s="127" t="s">
        <v>2215</v>
      </c>
      <c r="B37" s="3"/>
    </row>
    <row r="38" spans="1:2" ht="15">
      <c r="A38" s="128" t="s">
        <v>2216</v>
      </c>
      <c r="B38" s="3">
        <v>1</v>
      </c>
    </row>
    <row r="39" spans="1:2" ht="15">
      <c r="A39" s="128" t="s">
        <v>2217</v>
      </c>
      <c r="B39" s="3">
        <v>1</v>
      </c>
    </row>
    <row r="40" spans="1:2" ht="15">
      <c r="A40" s="128" t="s">
        <v>2218</v>
      </c>
      <c r="B40" s="3">
        <v>1</v>
      </c>
    </row>
    <row r="41" spans="1:2" ht="15">
      <c r="A41" s="127" t="s">
        <v>2219</v>
      </c>
      <c r="B41" s="3"/>
    </row>
    <row r="42" spans="1:2" ht="15">
      <c r="A42" s="128" t="s">
        <v>2211</v>
      </c>
      <c r="B42" s="3">
        <v>1</v>
      </c>
    </row>
    <row r="43" spans="1:2" ht="15">
      <c r="A43" s="128" t="s">
        <v>2220</v>
      </c>
      <c r="B43" s="3">
        <v>2</v>
      </c>
    </row>
    <row r="44" spans="1:2" ht="15">
      <c r="A44" s="128" t="s">
        <v>2212</v>
      </c>
      <c r="B44" s="3">
        <v>3</v>
      </c>
    </row>
    <row r="45" spans="1:2" ht="15">
      <c r="A45" s="127" t="s">
        <v>2221</v>
      </c>
      <c r="B45" s="3"/>
    </row>
    <row r="46" spans="1:2" ht="15">
      <c r="A46" s="128" t="s">
        <v>2218</v>
      </c>
      <c r="B46" s="3">
        <v>1</v>
      </c>
    </row>
    <row r="47" spans="1:2" ht="15">
      <c r="A47" s="127" t="s">
        <v>2222</v>
      </c>
      <c r="B47" s="3"/>
    </row>
    <row r="48" spans="1:2" ht="15">
      <c r="A48" s="128" t="s">
        <v>2223</v>
      </c>
      <c r="B48" s="3">
        <v>1</v>
      </c>
    </row>
    <row r="49" spans="1:2" ht="15">
      <c r="A49" s="128" t="s">
        <v>2217</v>
      </c>
      <c r="B49" s="3">
        <v>1</v>
      </c>
    </row>
    <row r="50" spans="1:2" ht="15">
      <c r="A50" s="128" t="s">
        <v>2220</v>
      </c>
      <c r="B50" s="3">
        <v>3</v>
      </c>
    </row>
    <row r="51" spans="1:2" ht="15">
      <c r="A51" s="127" t="s">
        <v>2224</v>
      </c>
      <c r="B51" s="3"/>
    </row>
    <row r="52" spans="1:2" ht="15">
      <c r="A52" s="128" t="s">
        <v>2218</v>
      </c>
      <c r="B52" s="3">
        <v>1</v>
      </c>
    </row>
    <row r="53" spans="1:2" ht="15">
      <c r="A53" s="127" t="s">
        <v>2225</v>
      </c>
      <c r="B53" s="3"/>
    </row>
    <row r="54" spans="1:2" ht="15">
      <c r="A54" s="128" t="s">
        <v>2213</v>
      </c>
      <c r="B54" s="3">
        <v>1</v>
      </c>
    </row>
    <row r="55" spans="1:2" ht="15">
      <c r="A55" s="127" t="s">
        <v>2226</v>
      </c>
      <c r="B55" s="3"/>
    </row>
    <row r="56" spans="1:2" ht="15">
      <c r="A56" s="128" t="s">
        <v>2227</v>
      </c>
      <c r="B56" s="3">
        <v>1</v>
      </c>
    </row>
    <row r="57" spans="1:2" ht="15">
      <c r="A57" s="128" t="s">
        <v>2212</v>
      </c>
      <c r="B57" s="3">
        <v>1</v>
      </c>
    </row>
    <row r="58" spans="1:2" ht="15">
      <c r="A58" s="127" t="s">
        <v>2228</v>
      </c>
      <c r="B58" s="3"/>
    </row>
    <row r="59" spans="1:2" ht="15">
      <c r="A59" s="128" t="s">
        <v>2212</v>
      </c>
      <c r="B59" s="3">
        <v>1</v>
      </c>
    </row>
    <row r="60" spans="1:2" ht="15">
      <c r="A60" s="128" t="s">
        <v>2213</v>
      </c>
      <c r="B60" s="3">
        <v>1</v>
      </c>
    </row>
    <row r="61" spans="1:2" ht="15">
      <c r="A61" s="128" t="s">
        <v>2218</v>
      </c>
      <c r="B61" s="3">
        <v>1</v>
      </c>
    </row>
    <row r="62" spans="1:2" ht="15">
      <c r="A62" s="127" t="s">
        <v>2229</v>
      </c>
      <c r="B62" s="3"/>
    </row>
    <row r="63" spans="1:2" ht="15">
      <c r="A63" s="128" t="s">
        <v>2227</v>
      </c>
      <c r="B63" s="3">
        <v>1</v>
      </c>
    </row>
    <row r="64" spans="1:2" ht="15">
      <c r="A64" s="128" t="s">
        <v>2217</v>
      </c>
      <c r="B64" s="3">
        <v>1</v>
      </c>
    </row>
    <row r="65" spans="1:2" ht="15">
      <c r="A65" s="128" t="s">
        <v>2213</v>
      </c>
      <c r="B65" s="3">
        <v>1</v>
      </c>
    </row>
    <row r="66" spans="1:2" ht="15">
      <c r="A66" s="128" t="s">
        <v>2218</v>
      </c>
      <c r="B66" s="3">
        <v>1</v>
      </c>
    </row>
    <row r="67" spans="1:2" ht="15">
      <c r="A67" s="127" t="s">
        <v>2230</v>
      </c>
      <c r="B67" s="3"/>
    </row>
    <row r="68" spans="1:2" ht="15">
      <c r="A68" s="128" t="s">
        <v>2218</v>
      </c>
      <c r="B68" s="3">
        <v>1</v>
      </c>
    </row>
    <row r="69" spans="1:2" ht="15">
      <c r="A69" s="128" t="s">
        <v>2209</v>
      </c>
      <c r="B69" s="3">
        <v>1</v>
      </c>
    </row>
    <row r="70" spans="1:2" ht="15">
      <c r="A70" s="127" t="s">
        <v>2231</v>
      </c>
      <c r="B70" s="3"/>
    </row>
    <row r="71" spans="1:2" ht="15">
      <c r="A71" s="128" t="s">
        <v>2218</v>
      </c>
      <c r="B71" s="3">
        <v>1</v>
      </c>
    </row>
    <row r="72" spans="1:2" ht="15">
      <c r="A72" s="128" t="s">
        <v>2232</v>
      </c>
      <c r="B72" s="3">
        <v>2</v>
      </c>
    </row>
    <row r="73" spans="1:2" ht="15">
      <c r="A73" s="127" t="s">
        <v>2233</v>
      </c>
      <c r="B73" s="3"/>
    </row>
    <row r="74" spans="1:2" ht="15">
      <c r="A74" s="128" t="s">
        <v>2232</v>
      </c>
      <c r="B74" s="3">
        <v>1</v>
      </c>
    </row>
    <row r="75" spans="1:2" ht="15">
      <c r="A75" s="127" t="s">
        <v>2234</v>
      </c>
      <c r="B75" s="3"/>
    </row>
    <row r="76" spans="1:2" ht="15">
      <c r="A76" s="128" t="s">
        <v>2235</v>
      </c>
      <c r="B76" s="3">
        <v>1</v>
      </c>
    </row>
    <row r="77" spans="1:2" ht="15">
      <c r="A77" s="127" t="s">
        <v>2236</v>
      </c>
      <c r="B77" s="3"/>
    </row>
    <row r="78" spans="1:2" ht="15">
      <c r="A78" s="128" t="s">
        <v>2208</v>
      </c>
      <c r="B78" s="3">
        <v>1</v>
      </c>
    </row>
    <row r="79" spans="1:2" ht="15">
      <c r="A79" s="128" t="s">
        <v>2213</v>
      </c>
      <c r="B79" s="3">
        <v>1</v>
      </c>
    </row>
    <row r="80" spans="1:2" ht="15">
      <c r="A80" s="128" t="s">
        <v>2237</v>
      </c>
      <c r="B80" s="3">
        <v>1</v>
      </c>
    </row>
    <row r="81" spans="1:2" ht="15">
      <c r="A81" s="127" t="s">
        <v>2238</v>
      </c>
      <c r="B81" s="3"/>
    </row>
    <row r="82" spans="1:2" ht="15">
      <c r="A82" s="128" t="s">
        <v>2212</v>
      </c>
      <c r="B82" s="3">
        <v>1</v>
      </c>
    </row>
    <row r="83" spans="1:2" ht="15">
      <c r="A83" s="128" t="s">
        <v>2239</v>
      </c>
      <c r="B83" s="3">
        <v>1</v>
      </c>
    </row>
    <row r="84" spans="1:2" ht="15">
      <c r="A84" s="127" t="s">
        <v>2240</v>
      </c>
      <c r="B84" s="3"/>
    </row>
    <row r="85" spans="1:2" ht="15">
      <c r="A85" s="128" t="s">
        <v>2211</v>
      </c>
      <c r="B85" s="3">
        <v>1</v>
      </c>
    </row>
    <row r="86" spans="1:2" ht="15">
      <c r="A86" s="127" t="s">
        <v>2241</v>
      </c>
      <c r="B86" s="3"/>
    </row>
    <row r="87" spans="1:2" ht="15">
      <c r="A87" s="128" t="s">
        <v>2211</v>
      </c>
      <c r="B87" s="3">
        <v>1</v>
      </c>
    </row>
    <row r="88" spans="1:2" ht="15">
      <c r="A88" s="127" t="s">
        <v>2242</v>
      </c>
      <c r="B88" s="3"/>
    </row>
    <row r="89" spans="1:2" ht="15">
      <c r="A89" s="128" t="s">
        <v>2243</v>
      </c>
      <c r="B89" s="3">
        <v>1</v>
      </c>
    </row>
    <row r="90" spans="1:2" ht="15">
      <c r="A90" s="128" t="s">
        <v>2211</v>
      </c>
      <c r="B90" s="3">
        <v>1</v>
      </c>
    </row>
    <row r="91" spans="1:2" ht="15">
      <c r="A91" s="127" t="s">
        <v>2244</v>
      </c>
      <c r="B91" s="3"/>
    </row>
    <row r="92" spans="1:2" ht="15">
      <c r="A92" s="128" t="s">
        <v>2211</v>
      </c>
      <c r="B92" s="3">
        <v>1</v>
      </c>
    </row>
    <row r="93" spans="1:2" ht="15">
      <c r="A93" s="127" t="s">
        <v>2245</v>
      </c>
      <c r="B93" s="3"/>
    </row>
    <row r="94" spans="1:2" ht="15">
      <c r="A94" s="128" t="s">
        <v>2211</v>
      </c>
      <c r="B94" s="3">
        <v>1</v>
      </c>
    </row>
    <row r="95" spans="1:2" ht="15">
      <c r="A95" s="128" t="s">
        <v>2220</v>
      </c>
      <c r="B95" s="3">
        <v>1</v>
      </c>
    </row>
    <row r="96" spans="1:2" ht="15">
      <c r="A96" s="128" t="s">
        <v>2212</v>
      </c>
      <c r="B96" s="3">
        <v>1</v>
      </c>
    </row>
    <row r="97" spans="1:2" ht="15">
      <c r="A97" s="128" t="s">
        <v>2208</v>
      </c>
      <c r="B97" s="3">
        <v>1</v>
      </c>
    </row>
    <row r="98" spans="1:2" ht="15">
      <c r="A98" s="127" t="s">
        <v>2246</v>
      </c>
      <c r="B98" s="3"/>
    </row>
    <row r="99" spans="1:2" ht="15">
      <c r="A99" s="128" t="s">
        <v>2212</v>
      </c>
      <c r="B99" s="3">
        <v>1</v>
      </c>
    </row>
    <row r="100" spans="1:2" ht="15">
      <c r="A100" s="127" t="s">
        <v>2247</v>
      </c>
      <c r="B100" s="3"/>
    </row>
    <row r="101" spans="1:2" ht="15">
      <c r="A101" s="128" t="s">
        <v>2220</v>
      </c>
      <c r="B101" s="3">
        <v>1</v>
      </c>
    </row>
    <row r="102" spans="1:2" ht="15">
      <c r="A102" s="126" t="s">
        <v>2248</v>
      </c>
      <c r="B102" s="3"/>
    </row>
    <row r="103" spans="1:2" ht="15">
      <c r="A103" s="127" t="s">
        <v>2249</v>
      </c>
      <c r="B103" s="3"/>
    </row>
    <row r="104" spans="1:2" ht="15">
      <c r="A104" s="128" t="s">
        <v>2220</v>
      </c>
      <c r="B104" s="3">
        <v>1</v>
      </c>
    </row>
    <row r="105" spans="1:2" ht="15">
      <c r="A105" s="127" t="s">
        <v>2250</v>
      </c>
      <c r="B105" s="3"/>
    </row>
    <row r="106" spans="1:2" ht="15">
      <c r="A106" s="128" t="s">
        <v>2251</v>
      </c>
      <c r="B106" s="3">
        <v>1</v>
      </c>
    </row>
    <row r="107" spans="1:2" ht="15">
      <c r="A107" s="127" t="s">
        <v>2252</v>
      </c>
      <c r="B107" s="3"/>
    </row>
    <row r="108" spans="1:2" ht="15">
      <c r="A108" s="128" t="s">
        <v>2218</v>
      </c>
      <c r="B108" s="3">
        <v>1</v>
      </c>
    </row>
    <row r="109" spans="1:2" ht="15">
      <c r="A109" s="128" t="s">
        <v>2209</v>
      </c>
      <c r="B109" s="3">
        <v>2</v>
      </c>
    </row>
    <row r="110" spans="1:2" ht="15">
      <c r="A110" s="127" t="s">
        <v>2253</v>
      </c>
      <c r="B110" s="3"/>
    </row>
    <row r="111" spans="1:2" ht="15">
      <c r="A111" s="128" t="s">
        <v>2235</v>
      </c>
      <c r="B111" s="3">
        <v>1</v>
      </c>
    </row>
    <row r="112" spans="1:2" ht="15">
      <c r="A112" s="128" t="s">
        <v>2223</v>
      </c>
      <c r="B112" s="3">
        <v>1</v>
      </c>
    </row>
    <row r="113" spans="1:2" ht="15">
      <c r="A113" s="127" t="s">
        <v>2254</v>
      </c>
      <c r="B113" s="3"/>
    </row>
    <row r="114" spans="1:2" ht="15">
      <c r="A114" s="128" t="s">
        <v>2208</v>
      </c>
      <c r="B114" s="3">
        <v>1</v>
      </c>
    </row>
    <row r="115" spans="1:2" ht="15">
      <c r="A115" s="128" t="s">
        <v>2209</v>
      </c>
      <c r="B115" s="3">
        <v>2</v>
      </c>
    </row>
    <row r="116" spans="1:2" ht="15">
      <c r="A116" s="127" t="s">
        <v>2255</v>
      </c>
      <c r="B116" s="3"/>
    </row>
    <row r="117" spans="1:2" ht="15">
      <c r="A117" s="128" t="s">
        <v>2209</v>
      </c>
      <c r="B117" s="3">
        <v>1</v>
      </c>
    </row>
    <row r="118" spans="1:2" ht="15">
      <c r="A118" s="127" t="s">
        <v>2256</v>
      </c>
      <c r="B118" s="3"/>
    </row>
    <row r="119" spans="1:2" ht="15">
      <c r="A119" s="128" t="s">
        <v>2257</v>
      </c>
      <c r="B119" s="3">
        <v>1</v>
      </c>
    </row>
    <row r="120" spans="1:2" ht="15">
      <c r="A120" s="128" t="s">
        <v>2212</v>
      </c>
      <c r="B120" s="3">
        <v>1</v>
      </c>
    </row>
    <row r="121" spans="1:2" ht="15">
      <c r="A121" s="127" t="s">
        <v>2258</v>
      </c>
      <c r="B121" s="3"/>
    </row>
    <row r="122" spans="1:2" ht="15">
      <c r="A122" s="128" t="s">
        <v>2213</v>
      </c>
      <c r="B122" s="3">
        <v>1</v>
      </c>
    </row>
    <row r="123" spans="1:2" ht="15">
      <c r="A123" s="127" t="s">
        <v>2259</v>
      </c>
      <c r="B123" s="3"/>
    </row>
    <row r="124" spans="1:2" ht="15">
      <c r="A124" s="128" t="s">
        <v>2216</v>
      </c>
      <c r="B124" s="3">
        <v>1</v>
      </c>
    </row>
    <row r="125" spans="1:2" ht="15">
      <c r="A125" s="128" t="s">
        <v>2243</v>
      </c>
      <c r="B125" s="3">
        <v>1</v>
      </c>
    </row>
    <row r="126" spans="1:2" ht="15">
      <c r="A126" s="128" t="s">
        <v>2257</v>
      </c>
      <c r="B126" s="3">
        <v>2</v>
      </c>
    </row>
    <row r="127" spans="1:2" ht="15">
      <c r="A127" s="128" t="s">
        <v>2212</v>
      </c>
      <c r="B127" s="3">
        <v>1</v>
      </c>
    </row>
    <row r="128" spans="1:2" ht="15">
      <c r="A128" s="127" t="s">
        <v>2260</v>
      </c>
      <c r="B128" s="3"/>
    </row>
    <row r="129" spans="1:2" ht="15">
      <c r="A129" s="128" t="s">
        <v>2211</v>
      </c>
      <c r="B129" s="3">
        <v>1</v>
      </c>
    </row>
    <row r="130" spans="1:2" ht="15">
      <c r="A130" s="127" t="s">
        <v>2261</v>
      </c>
      <c r="B130" s="3"/>
    </row>
    <row r="131" spans="1:2" ht="15">
      <c r="A131" s="128" t="s">
        <v>2257</v>
      </c>
      <c r="B131" s="3">
        <v>1</v>
      </c>
    </row>
    <row r="132" spans="1:2" ht="15">
      <c r="A132" s="127" t="s">
        <v>2262</v>
      </c>
      <c r="B132" s="3"/>
    </row>
    <row r="133" spans="1:2" ht="15">
      <c r="A133" s="128" t="s">
        <v>2213</v>
      </c>
      <c r="B133" s="3">
        <v>1</v>
      </c>
    </row>
    <row r="134" spans="1:2" ht="15">
      <c r="A134" s="127" t="s">
        <v>2263</v>
      </c>
      <c r="B134" s="3"/>
    </row>
    <row r="135" spans="1:2" ht="15">
      <c r="A135" s="128" t="s">
        <v>2257</v>
      </c>
      <c r="B135" s="3">
        <v>1</v>
      </c>
    </row>
    <row r="136" spans="1:2" ht="15">
      <c r="A136" s="127" t="s">
        <v>2264</v>
      </c>
      <c r="B136" s="3"/>
    </row>
    <row r="137" spans="1:2" ht="15">
      <c r="A137" s="128" t="s">
        <v>2213</v>
      </c>
      <c r="B137" s="3">
        <v>1</v>
      </c>
    </row>
    <row r="138" spans="1:2" ht="15">
      <c r="A138" s="127" t="s">
        <v>2265</v>
      </c>
      <c r="B138" s="3"/>
    </row>
    <row r="139" spans="1:2" ht="15">
      <c r="A139" s="128" t="s">
        <v>2209</v>
      </c>
      <c r="B139" s="3">
        <v>1</v>
      </c>
    </row>
    <row r="140" spans="1:2" ht="15">
      <c r="A140" s="127" t="s">
        <v>2266</v>
      </c>
      <c r="B140" s="3"/>
    </row>
    <row r="141" spans="1:2" ht="15">
      <c r="A141" s="128" t="s">
        <v>2211</v>
      </c>
      <c r="B141" s="3">
        <v>1</v>
      </c>
    </row>
    <row r="142" spans="1:2" ht="15">
      <c r="A142" s="128" t="s">
        <v>2208</v>
      </c>
      <c r="B142" s="3">
        <v>1</v>
      </c>
    </row>
    <row r="143" spans="1:2" ht="15">
      <c r="A143" s="127" t="s">
        <v>2267</v>
      </c>
      <c r="B143" s="3"/>
    </row>
    <row r="144" spans="1:2" ht="15">
      <c r="A144" s="128" t="s">
        <v>2211</v>
      </c>
      <c r="B144" s="3">
        <v>2</v>
      </c>
    </row>
    <row r="145" spans="1:2" ht="15">
      <c r="A145" s="125" t="s">
        <v>1978</v>
      </c>
      <c r="B145" s="3"/>
    </row>
    <row r="146" spans="1:2" ht="15">
      <c r="A146" s="126" t="s">
        <v>2268</v>
      </c>
      <c r="B146" s="3"/>
    </row>
    <row r="147" spans="1:2" ht="15">
      <c r="A147" s="127" t="s">
        <v>2269</v>
      </c>
      <c r="B147" s="3"/>
    </row>
    <row r="148" spans="1:2" ht="15">
      <c r="A148" s="128" t="s">
        <v>2211</v>
      </c>
      <c r="B148" s="3">
        <v>1</v>
      </c>
    </row>
    <row r="149" spans="1:2" ht="15">
      <c r="A149" s="127" t="s">
        <v>2270</v>
      </c>
      <c r="B149" s="3"/>
    </row>
    <row r="150" spans="1:2" ht="15">
      <c r="A150" s="128" t="s">
        <v>2212</v>
      </c>
      <c r="B150" s="3">
        <v>1</v>
      </c>
    </row>
    <row r="151" spans="1:2" ht="15">
      <c r="A151" s="128" t="s">
        <v>2208</v>
      </c>
      <c r="B151" s="3">
        <v>1</v>
      </c>
    </row>
    <row r="152" spans="1:2" ht="15">
      <c r="A152" s="127" t="s">
        <v>2271</v>
      </c>
      <c r="B152" s="3"/>
    </row>
    <row r="153" spans="1:2" ht="15">
      <c r="A153" s="128" t="s">
        <v>2223</v>
      </c>
      <c r="B153" s="3">
        <v>1</v>
      </c>
    </row>
    <row r="154" spans="1:2" ht="15">
      <c r="A154" s="128" t="s">
        <v>2211</v>
      </c>
      <c r="B154" s="3">
        <v>1</v>
      </c>
    </row>
    <row r="155" spans="1:2" ht="15">
      <c r="A155" s="128" t="s">
        <v>2218</v>
      </c>
      <c r="B155" s="3">
        <v>1</v>
      </c>
    </row>
    <row r="156" spans="1:2" ht="15">
      <c r="A156" s="128" t="s">
        <v>2209</v>
      </c>
      <c r="B156" s="3">
        <v>2</v>
      </c>
    </row>
    <row r="157" spans="1:2" ht="15">
      <c r="A157" s="127" t="s">
        <v>2272</v>
      </c>
      <c r="B157" s="3"/>
    </row>
    <row r="158" spans="1:2" ht="15">
      <c r="A158" s="128" t="s">
        <v>2235</v>
      </c>
      <c r="B158" s="3">
        <v>1</v>
      </c>
    </row>
    <row r="159" spans="1:2" ht="15">
      <c r="A159" s="128" t="s">
        <v>2220</v>
      </c>
      <c r="B159" s="3">
        <v>1</v>
      </c>
    </row>
    <row r="160" spans="1:2" ht="15">
      <c r="A160" s="128" t="s">
        <v>2212</v>
      </c>
      <c r="B160" s="3">
        <v>1</v>
      </c>
    </row>
    <row r="161" spans="1:2" ht="15">
      <c r="A161" s="127" t="s">
        <v>2273</v>
      </c>
      <c r="B161" s="3"/>
    </row>
    <row r="162" spans="1:2" ht="15">
      <c r="A162" s="128" t="s">
        <v>2220</v>
      </c>
      <c r="B162" s="3">
        <v>1</v>
      </c>
    </row>
    <row r="163" spans="1:2" ht="15">
      <c r="A163" s="127" t="s">
        <v>2274</v>
      </c>
      <c r="B163" s="3"/>
    </row>
    <row r="164" spans="1:2" ht="15">
      <c r="A164" s="128" t="s">
        <v>2213</v>
      </c>
      <c r="B164" s="3">
        <v>1</v>
      </c>
    </row>
    <row r="165" spans="1:2" ht="15">
      <c r="A165" s="128" t="s">
        <v>2209</v>
      </c>
      <c r="B165" s="3">
        <v>1</v>
      </c>
    </row>
    <row r="166" spans="1:2" ht="15">
      <c r="A166" s="127" t="s">
        <v>2275</v>
      </c>
      <c r="B166" s="3"/>
    </row>
    <row r="167" spans="1:2" ht="15">
      <c r="A167" s="128" t="s">
        <v>2235</v>
      </c>
      <c r="B167" s="3">
        <v>1</v>
      </c>
    </row>
    <row r="168" spans="1:2" ht="15">
      <c r="A168" s="127" t="s">
        <v>2276</v>
      </c>
      <c r="B168" s="3"/>
    </row>
    <row r="169" spans="1:2" ht="15">
      <c r="A169" s="128" t="s">
        <v>2217</v>
      </c>
      <c r="B169" s="3">
        <v>1</v>
      </c>
    </row>
    <row r="170" spans="1:2" ht="15">
      <c r="A170" s="128" t="s">
        <v>2220</v>
      </c>
      <c r="B170" s="3">
        <v>1</v>
      </c>
    </row>
    <row r="171" spans="1:2" ht="15">
      <c r="A171" s="128" t="s">
        <v>2212</v>
      </c>
      <c r="B171" s="3">
        <v>2</v>
      </c>
    </row>
    <row r="172" spans="1:2" ht="15">
      <c r="A172" s="128" t="s">
        <v>2213</v>
      </c>
      <c r="B172" s="3">
        <v>1</v>
      </c>
    </row>
    <row r="173" spans="1:2" ht="15">
      <c r="A173" s="128" t="s">
        <v>2218</v>
      </c>
      <c r="B173" s="3">
        <v>1</v>
      </c>
    </row>
    <row r="174" spans="1:2" ht="15">
      <c r="A174" s="128" t="s">
        <v>2209</v>
      </c>
      <c r="B174" s="3">
        <v>1</v>
      </c>
    </row>
    <row r="175" spans="1:2" ht="15">
      <c r="A175" s="128" t="s">
        <v>2232</v>
      </c>
      <c r="B175" s="3">
        <v>1</v>
      </c>
    </row>
    <row r="176" spans="1:2" ht="15">
      <c r="A176" s="127" t="s">
        <v>2277</v>
      </c>
      <c r="B176" s="3"/>
    </row>
    <row r="177" spans="1:2" ht="15">
      <c r="A177" s="128" t="s">
        <v>2220</v>
      </c>
      <c r="B177" s="3">
        <v>3</v>
      </c>
    </row>
    <row r="178" spans="1:2" ht="15">
      <c r="A178" s="127" t="s">
        <v>2278</v>
      </c>
      <c r="B178" s="3"/>
    </row>
    <row r="179" spans="1:2" ht="15">
      <c r="A179" s="128" t="s">
        <v>2211</v>
      </c>
      <c r="B179" s="3">
        <v>2</v>
      </c>
    </row>
    <row r="180" spans="1:2" ht="15">
      <c r="A180" s="128" t="s">
        <v>2220</v>
      </c>
      <c r="B180" s="3">
        <v>1</v>
      </c>
    </row>
    <row r="181" spans="1:2" ht="15">
      <c r="A181" s="128" t="s">
        <v>2212</v>
      </c>
      <c r="B181" s="3">
        <v>1</v>
      </c>
    </row>
    <row r="182" spans="1:2" ht="15">
      <c r="A182" s="128" t="s">
        <v>2208</v>
      </c>
      <c r="B182" s="3">
        <v>1</v>
      </c>
    </row>
    <row r="183" spans="1:2" ht="15">
      <c r="A183" s="127" t="s">
        <v>2279</v>
      </c>
      <c r="B183" s="3"/>
    </row>
    <row r="184" spans="1:2" ht="15">
      <c r="A184" s="128" t="s">
        <v>2211</v>
      </c>
      <c r="B184" s="3">
        <v>1</v>
      </c>
    </row>
    <row r="185" spans="1:2" ht="15">
      <c r="A185" s="128" t="s">
        <v>2208</v>
      </c>
      <c r="B185" s="3">
        <v>1</v>
      </c>
    </row>
    <row r="186" spans="1:2" ht="15">
      <c r="A186" s="127" t="s">
        <v>2280</v>
      </c>
      <c r="B186" s="3"/>
    </row>
    <row r="187" spans="1:2" ht="15">
      <c r="A187" s="128" t="s">
        <v>2220</v>
      </c>
      <c r="B187" s="3">
        <v>1</v>
      </c>
    </row>
    <row r="188" spans="1:2" ht="15">
      <c r="A188" s="128" t="s">
        <v>2208</v>
      </c>
      <c r="B188" s="3">
        <v>1</v>
      </c>
    </row>
    <row r="189" spans="1:2" ht="15">
      <c r="A189" s="128" t="s">
        <v>2239</v>
      </c>
      <c r="B189" s="3">
        <v>1</v>
      </c>
    </row>
    <row r="190" spans="1:2" ht="15">
      <c r="A190" s="128" t="s">
        <v>2209</v>
      </c>
      <c r="B190" s="3">
        <v>1</v>
      </c>
    </row>
    <row r="191" spans="1:2" ht="15">
      <c r="A191" s="128" t="s">
        <v>2232</v>
      </c>
      <c r="B191" s="3">
        <v>1</v>
      </c>
    </row>
    <row r="192" spans="1:2" ht="15">
      <c r="A192" s="127" t="s">
        <v>2281</v>
      </c>
      <c r="B192" s="3"/>
    </row>
    <row r="193" spans="1:2" ht="15">
      <c r="A193" s="128" t="s">
        <v>2239</v>
      </c>
      <c r="B193" s="3">
        <v>1</v>
      </c>
    </row>
    <row r="194" spans="1:2" ht="15">
      <c r="A194" s="128" t="s">
        <v>2218</v>
      </c>
      <c r="B194" s="3">
        <v>1</v>
      </c>
    </row>
    <row r="195" spans="1:2" ht="15">
      <c r="A195" s="125" t="s">
        <v>2205</v>
      </c>
      <c r="B195"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899</v>
      </c>
      <c r="AE2" s="13" t="s">
        <v>900</v>
      </c>
      <c r="AF2" s="13" t="s">
        <v>901</v>
      </c>
      <c r="AG2" s="13" t="s">
        <v>902</v>
      </c>
      <c r="AH2" s="13" t="s">
        <v>903</v>
      </c>
      <c r="AI2" s="13" t="s">
        <v>904</v>
      </c>
      <c r="AJ2" s="13" t="s">
        <v>905</v>
      </c>
      <c r="AK2" s="13" t="s">
        <v>906</v>
      </c>
      <c r="AL2" s="13" t="s">
        <v>907</v>
      </c>
      <c r="AM2" s="13" t="s">
        <v>908</v>
      </c>
      <c r="AN2" s="13" t="s">
        <v>909</v>
      </c>
      <c r="AO2" s="13" t="s">
        <v>910</v>
      </c>
      <c r="AP2" s="13" t="s">
        <v>911</v>
      </c>
      <c r="AQ2" s="13" t="s">
        <v>912</v>
      </c>
      <c r="AR2" s="13" t="s">
        <v>913</v>
      </c>
      <c r="AS2" s="13" t="s">
        <v>192</v>
      </c>
      <c r="AT2" s="13" t="s">
        <v>914</v>
      </c>
      <c r="AU2" s="13" t="s">
        <v>915</v>
      </c>
      <c r="AV2" s="13" t="s">
        <v>916</v>
      </c>
      <c r="AW2" s="13" t="s">
        <v>917</v>
      </c>
      <c r="AX2" s="13" t="s">
        <v>918</v>
      </c>
      <c r="AY2" s="13" t="s">
        <v>919</v>
      </c>
      <c r="AZ2" s="13" t="s">
        <v>1559</v>
      </c>
      <c r="BA2" s="119" t="s">
        <v>1820</v>
      </c>
      <c r="BB2" s="119" t="s">
        <v>1825</v>
      </c>
      <c r="BC2" s="119" t="s">
        <v>1826</v>
      </c>
      <c r="BD2" s="119" t="s">
        <v>1828</v>
      </c>
      <c r="BE2" s="119" t="s">
        <v>1829</v>
      </c>
      <c r="BF2" s="119" t="s">
        <v>1835</v>
      </c>
      <c r="BG2" s="119" t="s">
        <v>1842</v>
      </c>
      <c r="BH2" s="119" t="s">
        <v>1869</v>
      </c>
      <c r="BI2" s="119" t="s">
        <v>1878</v>
      </c>
      <c r="BJ2" s="119" t="s">
        <v>1904</v>
      </c>
      <c r="BK2" s="119" t="s">
        <v>2190</v>
      </c>
      <c r="BL2" s="119" t="s">
        <v>2191</v>
      </c>
      <c r="BM2" s="119" t="s">
        <v>2192</v>
      </c>
      <c r="BN2" s="119" t="s">
        <v>2193</v>
      </c>
      <c r="BO2" s="119" t="s">
        <v>2194</v>
      </c>
      <c r="BP2" s="119" t="s">
        <v>2195</v>
      </c>
      <c r="BQ2" s="119" t="s">
        <v>2196</v>
      </c>
      <c r="BR2" s="119" t="s">
        <v>2197</v>
      </c>
      <c r="BS2" s="119" t="s">
        <v>2199</v>
      </c>
      <c r="BT2" s="3"/>
      <c r="BU2" s="3"/>
    </row>
    <row r="3" spans="1:73" ht="15" customHeight="1">
      <c r="A3" s="64" t="s">
        <v>212</v>
      </c>
      <c r="B3" s="65"/>
      <c r="C3" s="65" t="s">
        <v>64</v>
      </c>
      <c r="D3" s="66">
        <v>163.636388122012</v>
      </c>
      <c r="E3" s="68"/>
      <c r="F3" s="100" t="s">
        <v>1262</v>
      </c>
      <c r="G3" s="65"/>
      <c r="H3" s="69" t="s">
        <v>212</v>
      </c>
      <c r="I3" s="70"/>
      <c r="J3" s="70"/>
      <c r="K3" s="69" t="s">
        <v>1414</v>
      </c>
      <c r="L3" s="73">
        <v>1</v>
      </c>
      <c r="M3" s="74">
        <v>8485.181640625</v>
      </c>
      <c r="N3" s="74">
        <v>4164.28955078125</v>
      </c>
      <c r="O3" s="75"/>
      <c r="P3" s="76"/>
      <c r="Q3" s="76"/>
      <c r="R3" s="48"/>
      <c r="S3" s="48">
        <v>2</v>
      </c>
      <c r="T3" s="48">
        <v>1</v>
      </c>
      <c r="U3" s="49">
        <v>0</v>
      </c>
      <c r="V3" s="49">
        <v>1</v>
      </c>
      <c r="W3" s="49">
        <v>0</v>
      </c>
      <c r="X3" s="49">
        <v>1.298238</v>
      </c>
      <c r="Y3" s="49">
        <v>0</v>
      </c>
      <c r="Z3" s="49">
        <v>0</v>
      </c>
      <c r="AA3" s="71">
        <v>3</v>
      </c>
      <c r="AB3" s="71"/>
      <c r="AC3" s="72"/>
      <c r="AD3" s="78" t="s">
        <v>920</v>
      </c>
      <c r="AE3" s="78">
        <v>623</v>
      </c>
      <c r="AF3" s="78">
        <v>88</v>
      </c>
      <c r="AG3" s="78">
        <v>1066</v>
      </c>
      <c r="AH3" s="78">
        <v>881</v>
      </c>
      <c r="AI3" s="78"/>
      <c r="AJ3" s="78" t="s">
        <v>1005</v>
      </c>
      <c r="AK3" s="78" t="s">
        <v>1075</v>
      </c>
      <c r="AL3" s="78"/>
      <c r="AM3" s="78"/>
      <c r="AN3" s="80">
        <v>40881.18347222222</v>
      </c>
      <c r="AO3" s="84" t="s">
        <v>1191</v>
      </c>
      <c r="AP3" s="78" t="b">
        <v>1</v>
      </c>
      <c r="AQ3" s="78" t="b">
        <v>0</v>
      </c>
      <c r="AR3" s="78" t="b">
        <v>0</v>
      </c>
      <c r="AS3" s="78" t="s">
        <v>850</v>
      </c>
      <c r="AT3" s="78">
        <v>0</v>
      </c>
      <c r="AU3" s="84" t="s">
        <v>1248</v>
      </c>
      <c r="AV3" s="78" t="b">
        <v>0</v>
      </c>
      <c r="AW3" s="78" t="s">
        <v>1327</v>
      </c>
      <c r="AX3" s="84" t="s">
        <v>1328</v>
      </c>
      <c r="AY3" s="78" t="s">
        <v>66</v>
      </c>
      <c r="AZ3" s="78" t="str">
        <f>REPLACE(INDEX(GroupVertices[Group],MATCH(Vertices[[#This Row],[Vertex]],GroupVertices[Vertex],0)),1,1,"")</f>
        <v>9</v>
      </c>
      <c r="BA3" s="48"/>
      <c r="BB3" s="48"/>
      <c r="BC3" s="48"/>
      <c r="BD3" s="48"/>
      <c r="BE3" s="48" t="s">
        <v>471</v>
      </c>
      <c r="BF3" s="48" t="s">
        <v>471</v>
      </c>
      <c r="BG3" s="120" t="s">
        <v>1843</v>
      </c>
      <c r="BH3" s="120" t="s">
        <v>1843</v>
      </c>
      <c r="BI3" s="120" t="s">
        <v>1879</v>
      </c>
      <c r="BJ3" s="120" t="s">
        <v>1879</v>
      </c>
      <c r="BK3" s="120">
        <v>0</v>
      </c>
      <c r="BL3" s="123">
        <v>0</v>
      </c>
      <c r="BM3" s="120">
        <v>0</v>
      </c>
      <c r="BN3" s="123">
        <v>0</v>
      </c>
      <c r="BO3" s="120">
        <v>0</v>
      </c>
      <c r="BP3" s="123">
        <v>0</v>
      </c>
      <c r="BQ3" s="120">
        <v>19</v>
      </c>
      <c r="BR3" s="123">
        <v>100</v>
      </c>
      <c r="BS3" s="120">
        <v>19</v>
      </c>
      <c r="BT3" s="3"/>
      <c r="BU3" s="3"/>
    </row>
    <row r="4" spans="1:76" ht="15">
      <c r="A4" s="64" t="s">
        <v>213</v>
      </c>
      <c r="B4" s="65"/>
      <c r="C4" s="65" t="s">
        <v>64</v>
      </c>
      <c r="D4" s="66">
        <v>162.0940452943685</v>
      </c>
      <c r="E4" s="68"/>
      <c r="F4" s="100" t="s">
        <v>565</v>
      </c>
      <c r="G4" s="65"/>
      <c r="H4" s="69" t="s">
        <v>213</v>
      </c>
      <c r="I4" s="70"/>
      <c r="J4" s="70"/>
      <c r="K4" s="69" t="s">
        <v>1415</v>
      </c>
      <c r="L4" s="73">
        <v>1</v>
      </c>
      <c r="M4" s="74">
        <v>8485.181640625</v>
      </c>
      <c r="N4" s="74">
        <v>3176.15283203125</v>
      </c>
      <c r="O4" s="75"/>
      <c r="P4" s="76"/>
      <c r="Q4" s="76"/>
      <c r="R4" s="86"/>
      <c r="S4" s="48">
        <v>0</v>
      </c>
      <c r="T4" s="48">
        <v>1</v>
      </c>
      <c r="U4" s="49">
        <v>0</v>
      </c>
      <c r="V4" s="49">
        <v>1</v>
      </c>
      <c r="W4" s="49">
        <v>0</v>
      </c>
      <c r="X4" s="49">
        <v>0.70175</v>
      </c>
      <c r="Y4" s="49">
        <v>0</v>
      </c>
      <c r="Z4" s="49">
        <v>0</v>
      </c>
      <c r="AA4" s="71">
        <v>4</v>
      </c>
      <c r="AB4" s="71"/>
      <c r="AC4" s="72"/>
      <c r="AD4" s="78" t="s">
        <v>921</v>
      </c>
      <c r="AE4" s="78">
        <v>13</v>
      </c>
      <c r="AF4" s="78">
        <v>6</v>
      </c>
      <c r="AG4" s="78">
        <v>6</v>
      </c>
      <c r="AH4" s="78">
        <v>17</v>
      </c>
      <c r="AI4" s="78"/>
      <c r="AJ4" s="78"/>
      <c r="AK4" s="78"/>
      <c r="AL4" s="78"/>
      <c r="AM4" s="78"/>
      <c r="AN4" s="80">
        <v>43021.7875</v>
      </c>
      <c r="AO4" s="78"/>
      <c r="AP4" s="78" t="b">
        <v>1</v>
      </c>
      <c r="AQ4" s="78" t="b">
        <v>1</v>
      </c>
      <c r="AR4" s="78" t="b">
        <v>0</v>
      </c>
      <c r="AS4" s="78" t="s">
        <v>850</v>
      </c>
      <c r="AT4" s="78">
        <v>0</v>
      </c>
      <c r="AU4" s="78"/>
      <c r="AV4" s="78" t="b">
        <v>0</v>
      </c>
      <c r="AW4" s="78" t="s">
        <v>1327</v>
      </c>
      <c r="AX4" s="84" t="s">
        <v>1329</v>
      </c>
      <c r="AY4" s="78" t="s">
        <v>66</v>
      </c>
      <c r="AZ4" s="78" t="str">
        <f>REPLACE(INDEX(GroupVertices[Group],MATCH(Vertices[[#This Row],[Vertex]],GroupVertices[Vertex],0)),1,1,"")</f>
        <v>9</v>
      </c>
      <c r="BA4" s="48"/>
      <c r="BB4" s="48"/>
      <c r="BC4" s="48"/>
      <c r="BD4" s="48"/>
      <c r="BE4" s="48" t="s">
        <v>472</v>
      </c>
      <c r="BF4" s="48" t="s">
        <v>472</v>
      </c>
      <c r="BG4" s="120" t="s">
        <v>1844</v>
      </c>
      <c r="BH4" s="120" t="s">
        <v>1844</v>
      </c>
      <c r="BI4" s="120" t="s">
        <v>1880</v>
      </c>
      <c r="BJ4" s="120" t="s">
        <v>1880</v>
      </c>
      <c r="BK4" s="120">
        <v>0</v>
      </c>
      <c r="BL4" s="123">
        <v>0</v>
      </c>
      <c r="BM4" s="120">
        <v>0</v>
      </c>
      <c r="BN4" s="123">
        <v>0</v>
      </c>
      <c r="BO4" s="120">
        <v>0</v>
      </c>
      <c r="BP4" s="123">
        <v>0</v>
      </c>
      <c r="BQ4" s="120">
        <v>3</v>
      </c>
      <c r="BR4" s="123">
        <v>100</v>
      </c>
      <c r="BS4" s="120">
        <v>3</v>
      </c>
      <c r="BT4" s="2"/>
      <c r="BU4" s="3"/>
      <c r="BV4" s="3"/>
      <c r="BW4" s="3"/>
      <c r="BX4" s="3"/>
    </row>
    <row r="5" spans="1:76" ht="15">
      <c r="A5" s="64" t="s">
        <v>214</v>
      </c>
      <c r="B5" s="65"/>
      <c r="C5" s="65" t="s">
        <v>64</v>
      </c>
      <c r="D5" s="66">
        <v>167.32296366125738</v>
      </c>
      <c r="E5" s="68"/>
      <c r="F5" s="100" t="s">
        <v>566</v>
      </c>
      <c r="G5" s="65"/>
      <c r="H5" s="69" t="s">
        <v>214</v>
      </c>
      <c r="I5" s="70"/>
      <c r="J5" s="70"/>
      <c r="K5" s="69" t="s">
        <v>1416</v>
      </c>
      <c r="L5" s="73">
        <v>1</v>
      </c>
      <c r="M5" s="74">
        <v>4073.666748046875</v>
      </c>
      <c r="N5" s="74">
        <v>4128.9990234375</v>
      </c>
      <c r="O5" s="75"/>
      <c r="P5" s="76"/>
      <c r="Q5" s="76"/>
      <c r="R5" s="86"/>
      <c r="S5" s="48">
        <v>0</v>
      </c>
      <c r="T5" s="48">
        <v>1</v>
      </c>
      <c r="U5" s="49">
        <v>0</v>
      </c>
      <c r="V5" s="49">
        <v>0.004115</v>
      </c>
      <c r="W5" s="49">
        <v>0.002785</v>
      </c>
      <c r="X5" s="49">
        <v>0.429481</v>
      </c>
      <c r="Y5" s="49">
        <v>0</v>
      </c>
      <c r="Z5" s="49">
        <v>0</v>
      </c>
      <c r="AA5" s="71">
        <v>5</v>
      </c>
      <c r="AB5" s="71"/>
      <c r="AC5" s="72"/>
      <c r="AD5" s="78" t="s">
        <v>922</v>
      </c>
      <c r="AE5" s="78">
        <v>86</v>
      </c>
      <c r="AF5" s="78">
        <v>284</v>
      </c>
      <c r="AG5" s="78">
        <v>317</v>
      </c>
      <c r="AH5" s="78">
        <v>120</v>
      </c>
      <c r="AI5" s="78"/>
      <c r="AJ5" s="78" t="s">
        <v>1006</v>
      </c>
      <c r="AK5" s="78" t="s">
        <v>1076</v>
      </c>
      <c r="AL5" s="84" t="s">
        <v>1130</v>
      </c>
      <c r="AM5" s="78"/>
      <c r="AN5" s="80">
        <v>42125.71287037037</v>
      </c>
      <c r="AO5" s="84" t="s">
        <v>1192</v>
      </c>
      <c r="AP5" s="78" t="b">
        <v>1</v>
      </c>
      <c r="AQ5" s="78" t="b">
        <v>0</v>
      </c>
      <c r="AR5" s="78" t="b">
        <v>0</v>
      </c>
      <c r="AS5" s="78" t="s">
        <v>850</v>
      </c>
      <c r="AT5" s="78">
        <v>2</v>
      </c>
      <c r="AU5" s="84" t="s">
        <v>1248</v>
      </c>
      <c r="AV5" s="78" t="b">
        <v>0</v>
      </c>
      <c r="AW5" s="78" t="s">
        <v>1327</v>
      </c>
      <c r="AX5" s="84" t="s">
        <v>1330</v>
      </c>
      <c r="AY5" s="78" t="s">
        <v>66</v>
      </c>
      <c r="AZ5" s="78" t="str">
        <f>REPLACE(INDEX(GroupVertices[Group],MATCH(Vertices[[#This Row],[Vertex]],GroupVertices[Vertex],0)),1,1,"")</f>
        <v>2</v>
      </c>
      <c r="BA5" s="48"/>
      <c r="BB5" s="48"/>
      <c r="BC5" s="48"/>
      <c r="BD5" s="48"/>
      <c r="BE5" s="48" t="s">
        <v>473</v>
      </c>
      <c r="BF5" s="48" t="s">
        <v>473</v>
      </c>
      <c r="BG5" s="120" t="s">
        <v>1845</v>
      </c>
      <c r="BH5" s="120" t="s">
        <v>1845</v>
      </c>
      <c r="BI5" s="120" t="s">
        <v>1881</v>
      </c>
      <c r="BJ5" s="120" t="s">
        <v>1881</v>
      </c>
      <c r="BK5" s="120">
        <v>1</v>
      </c>
      <c r="BL5" s="123">
        <v>5.555555555555555</v>
      </c>
      <c r="BM5" s="120">
        <v>0</v>
      </c>
      <c r="BN5" s="123">
        <v>0</v>
      </c>
      <c r="BO5" s="120">
        <v>0</v>
      </c>
      <c r="BP5" s="123">
        <v>0</v>
      </c>
      <c r="BQ5" s="120">
        <v>17</v>
      </c>
      <c r="BR5" s="123">
        <v>94.44444444444444</v>
      </c>
      <c r="BS5" s="120">
        <v>18</v>
      </c>
      <c r="BT5" s="2"/>
      <c r="BU5" s="3"/>
      <c r="BV5" s="3"/>
      <c r="BW5" s="3"/>
      <c r="BX5" s="3"/>
    </row>
    <row r="6" spans="1:76" ht="15">
      <c r="A6" s="64" t="s">
        <v>233</v>
      </c>
      <c r="B6" s="65"/>
      <c r="C6" s="65" t="s">
        <v>64</v>
      </c>
      <c r="D6" s="66">
        <v>176.38893003838126</v>
      </c>
      <c r="E6" s="68"/>
      <c r="F6" s="100" t="s">
        <v>579</v>
      </c>
      <c r="G6" s="65"/>
      <c r="H6" s="69" t="s">
        <v>233</v>
      </c>
      <c r="I6" s="70"/>
      <c r="J6" s="70"/>
      <c r="K6" s="69" t="s">
        <v>1417</v>
      </c>
      <c r="L6" s="73">
        <v>325.67511748150724</v>
      </c>
      <c r="M6" s="74">
        <v>4647.88671875</v>
      </c>
      <c r="N6" s="74">
        <v>5397.33984375</v>
      </c>
      <c r="O6" s="75"/>
      <c r="P6" s="76"/>
      <c r="Q6" s="76"/>
      <c r="R6" s="86"/>
      <c r="S6" s="48">
        <v>3</v>
      </c>
      <c r="T6" s="48">
        <v>3</v>
      </c>
      <c r="U6" s="49">
        <v>152</v>
      </c>
      <c r="V6" s="49">
        <v>0.005988</v>
      </c>
      <c r="W6" s="49">
        <v>0.023682</v>
      </c>
      <c r="X6" s="49">
        <v>1.644007</v>
      </c>
      <c r="Y6" s="49">
        <v>0.25</v>
      </c>
      <c r="Z6" s="49">
        <v>0</v>
      </c>
      <c r="AA6" s="71">
        <v>6</v>
      </c>
      <c r="AB6" s="71"/>
      <c r="AC6" s="72"/>
      <c r="AD6" s="78" t="s">
        <v>923</v>
      </c>
      <c r="AE6" s="78">
        <v>676</v>
      </c>
      <c r="AF6" s="78">
        <v>766</v>
      </c>
      <c r="AG6" s="78">
        <v>692</v>
      </c>
      <c r="AH6" s="78">
        <v>422</v>
      </c>
      <c r="AI6" s="78"/>
      <c r="AJ6" s="78" t="s">
        <v>1007</v>
      </c>
      <c r="AK6" s="78" t="s">
        <v>1077</v>
      </c>
      <c r="AL6" s="84" t="s">
        <v>1131</v>
      </c>
      <c r="AM6" s="78"/>
      <c r="AN6" s="80">
        <v>41558.646099537036</v>
      </c>
      <c r="AO6" s="84" t="s">
        <v>1193</v>
      </c>
      <c r="AP6" s="78" t="b">
        <v>1</v>
      </c>
      <c r="AQ6" s="78" t="b">
        <v>0</v>
      </c>
      <c r="AR6" s="78" t="b">
        <v>1</v>
      </c>
      <c r="AS6" s="78" t="s">
        <v>850</v>
      </c>
      <c r="AT6" s="78">
        <v>3</v>
      </c>
      <c r="AU6" s="84" t="s">
        <v>1248</v>
      </c>
      <c r="AV6" s="78" t="b">
        <v>0</v>
      </c>
      <c r="AW6" s="78" t="s">
        <v>1327</v>
      </c>
      <c r="AX6" s="84" t="s">
        <v>1331</v>
      </c>
      <c r="AY6" s="78" t="s">
        <v>66</v>
      </c>
      <c r="AZ6" s="78" t="str">
        <f>REPLACE(INDEX(GroupVertices[Group],MATCH(Vertices[[#This Row],[Vertex]],GroupVertices[Vertex],0)),1,1,"")</f>
        <v>2</v>
      </c>
      <c r="BA6" s="48" t="s">
        <v>425</v>
      </c>
      <c r="BB6" s="48" t="s">
        <v>425</v>
      </c>
      <c r="BC6" s="48" t="s">
        <v>459</v>
      </c>
      <c r="BD6" s="48" t="s">
        <v>459</v>
      </c>
      <c r="BE6" s="48" t="s">
        <v>1830</v>
      </c>
      <c r="BF6" s="48" t="s">
        <v>1836</v>
      </c>
      <c r="BG6" s="120" t="s">
        <v>1846</v>
      </c>
      <c r="BH6" s="120" t="s">
        <v>1870</v>
      </c>
      <c r="BI6" s="120" t="s">
        <v>1882</v>
      </c>
      <c r="BJ6" s="120" t="s">
        <v>1882</v>
      </c>
      <c r="BK6" s="120">
        <v>2</v>
      </c>
      <c r="BL6" s="123">
        <v>2</v>
      </c>
      <c r="BM6" s="120">
        <v>0</v>
      </c>
      <c r="BN6" s="123">
        <v>0</v>
      </c>
      <c r="BO6" s="120">
        <v>0</v>
      </c>
      <c r="BP6" s="123">
        <v>0</v>
      </c>
      <c r="BQ6" s="120">
        <v>98</v>
      </c>
      <c r="BR6" s="123">
        <v>98</v>
      </c>
      <c r="BS6" s="120">
        <v>100</v>
      </c>
      <c r="BT6" s="2"/>
      <c r="BU6" s="3"/>
      <c r="BV6" s="3"/>
      <c r="BW6" s="3"/>
      <c r="BX6" s="3"/>
    </row>
    <row r="7" spans="1:76" ht="15">
      <c r="A7" s="64" t="s">
        <v>215</v>
      </c>
      <c r="B7" s="65"/>
      <c r="C7" s="65" t="s">
        <v>64</v>
      </c>
      <c r="D7" s="66">
        <v>165.46086683276098</v>
      </c>
      <c r="E7" s="68"/>
      <c r="F7" s="100" t="s">
        <v>1263</v>
      </c>
      <c r="G7" s="65"/>
      <c r="H7" s="69" t="s">
        <v>215</v>
      </c>
      <c r="I7" s="70"/>
      <c r="J7" s="70"/>
      <c r="K7" s="69" t="s">
        <v>1418</v>
      </c>
      <c r="L7" s="73">
        <v>325.67511748150724</v>
      </c>
      <c r="M7" s="74">
        <v>5986.86083984375</v>
      </c>
      <c r="N7" s="74">
        <v>8275.578125</v>
      </c>
      <c r="O7" s="75"/>
      <c r="P7" s="76"/>
      <c r="Q7" s="76"/>
      <c r="R7" s="86"/>
      <c r="S7" s="48">
        <v>0</v>
      </c>
      <c r="T7" s="48">
        <v>2</v>
      </c>
      <c r="U7" s="49">
        <v>152</v>
      </c>
      <c r="V7" s="49">
        <v>0.004717</v>
      </c>
      <c r="W7" s="49">
        <v>0.006231</v>
      </c>
      <c r="X7" s="49">
        <v>0.77133</v>
      </c>
      <c r="Y7" s="49">
        <v>0</v>
      </c>
      <c r="Z7" s="49">
        <v>0</v>
      </c>
      <c r="AA7" s="71">
        <v>7</v>
      </c>
      <c r="AB7" s="71"/>
      <c r="AC7" s="72"/>
      <c r="AD7" s="78" t="s">
        <v>924</v>
      </c>
      <c r="AE7" s="78">
        <v>289</v>
      </c>
      <c r="AF7" s="78">
        <v>185</v>
      </c>
      <c r="AG7" s="78">
        <v>1548</v>
      </c>
      <c r="AH7" s="78">
        <v>1186</v>
      </c>
      <c r="AI7" s="78"/>
      <c r="AJ7" s="78" t="s">
        <v>1008</v>
      </c>
      <c r="AK7" s="78" t="s">
        <v>1078</v>
      </c>
      <c r="AL7" s="84" t="s">
        <v>1132</v>
      </c>
      <c r="AM7" s="78"/>
      <c r="AN7" s="80">
        <v>39975.85152777778</v>
      </c>
      <c r="AO7" s="84" t="s">
        <v>1194</v>
      </c>
      <c r="AP7" s="78" t="b">
        <v>0</v>
      </c>
      <c r="AQ7" s="78" t="b">
        <v>0</v>
      </c>
      <c r="AR7" s="78" t="b">
        <v>0</v>
      </c>
      <c r="AS7" s="78" t="s">
        <v>850</v>
      </c>
      <c r="AT7" s="78">
        <v>4</v>
      </c>
      <c r="AU7" s="84" t="s">
        <v>1249</v>
      </c>
      <c r="AV7" s="78" t="b">
        <v>0</v>
      </c>
      <c r="AW7" s="78" t="s">
        <v>1327</v>
      </c>
      <c r="AX7" s="84" t="s">
        <v>1332</v>
      </c>
      <c r="AY7" s="78" t="s">
        <v>66</v>
      </c>
      <c r="AZ7" s="78" t="str">
        <f>REPLACE(INDEX(GroupVertices[Group],MATCH(Vertices[[#This Row],[Vertex]],GroupVertices[Vertex],0)),1,1,"")</f>
        <v>2</v>
      </c>
      <c r="BA7" s="48"/>
      <c r="BB7" s="48"/>
      <c r="BC7" s="48"/>
      <c r="BD7" s="48"/>
      <c r="BE7" s="48" t="s">
        <v>474</v>
      </c>
      <c r="BF7" s="48" t="s">
        <v>474</v>
      </c>
      <c r="BG7" s="120" t="s">
        <v>1847</v>
      </c>
      <c r="BH7" s="120" t="s">
        <v>1847</v>
      </c>
      <c r="BI7" s="120" t="s">
        <v>1883</v>
      </c>
      <c r="BJ7" s="120" t="s">
        <v>1883</v>
      </c>
      <c r="BK7" s="120">
        <v>0</v>
      </c>
      <c r="BL7" s="123">
        <v>0</v>
      </c>
      <c r="BM7" s="120">
        <v>0</v>
      </c>
      <c r="BN7" s="123">
        <v>0</v>
      </c>
      <c r="BO7" s="120">
        <v>0</v>
      </c>
      <c r="BP7" s="123">
        <v>0</v>
      </c>
      <c r="BQ7" s="120">
        <v>27</v>
      </c>
      <c r="BR7" s="123">
        <v>100</v>
      </c>
      <c r="BS7" s="120">
        <v>27</v>
      </c>
      <c r="BT7" s="2"/>
      <c r="BU7" s="3"/>
      <c r="BV7" s="3"/>
      <c r="BW7" s="3"/>
      <c r="BX7" s="3"/>
    </row>
    <row r="8" spans="1:76" ht="15">
      <c r="A8" s="64" t="s">
        <v>237</v>
      </c>
      <c r="B8" s="65"/>
      <c r="C8" s="65" t="s">
        <v>64</v>
      </c>
      <c r="D8" s="66">
        <v>178.10055439588805</v>
      </c>
      <c r="E8" s="68"/>
      <c r="F8" s="100" t="s">
        <v>583</v>
      </c>
      <c r="G8" s="65"/>
      <c r="H8" s="69" t="s">
        <v>237</v>
      </c>
      <c r="I8" s="70"/>
      <c r="J8" s="70"/>
      <c r="K8" s="69" t="s">
        <v>1419</v>
      </c>
      <c r="L8" s="73">
        <v>3653.5950716669563</v>
      </c>
      <c r="M8" s="74">
        <v>5374.30322265625</v>
      </c>
      <c r="N8" s="74">
        <v>6659.61181640625</v>
      </c>
      <c r="O8" s="75"/>
      <c r="P8" s="76"/>
      <c r="Q8" s="76"/>
      <c r="R8" s="86"/>
      <c r="S8" s="48">
        <v>15</v>
      </c>
      <c r="T8" s="48">
        <v>9</v>
      </c>
      <c r="U8" s="49">
        <v>1710</v>
      </c>
      <c r="V8" s="49">
        <v>0.007246</v>
      </c>
      <c r="W8" s="49">
        <v>0.052159</v>
      </c>
      <c r="X8" s="49">
        <v>6.625212</v>
      </c>
      <c r="Y8" s="49">
        <v>0.04736842105263158</v>
      </c>
      <c r="Z8" s="49">
        <v>0.1</v>
      </c>
      <c r="AA8" s="71">
        <v>8</v>
      </c>
      <c r="AB8" s="71"/>
      <c r="AC8" s="72"/>
      <c r="AD8" s="78" t="s">
        <v>925</v>
      </c>
      <c r="AE8" s="78">
        <v>115</v>
      </c>
      <c r="AF8" s="78">
        <v>857</v>
      </c>
      <c r="AG8" s="78">
        <v>2701</v>
      </c>
      <c r="AH8" s="78">
        <v>148</v>
      </c>
      <c r="AI8" s="78"/>
      <c r="AJ8" s="78" t="s">
        <v>1009</v>
      </c>
      <c r="AK8" s="78" t="s">
        <v>1079</v>
      </c>
      <c r="AL8" s="84" t="s">
        <v>1133</v>
      </c>
      <c r="AM8" s="78"/>
      <c r="AN8" s="80">
        <v>39877.83125</v>
      </c>
      <c r="AO8" s="84" t="s">
        <v>1195</v>
      </c>
      <c r="AP8" s="78" t="b">
        <v>0</v>
      </c>
      <c r="AQ8" s="78" t="b">
        <v>0</v>
      </c>
      <c r="AR8" s="78" t="b">
        <v>1</v>
      </c>
      <c r="AS8" s="78" t="s">
        <v>850</v>
      </c>
      <c r="AT8" s="78">
        <v>12</v>
      </c>
      <c r="AU8" s="84" t="s">
        <v>1248</v>
      </c>
      <c r="AV8" s="78" t="b">
        <v>0</v>
      </c>
      <c r="AW8" s="78" t="s">
        <v>1327</v>
      </c>
      <c r="AX8" s="84" t="s">
        <v>1333</v>
      </c>
      <c r="AY8" s="78" t="s">
        <v>66</v>
      </c>
      <c r="AZ8" s="78" t="str">
        <f>REPLACE(INDEX(GroupVertices[Group],MATCH(Vertices[[#This Row],[Vertex]],GroupVertices[Vertex],0)),1,1,"")</f>
        <v>2</v>
      </c>
      <c r="BA8" s="48" t="s">
        <v>1821</v>
      </c>
      <c r="BB8" s="48" t="s">
        <v>1821</v>
      </c>
      <c r="BC8" s="48" t="s">
        <v>1827</v>
      </c>
      <c r="BD8" s="48" t="s">
        <v>1827</v>
      </c>
      <c r="BE8" s="48" t="s">
        <v>1831</v>
      </c>
      <c r="BF8" s="48" t="s">
        <v>1837</v>
      </c>
      <c r="BG8" s="120" t="s">
        <v>1848</v>
      </c>
      <c r="BH8" s="120" t="s">
        <v>1871</v>
      </c>
      <c r="BI8" s="120" t="s">
        <v>1884</v>
      </c>
      <c r="BJ8" s="120" t="s">
        <v>1905</v>
      </c>
      <c r="BK8" s="120">
        <v>82</v>
      </c>
      <c r="BL8" s="123">
        <v>5.370006548788474</v>
      </c>
      <c r="BM8" s="120">
        <v>13</v>
      </c>
      <c r="BN8" s="123">
        <v>0.8513425016371972</v>
      </c>
      <c r="BO8" s="120">
        <v>0</v>
      </c>
      <c r="BP8" s="123">
        <v>0</v>
      </c>
      <c r="BQ8" s="120">
        <v>1432</v>
      </c>
      <c r="BR8" s="123">
        <v>93.77865094957433</v>
      </c>
      <c r="BS8" s="120">
        <v>1527</v>
      </c>
      <c r="BT8" s="2"/>
      <c r="BU8" s="3"/>
      <c r="BV8" s="3"/>
      <c r="BW8" s="3"/>
      <c r="BX8" s="3"/>
    </row>
    <row r="9" spans="1:76" ht="15">
      <c r="A9" s="64" t="s">
        <v>236</v>
      </c>
      <c r="B9" s="65"/>
      <c r="C9" s="65" t="s">
        <v>64</v>
      </c>
      <c r="D9" s="66">
        <v>165.00944941979216</v>
      </c>
      <c r="E9" s="68"/>
      <c r="F9" s="100" t="s">
        <v>582</v>
      </c>
      <c r="G9" s="65"/>
      <c r="H9" s="69" t="s">
        <v>236</v>
      </c>
      <c r="I9" s="70"/>
      <c r="J9" s="70"/>
      <c r="K9" s="69" t="s">
        <v>1420</v>
      </c>
      <c r="L9" s="73">
        <v>1</v>
      </c>
      <c r="M9" s="74">
        <v>6497.076171875</v>
      </c>
      <c r="N9" s="74">
        <v>9646.09375</v>
      </c>
      <c r="O9" s="75"/>
      <c r="P9" s="76"/>
      <c r="Q9" s="76"/>
      <c r="R9" s="86"/>
      <c r="S9" s="48">
        <v>2</v>
      </c>
      <c r="T9" s="48">
        <v>1</v>
      </c>
      <c r="U9" s="49">
        <v>0</v>
      </c>
      <c r="V9" s="49">
        <v>0.003472</v>
      </c>
      <c r="W9" s="49">
        <v>0.00083</v>
      </c>
      <c r="X9" s="49">
        <v>0.830982</v>
      </c>
      <c r="Y9" s="49">
        <v>0</v>
      </c>
      <c r="Z9" s="49">
        <v>0</v>
      </c>
      <c r="AA9" s="71">
        <v>9</v>
      </c>
      <c r="AB9" s="71"/>
      <c r="AC9" s="72"/>
      <c r="AD9" s="78" t="s">
        <v>926</v>
      </c>
      <c r="AE9" s="78">
        <v>19</v>
      </c>
      <c r="AF9" s="78">
        <v>161</v>
      </c>
      <c r="AG9" s="78">
        <v>249</v>
      </c>
      <c r="AH9" s="78">
        <v>0</v>
      </c>
      <c r="AI9" s="78"/>
      <c r="AJ9" s="78" t="s">
        <v>1010</v>
      </c>
      <c r="AK9" s="78" t="s">
        <v>1080</v>
      </c>
      <c r="AL9" s="84" t="s">
        <v>1134</v>
      </c>
      <c r="AM9" s="78"/>
      <c r="AN9" s="80">
        <v>41813.78827546296</v>
      </c>
      <c r="AO9" s="78"/>
      <c r="AP9" s="78" t="b">
        <v>0</v>
      </c>
      <c r="AQ9" s="78" t="b">
        <v>0</v>
      </c>
      <c r="AR9" s="78" t="b">
        <v>0</v>
      </c>
      <c r="AS9" s="78" t="s">
        <v>850</v>
      </c>
      <c r="AT9" s="78">
        <v>2</v>
      </c>
      <c r="AU9" s="84" t="s">
        <v>1248</v>
      </c>
      <c r="AV9" s="78" t="b">
        <v>0</v>
      </c>
      <c r="AW9" s="78" t="s">
        <v>1327</v>
      </c>
      <c r="AX9" s="84" t="s">
        <v>1334</v>
      </c>
      <c r="AY9" s="78" t="s">
        <v>66</v>
      </c>
      <c r="AZ9" s="78" t="str">
        <f>REPLACE(INDEX(GroupVertices[Group],MATCH(Vertices[[#This Row],[Vertex]],GroupVertices[Vertex],0)),1,1,"")</f>
        <v>2</v>
      </c>
      <c r="BA9" s="48" t="s">
        <v>439</v>
      </c>
      <c r="BB9" s="48" t="s">
        <v>439</v>
      </c>
      <c r="BC9" s="48" t="s">
        <v>460</v>
      </c>
      <c r="BD9" s="48" t="s">
        <v>460</v>
      </c>
      <c r="BE9" s="48" t="s">
        <v>471</v>
      </c>
      <c r="BF9" s="48" t="s">
        <v>471</v>
      </c>
      <c r="BG9" s="120" t="s">
        <v>1849</v>
      </c>
      <c r="BH9" s="120" t="s">
        <v>1849</v>
      </c>
      <c r="BI9" s="120" t="s">
        <v>1885</v>
      </c>
      <c r="BJ9" s="120" t="s">
        <v>1885</v>
      </c>
      <c r="BK9" s="120">
        <v>2</v>
      </c>
      <c r="BL9" s="123">
        <v>10.526315789473685</v>
      </c>
      <c r="BM9" s="120">
        <v>1</v>
      </c>
      <c r="BN9" s="123">
        <v>5.2631578947368425</v>
      </c>
      <c r="BO9" s="120">
        <v>0</v>
      </c>
      <c r="BP9" s="123">
        <v>0</v>
      </c>
      <c r="BQ9" s="120">
        <v>16</v>
      </c>
      <c r="BR9" s="123">
        <v>84.21052631578948</v>
      </c>
      <c r="BS9" s="120">
        <v>19</v>
      </c>
      <c r="BT9" s="2"/>
      <c r="BU9" s="3"/>
      <c r="BV9" s="3"/>
      <c r="BW9" s="3"/>
      <c r="BX9" s="3"/>
    </row>
    <row r="10" spans="1:76" ht="15">
      <c r="A10" s="64" t="s">
        <v>216</v>
      </c>
      <c r="B10" s="65"/>
      <c r="C10" s="65" t="s">
        <v>64</v>
      </c>
      <c r="D10" s="66">
        <v>170.33241308104954</v>
      </c>
      <c r="E10" s="68"/>
      <c r="F10" s="100" t="s">
        <v>1264</v>
      </c>
      <c r="G10" s="65"/>
      <c r="H10" s="69" t="s">
        <v>216</v>
      </c>
      <c r="I10" s="70"/>
      <c r="J10" s="70"/>
      <c r="K10" s="69" t="s">
        <v>1421</v>
      </c>
      <c r="L10" s="73">
        <v>1</v>
      </c>
      <c r="M10" s="74">
        <v>9430.505859375</v>
      </c>
      <c r="N10" s="74">
        <v>846.97412109375</v>
      </c>
      <c r="O10" s="75"/>
      <c r="P10" s="76"/>
      <c r="Q10" s="76"/>
      <c r="R10" s="86"/>
      <c r="S10" s="48">
        <v>0</v>
      </c>
      <c r="T10" s="48">
        <v>1</v>
      </c>
      <c r="U10" s="49">
        <v>0</v>
      </c>
      <c r="V10" s="49">
        <v>1</v>
      </c>
      <c r="W10" s="49">
        <v>0</v>
      </c>
      <c r="X10" s="49">
        <v>0.999994</v>
      </c>
      <c r="Y10" s="49">
        <v>0</v>
      </c>
      <c r="Z10" s="49">
        <v>0</v>
      </c>
      <c r="AA10" s="71">
        <v>10</v>
      </c>
      <c r="AB10" s="71"/>
      <c r="AC10" s="72"/>
      <c r="AD10" s="78" t="s">
        <v>927</v>
      </c>
      <c r="AE10" s="78">
        <v>1049</v>
      </c>
      <c r="AF10" s="78">
        <v>444</v>
      </c>
      <c r="AG10" s="78">
        <v>5022</v>
      </c>
      <c r="AH10" s="78">
        <v>671</v>
      </c>
      <c r="AI10" s="78"/>
      <c r="AJ10" s="78" t="s">
        <v>1011</v>
      </c>
      <c r="AK10" s="78" t="s">
        <v>1081</v>
      </c>
      <c r="AL10" s="78"/>
      <c r="AM10" s="78"/>
      <c r="AN10" s="80">
        <v>40055.5503125</v>
      </c>
      <c r="AO10" s="84" t="s">
        <v>1196</v>
      </c>
      <c r="AP10" s="78" t="b">
        <v>0</v>
      </c>
      <c r="AQ10" s="78" t="b">
        <v>0</v>
      </c>
      <c r="AR10" s="78" t="b">
        <v>1</v>
      </c>
      <c r="AS10" s="78" t="s">
        <v>850</v>
      </c>
      <c r="AT10" s="78">
        <v>8</v>
      </c>
      <c r="AU10" s="84" t="s">
        <v>1250</v>
      </c>
      <c r="AV10" s="78" t="b">
        <v>0</v>
      </c>
      <c r="AW10" s="78" t="s">
        <v>1327</v>
      </c>
      <c r="AX10" s="84" t="s">
        <v>1335</v>
      </c>
      <c r="AY10" s="78" t="s">
        <v>66</v>
      </c>
      <c r="AZ10" s="78" t="str">
        <f>REPLACE(INDEX(GroupVertices[Group],MATCH(Vertices[[#This Row],[Vertex]],GroupVertices[Vertex],0)),1,1,"")</f>
        <v>8</v>
      </c>
      <c r="BA10" s="48"/>
      <c r="BB10" s="48"/>
      <c r="BC10" s="48"/>
      <c r="BD10" s="48"/>
      <c r="BE10" s="48" t="s">
        <v>475</v>
      </c>
      <c r="BF10" s="48" t="s">
        <v>475</v>
      </c>
      <c r="BG10" s="120" t="s">
        <v>1850</v>
      </c>
      <c r="BH10" s="120" t="s">
        <v>1850</v>
      </c>
      <c r="BI10" s="120" t="s">
        <v>1886</v>
      </c>
      <c r="BJ10" s="120" t="s">
        <v>1886</v>
      </c>
      <c r="BK10" s="120">
        <v>0</v>
      </c>
      <c r="BL10" s="123">
        <v>0</v>
      </c>
      <c r="BM10" s="120">
        <v>0</v>
      </c>
      <c r="BN10" s="123">
        <v>0</v>
      </c>
      <c r="BO10" s="120">
        <v>0</v>
      </c>
      <c r="BP10" s="123">
        <v>0</v>
      </c>
      <c r="BQ10" s="120">
        <v>15</v>
      </c>
      <c r="BR10" s="123">
        <v>100</v>
      </c>
      <c r="BS10" s="120">
        <v>15</v>
      </c>
      <c r="BT10" s="2"/>
      <c r="BU10" s="3"/>
      <c r="BV10" s="3"/>
      <c r="BW10" s="3"/>
      <c r="BX10" s="3"/>
    </row>
    <row r="11" spans="1:76" ht="15">
      <c r="A11" s="64" t="s">
        <v>238</v>
      </c>
      <c r="B11" s="65"/>
      <c r="C11" s="65" t="s">
        <v>64</v>
      </c>
      <c r="D11" s="66">
        <v>167.02201871927815</v>
      </c>
      <c r="E11" s="68"/>
      <c r="F11" s="100" t="s">
        <v>1265</v>
      </c>
      <c r="G11" s="65"/>
      <c r="H11" s="69" t="s">
        <v>238</v>
      </c>
      <c r="I11" s="70"/>
      <c r="J11" s="70"/>
      <c r="K11" s="69" t="s">
        <v>1422</v>
      </c>
      <c r="L11" s="73">
        <v>1</v>
      </c>
      <c r="M11" s="74">
        <v>9430.505859375</v>
      </c>
      <c r="N11" s="74">
        <v>1835.110595703125</v>
      </c>
      <c r="O11" s="75"/>
      <c r="P11" s="76"/>
      <c r="Q11" s="76"/>
      <c r="R11" s="86"/>
      <c r="S11" s="48">
        <v>1</v>
      </c>
      <c r="T11" s="48">
        <v>0</v>
      </c>
      <c r="U11" s="49">
        <v>0</v>
      </c>
      <c r="V11" s="49">
        <v>1</v>
      </c>
      <c r="W11" s="49">
        <v>0</v>
      </c>
      <c r="X11" s="49">
        <v>0.999994</v>
      </c>
      <c r="Y11" s="49">
        <v>0</v>
      </c>
      <c r="Z11" s="49">
        <v>0</v>
      </c>
      <c r="AA11" s="71">
        <v>11</v>
      </c>
      <c r="AB11" s="71"/>
      <c r="AC11" s="72"/>
      <c r="AD11" s="78" t="s">
        <v>928</v>
      </c>
      <c r="AE11" s="78">
        <v>305</v>
      </c>
      <c r="AF11" s="78">
        <v>268</v>
      </c>
      <c r="AG11" s="78">
        <v>210</v>
      </c>
      <c r="AH11" s="78">
        <v>137</v>
      </c>
      <c r="AI11" s="78"/>
      <c r="AJ11" s="78"/>
      <c r="AK11" s="78"/>
      <c r="AL11" s="84" t="s">
        <v>1135</v>
      </c>
      <c r="AM11" s="78"/>
      <c r="AN11" s="80">
        <v>42529.89680555555</v>
      </c>
      <c r="AO11" s="84" t="s">
        <v>1197</v>
      </c>
      <c r="AP11" s="78" t="b">
        <v>1</v>
      </c>
      <c r="AQ11" s="78" t="b">
        <v>0</v>
      </c>
      <c r="AR11" s="78" t="b">
        <v>0</v>
      </c>
      <c r="AS11" s="78" t="s">
        <v>850</v>
      </c>
      <c r="AT11" s="78">
        <v>2</v>
      </c>
      <c r="AU11" s="78"/>
      <c r="AV11" s="78" t="b">
        <v>0</v>
      </c>
      <c r="AW11" s="78" t="s">
        <v>1327</v>
      </c>
      <c r="AX11" s="84" t="s">
        <v>1336</v>
      </c>
      <c r="AY11" s="78" t="s">
        <v>65</v>
      </c>
      <c r="AZ11" s="78" t="str">
        <f>REPLACE(INDEX(GroupVertices[Group],MATCH(Vertices[[#This Row],[Vertex]],GroupVertices[Vertex],0)),1,1,"")</f>
        <v>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217</v>
      </c>
      <c r="B12" s="65"/>
      <c r="C12" s="65" t="s">
        <v>64</v>
      </c>
      <c r="D12" s="66">
        <v>163.03449823805354</v>
      </c>
      <c r="E12" s="68"/>
      <c r="F12" s="100" t="s">
        <v>1266</v>
      </c>
      <c r="G12" s="65"/>
      <c r="H12" s="69" t="s">
        <v>217</v>
      </c>
      <c r="I12" s="70"/>
      <c r="J12" s="70"/>
      <c r="K12" s="69" t="s">
        <v>1423</v>
      </c>
      <c r="L12" s="73">
        <v>1375.885202152337</v>
      </c>
      <c r="M12" s="74">
        <v>7341.408203125</v>
      </c>
      <c r="N12" s="74">
        <v>2591.0947265625</v>
      </c>
      <c r="O12" s="75"/>
      <c r="P12" s="76"/>
      <c r="Q12" s="76"/>
      <c r="R12" s="86"/>
      <c r="S12" s="48">
        <v>1</v>
      </c>
      <c r="T12" s="48">
        <v>5</v>
      </c>
      <c r="U12" s="49">
        <v>643.666667</v>
      </c>
      <c r="V12" s="49">
        <v>0.00578</v>
      </c>
      <c r="W12" s="49">
        <v>0.013259</v>
      </c>
      <c r="X12" s="49">
        <v>2.504996</v>
      </c>
      <c r="Y12" s="49">
        <v>0</v>
      </c>
      <c r="Z12" s="49">
        <v>0</v>
      </c>
      <c r="AA12" s="71">
        <v>12</v>
      </c>
      <c r="AB12" s="71"/>
      <c r="AC12" s="72"/>
      <c r="AD12" s="78" t="s">
        <v>929</v>
      </c>
      <c r="AE12" s="78">
        <v>144</v>
      </c>
      <c r="AF12" s="78">
        <v>56</v>
      </c>
      <c r="AG12" s="78">
        <v>69</v>
      </c>
      <c r="AH12" s="78">
        <v>87</v>
      </c>
      <c r="AI12" s="78"/>
      <c r="AJ12" s="78"/>
      <c r="AK12" s="78"/>
      <c r="AL12" s="78"/>
      <c r="AM12" s="78"/>
      <c r="AN12" s="80">
        <v>41104.0253125</v>
      </c>
      <c r="AO12" s="78"/>
      <c r="AP12" s="78" t="b">
        <v>1</v>
      </c>
      <c r="AQ12" s="78" t="b">
        <v>0</v>
      </c>
      <c r="AR12" s="78" t="b">
        <v>1</v>
      </c>
      <c r="AS12" s="78" t="s">
        <v>850</v>
      </c>
      <c r="AT12" s="78">
        <v>0</v>
      </c>
      <c r="AU12" s="84" t="s">
        <v>1248</v>
      </c>
      <c r="AV12" s="78" t="b">
        <v>0</v>
      </c>
      <c r="AW12" s="78" t="s">
        <v>1327</v>
      </c>
      <c r="AX12" s="84" t="s">
        <v>1337</v>
      </c>
      <c r="AY12" s="78" t="s">
        <v>66</v>
      </c>
      <c r="AZ12" s="78" t="str">
        <f>REPLACE(INDEX(GroupVertices[Group],MATCH(Vertices[[#This Row],[Vertex]],GroupVertices[Vertex],0)),1,1,"")</f>
        <v>6</v>
      </c>
      <c r="BA12" s="48"/>
      <c r="BB12" s="48"/>
      <c r="BC12" s="48"/>
      <c r="BD12" s="48"/>
      <c r="BE12" s="48" t="s">
        <v>1664</v>
      </c>
      <c r="BF12" s="48" t="s">
        <v>476</v>
      </c>
      <c r="BG12" s="120" t="s">
        <v>1851</v>
      </c>
      <c r="BH12" s="120" t="s">
        <v>1872</v>
      </c>
      <c r="BI12" s="120" t="s">
        <v>1887</v>
      </c>
      <c r="BJ12" s="120" t="s">
        <v>1906</v>
      </c>
      <c r="BK12" s="120">
        <v>6</v>
      </c>
      <c r="BL12" s="123">
        <v>9.23076923076923</v>
      </c>
      <c r="BM12" s="120">
        <v>0</v>
      </c>
      <c r="BN12" s="123">
        <v>0</v>
      </c>
      <c r="BO12" s="120">
        <v>0</v>
      </c>
      <c r="BP12" s="123">
        <v>0</v>
      </c>
      <c r="BQ12" s="120">
        <v>59</v>
      </c>
      <c r="BR12" s="123">
        <v>90.76923076923077</v>
      </c>
      <c r="BS12" s="120">
        <v>65</v>
      </c>
      <c r="BT12" s="2"/>
      <c r="BU12" s="3"/>
      <c r="BV12" s="3"/>
      <c r="BW12" s="3"/>
      <c r="BX12" s="3"/>
    </row>
    <row r="13" spans="1:76" ht="15">
      <c r="A13" s="64" t="s">
        <v>239</v>
      </c>
      <c r="B13" s="65"/>
      <c r="C13" s="65" t="s">
        <v>64</v>
      </c>
      <c r="D13" s="66">
        <v>167.00320966040445</v>
      </c>
      <c r="E13" s="68"/>
      <c r="F13" s="100" t="s">
        <v>1267</v>
      </c>
      <c r="G13" s="65"/>
      <c r="H13" s="69" t="s">
        <v>239</v>
      </c>
      <c r="I13" s="70"/>
      <c r="J13" s="70"/>
      <c r="K13" s="69" t="s">
        <v>1424</v>
      </c>
      <c r="L13" s="73">
        <v>1</v>
      </c>
      <c r="M13" s="74">
        <v>6691.98828125</v>
      </c>
      <c r="N13" s="74">
        <v>2314.52978515625</v>
      </c>
      <c r="O13" s="75"/>
      <c r="P13" s="76"/>
      <c r="Q13" s="76"/>
      <c r="R13" s="86"/>
      <c r="S13" s="48">
        <v>1</v>
      </c>
      <c r="T13" s="48">
        <v>0</v>
      </c>
      <c r="U13" s="49">
        <v>0</v>
      </c>
      <c r="V13" s="49">
        <v>0.004016</v>
      </c>
      <c r="W13" s="49">
        <v>0.001559</v>
      </c>
      <c r="X13" s="49">
        <v>0.504874</v>
      </c>
      <c r="Y13" s="49">
        <v>0</v>
      </c>
      <c r="Z13" s="49">
        <v>0</v>
      </c>
      <c r="AA13" s="71">
        <v>13</v>
      </c>
      <c r="AB13" s="71"/>
      <c r="AC13" s="72"/>
      <c r="AD13" s="78" t="s">
        <v>930</v>
      </c>
      <c r="AE13" s="78">
        <v>255</v>
      </c>
      <c r="AF13" s="78">
        <v>267</v>
      </c>
      <c r="AG13" s="78">
        <v>312</v>
      </c>
      <c r="AH13" s="78">
        <v>40</v>
      </c>
      <c r="AI13" s="78"/>
      <c r="AJ13" s="78" t="s">
        <v>1012</v>
      </c>
      <c r="AK13" s="78" t="s">
        <v>873</v>
      </c>
      <c r="AL13" s="84" t="s">
        <v>1136</v>
      </c>
      <c r="AM13" s="78"/>
      <c r="AN13" s="80">
        <v>42921.61990740741</v>
      </c>
      <c r="AO13" s="84" t="s">
        <v>1198</v>
      </c>
      <c r="AP13" s="78" t="b">
        <v>1</v>
      </c>
      <c r="AQ13" s="78" t="b">
        <v>0</v>
      </c>
      <c r="AR13" s="78" t="b">
        <v>0</v>
      </c>
      <c r="AS13" s="78" t="s">
        <v>850</v>
      </c>
      <c r="AT13" s="78">
        <v>6</v>
      </c>
      <c r="AU13" s="78"/>
      <c r="AV13" s="78" t="b">
        <v>0</v>
      </c>
      <c r="AW13" s="78" t="s">
        <v>1327</v>
      </c>
      <c r="AX13" s="84" t="s">
        <v>1338</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240</v>
      </c>
      <c r="B14" s="65"/>
      <c r="C14" s="65" t="s">
        <v>64</v>
      </c>
      <c r="D14" s="66">
        <v>265.4686328642291</v>
      </c>
      <c r="E14" s="68"/>
      <c r="F14" s="100" t="s">
        <v>1268</v>
      </c>
      <c r="G14" s="65"/>
      <c r="H14" s="69" t="s">
        <v>240</v>
      </c>
      <c r="I14" s="70"/>
      <c r="J14" s="70"/>
      <c r="K14" s="69" t="s">
        <v>1425</v>
      </c>
      <c r="L14" s="73">
        <v>1</v>
      </c>
      <c r="M14" s="74">
        <v>7913.4384765625</v>
      </c>
      <c r="N14" s="74">
        <v>1484.380859375</v>
      </c>
      <c r="O14" s="75"/>
      <c r="P14" s="76"/>
      <c r="Q14" s="76"/>
      <c r="R14" s="86"/>
      <c r="S14" s="48">
        <v>1</v>
      </c>
      <c r="T14" s="48">
        <v>0</v>
      </c>
      <c r="U14" s="49">
        <v>0</v>
      </c>
      <c r="V14" s="49">
        <v>0.004016</v>
      </c>
      <c r="W14" s="49">
        <v>0.001559</v>
      </c>
      <c r="X14" s="49">
        <v>0.504874</v>
      </c>
      <c r="Y14" s="49">
        <v>0</v>
      </c>
      <c r="Z14" s="49">
        <v>0</v>
      </c>
      <c r="AA14" s="71">
        <v>14</v>
      </c>
      <c r="AB14" s="71"/>
      <c r="AC14" s="72"/>
      <c r="AD14" s="78" t="s">
        <v>931</v>
      </c>
      <c r="AE14" s="78">
        <v>1508</v>
      </c>
      <c r="AF14" s="78">
        <v>5502</v>
      </c>
      <c r="AG14" s="78">
        <v>21833</v>
      </c>
      <c r="AH14" s="78">
        <v>15</v>
      </c>
      <c r="AI14" s="78"/>
      <c r="AJ14" s="78" t="s">
        <v>1013</v>
      </c>
      <c r="AK14" s="78" t="s">
        <v>873</v>
      </c>
      <c r="AL14" s="84" t="s">
        <v>1137</v>
      </c>
      <c r="AM14" s="78"/>
      <c r="AN14" s="80">
        <v>40092.71094907408</v>
      </c>
      <c r="AO14" s="84" t="s">
        <v>1199</v>
      </c>
      <c r="AP14" s="78" t="b">
        <v>0</v>
      </c>
      <c r="AQ14" s="78" t="b">
        <v>0</v>
      </c>
      <c r="AR14" s="78" t="b">
        <v>1</v>
      </c>
      <c r="AS14" s="78" t="s">
        <v>850</v>
      </c>
      <c r="AT14" s="78">
        <v>136</v>
      </c>
      <c r="AU14" s="84" t="s">
        <v>1249</v>
      </c>
      <c r="AV14" s="78" t="b">
        <v>0</v>
      </c>
      <c r="AW14" s="78" t="s">
        <v>1327</v>
      </c>
      <c r="AX14" s="84" t="s">
        <v>1339</v>
      </c>
      <c r="AY14" s="78" t="s">
        <v>65</v>
      </c>
      <c r="AZ14" s="78" t="str">
        <f>REPLACE(INDEX(GroupVertices[Group],MATCH(Vertices[[#This Row],[Vertex]],GroupVertices[Vertex],0)),1,1,"")</f>
        <v>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241</v>
      </c>
      <c r="B15" s="65"/>
      <c r="C15" s="65" t="s">
        <v>64</v>
      </c>
      <c r="D15" s="66">
        <v>167.5298633088681</v>
      </c>
      <c r="E15" s="68"/>
      <c r="F15" s="100" t="s">
        <v>1269</v>
      </c>
      <c r="G15" s="65"/>
      <c r="H15" s="69" t="s">
        <v>241</v>
      </c>
      <c r="I15" s="70"/>
      <c r="J15" s="70"/>
      <c r="K15" s="69" t="s">
        <v>1426</v>
      </c>
      <c r="L15" s="73">
        <v>1</v>
      </c>
      <c r="M15" s="74">
        <v>7820.15966796875</v>
      </c>
      <c r="N15" s="74">
        <v>4145.29541015625</v>
      </c>
      <c r="O15" s="75"/>
      <c r="P15" s="76"/>
      <c r="Q15" s="76"/>
      <c r="R15" s="86"/>
      <c r="S15" s="48">
        <v>1</v>
      </c>
      <c r="T15" s="48">
        <v>0</v>
      </c>
      <c r="U15" s="49">
        <v>0</v>
      </c>
      <c r="V15" s="49">
        <v>0.004016</v>
      </c>
      <c r="W15" s="49">
        <v>0.001559</v>
      </c>
      <c r="X15" s="49">
        <v>0.504874</v>
      </c>
      <c r="Y15" s="49">
        <v>0</v>
      </c>
      <c r="Z15" s="49">
        <v>0</v>
      </c>
      <c r="AA15" s="71">
        <v>15</v>
      </c>
      <c r="AB15" s="71"/>
      <c r="AC15" s="72"/>
      <c r="AD15" s="78" t="s">
        <v>932</v>
      </c>
      <c r="AE15" s="78">
        <v>116</v>
      </c>
      <c r="AF15" s="78">
        <v>295</v>
      </c>
      <c r="AG15" s="78">
        <v>220</v>
      </c>
      <c r="AH15" s="78">
        <v>308</v>
      </c>
      <c r="AI15" s="78">
        <v>3600</v>
      </c>
      <c r="AJ15" s="78" t="s">
        <v>1014</v>
      </c>
      <c r="AK15" s="78"/>
      <c r="AL15" s="84" t="s">
        <v>1138</v>
      </c>
      <c r="AM15" s="78" t="s">
        <v>1185</v>
      </c>
      <c r="AN15" s="80">
        <v>41527.605891203704</v>
      </c>
      <c r="AO15" s="84" t="s">
        <v>1200</v>
      </c>
      <c r="AP15" s="78" t="b">
        <v>1</v>
      </c>
      <c r="AQ15" s="78" t="b">
        <v>0</v>
      </c>
      <c r="AR15" s="78" t="b">
        <v>0</v>
      </c>
      <c r="AS15" s="78" t="s">
        <v>850</v>
      </c>
      <c r="AT15" s="78">
        <v>12</v>
      </c>
      <c r="AU15" s="84" t="s">
        <v>1248</v>
      </c>
      <c r="AV15" s="78" t="b">
        <v>0</v>
      </c>
      <c r="AW15" s="78" t="s">
        <v>1327</v>
      </c>
      <c r="AX15" s="84" t="s">
        <v>1340</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242</v>
      </c>
      <c r="B16" s="65"/>
      <c r="C16" s="65" t="s">
        <v>64</v>
      </c>
      <c r="D16" s="66">
        <v>215.6998630844163</v>
      </c>
      <c r="E16" s="68"/>
      <c r="F16" s="100" t="s">
        <v>1270</v>
      </c>
      <c r="G16" s="65"/>
      <c r="H16" s="69" t="s">
        <v>242</v>
      </c>
      <c r="I16" s="70"/>
      <c r="J16" s="70"/>
      <c r="K16" s="69" t="s">
        <v>1427</v>
      </c>
      <c r="L16" s="73">
        <v>1</v>
      </c>
      <c r="M16" s="74">
        <v>7065.26171875</v>
      </c>
      <c r="N16" s="74">
        <v>4658.357421875</v>
      </c>
      <c r="O16" s="75"/>
      <c r="P16" s="76"/>
      <c r="Q16" s="76"/>
      <c r="R16" s="86"/>
      <c r="S16" s="48">
        <v>1</v>
      </c>
      <c r="T16" s="48">
        <v>0</v>
      </c>
      <c r="U16" s="49">
        <v>0</v>
      </c>
      <c r="V16" s="49">
        <v>0.004016</v>
      </c>
      <c r="W16" s="49">
        <v>0.001559</v>
      </c>
      <c r="X16" s="49">
        <v>0.504874</v>
      </c>
      <c r="Y16" s="49">
        <v>0</v>
      </c>
      <c r="Z16" s="49">
        <v>0</v>
      </c>
      <c r="AA16" s="71">
        <v>16</v>
      </c>
      <c r="AB16" s="71"/>
      <c r="AC16" s="72"/>
      <c r="AD16" s="78" t="s">
        <v>933</v>
      </c>
      <c r="AE16" s="78">
        <v>1051</v>
      </c>
      <c r="AF16" s="78">
        <v>2856</v>
      </c>
      <c r="AG16" s="78">
        <v>7563</v>
      </c>
      <c r="AH16" s="78">
        <v>1</v>
      </c>
      <c r="AI16" s="78"/>
      <c r="AJ16" s="78" t="s">
        <v>1015</v>
      </c>
      <c r="AK16" s="78" t="s">
        <v>1082</v>
      </c>
      <c r="AL16" s="84" t="s">
        <v>1139</v>
      </c>
      <c r="AM16" s="78"/>
      <c r="AN16" s="80">
        <v>40529.74136574074</v>
      </c>
      <c r="AO16" s="84" t="s">
        <v>1201</v>
      </c>
      <c r="AP16" s="78" t="b">
        <v>0</v>
      </c>
      <c r="AQ16" s="78" t="b">
        <v>0</v>
      </c>
      <c r="AR16" s="78" t="b">
        <v>0</v>
      </c>
      <c r="AS16" s="78" t="s">
        <v>850</v>
      </c>
      <c r="AT16" s="78">
        <v>53</v>
      </c>
      <c r="AU16" s="84" t="s">
        <v>1248</v>
      </c>
      <c r="AV16" s="78" t="b">
        <v>0</v>
      </c>
      <c r="AW16" s="78" t="s">
        <v>1327</v>
      </c>
      <c r="AX16" s="84" t="s">
        <v>1341</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168.18818036944762</v>
      </c>
      <c r="E17" s="68"/>
      <c r="F17" s="100" t="s">
        <v>567</v>
      </c>
      <c r="G17" s="65"/>
      <c r="H17" s="69" t="s">
        <v>218</v>
      </c>
      <c r="I17" s="70"/>
      <c r="J17" s="70"/>
      <c r="K17" s="69" t="s">
        <v>1428</v>
      </c>
      <c r="L17" s="73">
        <v>1</v>
      </c>
      <c r="M17" s="74">
        <v>6335.02392578125</v>
      </c>
      <c r="N17" s="74">
        <v>6132.72412109375</v>
      </c>
      <c r="O17" s="75"/>
      <c r="P17" s="76"/>
      <c r="Q17" s="76"/>
      <c r="R17" s="86"/>
      <c r="S17" s="48">
        <v>0</v>
      </c>
      <c r="T17" s="48">
        <v>1</v>
      </c>
      <c r="U17" s="49">
        <v>0</v>
      </c>
      <c r="V17" s="49">
        <v>0.004673</v>
      </c>
      <c r="W17" s="49">
        <v>0.006134</v>
      </c>
      <c r="X17" s="49">
        <v>0.418163</v>
      </c>
      <c r="Y17" s="49">
        <v>0</v>
      </c>
      <c r="Z17" s="49">
        <v>0</v>
      </c>
      <c r="AA17" s="71">
        <v>17</v>
      </c>
      <c r="AB17" s="71"/>
      <c r="AC17" s="72"/>
      <c r="AD17" s="78" t="s">
        <v>934</v>
      </c>
      <c r="AE17" s="78">
        <v>854</v>
      </c>
      <c r="AF17" s="78">
        <v>330</v>
      </c>
      <c r="AG17" s="78">
        <v>8510</v>
      </c>
      <c r="AH17" s="78">
        <v>6175</v>
      </c>
      <c r="AI17" s="78"/>
      <c r="AJ17" s="78" t="s">
        <v>1016</v>
      </c>
      <c r="AK17" s="78" t="s">
        <v>1083</v>
      </c>
      <c r="AL17" s="78"/>
      <c r="AM17" s="78"/>
      <c r="AN17" s="80">
        <v>40037.703622685185</v>
      </c>
      <c r="AO17" s="84" t="s">
        <v>1202</v>
      </c>
      <c r="AP17" s="78" t="b">
        <v>1</v>
      </c>
      <c r="AQ17" s="78" t="b">
        <v>0</v>
      </c>
      <c r="AR17" s="78" t="b">
        <v>0</v>
      </c>
      <c r="AS17" s="78" t="s">
        <v>850</v>
      </c>
      <c r="AT17" s="78">
        <v>12</v>
      </c>
      <c r="AU17" s="84" t="s">
        <v>1248</v>
      </c>
      <c r="AV17" s="78" t="b">
        <v>0</v>
      </c>
      <c r="AW17" s="78" t="s">
        <v>1327</v>
      </c>
      <c r="AX17" s="84" t="s">
        <v>1342</v>
      </c>
      <c r="AY17" s="78" t="s">
        <v>66</v>
      </c>
      <c r="AZ17" s="78" t="str">
        <f>REPLACE(INDEX(GroupVertices[Group],MATCH(Vertices[[#This Row],[Vertex]],GroupVertices[Vertex],0)),1,1,"")</f>
        <v>2</v>
      </c>
      <c r="BA17" s="48"/>
      <c r="BB17" s="48"/>
      <c r="BC17" s="48"/>
      <c r="BD17" s="48"/>
      <c r="BE17" s="48"/>
      <c r="BF17" s="48"/>
      <c r="BG17" s="120" t="s">
        <v>1852</v>
      </c>
      <c r="BH17" s="120" t="s">
        <v>1852</v>
      </c>
      <c r="BI17" s="120" t="s">
        <v>1888</v>
      </c>
      <c r="BJ17" s="120" t="s">
        <v>1888</v>
      </c>
      <c r="BK17" s="120">
        <v>0</v>
      </c>
      <c r="BL17" s="123">
        <v>0</v>
      </c>
      <c r="BM17" s="120">
        <v>0</v>
      </c>
      <c r="BN17" s="123">
        <v>0</v>
      </c>
      <c r="BO17" s="120">
        <v>0</v>
      </c>
      <c r="BP17" s="123">
        <v>0</v>
      </c>
      <c r="BQ17" s="120">
        <v>22</v>
      </c>
      <c r="BR17" s="123">
        <v>100</v>
      </c>
      <c r="BS17" s="120">
        <v>22</v>
      </c>
      <c r="BT17" s="2"/>
      <c r="BU17" s="3"/>
      <c r="BV17" s="3"/>
      <c r="BW17" s="3"/>
      <c r="BX17" s="3"/>
    </row>
    <row r="18" spans="1:76" ht="15">
      <c r="A18" s="64" t="s">
        <v>219</v>
      </c>
      <c r="B18" s="65"/>
      <c r="C18" s="65" t="s">
        <v>64</v>
      </c>
      <c r="D18" s="66">
        <v>162.28213588310552</v>
      </c>
      <c r="E18" s="68"/>
      <c r="F18" s="100" t="s">
        <v>1271</v>
      </c>
      <c r="G18" s="65"/>
      <c r="H18" s="69" t="s">
        <v>219</v>
      </c>
      <c r="I18" s="70"/>
      <c r="J18" s="70"/>
      <c r="K18" s="69" t="s">
        <v>1429</v>
      </c>
      <c r="L18" s="73">
        <v>1</v>
      </c>
      <c r="M18" s="74">
        <v>9430.505859375</v>
      </c>
      <c r="N18" s="74">
        <v>3176.15283203125</v>
      </c>
      <c r="O18" s="75"/>
      <c r="P18" s="76"/>
      <c r="Q18" s="76"/>
      <c r="R18" s="86"/>
      <c r="S18" s="48">
        <v>1</v>
      </c>
      <c r="T18" s="48">
        <v>1</v>
      </c>
      <c r="U18" s="49">
        <v>0</v>
      </c>
      <c r="V18" s="49">
        <v>0</v>
      </c>
      <c r="W18" s="49">
        <v>0</v>
      </c>
      <c r="X18" s="49">
        <v>0.999994</v>
      </c>
      <c r="Y18" s="49">
        <v>0</v>
      </c>
      <c r="Z18" s="49" t="s">
        <v>2201</v>
      </c>
      <c r="AA18" s="71">
        <v>18</v>
      </c>
      <c r="AB18" s="71"/>
      <c r="AC18" s="72"/>
      <c r="AD18" s="78" t="s">
        <v>935</v>
      </c>
      <c r="AE18" s="78">
        <v>83</v>
      </c>
      <c r="AF18" s="78">
        <v>16</v>
      </c>
      <c r="AG18" s="78">
        <v>43</v>
      </c>
      <c r="AH18" s="78">
        <v>13</v>
      </c>
      <c r="AI18" s="78"/>
      <c r="AJ18" s="78" t="s">
        <v>1017</v>
      </c>
      <c r="AK18" s="78" t="s">
        <v>1084</v>
      </c>
      <c r="AL18" s="78"/>
      <c r="AM18" s="78"/>
      <c r="AN18" s="80">
        <v>42759.929502314815</v>
      </c>
      <c r="AO18" s="84" t="s">
        <v>1203</v>
      </c>
      <c r="AP18" s="78" t="b">
        <v>1</v>
      </c>
      <c r="AQ18" s="78" t="b">
        <v>0</v>
      </c>
      <c r="AR18" s="78" t="b">
        <v>0</v>
      </c>
      <c r="AS18" s="78" t="s">
        <v>850</v>
      </c>
      <c r="AT18" s="78">
        <v>0</v>
      </c>
      <c r="AU18" s="78"/>
      <c r="AV18" s="78" t="b">
        <v>0</v>
      </c>
      <c r="AW18" s="78" t="s">
        <v>1327</v>
      </c>
      <c r="AX18" s="84" t="s">
        <v>1343</v>
      </c>
      <c r="AY18" s="78" t="s">
        <v>66</v>
      </c>
      <c r="AZ18" s="78" t="str">
        <f>REPLACE(INDEX(GroupVertices[Group],MATCH(Vertices[[#This Row],[Vertex]],GroupVertices[Vertex],0)),1,1,"")</f>
        <v>10</v>
      </c>
      <c r="BA18" s="48"/>
      <c r="BB18" s="48"/>
      <c r="BC18" s="48"/>
      <c r="BD18" s="48"/>
      <c r="BE18" s="48" t="s">
        <v>478</v>
      </c>
      <c r="BF18" s="48" t="s">
        <v>478</v>
      </c>
      <c r="BG18" s="120" t="s">
        <v>1853</v>
      </c>
      <c r="BH18" s="120" t="s">
        <v>1853</v>
      </c>
      <c r="BI18" s="120" t="s">
        <v>1889</v>
      </c>
      <c r="BJ18" s="120" t="s">
        <v>1889</v>
      </c>
      <c r="BK18" s="120">
        <v>1</v>
      </c>
      <c r="BL18" s="123">
        <v>9.090909090909092</v>
      </c>
      <c r="BM18" s="120">
        <v>0</v>
      </c>
      <c r="BN18" s="123">
        <v>0</v>
      </c>
      <c r="BO18" s="120">
        <v>0</v>
      </c>
      <c r="BP18" s="123">
        <v>0</v>
      </c>
      <c r="BQ18" s="120">
        <v>10</v>
      </c>
      <c r="BR18" s="123">
        <v>90.9090909090909</v>
      </c>
      <c r="BS18" s="120">
        <v>11</v>
      </c>
      <c r="BT18" s="2"/>
      <c r="BU18" s="3"/>
      <c r="BV18" s="3"/>
      <c r="BW18" s="3"/>
      <c r="BX18" s="3"/>
    </row>
    <row r="19" spans="1:76" ht="15">
      <c r="A19" s="64" t="s">
        <v>220</v>
      </c>
      <c r="B19" s="65"/>
      <c r="C19" s="65" t="s">
        <v>64</v>
      </c>
      <c r="D19" s="66">
        <v>171.06596637712389</v>
      </c>
      <c r="E19" s="68"/>
      <c r="F19" s="100" t="s">
        <v>568</v>
      </c>
      <c r="G19" s="65"/>
      <c r="H19" s="69" t="s">
        <v>220</v>
      </c>
      <c r="I19" s="70"/>
      <c r="J19" s="70"/>
      <c r="K19" s="69" t="s">
        <v>1430</v>
      </c>
      <c r="L19" s="73">
        <v>1</v>
      </c>
      <c r="M19" s="74">
        <v>4937.50244140625</v>
      </c>
      <c r="N19" s="74">
        <v>8485.05078125</v>
      </c>
      <c r="O19" s="75"/>
      <c r="P19" s="76"/>
      <c r="Q19" s="76"/>
      <c r="R19" s="86"/>
      <c r="S19" s="48">
        <v>0</v>
      </c>
      <c r="T19" s="48">
        <v>1</v>
      </c>
      <c r="U19" s="49">
        <v>0</v>
      </c>
      <c r="V19" s="49">
        <v>0.004673</v>
      </c>
      <c r="W19" s="49">
        <v>0.006134</v>
      </c>
      <c r="X19" s="49">
        <v>0.418163</v>
      </c>
      <c r="Y19" s="49">
        <v>0</v>
      </c>
      <c r="Z19" s="49">
        <v>0</v>
      </c>
      <c r="AA19" s="71">
        <v>19</v>
      </c>
      <c r="AB19" s="71"/>
      <c r="AC19" s="72"/>
      <c r="AD19" s="78" t="s">
        <v>936</v>
      </c>
      <c r="AE19" s="78">
        <v>1301</v>
      </c>
      <c r="AF19" s="78">
        <v>483</v>
      </c>
      <c r="AG19" s="78">
        <v>689</v>
      </c>
      <c r="AH19" s="78">
        <v>1076</v>
      </c>
      <c r="AI19" s="78"/>
      <c r="AJ19" s="78" t="s">
        <v>1018</v>
      </c>
      <c r="AK19" s="78" t="s">
        <v>1085</v>
      </c>
      <c r="AL19" s="78"/>
      <c r="AM19" s="78"/>
      <c r="AN19" s="80">
        <v>42024.85597222222</v>
      </c>
      <c r="AO19" s="78"/>
      <c r="AP19" s="78" t="b">
        <v>1</v>
      </c>
      <c r="AQ19" s="78" t="b">
        <v>0</v>
      </c>
      <c r="AR19" s="78" t="b">
        <v>0</v>
      </c>
      <c r="AS19" s="78" t="s">
        <v>850</v>
      </c>
      <c r="AT19" s="78">
        <v>3</v>
      </c>
      <c r="AU19" s="84" t="s">
        <v>1248</v>
      </c>
      <c r="AV19" s="78" t="b">
        <v>0</v>
      </c>
      <c r="AW19" s="78" t="s">
        <v>1327</v>
      </c>
      <c r="AX19" s="84" t="s">
        <v>1344</v>
      </c>
      <c r="AY19" s="78" t="s">
        <v>66</v>
      </c>
      <c r="AZ19" s="78" t="str">
        <f>REPLACE(INDEX(GroupVertices[Group],MATCH(Vertices[[#This Row],[Vertex]],GroupVertices[Vertex],0)),1,1,"")</f>
        <v>2</v>
      </c>
      <c r="BA19" s="48"/>
      <c r="BB19" s="48"/>
      <c r="BC19" s="48"/>
      <c r="BD19" s="48"/>
      <c r="BE19" s="48"/>
      <c r="BF19" s="48"/>
      <c r="BG19" s="120" t="s">
        <v>1854</v>
      </c>
      <c r="BH19" s="120" t="s">
        <v>1854</v>
      </c>
      <c r="BI19" s="120" t="s">
        <v>1890</v>
      </c>
      <c r="BJ19" s="120" t="s">
        <v>1890</v>
      </c>
      <c r="BK19" s="120">
        <v>0</v>
      </c>
      <c r="BL19" s="123">
        <v>0</v>
      </c>
      <c r="BM19" s="120">
        <v>2</v>
      </c>
      <c r="BN19" s="123">
        <v>8.333333333333334</v>
      </c>
      <c r="BO19" s="120">
        <v>0</v>
      </c>
      <c r="BP19" s="123">
        <v>0</v>
      </c>
      <c r="BQ19" s="120">
        <v>22</v>
      </c>
      <c r="BR19" s="123">
        <v>91.66666666666667</v>
      </c>
      <c r="BS19" s="120">
        <v>24</v>
      </c>
      <c r="BT19" s="2"/>
      <c r="BU19" s="3"/>
      <c r="BV19" s="3"/>
      <c r="BW19" s="3"/>
      <c r="BX19" s="3"/>
    </row>
    <row r="20" spans="1:76" ht="15">
      <c r="A20" s="64" t="s">
        <v>221</v>
      </c>
      <c r="B20" s="65"/>
      <c r="C20" s="65" t="s">
        <v>64</v>
      </c>
      <c r="D20" s="66">
        <v>166.81511907166745</v>
      </c>
      <c r="E20" s="68"/>
      <c r="F20" s="100" t="s">
        <v>569</v>
      </c>
      <c r="G20" s="65"/>
      <c r="H20" s="69" t="s">
        <v>221</v>
      </c>
      <c r="I20" s="70"/>
      <c r="J20" s="70"/>
      <c r="K20" s="69" t="s">
        <v>1431</v>
      </c>
      <c r="L20" s="73">
        <v>1</v>
      </c>
      <c r="M20" s="74">
        <v>6096.322265625</v>
      </c>
      <c r="N20" s="74">
        <v>6985.2421875</v>
      </c>
      <c r="O20" s="75"/>
      <c r="P20" s="76"/>
      <c r="Q20" s="76"/>
      <c r="R20" s="86"/>
      <c r="S20" s="48">
        <v>0</v>
      </c>
      <c r="T20" s="48">
        <v>1</v>
      </c>
      <c r="U20" s="49">
        <v>0</v>
      </c>
      <c r="V20" s="49">
        <v>0.004673</v>
      </c>
      <c r="W20" s="49">
        <v>0.006134</v>
      </c>
      <c r="X20" s="49">
        <v>0.418163</v>
      </c>
      <c r="Y20" s="49">
        <v>0</v>
      </c>
      <c r="Z20" s="49">
        <v>0</v>
      </c>
      <c r="AA20" s="71">
        <v>20</v>
      </c>
      <c r="AB20" s="71"/>
      <c r="AC20" s="72"/>
      <c r="AD20" s="78" t="s">
        <v>937</v>
      </c>
      <c r="AE20" s="78">
        <v>999</v>
      </c>
      <c r="AF20" s="78">
        <v>257</v>
      </c>
      <c r="AG20" s="78">
        <v>3197</v>
      </c>
      <c r="AH20" s="78">
        <v>9763</v>
      </c>
      <c r="AI20" s="78"/>
      <c r="AJ20" s="78" t="s">
        <v>1019</v>
      </c>
      <c r="AK20" s="78"/>
      <c r="AL20" s="78"/>
      <c r="AM20" s="78"/>
      <c r="AN20" s="80">
        <v>42103.12894675926</v>
      </c>
      <c r="AO20" s="84" t="s">
        <v>1204</v>
      </c>
      <c r="AP20" s="78" t="b">
        <v>1</v>
      </c>
      <c r="AQ20" s="78" t="b">
        <v>0</v>
      </c>
      <c r="AR20" s="78" t="b">
        <v>1</v>
      </c>
      <c r="AS20" s="78" t="s">
        <v>850</v>
      </c>
      <c r="AT20" s="78">
        <v>13</v>
      </c>
      <c r="AU20" s="84" t="s">
        <v>1248</v>
      </c>
      <c r="AV20" s="78" t="b">
        <v>0</v>
      </c>
      <c r="AW20" s="78" t="s">
        <v>1327</v>
      </c>
      <c r="AX20" s="84" t="s">
        <v>1345</v>
      </c>
      <c r="AY20" s="78" t="s">
        <v>66</v>
      </c>
      <c r="AZ20" s="78" t="str">
        <f>REPLACE(INDEX(GroupVertices[Group],MATCH(Vertices[[#This Row],[Vertex]],GroupVertices[Vertex],0)),1,1,"")</f>
        <v>2</v>
      </c>
      <c r="BA20" s="48"/>
      <c r="BB20" s="48"/>
      <c r="BC20" s="48"/>
      <c r="BD20" s="48"/>
      <c r="BE20" s="48" t="s">
        <v>477</v>
      </c>
      <c r="BF20" s="48" t="s">
        <v>477</v>
      </c>
      <c r="BG20" s="120" t="s">
        <v>1855</v>
      </c>
      <c r="BH20" s="120" t="s">
        <v>1855</v>
      </c>
      <c r="BI20" s="120" t="s">
        <v>1891</v>
      </c>
      <c r="BJ20" s="120" t="s">
        <v>1891</v>
      </c>
      <c r="BK20" s="120">
        <v>0</v>
      </c>
      <c r="BL20" s="123">
        <v>0</v>
      </c>
      <c r="BM20" s="120">
        <v>0</v>
      </c>
      <c r="BN20" s="123">
        <v>0</v>
      </c>
      <c r="BO20" s="120">
        <v>0</v>
      </c>
      <c r="BP20" s="123">
        <v>0</v>
      </c>
      <c r="BQ20" s="120">
        <v>23</v>
      </c>
      <c r="BR20" s="123">
        <v>100</v>
      </c>
      <c r="BS20" s="120">
        <v>23</v>
      </c>
      <c r="BT20" s="2"/>
      <c r="BU20" s="3"/>
      <c r="BV20" s="3"/>
      <c r="BW20" s="3"/>
      <c r="BX20" s="3"/>
    </row>
    <row r="21" spans="1:76" ht="15">
      <c r="A21" s="64" t="s">
        <v>222</v>
      </c>
      <c r="B21" s="65"/>
      <c r="C21" s="65" t="s">
        <v>64</v>
      </c>
      <c r="D21" s="66">
        <v>233.90703207415885</v>
      </c>
      <c r="E21" s="68"/>
      <c r="F21" s="100" t="s">
        <v>570</v>
      </c>
      <c r="G21" s="65"/>
      <c r="H21" s="69" t="s">
        <v>222</v>
      </c>
      <c r="I21" s="70"/>
      <c r="J21" s="70"/>
      <c r="K21" s="69" t="s">
        <v>1432</v>
      </c>
      <c r="L21" s="73">
        <v>69.35265631189625</v>
      </c>
      <c r="M21" s="74">
        <v>6691.98828125</v>
      </c>
      <c r="N21" s="74">
        <v>5377.03369140625</v>
      </c>
      <c r="O21" s="75"/>
      <c r="P21" s="76"/>
      <c r="Q21" s="76"/>
      <c r="R21" s="86"/>
      <c r="S21" s="48">
        <v>0</v>
      </c>
      <c r="T21" s="48">
        <v>6</v>
      </c>
      <c r="U21" s="49">
        <v>32</v>
      </c>
      <c r="V21" s="49">
        <v>0.006098</v>
      </c>
      <c r="W21" s="49">
        <v>0.028465</v>
      </c>
      <c r="X21" s="49">
        <v>1.78095</v>
      </c>
      <c r="Y21" s="49">
        <v>0.2</v>
      </c>
      <c r="Z21" s="49">
        <v>0</v>
      </c>
      <c r="AA21" s="71">
        <v>21</v>
      </c>
      <c r="AB21" s="71"/>
      <c r="AC21" s="72"/>
      <c r="AD21" s="78" t="s">
        <v>938</v>
      </c>
      <c r="AE21" s="78">
        <v>3931</v>
      </c>
      <c r="AF21" s="78">
        <v>3824</v>
      </c>
      <c r="AG21" s="78">
        <v>197175</v>
      </c>
      <c r="AH21" s="78">
        <v>150932</v>
      </c>
      <c r="AI21" s="78"/>
      <c r="AJ21" s="78" t="s">
        <v>1020</v>
      </c>
      <c r="AK21" s="78" t="s">
        <v>871</v>
      </c>
      <c r="AL21" s="78"/>
      <c r="AM21" s="78"/>
      <c r="AN21" s="80">
        <v>40421.704884259256</v>
      </c>
      <c r="AO21" s="84" t="s">
        <v>1205</v>
      </c>
      <c r="AP21" s="78" t="b">
        <v>0</v>
      </c>
      <c r="AQ21" s="78" t="b">
        <v>0</v>
      </c>
      <c r="AR21" s="78" t="b">
        <v>1</v>
      </c>
      <c r="AS21" s="78" t="s">
        <v>850</v>
      </c>
      <c r="AT21" s="78">
        <v>158</v>
      </c>
      <c r="AU21" s="84" t="s">
        <v>1248</v>
      </c>
      <c r="AV21" s="78" t="b">
        <v>0</v>
      </c>
      <c r="AW21" s="78" t="s">
        <v>1327</v>
      </c>
      <c r="AX21" s="84" t="s">
        <v>1346</v>
      </c>
      <c r="AY21" s="78" t="s">
        <v>66</v>
      </c>
      <c r="AZ21" s="78" t="str">
        <f>REPLACE(INDEX(GroupVertices[Group],MATCH(Vertices[[#This Row],[Vertex]],GroupVertices[Vertex],0)),1,1,"")</f>
        <v>4</v>
      </c>
      <c r="BA21" s="48" t="s">
        <v>417</v>
      </c>
      <c r="BB21" s="48" t="s">
        <v>417</v>
      </c>
      <c r="BC21" s="48" t="s">
        <v>458</v>
      </c>
      <c r="BD21" s="48" t="s">
        <v>458</v>
      </c>
      <c r="BE21" s="48"/>
      <c r="BF21" s="48"/>
      <c r="BG21" s="120" t="s">
        <v>1856</v>
      </c>
      <c r="BH21" s="120" t="s">
        <v>1856</v>
      </c>
      <c r="BI21" s="120" t="s">
        <v>1892</v>
      </c>
      <c r="BJ21" s="120" t="s">
        <v>1892</v>
      </c>
      <c r="BK21" s="120">
        <v>0</v>
      </c>
      <c r="BL21" s="123">
        <v>0</v>
      </c>
      <c r="BM21" s="120">
        <v>0</v>
      </c>
      <c r="BN21" s="123">
        <v>0</v>
      </c>
      <c r="BO21" s="120">
        <v>0</v>
      </c>
      <c r="BP21" s="123">
        <v>0</v>
      </c>
      <c r="BQ21" s="120">
        <v>11</v>
      </c>
      <c r="BR21" s="123">
        <v>100</v>
      </c>
      <c r="BS21" s="120">
        <v>11</v>
      </c>
      <c r="BT21" s="2"/>
      <c r="BU21" s="3"/>
      <c r="BV21" s="3"/>
      <c r="BW21" s="3"/>
      <c r="BX21" s="3"/>
    </row>
    <row r="22" spans="1:76" ht="15">
      <c r="A22" s="64" t="s">
        <v>243</v>
      </c>
      <c r="B22" s="65"/>
      <c r="C22" s="65" t="s">
        <v>64</v>
      </c>
      <c r="D22" s="66">
        <v>166.85273718941485</v>
      </c>
      <c r="E22" s="68"/>
      <c r="F22" s="100" t="s">
        <v>1272</v>
      </c>
      <c r="G22" s="65"/>
      <c r="H22" s="69" t="s">
        <v>243</v>
      </c>
      <c r="I22" s="70"/>
      <c r="J22" s="70"/>
      <c r="K22" s="69" t="s">
        <v>1433</v>
      </c>
      <c r="L22" s="73">
        <v>2.424014385171342</v>
      </c>
      <c r="M22" s="74">
        <v>7471.69189453125</v>
      </c>
      <c r="N22" s="74">
        <v>5011.263671875</v>
      </c>
      <c r="O22" s="75"/>
      <c r="P22" s="76"/>
      <c r="Q22" s="76"/>
      <c r="R22" s="86"/>
      <c r="S22" s="48">
        <v>3</v>
      </c>
      <c r="T22" s="48">
        <v>0</v>
      </c>
      <c r="U22" s="49">
        <v>0.666667</v>
      </c>
      <c r="V22" s="49">
        <v>0.005556</v>
      </c>
      <c r="W22" s="49">
        <v>0.019164</v>
      </c>
      <c r="X22" s="49">
        <v>0.95889</v>
      </c>
      <c r="Y22" s="49">
        <v>0.5</v>
      </c>
      <c r="Z22" s="49">
        <v>0</v>
      </c>
      <c r="AA22" s="71">
        <v>22</v>
      </c>
      <c r="AB22" s="71"/>
      <c r="AC22" s="72"/>
      <c r="AD22" s="78" t="s">
        <v>939</v>
      </c>
      <c r="AE22" s="78">
        <v>125</v>
      </c>
      <c r="AF22" s="78">
        <v>259</v>
      </c>
      <c r="AG22" s="78">
        <v>224</v>
      </c>
      <c r="AH22" s="78">
        <v>28</v>
      </c>
      <c r="AI22" s="78"/>
      <c r="AJ22" s="78" t="s">
        <v>1021</v>
      </c>
      <c r="AK22" s="78" t="s">
        <v>1086</v>
      </c>
      <c r="AL22" s="78"/>
      <c r="AM22" s="78"/>
      <c r="AN22" s="80">
        <v>42556.84296296296</v>
      </c>
      <c r="AO22" s="84" t="s">
        <v>1206</v>
      </c>
      <c r="AP22" s="78" t="b">
        <v>0</v>
      </c>
      <c r="AQ22" s="78" t="b">
        <v>0</v>
      </c>
      <c r="AR22" s="78" t="b">
        <v>1</v>
      </c>
      <c r="AS22" s="78" t="s">
        <v>850</v>
      </c>
      <c r="AT22" s="78">
        <v>2</v>
      </c>
      <c r="AU22" s="84" t="s">
        <v>1248</v>
      </c>
      <c r="AV22" s="78" t="b">
        <v>0</v>
      </c>
      <c r="AW22" s="78" t="s">
        <v>1327</v>
      </c>
      <c r="AX22" s="84" t="s">
        <v>1347</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244</v>
      </c>
      <c r="B23" s="65"/>
      <c r="C23" s="65" t="s">
        <v>64</v>
      </c>
      <c r="D23" s="66">
        <v>397.50822615761</v>
      </c>
      <c r="E23" s="68"/>
      <c r="F23" s="100" t="s">
        <v>1273</v>
      </c>
      <c r="G23" s="65"/>
      <c r="H23" s="69" t="s">
        <v>244</v>
      </c>
      <c r="I23" s="70"/>
      <c r="J23" s="70"/>
      <c r="K23" s="69" t="s">
        <v>1434</v>
      </c>
      <c r="L23" s="73">
        <v>2.424014385171342</v>
      </c>
      <c r="M23" s="74">
        <v>6859.01513671875</v>
      </c>
      <c r="N23" s="74">
        <v>7782.41650390625</v>
      </c>
      <c r="O23" s="75"/>
      <c r="P23" s="76"/>
      <c r="Q23" s="76"/>
      <c r="R23" s="86"/>
      <c r="S23" s="48">
        <v>3</v>
      </c>
      <c r="T23" s="48">
        <v>0</v>
      </c>
      <c r="U23" s="49">
        <v>0.666667</v>
      </c>
      <c r="V23" s="49">
        <v>0.005556</v>
      </c>
      <c r="W23" s="49">
        <v>0.019164</v>
      </c>
      <c r="X23" s="49">
        <v>0.95889</v>
      </c>
      <c r="Y23" s="49">
        <v>0.5</v>
      </c>
      <c r="Z23" s="49">
        <v>0</v>
      </c>
      <c r="AA23" s="71">
        <v>23</v>
      </c>
      <c r="AB23" s="71"/>
      <c r="AC23" s="72"/>
      <c r="AD23" s="78" t="s">
        <v>940</v>
      </c>
      <c r="AE23" s="78">
        <v>4403</v>
      </c>
      <c r="AF23" s="78">
        <v>12522</v>
      </c>
      <c r="AG23" s="78">
        <v>989196</v>
      </c>
      <c r="AH23" s="78">
        <v>6117</v>
      </c>
      <c r="AI23" s="78"/>
      <c r="AJ23" s="78" t="s">
        <v>1022</v>
      </c>
      <c r="AK23" s="78" t="s">
        <v>1087</v>
      </c>
      <c r="AL23" s="84" t="s">
        <v>1140</v>
      </c>
      <c r="AM23" s="78"/>
      <c r="AN23" s="80">
        <v>40143.154282407406</v>
      </c>
      <c r="AO23" s="84" t="s">
        <v>1207</v>
      </c>
      <c r="AP23" s="78" t="b">
        <v>0</v>
      </c>
      <c r="AQ23" s="78" t="b">
        <v>0</v>
      </c>
      <c r="AR23" s="78" t="b">
        <v>1</v>
      </c>
      <c r="AS23" s="78" t="s">
        <v>850</v>
      </c>
      <c r="AT23" s="78">
        <v>987</v>
      </c>
      <c r="AU23" s="84" t="s">
        <v>1248</v>
      </c>
      <c r="AV23" s="78" t="b">
        <v>1</v>
      </c>
      <c r="AW23" s="78" t="s">
        <v>1327</v>
      </c>
      <c r="AX23" s="84" t="s">
        <v>1348</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245</v>
      </c>
      <c r="B24" s="65"/>
      <c r="C24" s="65" t="s">
        <v>64</v>
      </c>
      <c r="D24" s="66">
        <v>168.01889883958432</v>
      </c>
      <c r="E24" s="68"/>
      <c r="F24" s="100" t="s">
        <v>1274</v>
      </c>
      <c r="G24" s="65"/>
      <c r="H24" s="69" t="s">
        <v>245</v>
      </c>
      <c r="I24" s="70"/>
      <c r="J24" s="70"/>
      <c r="K24" s="69" t="s">
        <v>1435</v>
      </c>
      <c r="L24" s="73">
        <v>2.424014385171342</v>
      </c>
      <c r="M24" s="74">
        <v>7118.12109375</v>
      </c>
      <c r="N24" s="74">
        <v>6295.06640625</v>
      </c>
      <c r="O24" s="75"/>
      <c r="P24" s="76"/>
      <c r="Q24" s="76"/>
      <c r="R24" s="86"/>
      <c r="S24" s="48">
        <v>3</v>
      </c>
      <c r="T24" s="48">
        <v>0</v>
      </c>
      <c r="U24" s="49">
        <v>0.666667</v>
      </c>
      <c r="V24" s="49">
        <v>0.005556</v>
      </c>
      <c r="W24" s="49">
        <v>0.019164</v>
      </c>
      <c r="X24" s="49">
        <v>0.95889</v>
      </c>
      <c r="Y24" s="49">
        <v>0.5</v>
      </c>
      <c r="Z24" s="49">
        <v>0</v>
      </c>
      <c r="AA24" s="71">
        <v>24</v>
      </c>
      <c r="AB24" s="71"/>
      <c r="AC24" s="72"/>
      <c r="AD24" s="78" t="s">
        <v>941</v>
      </c>
      <c r="AE24" s="78">
        <v>51</v>
      </c>
      <c r="AF24" s="78">
        <v>321</v>
      </c>
      <c r="AG24" s="78">
        <v>190</v>
      </c>
      <c r="AH24" s="78">
        <v>133</v>
      </c>
      <c r="AI24" s="78"/>
      <c r="AJ24" s="78" t="s">
        <v>1023</v>
      </c>
      <c r="AK24" s="78" t="s">
        <v>1088</v>
      </c>
      <c r="AL24" s="84" t="s">
        <v>1141</v>
      </c>
      <c r="AM24" s="78"/>
      <c r="AN24" s="80">
        <v>42682.96277777778</v>
      </c>
      <c r="AO24" s="84" t="s">
        <v>1208</v>
      </c>
      <c r="AP24" s="78" t="b">
        <v>0</v>
      </c>
      <c r="AQ24" s="78" t="b">
        <v>0</v>
      </c>
      <c r="AR24" s="78" t="b">
        <v>1</v>
      </c>
      <c r="AS24" s="78" t="s">
        <v>850</v>
      </c>
      <c r="AT24" s="78">
        <v>25</v>
      </c>
      <c r="AU24" s="84" t="s">
        <v>1248</v>
      </c>
      <c r="AV24" s="78" t="b">
        <v>0</v>
      </c>
      <c r="AW24" s="78" t="s">
        <v>1327</v>
      </c>
      <c r="AX24" s="84" t="s">
        <v>1349</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241.29899221152334</v>
      </c>
      <c r="E25" s="68"/>
      <c r="F25" s="100" t="s">
        <v>571</v>
      </c>
      <c r="G25" s="65"/>
      <c r="H25" s="69" t="s">
        <v>225</v>
      </c>
      <c r="I25" s="70"/>
      <c r="J25" s="70"/>
      <c r="K25" s="69" t="s">
        <v>1436</v>
      </c>
      <c r="L25" s="73">
        <v>342.7632815594813</v>
      </c>
      <c r="M25" s="74">
        <v>9750.7587890625</v>
      </c>
      <c r="N25" s="74">
        <v>7529.63525390625</v>
      </c>
      <c r="O25" s="75"/>
      <c r="P25" s="76"/>
      <c r="Q25" s="76"/>
      <c r="R25" s="86"/>
      <c r="S25" s="48">
        <v>5</v>
      </c>
      <c r="T25" s="48">
        <v>3</v>
      </c>
      <c r="U25" s="49">
        <v>160</v>
      </c>
      <c r="V25" s="49">
        <v>0.00625</v>
      </c>
      <c r="W25" s="49">
        <v>0.03055</v>
      </c>
      <c r="X25" s="49">
        <v>2.048879</v>
      </c>
      <c r="Y25" s="49">
        <v>0.2857142857142857</v>
      </c>
      <c r="Z25" s="49">
        <v>0.14285714285714285</v>
      </c>
      <c r="AA25" s="71">
        <v>25</v>
      </c>
      <c r="AB25" s="71"/>
      <c r="AC25" s="72"/>
      <c r="AD25" s="78" t="s">
        <v>942</v>
      </c>
      <c r="AE25" s="78">
        <v>1313</v>
      </c>
      <c r="AF25" s="78">
        <v>4217</v>
      </c>
      <c r="AG25" s="78">
        <v>2615</v>
      </c>
      <c r="AH25" s="78">
        <v>939</v>
      </c>
      <c r="AI25" s="78"/>
      <c r="AJ25" s="78" t="s">
        <v>1024</v>
      </c>
      <c r="AK25" s="78" t="s">
        <v>871</v>
      </c>
      <c r="AL25" s="84" t="s">
        <v>1142</v>
      </c>
      <c r="AM25" s="78"/>
      <c r="AN25" s="80">
        <v>41143.59502314815</v>
      </c>
      <c r="AO25" s="84" t="s">
        <v>1209</v>
      </c>
      <c r="AP25" s="78" t="b">
        <v>0</v>
      </c>
      <c r="AQ25" s="78" t="b">
        <v>0</v>
      </c>
      <c r="AR25" s="78" t="b">
        <v>1</v>
      </c>
      <c r="AS25" s="78" t="s">
        <v>850</v>
      </c>
      <c r="AT25" s="78">
        <v>45</v>
      </c>
      <c r="AU25" s="84" t="s">
        <v>1248</v>
      </c>
      <c r="AV25" s="78" t="b">
        <v>0</v>
      </c>
      <c r="AW25" s="78" t="s">
        <v>1327</v>
      </c>
      <c r="AX25" s="84" t="s">
        <v>1350</v>
      </c>
      <c r="AY25" s="78" t="s">
        <v>66</v>
      </c>
      <c r="AZ25" s="78" t="str">
        <f>REPLACE(INDEX(GroupVertices[Group],MATCH(Vertices[[#This Row],[Vertex]],GroupVertices[Vertex],0)),1,1,"")</f>
        <v>5</v>
      </c>
      <c r="BA25" s="48"/>
      <c r="BB25" s="48"/>
      <c r="BC25" s="48"/>
      <c r="BD25" s="48"/>
      <c r="BE25" s="48"/>
      <c r="BF25" s="48"/>
      <c r="BG25" s="120" t="s">
        <v>1857</v>
      </c>
      <c r="BH25" s="120" t="s">
        <v>1857</v>
      </c>
      <c r="BI25" s="120" t="s">
        <v>1893</v>
      </c>
      <c r="BJ25" s="120" t="s">
        <v>1893</v>
      </c>
      <c r="BK25" s="120">
        <v>0</v>
      </c>
      <c r="BL25" s="123">
        <v>0</v>
      </c>
      <c r="BM25" s="120">
        <v>0</v>
      </c>
      <c r="BN25" s="123">
        <v>0</v>
      </c>
      <c r="BO25" s="120">
        <v>0</v>
      </c>
      <c r="BP25" s="123">
        <v>0</v>
      </c>
      <c r="BQ25" s="120">
        <v>19</v>
      </c>
      <c r="BR25" s="123">
        <v>100</v>
      </c>
      <c r="BS25" s="120">
        <v>19</v>
      </c>
      <c r="BT25" s="2"/>
      <c r="BU25" s="3"/>
      <c r="BV25" s="3"/>
      <c r="BW25" s="3"/>
      <c r="BX25" s="3"/>
    </row>
    <row r="26" spans="1:76" ht="15">
      <c r="A26" s="64" t="s">
        <v>231</v>
      </c>
      <c r="B26" s="65"/>
      <c r="C26" s="65" t="s">
        <v>64</v>
      </c>
      <c r="D26" s="66">
        <v>178.45792651448835</v>
      </c>
      <c r="E26" s="68"/>
      <c r="F26" s="100" t="s">
        <v>578</v>
      </c>
      <c r="G26" s="65"/>
      <c r="H26" s="69" t="s">
        <v>231</v>
      </c>
      <c r="I26" s="70"/>
      <c r="J26" s="70"/>
      <c r="K26" s="69" t="s">
        <v>1437</v>
      </c>
      <c r="L26" s="73">
        <v>9999</v>
      </c>
      <c r="M26" s="74">
        <v>2013.8125</v>
      </c>
      <c r="N26" s="74">
        <v>5005.77978515625</v>
      </c>
      <c r="O26" s="75"/>
      <c r="P26" s="76"/>
      <c r="Q26" s="76"/>
      <c r="R26" s="86"/>
      <c r="S26" s="48">
        <v>4</v>
      </c>
      <c r="T26" s="48">
        <v>48</v>
      </c>
      <c r="U26" s="49">
        <v>4680.666667</v>
      </c>
      <c r="V26" s="49">
        <v>0.009346</v>
      </c>
      <c r="W26" s="49">
        <v>0.101865</v>
      </c>
      <c r="X26" s="49">
        <v>17.233018</v>
      </c>
      <c r="Y26" s="49">
        <v>0.010638297872340425</v>
      </c>
      <c r="Z26" s="49">
        <v>0.041666666666666664</v>
      </c>
      <c r="AA26" s="71">
        <v>26</v>
      </c>
      <c r="AB26" s="71"/>
      <c r="AC26" s="72"/>
      <c r="AD26" s="78" t="s">
        <v>943</v>
      </c>
      <c r="AE26" s="78">
        <v>2752</v>
      </c>
      <c r="AF26" s="78">
        <v>876</v>
      </c>
      <c r="AG26" s="78">
        <v>643</v>
      </c>
      <c r="AH26" s="78">
        <v>147</v>
      </c>
      <c r="AI26" s="78"/>
      <c r="AJ26" s="78" t="s">
        <v>1025</v>
      </c>
      <c r="AK26" s="78" t="s">
        <v>1089</v>
      </c>
      <c r="AL26" s="84" t="s">
        <v>1143</v>
      </c>
      <c r="AM26" s="78"/>
      <c r="AN26" s="80">
        <v>39981.329618055555</v>
      </c>
      <c r="AO26" s="84" t="s">
        <v>1210</v>
      </c>
      <c r="AP26" s="78" t="b">
        <v>0</v>
      </c>
      <c r="AQ26" s="78" t="b">
        <v>0</v>
      </c>
      <c r="AR26" s="78" t="b">
        <v>0</v>
      </c>
      <c r="AS26" s="78" t="s">
        <v>850</v>
      </c>
      <c r="AT26" s="78">
        <v>10</v>
      </c>
      <c r="AU26" s="84" t="s">
        <v>1251</v>
      </c>
      <c r="AV26" s="78" t="b">
        <v>0</v>
      </c>
      <c r="AW26" s="78" t="s">
        <v>1327</v>
      </c>
      <c r="AX26" s="84" t="s">
        <v>1351</v>
      </c>
      <c r="AY26" s="78" t="s">
        <v>66</v>
      </c>
      <c r="AZ26" s="78" t="str">
        <f>REPLACE(INDEX(GroupVertices[Group],MATCH(Vertices[[#This Row],[Vertex]],GroupVertices[Vertex],0)),1,1,"")</f>
        <v>1</v>
      </c>
      <c r="BA26" s="48" t="s">
        <v>1822</v>
      </c>
      <c r="BB26" s="48" t="s">
        <v>1822</v>
      </c>
      <c r="BC26" s="48" t="s">
        <v>458</v>
      </c>
      <c r="BD26" s="48" t="s">
        <v>458</v>
      </c>
      <c r="BE26" s="48" t="s">
        <v>1660</v>
      </c>
      <c r="BF26" s="48" t="s">
        <v>1838</v>
      </c>
      <c r="BG26" s="120" t="s">
        <v>1858</v>
      </c>
      <c r="BH26" s="120" t="s">
        <v>1873</v>
      </c>
      <c r="BI26" s="120" t="s">
        <v>1894</v>
      </c>
      <c r="BJ26" s="120" t="s">
        <v>1907</v>
      </c>
      <c r="BK26" s="120">
        <v>21</v>
      </c>
      <c r="BL26" s="123">
        <v>4.430379746835443</v>
      </c>
      <c r="BM26" s="120">
        <v>0</v>
      </c>
      <c r="BN26" s="123">
        <v>0</v>
      </c>
      <c r="BO26" s="120">
        <v>0</v>
      </c>
      <c r="BP26" s="123">
        <v>0</v>
      </c>
      <c r="BQ26" s="120">
        <v>453</v>
      </c>
      <c r="BR26" s="123">
        <v>95.56962025316456</v>
      </c>
      <c r="BS26" s="120">
        <v>474</v>
      </c>
      <c r="BT26" s="2"/>
      <c r="BU26" s="3"/>
      <c r="BV26" s="3"/>
      <c r="BW26" s="3"/>
      <c r="BX26" s="3"/>
    </row>
    <row r="27" spans="1:76" ht="15">
      <c r="A27" s="64" t="s">
        <v>223</v>
      </c>
      <c r="B27" s="65"/>
      <c r="C27" s="65" t="s">
        <v>64</v>
      </c>
      <c r="D27" s="66">
        <v>162.0752362354948</v>
      </c>
      <c r="E27" s="68"/>
      <c r="F27" s="100" t="s">
        <v>1275</v>
      </c>
      <c r="G27" s="65"/>
      <c r="H27" s="69" t="s">
        <v>223</v>
      </c>
      <c r="I27" s="70"/>
      <c r="J27" s="70"/>
      <c r="K27" s="69" t="s">
        <v>1438</v>
      </c>
      <c r="L27" s="73">
        <v>1</v>
      </c>
      <c r="M27" s="74">
        <v>8485.181640625</v>
      </c>
      <c r="N27" s="74">
        <v>846.97412109375</v>
      </c>
      <c r="O27" s="75"/>
      <c r="P27" s="76"/>
      <c r="Q27" s="76"/>
      <c r="R27" s="86"/>
      <c r="S27" s="48">
        <v>0</v>
      </c>
      <c r="T27" s="48">
        <v>1</v>
      </c>
      <c r="U27" s="49">
        <v>0</v>
      </c>
      <c r="V27" s="49">
        <v>1</v>
      </c>
      <c r="W27" s="49">
        <v>0</v>
      </c>
      <c r="X27" s="49">
        <v>0.999994</v>
      </c>
      <c r="Y27" s="49">
        <v>0</v>
      </c>
      <c r="Z27" s="49">
        <v>0</v>
      </c>
      <c r="AA27" s="71">
        <v>27</v>
      </c>
      <c r="AB27" s="71"/>
      <c r="AC27" s="72"/>
      <c r="AD27" s="78" t="s">
        <v>944</v>
      </c>
      <c r="AE27" s="78">
        <v>5</v>
      </c>
      <c r="AF27" s="78">
        <v>5</v>
      </c>
      <c r="AG27" s="78">
        <v>8</v>
      </c>
      <c r="AH27" s="78">
        <v>3</v>
      </c>
      <c r="AI27" s="78"/>
      <c r="AJ27" s="78" t="s">
        <v>1026</v>
      </c>
      <c r="AK27" s="78" t="s">
        <v>1085</v>
      </c>
      <c r="AL27" s="84" t="s">
        <v>1144</v>
      </c>
      <c r="AM27" s="78"/>
      <c r="AN27" s="80">
        <v>42087.72888888889</v>
      </c>
      <c r="AO27" s="84" t="s">
        <v>1211</v>
      </c>
      <c r="AP27" s="78" t="b">
        <v>1</v>
      </c>
      <c r="AQ27" s="78" t="b">
        <v>0</v>
      </c>
      <c r="AR27" s="78" t="b">
        <v>0</v>
      </c>
      <c r="AS27" s="78" t="s">
        <v>850</v>
      </c>
      <c r="AT27" s="78">
        <v>1</v>
      </c>
      <c r="AU27" s="84" t="s">
        <v>1248</v>
      </c>
      <c r="AV27" s="78" t="b">
        <v>0</v>
      </c>
      <c r="AW27" s="78" t="s">
        <v>1327</v>
      </c>
      <c r="AX27" s="84" t="s">
        <v>1352</v>
      </c>
      <c r="AY27" s="78" t="s">
        <v>66</v>
      </c>
      <c r="AZ27" s="78" t="str">
        <f>REPLACE(INDEX(GroupVertices[Group],MATCH(Vertices[[#This Row],[Vertex]],GroupVertices[Vertex],0)),1,1,"")</f>
        <v>7</v>
      </c>
      <c r="BA27" s="48"/>
      <c r="BB27" s="48"/>
      <c r="BC27" s="48"/>
      <c r="BD27" s="48"/>
      <c r="BE27" s="48" t="s">
        <v>479</v>
      </c>
      <c r="BF27" s="48" t="s">
        <v>479</v>
      </c>
      <c r="BG27" s="120" t="s">
        <v>1859</v>
      </c>
      <c r="BH27" s="120" t="s">
        <v>1859</v>
      </c>
      <c r="BI27" s="120" t="s">
        <v>1895</v>
      </c>
      <c r="BJ27" s="120" t="s">
        <v>1895</v>
      </c>
      <c r="BK27" s="120">
        <v>1</v>
      </c>
      <c r="BL27" s="123">
        <v>3.125</v>
      </c>
      <c r="BM27" s="120">
        <v>0</v>
      </c>
      <c r="BN27" s="123">
        <v>0</v>
      </c>
      <c r="BO27" s="120">
        <v>0</v>
      </c>
      <c r="BP27" s="123">
        <v>0</v>
      </c>
      <c r="BQ27" s="120">
        <v>31</v>
      </c>
      <c r="BR27" s="123">
        <v>96.875</v>
      </c>
      <c r="BS27" s="120">
        <v>32</v>
      </c>
      <c r="BT27" s="2"/>
      <c r="BU27" s="3"/>
      <c r="BV27" s="3"/>
      <c r="BW27" s="3"/>
      <c r="BX27" s="3"/>
    </row>
    <row r="28" spans="1:76" ht="15">
      <c r="A28" s="64" t="s">
        <v>246</v>
      </c>
      <c r="B28" s="65"/>
      <c r="C28" s="65" t="s">
        <v>64</v>
      </c>
      <c r="D28" s="66">
        <v>162.78998047269545</v>
      </c>
      <c r="E28" s="68"/>
      <c r="F28" s="100" t="s">
        <v>1276</v>
      </c>
      <c r="G28" s="65"/>
      <c r="H28" s="69" t="s">
        <v>246</v>
      </c>
      <c r="I28" s="70"/>
      <c r="J28" s="70"/>
      <c r="K28" s="69" t="s">
        <v>1439</v>
      </c>
      <c r="L28" s="73">
        <v>1</v>
      </c>
      <c r="M28" s="74">
        <v>8485.181640625</v>
      </c>
      <c r="N28" s="74">
        <v>1835.110595703125</v>
      </c>
      <c r="O28" s="75"/>
      <c r="P28" s="76"/>
      <c r="Q28" s="76"/>
      <c r="R28" s="86"/>
      <c r="S28" s="48">
        <v>1</v>
      </c>
      <c r="T28" s="48">
        <v>0</v>
      </c>
      <c r="U28" s="49">
        <v>0</v>
      </c>
      <c r="V28" s="49">
        <v>1</v>
      </c>
      <c r="W28" s="49">
        <v>0</v>
      </c>
      <c r="X28" s="49">
        <v>0.999994</v>
      </c>
      <c r="Y28" s="49">
        <v>0</v>
      </c>
      <c r="Z28" s="49">
        <v>0</v>
      </c>
      <c r="AA28" s="71">
        <v>28</v>
      </c>
      <c r="AB28" s="71"/>
      <c r="AC28" s="72"/>
      <c r="AD28" s="78" t="s">
        <v>945</v>
      </c>
      <c r="AE28" s="78">
        <v>267</v>
      </c>
      <c r="AF28" s="78">
        <v>43</v>
      </c>
      <c r="AG28" s="78">
        <v>152</v>
      </c>
      <c r="AH28" s="78">
        <v>95</v>
      </c>
      <c r="AI28" s="78"/>
      <c r="AJ28" s="78" t="s">
        <v>1027</v>
      </c>
      <c r="AK28" s="78" t="s">
        <v>1085</v>
      </c>
      <c r="AL28" s="84" t="s">
        <v>1145</v>
      </c>
      <c r="AM28" s="78"/>
      <c r="AN28" s="80">
        <v>43079.94545138889</v>
      </c>
      <c r="AO28" s="84" t="s">
        <v>1212</v>
      </c>
      <c r="AP28" s="78" t="b">
        <v>1</v>
      </c>
      <c r="AQ28" s="78" t="b">
        <v>0</v>
      </c>
      <c r="AR28" s="78" t="b">
        <v>1</v>
      </c>
      <c r="AS28" s="78" t="s">
        <v>850</v>
      </c>
      <c r="AT28" s="78">
        <v>0</v>
      </c>
      <c r="AU28" s="78"/>
      <c r="AV28" s="78" t="b">
        <v>0</v>
      </c>
      <c r="AW28" s="78" t="s">
        <v>1327</v>
      </c>
      <c r="AX28" s="84" t="s">
        <v>1353</v>
      </c>
      <c r="AY28" s="78" t="s">
        <v>65</v>
      </c>
      <c r="AZ28" s="78" t="str">
        <f>REPLACE(INDEX(GroupVertices[Group],MATCH(Vertices[[#This Row],[Vertex]],GroupVertices[Vertex],0)),1,1,"")</f>
        <v>7</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179.66170628240522</v>
      </c>
      <c r="E29" s="68"/>
      <c r="F29" s="100" t="s">
        <v>573</v>
      </c>
      <c r="G29" s="65"/>
      <c r="H29" s="69" t="s">
        <v>224</v>
      </c>
      <c r="I29" s="70"/>
      <c r="J29" s="70"/>
      <c r="K29" s="69" t="s">
        <v>1440</v>
      </c>
      <c r="L29" s="73">
        <v>939.4250099034022</v>
      </c>
      <c r="M29" s="74">
        <v>9194.3740234375</v>
      </c>
      <c r="N29" s="74">
        <v>7424.18701171875</v>
      </c>
      <c r="O29" s="75"/>
      <c r="P29" s="76"/>
      <c r="Q29" s="76"/>
      <c r="R29" s="86"/>
      <c r="S29" s="48">
        <v>6</v>
      </c>
      <c r="T29" s="48">
        <v>8</v>
      </c>
      <c r="U29" s="49">
        <v>439.333333</v>
      </c>
      <c r="V29" s="49">
        <v>0.00625</v>
      </c>
      <c r="W29" s="49">
        <v>0.030346</v>
      </c>
      <c r="X29" s="49">
        <v>2.763553</v>
      </c>
      <c r="Y29" s="49">
        <v>0.125</v>
      </c>
      <c r="Z29" s="49">
        <v>0.5</v>
      </c>
      <c r="AA29" s="71">
        <v>29</v>
      </c>
      <c r="AB29" s="71"/>
      <c r="AC29" s="72"/>
      <c r="AD29" s="78" t="s">
        <v>946</v>
      </c>
      <c r="AE29" s="78">
        <v>938</v>
      </c>
      <c r="AF29" s="78">
        <v>940</v>
      </c>
      <c r="AG29" s="78">
        <v>2158</v>
      </c>
      <c r="AH29" s="78">
        <v>1677</v>
      </c>
      <c r="AI29" s="78"/>
      <c r="AJ29" s="78" t="s">
        <v>1028</v>
      </c>
      <c r="AK29" s="78" t="s">
        <v>1090</v>
      </c>
      <c r="AL29" s="84" t="s">
        <v>1146</v>
      </c>
      <c r="AM29" s="78"/>
      <c r="AN29" s="80">
        <v>40760.169270833336</v>
      </c>
      <c r="AO29" s="84" t="s">
        <v>1213</v>
      </c>
      <c r="AP29" s="78" t="b">
        <v>1</v>
      </c>
      <c r="AQ29" s="78" t="b">
        <v>0</v>
      </c>
      <c r="AR29" s="78" t="b">
        <v>1</v>
      </c>
      <c r="AS29" s="78" t="s">
        <v>850</v>
      </c>
      <c r="AT29" s="78">
        <v>31</v>
      </c>
      <c r="AU29" s="84" t="s">
        <v>1248</v>
      </c>
      <c r="AV29" s="78" t="b">
        <v>0</v>
      </c>
      <c r="AW29" s="78" t="s">
        <v>1327</v>
      </c>
      <c r="AX29" s="84" t="s">
        <v>1354</v>
      </c>
      <c r="AY29" s="78" t="s">
        <v>66</v>
      </c>
      <c r="AZ29" s="78" t="str">
        <f>REPLACE(INDEX(GroupVertices[Group],MATCH(Vertices[[#This Row],[Vertex]],GroupVertices[Vertex],0)),1,1,"")</f>
        <v>5</v>
      </c>
      <c r="BA29" s="48" t="s">
        <v>1823</v>
      </c>
      <c r="BB29" s="48" t="s">
        <v>1823</v>
      </c>
      <c r="BC29" s="48" t="s">
        <v>461</v>
      </c>
      <c r="BD29" s="48" t="s">
        <v>461</v>
      </c>
      <c r="BE29" s="48" t="s">
        <v>1832</v>
      </c>
      <c r="BF29" s="48" t="s">
        <v>1839</v>
      </c>
      <c r="BG29" s="120" t="s">
        <v>1860</v>
      </c>
      <c r="BH29" s="120" t="s">
        <v>1874</v>
      </c>
      <c r="BI29" s="120" t="s">
        <v>1896</v>
      </c>
      <c r="BJ29" s="120" t="s">
        <v>1896</v>
      </c>
      <c r="BK29" s="120">
        <v>11</v>
      </c>
      <c r="BL29" s="123">
        <v>6.508875739644971</v>
      </c>
      <c r="BM29" s="120">
        <v>2</v>
      </c>
      <c r="BN29" s="123">
        <v>1.183431952662722</v>
      </c>
      <c r="BO29" s="120">
        <v>0</v>
      </c>
      <c r="BP29" s="123">
        <v>0</v>
      </c>
      <c r="BQ29" s="120">
        <v>156</v>
      </c>
      <c r="BR29" s="123">
        <v>92.3076923076923</v>
      </c>
      <c r="BS29" s="120">
        <v>169</v>
      </c>
      <c r="BT29" s="2"/>
      <c r="BU29" s="3"/>
      <c r="BV29" s="3"/>
      <c r="BW29" s="3"/>
      <c r="BX29" s="3"/>
    </row>
    <row r="30" spans="1:76" ht="15">
      <c r="A30" s="64" t="s">
        <v>247</v>
      </c>
      <c r="B30" s="65"/>
      <c r="C30" s="65" t="s">
        <v>64</v>
      </c>
      <c r="D30" s="66">
        <v>209.8878638924427</v>
      </c>
      <c r="E30" s="68"/>
      <c r="F30" s="100" t="s">
        <v>1277</v>
      </c>
      <c r="G30" s="65"/>
      <c r="H30" s="69" t="s">
        <v>247</v>
      </c>
      <c r="I30" s="70"/>
      <c r="J30" s="70"/>
      <c r="K30" s="69" t="s">
        <v>1441</v>
      </c>
      <c r="L30" s="73">
        <v>1</v>
      </c>
      <c r="M30" s="74">
        <v>8781.56640625</v>
      </c>
      <c r="N30" s="74">
        <v>9646.09375</v>
      </c>
      <c r="O30" s="75"/>
      <c r="P30" s="76"/>
      <c r="Q30" s="76"/>
      <c r="R30" s="86"/>
      <c r="S30" s="48">
        <v>1</v>
      </c>
      <c r="T30" s="48">
        <v>0</v>
      </c>
      <c r="U30" s="49">
        <v>0</v>
      </c>
      <c r="V30" s="49">
        <v>0.004237</v>
      </c>
      <c r="W30" s="49">
        <v>0.003568</v>
      </c>
      <c r="X30" s="49">
        <v>0.411002</v>
      </c>
      <c r="Y30" s="49">
        <v>0</v>
      </c>
      <c r="Z30" s="49">
        <v>0</v>
      </c>
      <c r="AA30" s="71">
        <v>30</v>
      </c>
      <c r="AB30" s="71"/>
      <c r="AC30" s="72"/>
      <c r="AD30" s="78" t="s">
        <v>947</v>
      </c>
      <c r="AE30" s="78">
        <v>18</v>
      </c>
      <c r="AF30" s="78">
        <v>2547</v>
      </c>
      <c r="AG30" s="78">
        <v>2078</v>
      </c>
      <c r="AH30" s="78">
        <v>147</v>
      </c>
      <c r="AI30" s="78">
        <v>-25200</v>
      </c>
      <c r="AJ30" s="78" t="s">
        <v>1029</v>
      </c>
      <c r="AK30" s="78" t="s">
        <v>1091</v>
      </c>
      <c r="AL30" s="84" t="s">
        <v>1147</v>
      </c>
      <c r="AM30" s="78" t="s">
        <v>1186</v>
      </c>
      <c r="AN30" s="80">
        <v>41739.662256944444</v>
      </c>
      <c r="AO30" s="84" t="s">
        <v>1214</v>
      </c>
      <c r="AP30" s="78" t="b">
        <v>0</v>
      </c>
      <c r="AQ30" s="78" t="b">
        <v>0</v>
      </c>
      <c r="AR30" s="78" t="b">
        <v>1</v>
      </c>
      <c r="AS30" s="78" t="s">
        <v>850</v>
      </c>
      <c r="AT30" s="78">
        <v>17</v>
      </c>
      <c r="AU30" s="84" t="s">
        <v>1248</v>
      </c>
      <c r="AV30" s="78" t="b">
        <v>0</v>
      </c>
      <c r="AW30" s="78" t="s">
        <v>1327</v>
      </c>
      <c r="AX30" s="84" t="s">
        <v>1355</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248</v>
      </c>
      <c r="B31" s="65"/>
      <c r="C31" s="65" t="s">
        <v>64</v>
      </c>
      <c r="D31" s="66">
        <v>173.3042443830943</v>
      </c>
      <c r="E31" s="68"/>
      <c r="F31" s="100" t="s">
        <v>1278</v>
      </c>
      <c r="G31" s="65"/>
      <c r="H31" s="69" t="s">
        <v>248</v>
      </c>
      <c r="I31" s="70"/>
      <c r="J31" s="70"/>
      <c r="K31" s="69" t="s">
        <v>1442</v>
      </c>
      <c r="L31" s="73">
        <v>1</v>
      </c>
      <c r="M31" s="74">
        <v>9194.33203125</v>
      </c>
      <c r="N31" s="74">
        <v>5364.8818359375</v>
      </c>
      <c r="O31" s="75"/>
      <c r="P31" s="76"/>
      <c r="Q31" s="76"/>
      <c r="R31" s="86"/>
      <c r="S31" s="48">
        <v>2</v>
      </c>
      <c r="T31" s="48">
        <v>0</v>
      </c>
      <c r="U31" s="49">
        <v>0</v>
      </c>
      <c r="V31" s="49">
        <v>0.00431</v>
      </c>
      <c r="W31" s="49">
        <v>0.007161</v>
      </c>
      <c r="X31" s="49">
        <v>0.659794</v>
      </c>
      <c r="Y31" s="49">
        <v>1</v>
      </c>
      <c r="Z31" s="49">
        <v>0</v>
      </c>
      <c r="AA31" s="71">
        <v>31</v>
      </c>
      <c r="AB31" s="71"/>
      <c r="AC31" s="72"/>
      <c r="AD31" s="78" t="s">
        <v>948</v>
      </c>
      <c r="AE31" s="78">
        <v>253</v>
      </c>
      <c r="AF31" s="78">
        <v>602</v>
      </c>
      <c r="AG31" s="78">
        <v>7792</v>
      </c>
      <c r="AH31" s="78">
        <v>46</v>
      </c>
      <c r="AI31" s="78"/>
      <c r="AJ31" s="78" t="s">
        <v>1030</v>
      </c>
      <c r="AK31" s="78" t="s">
        <v>1092</v>
      </c>
      <c r="AL31" s="84" t="s">
        <v>1148</v>
      </c>
      <c r="AM31" s="78"/>
      <c r="AN31" s="80">
        <v>41911.09027777778</v>
      </c>
      <c r="AO31" s="84" t="s">
        <v>1215</v>
      </c>
      <c r="AP31" s="78" t="b">
        <v>1</v>
      </c>
      <c r="AQ31" s="78" t="b">
        <v>0</v>
      </c>
      <c r="AR31" s="78" t="b">
        <v>0</v>
      </c>
      <c r="AS31" s="78" t="s">
        <v>850</v>
      </c>
      <c r="AT31" s="78">
        <v>24</v>
      </c>
      <c r="AU31" s="84" t="s">
        <v>1248</v>
      </c>
      <c r="AV31" s="78" t="b">
        <v>0</v>
      </c>
      <c r="AW31" s="78" t="s">
        <v>1327</v>
      </c>
      <c r="AX31" s="84" t="s">
        <v>1356</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249</v>
      </c>
      <c r="B32" s="65"/>
      <c r="C32" s="65" t="s">
        <v>64</v>
      </c>
      <c r="D32" s="66">
        <v>168.95935178326937</v>
      </c>
      <c r="E32" s="68"/>
      <c r="F32" s="100" t="s">
        <v>1279</v>
      </c>
      <c r="G32" s="65"/>
      <c r="H32" s="69" t="s">
        <v>249</v>
      </c>
      <c r="I32" s="70"/>
      <c r="J32" s="70"/>
      <c r="K32" s="69" t="s">
        <v>1443</v>
      </c>
      <c r="L32" s="73">
        <v>1</v>
      </c>
      <c r="M32" s="74">
        <v>9724.484375</v>
      </c>
      <c r="N32" s="74">
        <v>9401.361328125</v>
      </c>
      <c r="O32" s="75"/>
      <c r="P32" s="76"/>
      <c r="Q32" s="76"/>
      <c r="R32" s="86"/>
      <c r="S32" s="48">
        <v>2</v>
      </c>
      <c r="T32" s="48">
        <v>0</v>
      </c>
      <c r="U32" s="49">
        <v>0</v>
      </c>
      <c r="V32" s="49">
        <v>0.00431</v>
      </c>
      <c r="W32" s="49">
        <v>0.007161</v>
      </c>
      <c r="X32" s="49">
        <v>0.659794</v>
      </c>
      <c r="Y32" s="49">
        <v>1</v>
      </c>
      <c r="Z32" s="49">
        <v>0</v>
      </c>
      <c r="AA32" s="71">
        <v>32</v>
      </c>
      <c r="AB32" s="71"/>
      <c r="AC32" s="72"/>
      <c r="AD32" s="78" t="s">
        <v>949</v>
      </c>
      <c r="AE32" s="78">
        <v>43</v>
      </c>
      <c r="AF32" s="78">
        <v>371</v>
      </c>
      <c r="AG32" s="78">
        <v>986</v>
      </c>
      <c r="AH32" s="78">
        <v>0</v>
      </c>
      <c r="AI32" s="78">
        <v>-18000</v>
      </c>
      <c r="AJ32" s="78" t="s">
        <v>1031</v>
      </c>
      <c r="AK32" s="78" t="s">
        <v>1093</v>
      </c>
      <c r="AL32" s="84" t="s">
        <v>1149</v>
      </c>
      <c r="AM32" s="78" t="s">
        <v>1187</v>
      </c>
      <c r="AN32" s="80">
        <v>39896.703368055554</v>
      </c>
      <c r="AO32" s="78"/>
      <c r="AP32" s="78" t="b">
        <v>0</v>
      </c>
      <c r="AQ32" s="78" t="b">
        <v>0</v>
      </c>
      <c r="AR32" s="78" t="b">
        <v>0</v>
      </c>
      <c r="AS32" s="78" t="s">
        <v>850</v>
      </c>
      <c r="AT32" s="78">
        <v>3</v>
      </c>
      <c r="AU32" s="84" t="s">
        <v>1251</v>
      </c>
      <c r="AV32" s="78" t="b">
        <v>0</v>
      </c>
      <c r="AW32" s="78" t="s">
        <v>1327</v>
      </c>
      <c r="AX32" s="84" t="s">
        <v>1357</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226</v>
      </c>
      <c r="B33" s="65"/>
      <c r="C33" s="65" t="s">
        <v>64</v>
      </c>
      <c r="D33" s="66">
        <v>162.48903553071622</v>
      </c>
      <c r="E33" s="68"/>
      <c r="F33" s="100" t="s">
        <v>572</v>
      </c>
      <c r="G33" s="65"/>
      <c r="H33" s="69" t="s">
        <v>226</v>
      </c>
      <c r="I33" s="70"/>
      <c r="J33" s="70"/>
      <c r="K33" s="69" t="s">
        <v>1444</v>
      </c>
      <c r="L33" s="73">
        <v>1</v>
      </c>
      <c r="M33" s="74">
        <v>8459.193359375</v>
      </c>
      <c r="N33" s="74">
        <v>6609.03271484375</v>
      </c>
      <c r="O33" s="75"/>
      <c r="P33" s="76"/>
      <c r="Q33" s="76"/>
      <c r="R33" s="86"/>
      <c r="S33" s="48">
        <v>1</v>
      </c>
      <c r="T33" s="48">
        <v>1</v>
      </c>
      <c r="U33" s="49">
        <v>0</v>
      </c>
      <c r="V33" s="49">
        <v>0.004237</v>
      </c>
      <c r="W33" s="49">
        <v>0.003568</v>
      </c>
      <c r="X33" s="49">
        <v>0.411002</v>
      </c>
      <c r="Y33" s="49">
        <v>0</v>
      </c>
      <c r="Z33" s="49">
        <v>1</v>
      </c>
      <c r="AA33" s="71">
        <v>33</v>
      </c>
      <c r="AB33" s="71"/>
      <c r="AC33" s="72"/>
      <c r="AD33" s="78" t="s">
        <v>950</v>
      </c>
      <c r="AE33" s="78">
        <v>123</v>
      </c>
      <c r="AF33" s="78">
        <v>27</v>
      </c>
      <c r="AG33" s="78">
        <v>337</v>
      </c>
      <c r="AH33" s="78">
        <v>110</v>
      </c>
      <c r="AI33" s="78"/>
      <c r="AJ33" s="78" t="s">
        <v>1032</v>
      </c>
      <c r="AK33" s="78" t="s">
        <v>1094</v>
      </c>
      <c r="AL33" s="78"/>
      <c r="AM33" s="78"/>
      <c r="AN33" s="80">
        <v>42993.01101851852</v>
      </c>
      <c r="AO33" s="84" t="s">
        <v>1216</v>
      </c>
      <c r="AP33" s="78" t="b">
        <v>1</v>
      </c>
      <c r="AQ33" s="78" t="b">
        <v>0</v>
      </c>
      <c r="AR33" s="78" t="b">
        <v>1</v>
      </c>
      <c r="AS33" s="78" t="s">
        <v>850</v>
      </c>
      <c r="AT33" s="78">
        <v>0</v>
      </c>
      <c r="AU33" s="78"/>
      <c r="AV33" s="78" t="b">
        <v>0</v>
      </c>
      <c r="AW33" s="78" t="s">
        <v>1327</v>
      </c>
      <c r="AX33" s="84" t="s">
        <v>1358</v>
      </c>
      <c r="AY33" s="78" t="s">
        <v>66</v>
      </c>
      <c r="AZ33" s="78" t="str">
        <f>REPLACE(INDEX(GroupVertices[Group],MATCH(Vertices[[#This Row],[Vertex]],GroupVertices[Vertex],0)),1,1,"")</f>
        <v>5</v>
      </c>
      <c r="BA33" s="48"/>
      <c r="BB33" s="48"/>
      <c r="BC33" s="48"/>
      <c r="BD33" s="48"/>
      <c r="BE33" s="48" t="s">
        <v>481</v>
      </c>
      <c r="BF33" s="48" t="s">
        <v>481</v>
      </c>
      <c r="BG33" s="120" t="s">
        <v>1861</v>
      </c>
      <c r="BH33" s="120" t="s">
        <v>1861</v>
      </c>
      <c r="BI33" s="120" t="s">
        <v>1897</v>
      </c>
      <c r="BJ33" s="120" t="s">
        <v>1897</v>
      </c>
      <c r="BK33" s="120">
        <v>3</v>
      </c>
      <c r="BL33" s="123">
        <v>15.789473684210526</v>
      </c>
      <c r="BM33" s="120">
        <v>0</v>
      </c>
      <c r="BN33" s="123">
        <v>0</v>
      </c>
      <c r="BO33" s="120">
        <v>0</v>
      </c>
      <c r="BP33" s="123">
        <v>0</v>
      </c>
      <c r="BQ33" s="120">
        <v>16</v>
      </c>
      <c r="BR33" s="123">
        <v>84.21052631578948</v>
      </c>
      <c r="BS33" s="120">
        <v>19</v>
      </c>
      <c r="BT33" s="2"/>
      <c r="BU33" s="3"/>
      <c r="BV33" s="3"/>
      <c r="BW33" s="3"/>
      <c r="BX33" s="3"/>
    </row>
    <row r="34" spans="1:76" ht="15">
      <c r="A34" s="64" t="s">
        <v>227</v>
      </c>
      <c r="B34" s="65"/>
      <c r="C34" s="65" t="s">
        <v>64</v>
      </c>
      <c r="D34" s="66">
        <v>165.57372118600318</v>
      </c>
      <c r="E34" s="68"/>
      <c r="F34" s="100" t="s">
        <v>574</v>
      </c>
      <c r="G34" s="65"/>
      <c r="H34" s="69" t="s">
        <v>227</v>
      </c>
      <c r="I34" s="70"/>
      <c r="J34" s="70"/>
      <c r="K34" s="69" t="s">
        <v>1445</v>
      </c>
      <c r="L34" s="73">
        <v>2248.805582378165</v>
      </c>
      <c r="M34" s="74">
        <v>5285.62841796875</v>
      </c>
      <c r="N34" s="74">
        <v>2064.4326171875</v>
      </c>
      <c r="O34" s="75"/>
      <c r="P34" s="76"/>
      <c r="Q34" s="76"/>
      <c r="R34" s="86"/>
      <c r="S34" s="48">
        <v>3</v>
      </c>
      <c r="T34" s="48">
        <v>11</v>
      </c>
      <c r="U34" s="49">
        <v>1052.333333</v>
      </c>
      <c r="V34" s="49">
        <v>0.006494</v>
      </c>
      <c r="W34" s="49">
        <v>0.026296</v>
      </c>
      <c r="X34" s="49">
        <v>4.149412</v>
      </c>
      <c r="Y34" s="49">
        <v>0.02727272727272727</v>
      </c>
      <c r="Z34" s="49">
        <v>0.09090909090909091</v>
      </c>
      <c r="AA34" s="71">
        <v>34</v>
      </c>
      <c r="AB34" s="71"/>
      <c r="AC34" s="72"/>
      <c r="AD34" s="78" t="s">
        <v>951</v>
      </c>
      <c r="AE34" s="78">
        <v>348</v>
      </c>
      <c r="AF34" s="78">
        <v>191</v>
      </c>
      <c r="AG34" s="78">
        <v>1124</v>
      </c>
      <c r="AH34" s="78">
        <v>1191</v>
      </c>
      <c r="AI34" s="78"/>
      <c r="AJ34" s="78"/>
      <c r="AK34" s="78"/>
      <c r="AL34" s="84" t="s">
        <v>1150</v>
      </c>
      <c r="AM34" s="78"/>
      <c r="AN34" s="80">
        <v>40941.8484837963</v>
      </c>
      <c r="AO34" s="84" t="s">
        <v>1217</v>
      </c>
      <c r="AP34" s="78" t="b">
        <v>1</v>
      </c>
      <c r="AQ34" s="78" t="b">
        <v>0</v>
      </c>
      <c r="AR34" s="78" t="b">
        <v>0</v>
      </c>
      <c r="AS34" s="78" t="s">
        <v>850</v>
      </c>
      <c r="AT34" s="78">
        <v>4</v>
      </c>
      <c r="AU34" s="84" t="s">
        <v>1248</v>
      </c>
      <c r="AV34" s="78" t="b">
        <v>0</v>
      </c>
      <c r="AW34" s="78" t="s">
        <v>1327</v>
      </c>
      <c r="AX34" s="84" t="s">
        <v>1359</v>
      </c>
      <c r="AY34" s="78" t="s">
        <v>66</v>
      </c>
      <c r="AZ34" s="78" t="str">
        <f>REPLACE(INDEX(GroupVertices[Group],MATCH(Vertices[[#This Row],[Vertex]],GroupVertices[Vertex],0)),1,1,"")</f>
        <v>3</v>
      </c>
      <c r="BA34" s="48"/>
      <c r="BB34" s="48"/>
      <c r="BC34" s="48"/>
      <c r="BD34" s="48"/>
      <c r="BE34" s="48" t="s">
        <v>1833</v>
      </c>
      <c r="BF34" s="48" t="s">
        <v>1840</v>
      </c>
      <c r="BG34" s="120" t="s">
        <v>1862</v>
      </c>
      <c r="BH34" s="120" t="s">
        <v>1875</v>
      </c>
      <c r="BI34" s="120" t="s">
        <v>1898</v>
      </c>
      <c r="BJ34" s="120" t="s">
        <v>1898</v>
      </c>
      <c r="BK34" s="120">
        <v>6</v>
      </c>
      <c r="BL34" s="123">
        <v>3.658536585365854</v>
      </c>
      <c r="BM34" s="120">
        <v>3</v>
      </c>
      <c r="BN34" s="123">
        <v>1.829268292682927</v>
      </c>
      <c r="BO34" s="120">
        <v>0</v>
      </c>
      <c r="BP34" s="123">
        <v>0</v>
      </c>
      <c r="BQ34" s="120">
        <v>155</v>
      </c>
      <c r="BR34" s="123">
        <v>94.51219512195122</v>
      </c>
      <c r="BS34" s="120">
        <v>164</v>
      </c>
      <c r="BT34" s="2"/>
      <c r="BU34" s="3"/>
      <c r="BV34" s="3"/>
      <c r="BW34" s="3"/>
      <c r="BX34" s="3"/>
    </row>
    <row r="35" spans="1:76" ht="15">
      <c r="A35" s="64" t="s">
        <v>250</v>
      </c>
      <c r="B35" s="65"/>
      <c r="C35" s="65" t="s">
        <v>64</v>
      </c>
      <c r="D35" s="66">
        <v>163.41067941552757</v>
      </c>
      <c r="E35" s="68"/>
      <c r="F35" s="100" t="s">
        <v>1280</v>
      </c>
      <c r="G35" s="65"/>
      <c r="H35" s="69" t="s">
        <v>250</v>
      </c>
      <c r="I35" s="70"/>
      <c r="J35" s="70"/>
      <c r="K35" s="69" t="s">
        <v>1446</v>
      </c>
      <c r="L35" s="73">
        <v>1</v>
      </c>
      <c r="M35" s="74">
        <v>6486.66357421875</v>
      </c>
      <c r="N35" s="74">
        <v>2788.529296875</v>
      </c>
      <c r="O35" s="75"/>
      <c r="P35" s="76"/>
      <c r="Q35" s="76"/>
      <c r="R35" s="86"/>
      <c r="S35" s="48">
        <v>1</v>
      </c>
      <c r="T35" s="48">
        <v>0</v>
      </c>
      <c r="U35" s="49">
        <v>0</v>
      </c>
      <c r="V35" s="49">
        <v>0.004348</v>
      </c>
      <c r="W35" s="49">
        <v>0.003092</v>
      </c>
      <c r="X35" s="49">
        <v>0.443916</v>
      </c>
      <c r="Y35" s="49">
        <v>0</v>
      </c>
      <c r="Z35" s="49">
        <v>0</v>
      </c>
      <c r="AA35" s="71">
        <v>35</v>
      </c>
      <c r="AB35" s="71"/>
      <c r="AC35" s="72"/>
      <c r="AD35" s="78" t="s">
        <v>952</v>
      </c>
      <c r="AE35" s="78">
        <v>28</v>
      </c>
      <c r="AF35" s="78">
        <v>76</v>
      </c>
      <c r="AG35" s="78">
        <v>370</v>
      </c>
      <c r="AH35" s="78">
        <v>466</v>
      </c>
      <c r="AI35" s="78"/>
      <c r="AJ35" s="78" t="s">
        <v>1033</v>
      </c>
      <c r="AK35" s="78" t="s">
        <v>1095</v>
      </c>
      <c r="AL35" s="78"/>
      <c r="AM35" s="78"/>
      <c r="AN35" s="80">
        <v>42079.49998842592</v>
      </c>
      <c r="AO35" s="84" t="s">
        <v>1218</v>
      </c>
      <c r="AP35" s="78" t="b">
        <v>0</v>
      </c>
      <c r="AQ35" s="78" t="b">
        <v>0</v>
      </c>
      <c r="AR35" s="78" t="b">
        <v>1</v>
      </c>
      <c r="AS35" s="78" t="s">
        <v>850</v>
      </c>
      <c r="AT35" s="78">
        <v>8</v>
      </c>
      <c r="AU35" s="84" t="s">
        <v>1248</v>
      </c>
      <c r="AV35" s="78" t="b">
        <v>0</v>
      </c>
      <c r="AW35" s="78" t="s">
        <v>1327</v>
      </c>
      <c r="AX35" s="84" t="s">
        <v>1360</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251</v>
      </c>
      <c r="B36" s="65"/>
      <c r="C36" s="65" t="s">
        <v>64</v>
      </c>
      <c r="D36" s="66">
        <v>162</v>
      </c>
      <c r="E36" s="68"/>
      <c r="F36" s="100" t="s">
        <v>1281</v>
      </c>
      <c r="G36" s="65"/>
      <c r="H36" s="69" t="s">
        <v>251</v>
      </c>
      <c r="I36" s="70"/>
      <c r="J36" s="70"/>
      <c r="K36" s="69" t="s">
        <v>1447</v>
      </c>
      <c r="L36" s="73">
        <v>1</v>
      </c>
      <c r="M36" s="74">
        <v>6497.076171875</v>
      </c>
      <c r="N36" s="74">
        <v>1377.1370849609375</v>
      </c>
      <c r="O36" s="75"/>
      <c r="P36" s="76"/>
      <c r="Q36" s="76"/>
      <c r="R36" s="86"/>
      <c r="S36" s="48">
        <v>1</v>
      </c>
      <c r="T36" s="48">
        <v>0</v>
      </c>
      <c r="U36" s="49">
        <v>0</v>
      </c>
      <c r="V36" s="49">
        <v>0.004348</v>
      </c>
      <c r="W36" s="49">
        <v>0.003092</v>
      </c>
      <c r="X36" s="49">
        <v>0.443916</v>
      </c>
      <c r="Y36" s="49">
        <v>0</v>
      </c>
      <c r="Z36" s="49">
        <v>0</v>
      </c>
      <c r="AA36" s="71">
        <v>36</v>
      </c>
      <c r="AB36" s="71"/>
      <c r="AC36" s="72"/>
      <c r="AD36" s="78" t="s">
        <v>953</v>
      </c>
      <c r="AE36" s="78">
        <v>10</v>
      </c>
      <c r="AF36" s="78">
        <v>1</v>
      </c>
      <c r="AG36" s="78">
        <v>235</v>
      </c>
      <c r="AH36" s="78">
        <v>2</v>
      </c>
      <c r="AI36" s="78"/>
      <c r="AJ36" s="78"/>
      <c r="AK36" s="78"/>
      <c r="AL36" s="78"/>
      <c r="AM36" s="78"/>
      <c r="AN36" s="80">
        <v>39999.80677083333</v>
      </c>
      <c r="AO36" s="78"/>
      <c r="AP36" s="78" t="b">
        <v>0</v>
      </c>
      <c r="AQ36" s="78" t="b">
        <v>0</v>
      </c>
      <c r="AR36" s="78" t="b">
        <v>0</v>
      </c>
      <c r="AS36" s="78" t="s">
        <v>850</v>
      </c>
      <c r="AT36" s="78">
        <v>0</v>
      </c>
      <c r="AU36" s="84" t="s">
        <v>1252</v>
      </c>
      <c r="AV36" s="78" t="b">
        <v>0</v>
      </c>
      <c r="AW36" s="78" t="s">
        <v>1327</v>
      </c>
      <c r="AX36" s="84" t="s">
        <v>1361</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228</v>
      </c>
      <c r="B37" s="65"/>
      <c r="C37" s="65" t="s">
        <v>64</v>
      </c>
      <c r="D37" s="66">
        <v>163.50472470989607</v>
      </c>
      <c r="E37" s="68"/>
      <c r="F37" s="100" t="s">
        <v>575</v>
      </c>
      <c r="G37" s="65"/>
      <c r="H37" s="69" t="s">
        <v>228</v>
      </c>
      <c r="I37" s="70"/>
      <c r="J37" s="70"/>
      <c r="K37" s="69" t="s">
        <v>1448</v>
      </c>
      <c r="L37" s="73">
        <v>1</v>
      </c>
      <c r="M37" s="74">
        <v>4073.666748046875</v>
      </c>
      <c r="N37" s="74">
        <v>2752.66943359375</v>
      </c>
      <c r="O37" s="75"/>
      <c r="P37" s="76"/>
      <c r="Q37" s="76"/>
      <c r="R37" s="86"/>
      <c r="S37" s="48">
        <v>2</v>
      </c>
      <c r="T37" s="48">
        <v>2</v>
      </c>
      <c r="U37" s="49">
        <v>0</v>
      </c>
      <c r="V37" s="49">
        <v>0.004854</v>
      </c>
      <c r="W37" s="49">
        <v>0.010455</v>
      </c>
      <c r="X37" s="49">
        <v>0.993599</v>
      </c>
      <c r="Y37" s="49">
        <v>1</v>
      </c>
      <c r="Z37" s="49">
        <v>0</v>
      </c>
      <c r="AA37" s="71">
        <v>37</v>
      </c>
      <c r="AB37" s="71"/>
      <c r="AC37" s="72"/>
      <c r="AD37" s="78" t="s">
        <v>954</v>
      </c>
      <c r="AE37" s="78">
        <v>214</v>
      </c>
      <c r="AF37" s="78">
        <v>81</v>
      </c>
      <c r="AG37" s="78">
        <v>364</v>
      </c>
      <c r="AH37" s="78">
        <v>1354</v>
      </c>
      <c r="AI37" s="78"/>
      <c r="AJ37" s="78" t="s">
        <v>1034</v>
      </c>
      <c r="AK37" s="78"/>
      <c r="AL37" s="78"/>
      <c r="AM37" s="78"/>
      <c r="AN37" s="80">
        <v>40044.91207175926</v>
      </c>
      <c r="AO37" s="78"/>
      <c r="AP37" s="78" t="b">
        <v>1</v>
      </c>
      <c r="AQ37" s="78" t="b">
        <v>0</v>
      </c>
      <c r="AR37" s="78" t="b">
        <v>1</v>
      </c>
      <c r="AS37" s="78" t="s">
        <v>850</v>
      </c>
      <c r="AT37" s="78">
        <v>1</v>
      </c>
      <c r="AU37" s="84" t="s">
        <v>1248</v>
      </c>
      <c r="AV37" s="78" t="b">
        <v>0</v>
      </c>
      <c r="AW37" s="78" t="s">
        <v>1327</v>
      </c>
      <c r="AX37" s="84" t="s">
        <v>1362</v>
      </c>
      <c r="AY37" s="78" t="s">
        <v>66</v>
      </c>
      <c r="AZ37" s="78" t="str">
        <f>REPLACE(INDEX(GroupVertices[Group],MATCH(Vertices[[#This Row],[Vertex]],GroupVertices[Vertex],0)),1,1,"")</f>
        <v>3</v>
      </c>
      <c r="BA37" s="48"/>
      <c r="BB37" s="48"/>
      <c r="BC37" s="48"/>
      <c r="BD37" s="48"/>
      <c r="BE37" s="48" t="s">
        <v>477</v>
      </c>
      <c r="BF37" s="48" t="s">
        <v>477</v>
      </c>
      <c r="BG37" s="120" t="s">
        <v>1863</v>
      </c>
      <c r="BH37" s="120" t="s">
        <v>1863</v>
      </c>
      <c r="BI37" s="120" t="s">
        <v>1899</v>
      </c>
      <c r="BJ37" s="120" t="s">
        <v>1899</v>
      </c>
      <c r="BK37" s="120">
        <v>2</v>
      </c>
      <c r="BL37" s="123">
        <v>6.666666666666667</v>
      </c>
      <c r="BM37" s="120">
        <v>2</v>
      </c>
      <c r="BN37" s="123">
        <v>6.666666666666667</v>
      </c>
      <c r="BO37" s="120">
        <v>0</v>
      </c>
      <c r="BP37" s="123">
        <v>0</v>
      </c>
      <c r="BQ37" s="120">
        <v>26</v>
      </c>
      <c r="BR37" s="123">
        <v>86.66666666666667</v>
      </c>
      <c r="BS37" s="120">
        <v>30</v>
      </c>
      <c r="BT37" s="2"/>
      <c r="BU37" s="3"/>
      <c r="BV37" s="3"/>
      <c r="BW37" s="3"/>
      <c r="BX37" s="3"/>
    </row>
    <row r="38" spans="1:76" ht="15">
      <c r="A38" s="64" t="s">
        <v>252</v>
      </c>
      <c r="B38" s="65"/>
      <c r="C38" s="65" t="s">
        <v>64</v>
      </c>
      <c r="D38" s="66">
        <v>195.10394361771372</v>
      </c>
      <c r="E38" s="68"/>
      <c r="F38" s="100" t="s">
        <v>1282</v>
      </c>
      <c r="G38" s="65"/>
      <c r="H38" s="69" t="s">
        <v>252</v>
      </c>
      <c r="I38" s="70"/>
      <c r="J38" s="70"/>
      <c r="K38" s="69" t="s">
        <v>1449</v>
      </c>
      <c r="L38" s="73">
        <v>1</v>
      </c>
      <c r="M38" s="74">
        <v>5772.47314453125</v>
      </c>
      <c r="N38" s="74">
        <v>3776.093017578125</v>
      </c>
      <c r="O38" s="75"/>
      <c r="P38" s="76"/>
      <c r="Q38" s="76"/>
      <c r="R38" s="86"/>
      <c r="S38" s="48">
        <v>1</v>
      </c>
      <c r="T38" s="48">
        <v>0</v>
      </c>
      <c r="U38" s="49">
        <v>0</v>
      </c>
      <c r="V38" s="49">
        <v>0.004348</v>
      </c>
      <c r="W38" s="49">
        <v>0.003092</v>
      </c>
      <c r="X38" s="49">
        <v>0.443916</v>
      </c>
      <c r="Y38" s="49">
        <v>0</v>
      </c>
      <c r="Z38" s="49">
        <v>0</v>
      </c>
      <c r="AA38" s="71">
        <v>38</v>
      </c>
      <c r="AB38" s="71"/>
      <c r="AC38" s="72"/>
      <c r="AD38" s="78" t="s">
        <v>955</v>
      </c>
      <c r="AE38" s="78">
        <v>446</v>
      </c>
      <c r="AF38" s="78">
        <v>1761</v>
      </c>
      <c r="AG38" s="78">
        <v>1846</v>
      </c>
      <c r="AH38" s="78">
        <v>4654</v>
      </c>
      <c r="AI38" s="78"/>
      <c r="AJ38" s="78" t="s">
        <v>1035</v>
      </c>
      <c r="AK38" s="78" t="s">
        <v>1096</v>
      </c>
      <c r="AL38" s="84" t="s">
        <v>1151</v>
      </c>
      <c r="AM38" s="78"/>
      <c r="AN38" s="80">
        <v>41030.88391203704</v>
      </c>
      <c r="AO38" s="84" t="s">
        <v>1219</v>
      </c>
      <c r="AP38" s="78" t="b">
        <v>0</v>
      </c>
      <c r="AQ38" s="78" t="b">
        <v>0</v>
      </c>
      <c r="AR38" s="78" t="b">
        <v>1</v>
      </c>
      <c r="AS38" s="78" t="s">
        <v>850</v>
      </c>
      <c r="AT38" s="78">
        <v>40</v>
      </c>
      <c r="AU38" s="84" t="s">
        <v>1253</v>
      </c>
      <c r="AV38" s="78" t="b">
        <v>0</v>
      </c>
      <c r="AW38" s="78" t="s">
        <v>1327</v>
      </c>
      <c r="AX38" s="84" t="s">
        <v>1363</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253</v>
      </c>
      <c r="B39" s="65"/>
      <c r="C39" s="65" t="s">
        <v>64</v>
      </c>
      <c r="D39" s="66">
        <v>162.26332682423183</v>
      </c>
      <c r="E39" s="68"/>
      <c r="F39" s="100" t="s">
        <v>1283</v>
      </c>
      <c r="G39" s="65"/>
      <c r="H39" s="69" t="s">
        <v>253</v>
      </c>
      <c r="I39" s="70"/>
      <c r="J39" s="70"/>
      <c r="K39" s="69" t="s">
        <v>1450</v>
      </c>
      <c r="L39" s="73">
        <v>1</v>
      </c>
      <c r="M39" s="74">
        <v>4798.82666015625</v>
      </c>
      <c r="N39" s="74">
        <v>352.9058837890625</v>
      </c>
      <c r="O39" s="75"/>
      <c r="P39" s="76"/>
      <c r="Q39" s="76"/>
      <c r="R39" s="86"/>
      <c r="S39" s="48">
        <v>1</v>
      </c>
      <c r="T39" s="48">
        <v>0</v>
      </c>
      <c r="U39" s="49">
        <v>0</v>
      </c>
      <c r="V39" s="49">
        <v>0.004348</v>
      </c>
      <c r="W39" s="49">
        <v>0.003092</v>
      </c>
      <c r="X39" s="49">
        <v>0.443916</v>
      </c>
      <c r="Y39" s="49">
        <v>0</v>
      </c>
      <c r="Z39" s="49">
        <v>0</v>
      </c>
      <c r="AA39" s="71">
        <v>39</v>
      </c>
      <c r="AB39" s="71"/>
      <c r="AC39" s="72"/>
      <c r="AD39" s="78" t="s">
        <v>956</v>
      </c>
      <c r="AE39" s="78">
        <v>24</v>
      </c>
      <c r="AF39" s="78">
        <v>15</v>
      </c>
      <c r="AG39" s="78">
        <v>13</v>
      </c>
      <c r="AH39" s="78">
        <v>2</v>
      </c>
      <c r="AI39" s="78"/>
      <c r="AJ39" s="78" t="s">
        <v>1036</v>
      </c>
      <c r="AK39" s="78" t="s">
        <v>1097</v>
      </c>
      <c r="AL39" s="84" t="s">
        <v>1152</v>
      </c>
      <c r="AM39" s="78"/>
      <c r="AN39" s="80">
        <v>41949.792025462964</v>
      </c>
      <c r="AO39" s="84" t="s">
        <v>1220</v>
      </c>
      <c r="AP39" s="78" t="b">
        <v>0</v>
      </c>
      <c r="AQ39" s="78" t="b">
        <v>0</v>
      </c>
      <c r="AR39" s="78" t="b">
        <v>0</v>
      </c>
      <c r="AS39" s="78" t="s">
        <v>850</v>
      </c>
      <c r="AT39" s="78">
        <v>0</v>
      </c>
      <c r="AU39" s="84" t="s">
        <v>1251</v>
      </c>
      <c r="AV39" s="78" t="b">
        <v>0</v>
      </c>
      <c r="AW39" s="78" t="s">
        <v>1327</v>
      </c>
      <c r="AX39" s="84" t="s">
        <v>1364</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254</v>
      </c>
      <c r="B40" s="65"/>
      <c r="C40" s="65" t="s">
        <v>64</v>
      </c>
      <c r="D40" s="66">
        <v>162.22570870648443</v>
      </c>
      <c r="E40" s="68"/>
      <c r="F40" s="100" t="s">
        <v>1284</v>
      </c>
      <c r="G40" s="65"/>
      <c r="H40" s="69" t="s">
        <v>254</v>
      </c>
      <c r="I40" s="70"/>
      <c r="J40" s="70"/>
      <c r="K40" s="69" t="s">
        <v>1451</v>
      </c>
      <c r="L40" s="73">
        <v>1</v>
      </c>
      <c r="M40" s="74">
        <v>5798.1865234375</v>
      </c>
      <c r="N40" s="74">
        <v>367.82568359375</v>
      </c>
      <c r="O40" s="75"/>
      <c r="P40" s="76"/>
      <c r="Q40" s="76"/>
      <c r="R40" s="86"/>
      <c r="S40" s="48">
        <v>1</v>
      </c>
      <c r="T40" s="48">
        <v>0</v>
      </c>
      <c r="U40" s="49">
        <v>0</v>
      </c>
      <c r="V40" s="49">
        <v>0.004348</v>
      </c>
      <c r="W40" s="49">
        <v>0.003092</v>
      </c>
      <c r="X40" s="49">
        <v>0.443916</v>
      </c>
      <c r="Y40" s="49">
        <v>0</v>
      </c>
      <c r="Z40" s="49">
        <v>0</v>
      </c>
      <c r="AA40" s="71">
        <v>40</v>
      </c>
      <c r="AB40" s="71"/>
      <c r="AC40" s="72"/>
      <c r="AD40" s="78" t="s">
        <v>254</v>
      </c>
      <c r="AE40" s="78">
        <v>18</v>
      </c>
      <c r="AF40" s="78">
        <v>13</v>
      </c>
      <c r="AG40" s="78">
        <v>5</v>
      </c>
      <c r="AH40" s="78">
        <v>2</v>
      </c>
      <c r="AI40" s="78">
        <v>-32400</v>
      </c>
      <c r="AJ40" s="78" t="s">
        <v>1037</v>
      </c>
      <c r="AK40" s="78" t="s">
        <v>1098</v>
      </c>
      <c r="AL40" s="78"/>
      <c r="AM40" s="78" t="s">
        <v>1188</v>
      </c>
      <c r="AN40" s="80">
        <v>39443.31586805556</v>
      </c>
      <c r="AO40" s="78"/>
      <c r="AP40" s="78" t="b">
        <v>1</v>
      </c>
      <c r="AQ40" s="78" t="b">
        <v>1</v>
      </c>
      <c r="AR40" s="78" t="b">
        <v>0</v>
      </c>
      <c r="AS40" s="78" t="s">
        <v>850</v>
      </c>
      <c r="AT40" s="78">
        <v>0</v>
      </c>
      <c r="AU40" s="84" t="s">
        <v>1254</v>
      </c>
      <c r="AV40" s="78" t="b">
        <v>0</v>
      </c>
      <c r="AW40" s="78" t="s">
        <v>1327</v>
      </c>
      <c r="AX40" s="84" t="s">
        <v>1365</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255</v>
      </c>
      <c r="B41" s="65"/>
      <c r="C41" s="65" t="s">
        <v>64</v>
      </c>
      <c r="D41" s="66">
        <v>162.39499023634772</v>
      </c>
      <c r="E41" s="68"/>
      <c r="F41" s="100" t="s">
        <v>1285</v>
      </c>
      <c r="G41" s="65"/>
      <c r="H41" s="69" t="s">
        <v>255</v>
      </c>
      <c r="I41" s="70"/>
      <c r="J41" s="70"/>
      <c r="K41" s="69" t="s">
        <v>1452</v>
      </c>
      <c r="L41" s="73">
        <v>90.00085528478841</v>
      </c>
      <c r="M41" s="74">
        <v>7216.19091796875</v>
      </c>
      <c r="N41" s="74">
        <v>352.9058837890625</v>
      </c>
      <c r="O41" s="75"/>
      <c r="P41" s="76"/>
      <c r="Q41" s="76"/>
      <c r="R41" s="86"/>
      <c r="S41" s="48">
        <v>2</v>
      </c>
      <c r="T41" s="48">
        <v>0</v>
      </c>
      <c r="U41" s="49">
        <v>41.666667</v>
      </c>
      <c r="V41" s="49">
        <v>0.004545</v>
      </c>
      <c r="W41" s="49">
        <v>0.004651</v>
      </c>
      <c r="X41" s="49">
        <v>0.79879</v>
      </c>
      <c r="Y41" s="49">
        <v>0</v>
      </c>
      <c r="Z41" s="49">
        <v>0</v>
      </c>
      <c r="AA41" s="71">
        <v>41</v>
      </c>
      <c r="AB41" s="71"/>
      <c r="AC41" s="72"/>
      <c r="AD41" s="78" t="s">
        <v>957</v>
      </c>
      <c r="AE41" s="78">
        <v>9</v>
      </c>
      <c r="AF41" s="78">
        <v>22</v>
      </c>
      <c r="AG41" s="78">
        <v>34</v>
      </c>
      <c r="AH41" s="78">
        <v>0</v>
      </c>
      <c r="AI41" s="78"/>
      <c r="AJ41" s="78"/>
      <c r="AK41" s="78" t="s">
        <v>1082</v>
      </c>
      <c r="AL41" s="84" t="s">
        <v>1153</v>
      </c>
      <c r="AM41" s="78"/>
      <c r="AN41" s="80">
        <v>40671.74979166667</v>
      </c>
      <c r="AO41" s="78"/>
      <c r="AP41" s="78" t="b">
        <v>0</v>
      </c>
      <c r="AQ41" s="78" t="b">
        <v>0</v>
      </c>
      <c r="AR41" s="78" t="b">
        <v>0</v>
      </c>
      <c r="AS41" s="78" t="s">
        <v>850</v>
      </c>
      <c r="AT41" s="78">
        <v>0</v>
      </c>
      <c r="AU41" s="84" t="s">
        <v>1255</v>
      </c>
      <c r="AV41" s="78" t="b">
        <v>0</v>
      </c>
      <c r="AW41" s="78" t="s">
        <v>1327</v>
      </c>
      <c r="AX41" s="84" t="s">
        <v>1366</v>
      </c>
      <c r="AY41" s="78" t="s">
        <v>65</v>
      </c>
      <c r="AZ41" s="78" t="str">
        <f>REPLACE(INDEX(GroupVertices[Group],MATCH(Vertices[[#This Row],[Vertex]],GroupVertices[Vertex],0)),1,1,"")</f>
        <v>6</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229</v>
      </c>
      <c r="B42" s="65"/>
      <c r="C42" s="65" t="s">
        <v>64</v>
      </c>
      <c r="D42" s="66">
        <v>164.38875047696</v>
      </c>
      <c r="E42" s="68"/>
      <c r="F42" s="100" t="s">
        <v>576</v>
      </c>
      <c r="G42" s="65"/>
      <c r="H42" s="69" t="s">
        <v>229</v>
      </c>
      <c r="I42" s="70"/>
      <c r="J42" s="70"/>
      <c r="K42" s="69" t="s">
        <v>1453</v>
      </c>
      <c r="L42" s="73">
        <v>1</v>
      </c>
      <c r="M42" s="74">
        <v>4773.29150390625</v>
      </c>
      <c r="N42" s="74">
        <v>3760.907470703125</v>
      </c>
      <c r="O42" s="75"/>
      <c r="P42" s="76"/>
      <c r="Q42" s="76"/>
      <c r="R42" s="86"/>
      <c r="S42" s="48">
        <v>2</v>
      </c>
      <c r="T42" s="48">
        <v>1</v>
      </c>
      <c r="U42" s="49">
        <v>0</v>
      </c>
      <c r="V42" s="49">
        <v>0.004348</v>
      </c>
      <c r="W42" s="49">
        <v>0.003504</v>
      </c>
      <c r="X42" s="49">
        <v>0.772028</v>
      </c>
      <c r="Y42" s="49">
        <v>0</v>
      </c>
      <c r="Z42" s="49">
        <v>0</v>
      </c>
      <c r="AA42" s="71">
        <v>42</v>
      </c>
      <c r="AB42" s="71"/>
      <c r="AC42" s="72"/>
      <c r="AD42" s="78" t="s">
        <v>958</v>
      </c>
      <c r="AE42" s="78">
        <v>42</v>
      </c>
      <c r="AF42" s="78">
        <v>128</v>
      </c>
      <c r="AG42" s="78">
        <v>70</v>
      </c>
      <c r="AH42" s="78">
        <v>9</v>
      </c>
      <c r="AI42" s="78"/>
      <c r="AJ42" s="78" t="s">
        <v>1038</v>
      </c>
      <c r="AK42" s="78" t="s">
        <v>871</v>
      </c>
      <c r="AL42" s="78"/>
      <c r="AM42" s="78"/>
      <c r="AN42" s="80">
        <v>41065.86788194445</v>
      </c>
      <c r="AO42" s="78"/>
      <c r="AP42" s="78" t="b">
        <v>1</v>
      </c>
      <c r="AQ42" s="78" t="b">
        <v>0</v>
      </c>
      <c r="AR42" s="78" t="b">
        <v>0</v>
      </c>
      <c r="AS42" s="78" t="s">
        <v>850</v>
      </c>
      <c r="AT42" s="78">
        <v>0</v>
      </c>
      <c r="AU42" s="84" t="s">
        <v>1248</v>
      </c>
      <c r="AV42" s="78" t="b">
        <v>0</v>
      </c>
      <c r="AW42" s="78" t="s">
        <v>1327</v>
      </c>
      <c r="AX42" s="84" t="s">
        <v>1367</v>
      </c>
      <c r="AY42" s="78" t="s">
        <v>66</v>
      </c>
      <c r="AZ42" s="78" t="str">
        <f>REPLACE(INDEX(GroupVertices[Group],MATCH(Vertices[[#This Row],[Vertex]],GroupVertices[Vertex],0)),1,1,"")</f>
        <v>3</v>
      </c>
      <c r="BA42" s="48"/>
      <c r="BB42" s="48"/>
      <c r="BC42" s="48"/>
      <c r="BD42" s="48"/>
      <c r="BE42" s="48" t="s">
        <v>477</v>
      </c>
      <c r="BF42" s="48" t="s">
        <v>477</v>
      </c>
      <c r="BG42" s="120" t="s">
        <v>1864</v>
      </c>
      <c r="BH42" s="120" t="s">
        <v>1864</v>
      </c>
      <c r="BI42" s="120" t="s">
        <v>1900</v>
      </c>
      <c r="BJ42" s="120" t="s">
        <v>1900</v>
      </c>
      <c r="BK42" s="120">
        <v>1</v>
      </c>
      <c r="BL42" s="123">
        <v>6.666666666666667</v>
      </c>
      <c r="BM42" s="120">
        <v>0</v>
      </c>
      <c r="BN42" s="123">
        <v>0</v>
      </c>
      <c r="BO42" s="120">
        <v>0</v>
      </c>
      <c r="BP42" s="123">
        <v>0</v>
      </c>
      <c r="BQ42" s="120">
        <v>14</v>
      </c>
      <c r="BR42" s="123">
        <v>93.33333333333333</v>
      </c>
      <c r="BS42" s="120">
        <v>15</v>
      </c>
      <c r="BT42" s="2"/>
      <c r="BU42" s="3"/>
      <c r="BV42" s="3"/>
      <c r="BW42" s="3"/>
      <c r="BX42" s="3"/>
    </row>
    <row r="43" spans="1:76" ht="15">
      <c r="A43" s="64" t="s">
        <v>230</v>
      </c>
      <c r="B43" s="65"/>
      <c r="C43" s="65" t="s">
        <v>64</v>
      </c>
      <c r="D43" s="66">
        <v>174.65849662200077</v>
      </c>
      <c r="E43" s="68"/>
      <c r="F43" s="100" t="s">
        <v>577</v>
      </c>
      <c r="G43" s="65"/>
      <c r="H43" s="69" t="s">
        <v>230</v>
      </c>
      <c r="I43" s="70"/>
      <c r="J43" s="70"/>
      <c r="K43" s="69" t="s">
        <v>1454</v>
      </c>
      <c r="L43" s="73">
        <v>1</v>
      </c>
      <c r="M43" s="74">
        <v>4084.8876953125</v>
      </c>
      <c r="N43" s="74">
        <v>1340.794677734375</v>
      </c>
      <c r="O43" s="75"/>
      <c r="P43" s="76"/>
      <c r="Q43" s="76"/>
      <c r="R43" s="86"/>
      <c r="S43" s="48">
        <v>1</v>
      </c>
      <c r="T43" s="48">
        <v>1</v>
      </c>
      <c r="U43" s="49">
        <v>0</v>
      </c>
      <c r="V43" s="49">
        <v>0.004854</v>
      </c>
      <c r="W43" s="49">
        <v>0.009226</v>
      </c>
      <c r="X43" s="49">
        <v>0.712079</v>
      </c>
      <c r="Y43" s="49">
        <v>1</v>
      </c>
      <c r="Z43" s="49">
        <v>0</v>
      </c>
      <c r="AA43" s="71">
        <v>43</v>
      </c>
      <c r="AB43" s="71"/>
      <c r="AC43" s="72"/>
      <c r="AD43" s="78" t="s">
        <v>959</v>
      </c>
      <c r="AE43" s="78">
        <v>521</v>
      </c>
      <c r="AF43" s="78">
        <v>674</v>
      </c>
      <c r="AG43" s="78">
        <v>1556</v>
      </c>
      <c r="AH43" s="78">
        <v>1659</v>
      </c>
      <c r="AI43" s="78"/>
      <c r="AJ43" s="78" t="s">
        <v>1039</v>
      </c>
      <c r="AK43" s="78" t="s">
        <v>1099</v>
      </c>
      <c r="AL43" s="84" t="s">
        <v>1154</v>
      </c>
      <c r="AM43" s="78"/>
      <c r="AN43" s="80">
        <v>41801.09447916667</v>
      </c>
      <c r="AO43" s="84" t="s">
        <v>1221</v>
      </c>
      <c r="AP43" s="78" t="b">
        <v>0</v>
      </c>
      <c r="AQ43" s="78" t="b">
        <v>0</v>
      </c>
      <c r="AR43" s="78" t="b">
        <v>1</v>
      </c>
      <c r="AS43" s="78" t="s">
        <v>850</v>
      </c>
      <c r="AT43" s="78">
        <v>4</v>
      </c>
      <c r="AU43" s="84" t="s">
        <v>1248</v>
      </c>
      <c r="AV43" s="78" t="b">
        <v>0</v>
      </c>
      <c r="AW43" s="78" t="s">
        <v>1327</v>
      </c>
      <c r="AX43" s="84" t="s">
        <v>1368</v>
      </c>
      <c r="AY43" s="78" t="s">
        <v>66</v>
      </c>
      <c r="AZ43" s="78" t="str">
        <f>REPLACE(INDEX(GroupVertices[Group],MATCH(Vertices[[#This Row],[Vertex]],GroupVertices[Vertex],0)),1,1,"")</f>
        <v>3</v>
      </c>
      <c r="BA43" s="48"/>
      <c r="BB43" s="48"/>
      <c r="BC43" s="48"/>
      <c r="BD43" s="48"/>
      <c r="BE43" s="48" t="s">
        <v>477</v>
      </c>
      <c r="BF43" s="48" t="s">
        <v>477</v>
      </c>
      <c r="BG43" s="120" t="s">
        <v>1865</v>
      </c>
      <c r="BH43" s="120" t="s">
        <v>1876</v>
      </c>
      <c r="BI43" s="120" t="s">
        <v>1901</v>
      </c>
      <c r="BJ43" s="120" t="s">
        <v>1901</v>
      </c>
      <c r="BK43" s="120">
        <v>3</v>
      </c>
      <c r="BL43" s="123">
        <v>3.9473684210526314</v>
      </c>
      <c r="BM43" s="120">
        <v>0</v>
      </c>
      <c r="BN43" s="123">
        <v>0</v>
      </c>
      <c r="BO43" s="120">
        <v>0</v>
      </c>
      <c r="BP43" s="123">
        <v>0</v>
      </c>
      <c r="BQ43" s="120">
        <v>73</v>
      </c>
      <c r="BR43" s="123">
        <v>96.05263157894737</v>
      </c>
      <c r="BS43" s="120">
        <v>76</v>
      </c>
      <c r="BT43" s="2"/>
      <c r="BU43" s="3"/>
      <c r="BV43" s="3"/>
      <c r="BW43" s="3"/>
      <c r="BX43" s="3"/>
    </row>
    <row r="44" spans="1:76" ht="15">
      <c r="A44" s="64" t="s">
        <v>256</v>
      </c>
      <c r="B44" s="65"/>
      <c r="C44" s="65" t="s">
        <v>64</v>
      </c>
      <c r="D44" s="66">
        <v>183.61160864588243</v>
      </c>
      <c r="E44" s="68"/>
      <c r="F44" s="100" t="s">
        <v>1286</v>
      </c>
      <c r="G44" s="65"/>
      <c r="H44" s="69" t="s">
        <v>256</v>
      </c>
      <c r="I44" s="70"/>
      <c r="J44" s="70"/>
      <c r="K44" s="69" t="s">
        <v>1455</v>
      </c>
      <c r="L44" s="73">
        <v>1</v>
      </c>
      <c r="M44" s="74">
        <v>565.1917114257812</v>
      </c>
      <c r="N44" s="74">
        <v>2237.410400390625</v>
      </c>
      <c r="O44" s="75"/>
      <c r="P44" s="76"/>
      <c r="Q44" s="76"/>
      <c r="R44" s="86"/>
      <c r="S44" s="48">
        <v>1</v>
      </c>
      <c r="T44" s="48">
        <v>0</v>
      </c>
      <c r="U44" s="49">
        <v>0</v>
      </c>
      <c r="V44" s="49">
        <v>0.005464</v>
      </c>
      <c r="W44" s="49">
        <v>0.011979</v>
      </c>
      <c r="X44" s="49">
        <v>0.44894</v>
      </c>
      <c r="Y44" s="49">
        <v>0</v>
      </c>
      <c r="Z44" s="49">
        <v>0</v>
      </c>
      <c r="AA44" s="71">
        <v>44</v>
      </c>
      <c r="AB44" s="71"/>
      <c r="AC44" s="72"/>
      <c r="AD44" s="78" t="s">
        <v>960</v>
      </c>
      <c r="AE44" s="78">
        <v>69</v>
      </c>
      <c r="AF44" s="78">
        <v>1150</v>
      </c>
      <c r="AG44" s="78">
        <v>1285</v>
      </c>
      <c r="AH44" s="78">
        <v>136</v>
      </c>
      <c r="AI44" s="78"/>
      <c r="AJ44" s="78"/>
      <c r="AK44" s="78" t="s">
        <v>1100</v>
      </c>
      <c r="AL44" s="84" t="s">
        <v>1155</v>
      </c>
      <c r="AM44" s="78"/>
      <c r="AN44" s="80">
        <v>41676.688414351855</v>
      </c>
      <c r="AO44" s="78"/>
      <c r="AP44" s="78" t="b">
        <v>1</v>
      </c>
      <c r="AQ44" s="78" t="b">
        <v>0</v>
      </c>
      <c r="AR44" s="78" t="b">
        <v>1</v>
      </c>
      <c r="AS44" s="78" t="s">
        <v>850</v>
      </c>
      <c r="AT44" s="78">
        <v>22</v>
      </c>
      <c r="AU44" s="84" t="s">
        <v>1248</v>
      </c>
      <c r="AV44" s="78" t="b">
        <v>0</v>
      </c>
      <c r="AW44" s="78" t="s">
        <v>1327</v>
      </c>
      <c r="AX44" s="84" t="s">
        <v>1369</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257</v>
      </c>
      <c r="B45" s="65"/>
      <c r="C45" s="65" t="s">
        <v>64</v>
      </c>
      <c r="D45" s="66">
        <v>163.6551971808857</v>
      </c>
      <c r="E45" s="68"/>
      <c r="F45" s="100" t="s">
        <v>1287</v>
      </c>
      <c r="G45" s="65"/>
      <c r="H45" s="69" t="s">
        <v>257</v>
      </c>
      <c r="I45" s="70"/>
      <c r="J45" s="70"/>
      <c r="K45" s="69" t="s">
        <v>1456</v>
      </c>
      <c r="L45" s="73">
        <v>1</v>
      </c>
      <c r="M45" s="74">
        <v>3606.42431640625</v>
      </c>
      <c r="N45" s="74">
        <v>7476.005859375</v>
      </c>
      <c r="O45" s="75"/>
      <c r="P45" s="76"/>
      <c r="Q45" s="76"/>
      <c r="R45" s="86"/>
      <c r="S45" s="48">
        <v>1</v>
      </c>
      <c r="T45" s="48">
        <v>0</v>
      </c>
      <c r="U45" s="49">
        <v>0</v>
      </c>
      <c r="V45" s="49">
        <v>0.005464</v>
      </c>
      <c r="W45" s="49">
        <v>0.011979</v>
      </c>
      <c r="X45" s="49">
        <v>0.44894</v>
      </c>
      <c r="Y45" s="49">
        <v>0</v>
      </c>
      <c r="Z45" s="49">
        <v>0</v>
      </c>
      <c r="AA45" s="71">
        <v>45</v>
      </c>
      <c r="AB45" s="71"/>
      <c r="AC45" s="72"/>
      <c r="AD45" s="78" t="s">
        <v>961</v>
      </c>
      <c r="AE45" s="78">
        <v>92</v>
      </c>
      <c r="AF45" s="78">
        <v>89</v>
      </c>
      <c r="AG45" s="78">
        <v>245</v>
      </c>
      <c r="AH45" s="78">
        <v>757</v>
      </c>
      <c r="AI45" s="78"/>
      <c r="AJ45" s="78" t="s">
        <v>1040</v>
      </c>
      <c r="AK45" s="78"/>
      <c r="AL45" s="78"/>
      <c r="AM45" s="78"/>
      <c r="AN45" s="80">
        <v>41478.45763888889</v>
      </c>
      <c r="AO45" s="78"/>
      <c r="AP45" s="78" t="b">
        <v>1</v>
      </c>
      <c r="AQ45" s="78" t="b">
        <v>0</v>
      </c>
      <c r="AR45" s="78" t="b">
        <v>1</v>
      </c>
      <c r="AS45" s="78" t="s">
        <v>850</v>
      </c>
      <c r="AT45" s="78">
        <v>0</v>
      </c>
      <c r="AU45" s="84" t="s">
        <v>1248</v>
      </c>
      <c r="AV45" s="78" t="b">
        <v>0</v>
      </c>
      <c r="AW45" s="78" t="s">
        <v>1327</v>
      </c>
      <c r="AX45" s="84" t="s">
        <v>1370</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258</v>
      </c>
      <c r="B46" s="65"/>
      <c r="C46" s="65" t="s">
        <v>64</v>
      </c>
      <c r="D46" s="66">
        <v>199.65573586514938</v>
      </c>
      <c r="E46" s="68"/>
      <c r="F46" s="100" t="s">
        <v>1288</v>
      </c>
      <c r="G46" s="65"/>
      <c r="H46" s="69" t="s">
        <v>258</v>
      </c>
      <c r="I46" s="70"/>
      <c r="J46" s="70"/>
      <c r="K46" s="69" t="s">
        <v>1457</v>
      </c>
      <c r="L46" s="73">
        <v>1</v>
      </c>
      <c r="M46" s="74">
        <v>3091.94873046875</v>
      </c>
      <c r="N46" s="74">
        <v>5809.69921875</v>
      </c>
      <c r="O46" s="75"/>
      <c r="P46" s="76"/>
      <c r="Q46" s="76"/>
      <c r="R46" s="86"/>
      <c r="S46" s="48">
        <v>1</v>
      </c>
      <c r="T46" s="48">
        <v>0</v>
      </c>
      <c r="U46" s="49">
        <v>0</v>
      </c>
      <c r="V46" s="49">
        <v>0.005464</v>
      </c>
      <c r="W46" s="49">
        <v>0.011979</v>
      </c>
      <c r="X46" s="49">
        <v>0.44894</v>
      </c>
      <c r="Y46" s="49">
        <v>0</v>
      </c>
      <c r="Z46" s="49">
        <v>0</v>
      </c>
      <c r="AA46" s="71">
        <v>46</v>
      </c>
      <c r="AB46" s="71"/>
      <c r="AC46" s="72"/>
      <c r="AD46" s="78" t="s">
        <v>962</v>
      </c>
      <c r="AE46" s="78">
        <v>231</v>
      </c>
      <c r="AF46" s="78">
        <v>2003</v>
      </c>
      <c r="AG46" s="78">
        <v>19130</v>
      </c>
      <c r="AH46" s="78">
        <v>20912</v>
      </c>
      <c r="AI46" s="78"/>
      <c r="AJ46" s="78" t="s">
        <v>1041</v>
      </c>
      <c r="AK46" s="78"/>
      <c r="AL46" s="84" t="s">
        <v>1156</v>
      </c>
      <c r="AM46" s="78"/>
      <c r="AN46" s="80">
        <v>42058.83425925926</v>
      </c>
      <c r="AO46" s="78"/>
      <c r="AP46" s="78" t="b">
        <v>1</v>
      </c>
      <c r="AQ46" s="78" t="b">
        <v>0</v>
      </c>
      <c r="AR46" s="78" t="b">
        <v>1</v>
      </c>
      <c r="AS46" s="78" t="s">
        <v>850</v>
      </c>
      <c r="AT46" s="78">
        <v>15</v>
      </c>
      <c r="AU46" s="84" t="s">
        <v>1248</v>
      </c>
      <c r="AV46" s="78" t="b">
        <v>0</v>
      </c>
      <c r="AW46" s="78" t="s">
        <v>1327</v>
      </c>
      <c r="AX46" s="84" t="s">
        <v>1371</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259</v>
      </c>
      <c r="B47" s="65"/>
      <c r="C47" s="65" t="s">
        <v>64</v>
      </c>
      <c r="D47" s="66">
        <v>168.37627095818465</v>
      </c>
      <c r="E47" s="68"/>
      <c r="F47" s="100" t="s">
        <v>1289</v>
      </c>
      <c r="G47" s="65"/>
      <c r="H47" s="69" t="s">
        <v>259</v>
      </c>
      <c r="I47" s="70"/>
      <c r="J47" s="70"/>
      <c r="K47" s="69" t="s">
        <v>1458</v>
      </c>
      <c r="L47" s="73">
        <v>1</v>
      </c>
      <c r="M47" s="74">
        <v>3878.75439453125</v>
      </c>
      <c r="N47" s="74">
        <v>4843.560546875</v>
      </c>
      <c r="O47" s="75"/>
      <c r="P47" s="76"/>
      <c r="Q47" s="76"/>
      <c r="R47" s="86"/>
      <c r="S47" s="48">
        <v>1</v>
      </c>
      <c r="T47" s="48">
        <v>0</v>
      </c>
      <c r="U47" s="49">
        <v>0</v>
      </c>
      <c r="V47" s="49">
        <v>0.005464</v>
      </c>
      <c r="W47" s="49">
        <v>0.011979</v>
      </c>
      <c r="X47" s="49">
        <v>0.44894</v>
      </c>
      <c r="Y47" s="49">
        <v>0</v>
      </c>
      <c r="Z47" s="49">
        <v>0</v>
      </c>
      <c r="AA47" s="71">
        <v>47</v>
      </c>
      <c r="AB47" s="71"/>
      <c r="AC47" s="72"/>
      <c r="AD47" s="78" t="s">
        <v>963</v>
      </c>
      <c r="AE47" s="78">
        <v>33</v>
      </c>
      <c r="AF47" s="78">
        <v>340</v>
      </c>
      <c r="AG47" s="78">
        <v>1268</v>
      </c>
      <c r="AH47" s="78">
        <v>314</v>
      </c>
      <c r="AI47" s="78"/>
      <c r="AJ47" s="78"/>
      <c r="AK47" s="78" t="s">
        <v>1101</v>
      </c>
      <c r="AL47" s="84" t="s">
        <v>1157</v>
      </c>
      <c r="AM47" s="78"/>
      <c r="AN47" s="80">
        <v>42282.50356481481</v>
      </c>
      <c r="AO47" s="84" t="s">
        <v>1222</v>
      </c>
      <c r="AP47" s="78" t="b">
        <v>0</v>
      </c>
      <c r="AQ47" s="78" t="b">
        <v>0</v>
      </c>
      <c r="AR47" s="78" t="b">
        <v>1</v>
      </c>
      <c r="AS47" s="78" t="s">
        <v>850</v>
      </c>
      <c r="AT47" s="78">
        <v>3</v>
      </c>
      <c r="AU47" s="84" t="s">
        <v>1256</v>
      </c>
      <c r="AV47" s="78" t="b">
        <v>0</v>
      </c>
      <c r="AW47" s="78" t="s">
        <v>1327</v>
      </c>
      <c r="AX47" s="84" t="s">
        <v>1372</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260</v>
      </c>
      <c r="B48" s="65"/>
      <c r="C48" s="65" t="s">
        <v>64</v>
      </c>
      <c r="D48" s="66">
        <v>162.188090588737</v>
      </c>
      <c r="E48" s="68"/>
      <c r="F48" s="100" t="s">
        <v>1290</v>
      </c>
      <c r="G48" s="65"/>
      <c r="H48" s="69" t="s">
        <v>260</v>
      </c>
      <c r="I48" s="70"/>
      <c r="J48" s="70"/>
      <c r="K48" s="69" t="s">
        <v>1459</v>
      </c>
      <c r="L48" s="73">
        <v>1</v>
      </c>
      <c r="M48" s="74">
        <v>2647.704345703125</v>
      </c>
      <c r="N48" s="74">
        <v>9282.3955078125</v>
      </c>
      <c r="O48" s="75"/>
      <c r="P48" s="76"/>
      <c r="Q48" s="76"/>
      <c r="R48" s="86"/>
      <c r="S48" s="48">
        <v>1</v>
      </c>
      <c r="T48" s="48">
        <v>0</v>
      </c>
      <c r="U48" s="49">
        <v>0</v>
      </c>
      <c r="V48" s="49">
        <v>0.005464</v>
      </c>
      <c r="W48" s="49">
        <v>0.011979</v>
      </c>
      <c r="X48" s="49">
        <v>0.44894</v>
      </c>
      <c r="Y48" s="49">
        <v>0</v>
      </c>
      <c r="Z48" s="49">
        <v>0</v>
      </c>
      <c r="AA48" s="71">
        <v>48</v>
      </c>
      <c r="AB48" s="71"/>
      <c r="AC48" s="72"/>
      <c r="AD48" s="78" t="s">
        <v>964</v>
      </c>
      <c r="AE48" s="78">
        <v>13</v>
      </c>
      <c r="AF48" s="78">
        <v>11</v>
      </c>
      <c r="AG48" s="78">
        <v>16</v>
      </c>
      <c r="AH48" s="78">
        <v>425</v>
      </c>
      <c r="AI48" s="78"/>
      <c r="AJ48" s="78"/>
      <c r="AK48" s="78"/>
      <c r="AL48" s="78"/>
      <c r="AM48" s="78"/>
      <c r="AN48" s="80">
        <v>42307.68046296296</v>
      </c>
      <c r="AO48" s="78"/>
      <c r="AP48" s="78" t="b">
        <v>1</v>
      </c>
      <c r="AQ48" s="78" t="b">
        <v>0</v>
      </c>
      <c r="AR48" s="78" t="b">
        <v>1</v>
      </c>
      <c r="AS48" s="78" t="s">
        <v>850</v>
      </c>
      <c r="AT48" s="78">
        <v>0</v>
      </c>
      <c r="AU48" s="84" t="s">
        <v>1248</v>
      </c>
      <c r="AV48" s="78" t="b">
        <v>0</v>
      </c>
      <c r="AW48" s="78" t="s">
        <v>1327</v>
      </c>
      <c r="AX48" s="84" t="s">
        <v>1373</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261</v>
      </c>
      <c r="B49" s="65"/>
      <c r="C49" s="65" t="s">
        <v>64</v>
      </c>
      <c r="D49" s="66">
        <v>163.6928152986331</v>
      </c>
      <c r="E49" s="68"/>
      <c r="F49" s="100" t="s">
        <v>1291</v>
      </c>
      <c r="G49" s="65"/>
      <c r="H49" s="69" t="s">
        <v>261</v>
      </c>
      <c r="I49" s="70"/>
      <c r="J49" s="70"/>
      <c r="K49" s="69" t="s">
        <v>1460</v>
      </c>
      <c r="L49" s="73">
        <v>1</v>
      </c>
      <c r="M49" s="74">
        <v>3771.979736328125</v>
      </c>
      <c r="N49" s="74">
        <v>3328.40478515625</v>
      </c>
      <c r="O49" s="75"/>
      <c r="P49" s="76"/>
      <c r="Q49" s="76"/>
      <c r="R49" s="86"/>
      <c r="S49" s="48">
        <v>1</v>
      </c>
      <c r="T49" s="48">
        <v>0</v>
      </c>
      <c r="U49" s="49">
        <v>0</v>
      </c>
      <c r="V49" s="49">
        <v>0.005464</v>
      </c>
      <c r="W49" s="49">
        <v>0.011979</v>
      </c>
      <c r="X49" s="49">
        <v>0.44894</v>
      </c>
      <c r="Y49" s="49">
        <v>0</v>
      </c>
      <c r="Z49" s="49">
        <v>0</v>
      </c>
      <c r="AA49" s="71">
        <v>49</v>
      </c>
      <c r="AB49" s="71"/>
      <c r="AC49" s="72"/>
      <c r="AD49" s="78" t="s">
        <v>965</v>
      </c>
      <c r="AE49" s="78">
        <v>19</v>
      </c>
      <c r="AF49" s="78">
        <v>91</v>
      </c>
      <c r="AG49" s="78">
        <v>78</v>
      </c>
      <c r="AH49" s="78">
        <v>0</v>
      </c>
      <c r="AI49" s="78"/>
      <c r="AJ49" s="78" t="s">
        <v>1042</v>
      </c>
      <c r="AK49" s="78"/>
      <c r="AL49" s="78"/>
      <c r="AM49" s="78"/>
      <c r="AN49" s="80">
        <v>41408.84043981481</v>
      </c>
      <c r="AO49" s="78"/>
      <c r="AP49" s="78" t="b">
        <v>1</v>
      </c>
      <c r="AQ49" s="78" t="b">
        <v>0</v>
      </c>
      <c r="AR49" s="78" t="b">
        <v>0</v>
      </c>
      <c r="AS49" s="78" t="s">
        <v>850</v>
      </c>
      <c r="AT49" s="78">
        <v>1</v>
      </c>
      <c r="AU49" s="84" t="s">
        <v>1248</v>
      </c>
      <c r="AV49" s="78" t="b">
        <v>0</v>
      </c>
      <c r="AW49" s="78" t="s">
        <v>1327</v>
      </c>
      <c r="AX49" s="84" t="s">
        <v>1374</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262</v>
      </c>
      <c r="B50" s="65"/>
      <c r="C50" s="65" t="s">
        <v>64</v>
      </c>
      <c r="D50" s="66">
        <v>170.20074966893364</v>
      </c>
      <c r="E50" s="68"/>
      <c r="F50" s="100" t="s">
        <v>1292</v>
      </c>
      <c r="G50" s="65"/>
      <c r="H50" s="69" t="s">
        <v>262</v>
      </c>
      <c r="I50" s="70"/>
      <c r="J50" s="70"/>
      <c r="K50" s="69" t="s">
        <v>1461</v>
      </c>
      <c r="L50" s="73">
        <v>1</v>
      </c>
      <c r="M50" s="74">
        <v>2914.824951171875</v>
      </c>
      <c r="N50" s="74">
        <v>818.3314208984375</v>
      </c>
      <c r="O50" s="75"/>
      <c r="P50" s="76"/>
      <c r="Q50" s="76"/>
      <c r="R50" s="86"/>
      <c r="S50" s="48">
        <v>1</v>
      </c>
      <c r="T50" s="48">
        <v>0</v>
      </c>
      <c r="U50" s="49">
        <v>0</v>
      </c>
      <c r="V50" s="49">
        <v>0.005464</v>
      </c>
      <c r="W50" s="49">
        <v>0.011979</v>
      </c>
      <c r="X50" s="49">
        <v>0.44894</v>
      </c>
      <c r="Y50" s="49">
        <v>0</v>
      </c>
      <c r="Z50" s="49">
        <v>0</v>
      </c>
      <c r="AA50" s="71">
        <v>50</v>
      </c>
      <c r="AB50" s="71"/>
      <c r="AC50" s="72"/>
      <c r="AD50" s="78" t="s">
        <v>966</v>
      </c>
      <c r="AE50" s="78">
        <v>1233</v>
      </c>
      <c r="AF50" s="78">
        <v>437</v>
      </c>
      <c r="AG50" s="78">
        <v>2054</v>
      </c>
      <c r="AH50" s="78">
        <v>1493</v>
      </c>
      <c r="AI50" s="78"/>
      <c r="AJ50" s="78" t="s">
        <v>1043</v>
      </c>
      <c r="AK50" s="78" t="s">
        <v>1102</v>
      </c>
      <c r="AL50" s="84" t="s">
        <v>1158</v>
      </c>
      <c r="AM50" s="78"/>
      <c r="AN50" s="80">
        <v>43201.92508101852</v>
      </c>
      <c r="AO50" s="78"/>
      <c r="AP50" s="78" t="b">
        <v>0</v>
      </c>
      <c r="AQ50" s="78" t="b">
        <v>0</v>
      </c>
      <c r="AR50" s="78" t="b">
        <v>1</v>
      </c>
      <c r="AS50" s="78" t="s">
        <v>850</v>
      </c>
      <c r="AT50" s="78">
        <v>11</v>
      </c>
      <c r="AU50" s="84" t="s">
        <v>1248</v>
      </c>
      <c r="AV50" s="78" t="b">
        <v>0</v>
      </c>
      <c r="AW50" s="78" t="s">
        <v>1327</v>
      </c>
      <c r="AX50" s="84" t="s">
        <v>1375</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263</v>
      </c>
      <c r="B51" s="65"/>
      <c r="C51" s="65" t="s">
        <v>64</v>
      </c>
      <c r="D51" s="66">
        <v>589.0596817273808</v>
      </c>
      <c r="E51" s="68"/>
      <c r="F51" s="100" t="s">
        <v>1293</v>
      </c>
      <c r="G51" s="65"/>
      <c r="H51" s="69" t="s">
        <v>263</v>
      </c>
      <c r="I51" s="70"/>
      <c r="J51" s="70"/>
      <c r="K51" s="69" t="s">
        <v>1462</v>
      </c>
      <c r="L51" s="73">
        <v>1</v>
      </c>
      <c r="M51" s="74">
        <v>2493.212890625</v>
      </c>
      <c r="N51" s="74">
        <v>3679.86669921875</v>
      </c>
      <c r="O51" s="75"/>
      <c r="P51" s="76"/>
      <c r="Q51" s="76"/>
      <c r="R51" s="86"/>
      <c r="S51" s="48">
        <v>1</v>
      </c>
      <c r="T51" s="48">
        <v>0</v>
      </c>
      <c r="U51" s="49">
        <v>0</v>
      </c>
      <c r="V51" s="49">
        <v>0.005464</v>
      </c>
      <c r="W51" s="49">
        <v>0.011979</v>
      </c>
      <c r="X51" s="49">
        <v>0.44894</v>
      </c>
      <c r="Y51" s="49">
        <v>0</v>
      </c>
      <c r="Z51" s="49">
        <v>0</v>
      </c>
      <c r="AA51" s="71">
        <v>51</v>
      </c>
      <c r="AB51" s="71"/>
      <c r="AC51" s="72"/>
      <c r="AD51" s="78" t="s">
        <v>967</v>
      </c>
      <c r="AE51" s="78">
        <v>683</v>
      </c>
      <c r="AF51" s="78">
        <v>22706</v>
      </c>
      <c r="AG51" s="78">
        <v>9259</v>
      </c>
      <c r="AH51" s="78">
        <v>5347</v>
      </c>
      <c r="AI51" s="78">
        <v>-14400</v>
      </c>
      <c r="AJ51" s="78" t="s">
        <v>1044</v>
      </c>
      <c r="AK51" s="78" t="s">
        <v>1103</v>
      </c>
      <c r="AL51" s="84" t="s">
        <v>1159</v>
      </c>
      <c r="AM51" s="78" t="s">
        <v>1189</v>
      </c>
      <c r="AN51" s="80">
        <v>39821.204351851855</v>
      </c>
      <c r="AO51" s="84" t="s">
        <v>1223</v>
      </c>
      <c r="AP51" s="78" t="b">
        <v>0</v>
      </c>
      <c r="AQ51" s="78" t="b">
        <v>0</v>
      </c>
      <c r="AR51" s="78" t="b">
        <v>1</v>
      </c>
      <c r="AS51" s="78" t="s">
        <v>850</v>
      </c>
      <c r="AT51" s="78">
        <v>364</v>
      </c>
      <c r="AU51" s="84" t="s">
        <v>1257</v>
      </c>
      <c r="AV51" s="78" t="b">
        <v>1</v>
      </c>
      <c r="AW51" s="78" t="s">
        <v>1327</v>
      </c>
      <c r="AX51" s="84" t="s">
        <v>1376</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264</v>
      </c>
      <c r="B52" s="65"/>
      <c r="C52" s="65" t="s">
        <v>64</v>
      </c>
      <c r="D52" s="66">
        <v>175.44847709469622</v>
      </c>
      <c r="E52" s="68"/>
      <c r="F52" s="100" t="s">
        <v>1294</v>
      </c>
      <c r="G52" s="65"/>
      <c r="H52" s="69" t="s">
        <v>264</v>
      </c>
      <c r="I52" s="70"/>
      <c r="J52" s="70"/>
      <c r="K52" s="69" t="s">
        <v>1463</v>
      </c>
      <c r="L52" s="73">
        <v>1</v>
      </c>
      <c r="M52" s="74">
        <v>2377.36962890625</v>
      </c>
      <c r="N52" s="74">
        <v>418.43817138671875</v>
      </c>
      <c r="O52" s="75"/>
      <c r="P52" s="76"/>
      <c r="Q52" s="76"/>
      <c r="R52" s="86"/>
      <c r="S52" s="48">
        <v>1</v>
      </c>
      <c r="T52" s="48">
        <v>0</v>
      </c>
      <c r="U52" s="49">
        <v>0</v>
      </c>
      <c r="V52" s="49">
        <v>0.005464</v>
      </c>
      <c r="W52" s="49">
        <v>0.011979</v>
      </c>
      <c r="X52" s="49">
        <v>0.44894</v>
      </c>
      <c r="Y52" s="49">
        <v>0</v>
      </c>
      <c r="Z52" s="49">
        <v>0</v>
      </c>
      <c r="AA52" s="71">
        <v>52</v>
      </c>
      <c r="AB52" s="71"/>
      <c r="AC52" s="72"/>
      <c r="AD52" s="78" t="s">
        <v>968</v>
      </c>
      <c r="AE52" s="78">
        <v>455</v>
      </c>
      <c r="AF52" s="78">
        <v>716</v>
      </c>
      <c r="AG52" s="78">
        <v>284</v>
      </c>
      <c r="AH52" s="78">
        <v>66</v>
      </c>
      <c r="AI52" s="78">
        <v>-18000</v>
      </c>
      <c r="AJ52" s="78" t="s">
        <v>1045</v>
      </c>
      <c r="AK52" s="78" t="s">
        <v>1104</v>
      </c>
      <c r="AL52" s="84" t="s">
        <v>1160</v>
      </c>
      <c r="AM52" s="78" t="s">
        <v>1190</v>
      </c>
      <c r="AN52" s="80">
        <v>39978.58631944445</v>
      </c>
      <c r="AO52" s="84" t="s">
        <v>1224</v>
      </c>
      <c r="AP52" s="78" t="b">
        <v>1</v>
      </c>
      <c r="AQ52" s="78" t="b">
        <v>0</v>
      </c>
      <c r="AR52" s="78" t="b">
        <v>1</v>
      </c>
      <c r="AS52" s="78" t="s">
        <v>850</v>
      </c>
      <c r="AT52" s="78">
        <v>12</v>
      </c>
      <c r="AU52" s="84" t="s">
        <v>1248</v>
      </c>
      <c r="AV52" s="78" t="b">
        <v>0</v>
      </c>
      <c r="AW52" s="78" t="s">
        <v>1327</v>
      </c>
      <c r="AX52" s="84" t="s">
        <v>1377</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265</v>
      </c>
      <c r="B53" s="65"/>
      <c r="C53" s="65" t="s">
        <v>64</v>
      </c>
      <c r="D53" s="66">
        <v>162.63950800170582</v>
      </c>
      <c r="E53" s="68"/>
      <c r="F53" s="100" t="s">
        <v>1295</v>
      </c>
      <c r="G53" s="65"/>
      <c r="H53" s="69" t="s">
        <v>265</v>
      </c>
      <c r="I53" s="70"/>
      <c r="J53" s="70"/>
      <c r="K53" s="69" t="s">
        <v>1464</v>
      </c>
      <c r="L53" s="73">
        <v>1</v>
      </c>
      <c r="M53" s="74">
        <v>3489.03759765625</v>
      </c>
      <c r="N53" s="74">
        <v>2021.369873046875</v>
      </c>
      <c r="O53" s="75"/>
      <c r="P53" s="76"/>
      <c r="Q53" s="76"/>
      <c r="R53" s="86"/>
      <c r="S53" s="48">
        <v>1</v>
      </c>
      <c r="T53" s="48">
        <v>0</v>
      </c>
      <c r="U53" s="49">
        <v>0</v>
      </c>
      <c r="V53" s="49">
        <v>0.005464</v>
      </c>
      <c r="W53" s="49">
        <v>0.011979</v>
      </c>
      <c r="X53" s="49">
        <v>0.44894</v>
      </c>
      <c r="Y53" s="49">
        <v>0</v>
      </c>
      <c r="Z53" s="49">
        <v>0</v>
      </c>
      <c r="AA53" s="71">
        <v>53</v>
      </c>
      <c r="AB53" s="71"/>
      <c r="AC53" s="72"/>
      <c r="AD53" s="78" t="s">
        <v>969</v>
      </c>
      <c r="AE53" s="78">
        <v>47</v>
      </c>
      <c r="AF53" s="78">
        <v>35</v>
      </c>
      <c r="AG53" s="78">
        <v>238</v>
      </c>
      <c r="AH53" s="78">
        <v>1</v>
      </c>
      <c r="AI53" s="78"/>
      <c r="AJ53" s="78" t="s">
        <v>1046</v>
      </c>
      <c r="AK53" s="78" t="s">
        <v>1105</v>
      </c>
      <c r="AL53" s="84" t="s">
        <v>1161</v>
      </c>
      <c r="AM53" s="78"/>
      <c r="AN53" s="80">
        <v>42635.86787037037</v>
      </c>
      <c r="AO53" s="84" t="s">
        <v>1225</v>
      </c>
      <c r="AP53" s="78" t="b">
        <v>0</v>
      </c>
      <c r="AQ53" s="78" t="b">
        <v>0</v>
      </c>
      <c r="AR53" s="78" t="b">
        <v>0</v>
      </c>
      <c r="AS53" s="78" t="s">
        <v>850</v>
      </c>
      <c r="AT53" s="78">
        <v>0</v>
      </c>
      <c r="AU53" s="84" t="s">
        <v>1248</v>
      </c>
      <c r="AV53" s="78" t="b">
        <v>0</v>
      </c>
      <c r="AW53" s="78" t="s">
        <v>1327</v>
      </c>
      <c r="AX53" s="84" t="s">
        <v>1378</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266</v>
      </c>
      <c r="B54" s="65"/>
      <c r="C54" s="65" t="s">
        <v>64</v>
      </c>
      <c r="D54" s="66">
        <v>1000</v>
      </c>
      <c r="E54" s="68"/>
      <c r="F54" s="100" t="s">
        <v>1296</v>
      </c>
      <c r="G54" s="65"/>
      <c r="H54" s="69" t="s">
        <v>266</v>
      </c>
      <c r="I54" s="70"/>
      <c r="J54" s="70"/>
      <c r="K54" s="69" t="s">
        <v>1465</v>
      </c>
      <c r="L54" s="73">
        <v>1</v>
      </c>
      <c r="M54" s="74">
        <v>1607.5</v>
      </c>
      <c r="N54" s="74">
        <v>9441.5263671875</v>
      </c>
      <c r="O54" s="75"/>
      <c r="P54" s="76"/>
      <c r="Q54" s="76"/>
      <c r="R54" s="86"/>
      <c r="S54" s="48">
        <v>1</v>
      </c>
      <c r="T54" s="48">
        <v>0</v>
      </c>
      <c r="U54" s="49">
        <v>0</v>
      </c>
      <c r="V54" s="49">
        <v>0.005464</v>
      </c>
      <c r="W54" s="49">
        <v>0.011979</v>
      </c>
      <c r="X54" s="49">
        <v>0.44894</v>
      </c>
      <c r="Y54" s="49">
        <v>0</v>
      </c>
      <c r="Z54" s="49">
        <v>0</v>
      </c>
      <c r="AA54" s="71">
        <v>54</v>
      </c>
      <c r="AB54" s="71"/>
      <c r="AC54" s="72"/>
      <c r="AD54" s="78" t="s">
        <v>970</v>
      </c>
      <c r="AE54" s="78">
        <v>9375</v>
      </c>
      <c r="AF54" s="78">
        <v>325978</v>
      </c>
      <c r="AG54" s="78">
        <v>24835</v>
      </c>
      <c r="AH54" s="78">
        <v>6926</v>
      </c>
      <c r="AI54" s="78"/>
      <c r="AJ54" s="78" t="s">
        <v>1047</v>
      </c>
      <c r="AK54" s="78" t="s">
        <v>1106</v>
      </c>
      <c r="AL54" s="84" t="s">
        <v>1162</v>
      </c>
      <c r="AM54" s="78"/>
      <c r="AN54" s="80">
        <v>39185.04238425926</v>
      </c>
      <c r="AO54" s="84" t="s">
        <v>1226</v>
      </c>
      <c r="AP54" s="78" t="b">
        <v>0</v>
      </c>
      <c r="AQ54" s="78" t="b">
        <v>0</v>
      </c>
      <c r="AR54" s="78" t="b">
        <v>1</v>
      </c>
      <c r="AS54" s="78" t="s">
        <v>850</v>
      </c>
      <c r="AT54" s="78">
        <v>2984</v>
      </c>
      <c r="AU54" s="84" t="s">
        <v>1248</v>
      </c>
      <c r="AV54" s="78" t="b">
        <v>1</v>
      </c>
      <c r="AW54" s="78" t="s">
        <v>1327</v>
      </c>
      <c r="AX54" s="84" t="s">
        <v>1379</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267</v>
      </c>
      <c r="B55" s="65"/>
      <c r="C55" s="65" t="s">
        <v>64</v>
      </c>
      <c r="D55" s="66">
        <v>1000</v>
      </c>
      <c r="E55" s="68"/>
      <c r="F55" s="100" t="s">
        <v>1297</v>
      </c>
      <c r="G55" s="65"/>
      <c r="H55" s="69" t="s">
        <v>267</v>
      </c>
      <c r="I55" s="70"/>
      <c r="J55" s="70"/>
      <c r="K55" s="69" t="s">
        <v>1466</v>
      </c>
      <c r="L55" s="73">
        <v>1</v>
      </c>
      <c r="M55" s="74">
        <v>377.6246337890625</v>
      </c>
      <c r="N55" s="74">
        <v>7012.43017578125</v>
      </c>
      <c r="O55" s="75"/>
      <c r="P55" s="76"/>
      <c r="Q55" s="76"/>
      <c r="R55" s="86"/>
      <c r="S55" s="48">
        <v>1</v>
      </c>
      <c r="T55" s="48">
        <v>0</v>
      </c>
      <c r="U55" s="49">
        <v>0</v>
      </c>
      <c r="V55" s="49">
        <v>0.005464</v>
      </c>
      <c r="W55" s="49">
        <v>0.011979</v>
      </c>
      <c r="X55" s="49">
        <v>0.44894</v>
      </c>
      <c r="Y55" s="49">
        <v>0</v>
      </c>
      <c r="Z55" s="49">
        <v>0</v>
      </c>
      <c r="AA55" s="71">
        <v>55</v>
      </c>
      <c r="AB55" s="71"/>
      <c r="AC55" s="72"/>
      <c r="AD55" s="78" t="s">
        <v>971</v>
      </c>
      <c r="AE55" s="78">
        <v>3010</v>
      </c>
      <c r="AF55" s="78">
        <v>50242</v>
      </c>
      <c r="AG55" s="78">
        <v>20370</v>
      </c>
      <c r="AH55" s="78">
        <v>4017</v>
      </c>
      <c r="AI55" s="78"/>
      <c r="AJ55" s="78" t="s">
        <v>1048</v>
      </c>
      <c r="AK55" s="78" t="s">
        <v>1107</v>
      </c>
      <c r="AL55" s="84" t="s">
        <v>1163</v>
      </c>
      <c r="AM55" s="78"/>
      <c r="AN55" s="80">
        <v>39834.939351851855</v>
      </c>
      <c r="AO55" s="84" t="s">
        <v>1227</v>
      </c>
      <c r="AP55" s="78" t="b">
        <v>0</v>
      </c>
      <c r="AQ55" s="78" t="b">
        <v>0</v>
      </c>
      <c r="AR55" s="78" t="b">
        <v>1</v>
      </c>
      <c r="AS55" s="78" t="s">
        <v>850</v>
      </c>
      <c r="AT55" s="78">
        <v>1020</v>
      </c>
      <c r="AU55" s="84" t="s">
        <v>1248</v>
      </c>
      <c r="AV55" s="78" t="b">
        <v>1</v>
      </c>
      <c r="AW55" s="78" t="s">
        <v>1327</v>
      </c>
      <c r="AX55" s="84" t="s">
        <v>1380</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268</v>
      </c>
      <c r="B56" s="65"/>
      <c r="C56" s="65" t="s">
        <v>64</v>
      </c>
      <c r="D56" s="66">
        <v>243.8758332772204</v>
      </c>
      <c r="E56" s="68"/>
      <c r="F56" s="100" t="s">
        <v>1298</v>
      </c>
      <c r="G56" s="65"/>
      <c r="H56" s="69" t="s">
        <v>268</v>
      </c>
      <c r="I56" s="70"/>
      <c r="J56" s="70"/>
      <c r="K56" s="69" t="s">
        <v>1467</v>
      </c>
      <c r="L56" s="73">
        <v>1</v>
      </c>
      <c r="M56" s="74">
        <v>201.34437561035156</v>
      </c>
      <c r="N56" s="74">
        <v>4667.14111328125</v>
      </c>
      <c r="O56" s="75"/>
      <c r="P56" s="76"/>
      <c r="Q56" s="76"/>
      <c r="R56" s="86"/>
      <c r="S56" s="48">
        <v>1</v>
      </c>
      <c r="T56" s="48">
        <v>0</v>
      </c>
      <c r="U56" s="49">
        <v>0</v>
      </c>
      <c r="V56" s="49">
        <v>0.005464</v>
      </c>
      <c r="W56" s="49">
        <v>0.011979</v>
      </c>
      <c r="X56" s="49">
        <v>0.44894</v>
      </c>
      <c r="Y56" s="49">
        <v>0</v>
      </c>
      <c r="Z56" s="49">
        <v>0</v>
      </c>
      <c r="AA56" s="71">
        <v>56</v>
      </c>
      <c r="AB56" s="71"/>
      <c r="AC56" s="72"/>
      <c r="AD56" s="78" t="s">
        <v>972</v>
      </c>
      <c r="AE56" s="78">
        <v>875</v>
      </c>
      <c r="AF56" s="78">
        <v>4354</v>
      </c>
      <c r="AG56" s="78">
        <v>4625</v>
      </c>
      <c r="AH56" s="78">
        <v>1631</v>
      </c>
      <c r="AI56" s="78"/>
      <c r="AJ56" s="78" t="s">
        <v>1049</v>
      </c>
      <c r="AK56" s="78" t="s">
        <v>1108</v>
      </c>
      <c r="AL56" s="84" t="s">
        <v>1164</v>
      </c>
      <c r="AM56" s="78"/>
      <c r="AN56" s="80">
        <v>40525.71396990741</v>
      </c>
      <c r="AO56" s="84" t="s">
        <v>1228</v>
      </c>
      <c r="AP56" s="78" t="b">
        <v>0</v>
      </c>
      <c r="AQ56" s="78" t="b">
        <v>0</v>
      </c>
      <c r="AR56" s="78" t="b">
        <v>1</v>
      </c>
      <c r="AS56" s="78" t="s">
        <v>850</v>
      </c>
      <c r="AT56" s="78">
        <v>95</v>
      </c>
      <c r="AU56" s="84" t="s">
        <v>1258</v>
      </c>
      <c r="AV56" s="78" t="b">
        <v>0</v>
      </c>
      <c r="AW56" s="78" t="s">
        <v>1327</v>
      </c>
      <c r="AX56" s="84" t="s">
        <v>1381</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269</v>
      </c>
      <c r="B57" s="65"/>
      <c r="C57" s="65" t="s">
        <v>64</v>
      </c>
      <c r="D57" s="66">
        <v>180.05669651875294</v>
      </c>
      <c r="E57" s="68"/>
      <c r="F57" s="100" t="s">
        <v>1299</v>
      </c>
      <c r="G57" s="65"/>
      <c r="H57" s="69" t="s">
        <v>269</v>
      </c>
      <c r="I57" s="70"/>
      <c r="J57" s="70"/>
      <c r="K57" s="69" t="s">
        <v>1468</v>
      </c>
      <c r="L57" s="73">
        <v>1</v>
      </c>
      <c r="M57" s="74">
        <v>900.6918334960938</v>
      </c>
      <c r="N57" s="74">
        <v>3969.8134765625</v>
      </c>
      <c r="O57" s="75"/>
      <c r="P57" s="76"/>
      <c r="Q57" s="76"/>
      <c r="R57" s="86"/>
      <c r="S57" s="48">
        <v>1</v>
      </c>
      <c r="T57" s="48">
        <v>0</v>
      </c>
      <c r="U57" s="49">
        <v>0</v>
      </c>
      <c r="V57" s="49">
        <v>0.005464</v>
      </c>
      <c r="W57" s="49">
        <v>0.011979</v>
      </c>
      <c r="X57" s="49">
        <v>0.44894</v>
      </c>
      <c r="Y57" s="49">
        <v>0</v>
      </c>
      <c r="Z57" s="49">
        <v>0</v>
      </c>
      <c r="AA57" s="71">
        <v>57</v>
      </c>
      <c r="AB57" s="71"/>
      <c r="AC57" s="72"/>
      <c r="AD57" s="78" t="s">
        <v>973</v>
      </c>
      <c r="AE57" s="78">
        <v>1868</v>
      </c>
      <c r="AF57" s="78">
        <v>961</v>
      </c>
      <c r="AG57" s="78">
        <v>800</v>
      </c>
      <c r="AH57" s="78">
        <v>409</v>
      </c>
      <c r="AI57" s="78"/>
      <c r="AJ57" s="78" t="s">
        <v>1050</v>
      </c>
      <c r="AK57" s="78" t="s">
        <v>871</v>
      </c>
      <c r="AL57" s="84" t="s">
        <v>1165</v>
      </c>
      <c r="AM57" s="78"/>
      <c r="AN57" s="80">
        <v>42236.95853009259</v>
      </c>
      <c r="AO57" s="84" t="s">
        <v>1229</v>
      </c>
      <c r="AP57" s="78" t="b">
        <v>0</v>
      </c>
      <c r="AQ57" s="78" t="b">
        <v>0</v>
      </c>
      <c r="AR57" s="78" t="b">
        <v>0</v>
      </c>
      <c r="AS57" s="78" t="s">
        <v>850</v>
      </c>
      <c r="AT57" s="78">
        <v>18</v>
      </c>
      <c r="AU57" s="84" t="s">
        <v>1248</v>
      </c>
      <c r="AV57" s="78" t="b">
        <v>0</v>
      </c>
      <c r="AW57" s="78" t="s">
        <v>1327</v>
      </c>
      <c r="AX57" s="84" t="s">
        <v>1382</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270</v>
      </c>
      <c r="B58" s="65"/>
      <c r="C58" s="65" t="s">
        <v>64</v>
      </c>
      <c r="D58" s="66">
        <v>188.12578277557066</v>
      </c>
      <c r="E58" s="68"/>
      <c r="F58" s="100" t="s">
        <v>1300</v>
      </c>
      <c r="G58" s="65"/>
      <c r="H58" s="69" t="s">
        <v>270</v>
      </c>
      <c r="I58" s="70"/>
      <c r="J58" s="70"/>
      <c r="K58" s="69" t="s">
        <v>1469</v>
      </c>
      <c r="L58" s="73">
        <v>1</v>
      </c>
      <c r="M58" s="74">
        <v>1151.4993896484375</v>
      </c>
      <c r="N58" s="74">
        <v>7264.6240234375</v>
      </c>
      <c r="O58" s="75"/>
      <c r="P58" s="76"/>
      <c r="Q58" s="76"/>
      <c r="R58" s="86"/>
      <c r="S58" s="48">
        <v>1</v>
      </c>
      <c r="T58" s="48">
        <v>0</v>
      </c>
      <c r="U58" s="49">
        <v>0</v>
      </c>
      <c r="V58" s="49">
        <v>0.005464</v>
      </c>
      <c r="W58" s="49">
        <v>0.011979</v>
      </c>
      <c r="X58" s="49">
        <v>0.44894</v>
      </c>
      <c r="Y58" s="49">
        <v>0</v>
      </c>
      <c r="Z58" s="49">
        <v>0</v>
      </c>
      <c r="AA58" s="71">
        <v>58</v>
      </c>
      <c r="AB58" s="71"/>
      <c r="AC58" s="72"/>
      <c r="AD58" s="78" t="s">
        <v>974</v>
      </c>
      <c r="AE58" s="78">
        <v>1637</v>
      </c>
      <c r="AF58" s="78">
        <v>1390</v>
      </c>
      <c r="AG58" s="78">
        <v>1341</v>
      </c>
      <c r="AH58" s="78">
        <v>616</v>
      </c>
      <c r="AI58" s="78"/>
      <c r="AJ58" s="78" t="s">
        <v>1051</v>
      </c>
      <c r="AK58" s="78" t="s">
        <v>1109</v>
      </c>
      <c r="AL58" s="84" t="s">
        <v>1166</v>
      </c>
      <c r="AM58" s="78"/>
      <c r="AN58" s="80">
        <v>40297.84872685185</v>
      </c>
      <c r="AO58" s="84" t="s">
        <v>1230</v>
      </c>
      <c r="AP58" s="78" t="b">
        <v>0</v>
      </c>
      <c r="AQ58" s="78" t="b">
        <v>0</v>
      </c>
      <c r="AR58" s="78" t="b">
        <v>0</v>
      </c>
      <c r="AS58" s="78" t="s">
        <v>850</v>
      </c>
      <c r="AT58" s="78">
        <v>56</v>
      </c>
      <c r="AU58" s="84" t="s">
        <v>1248</v>
      </c>
      <c r="AV58" s="78" t="b">
        <v>0</v>
      </c>
      <c r="AW58" s="78" t="s">
        <v>1327</v>
      </c>
      <c r="AX58" s="84" t="s">
        <v>1383</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271</v>
      </c>
      <c r="B59" s="65"/>
      <c r="C59" s="65" t="s">
        <v>64</v>
      </c>
      <c r="D59" s="66">
        <v>162.1504724709896</v>
      </c>
      <c r="E59" s="68"/>
      <c r="F59" s="100" t="s">
        <v>1301</v>
      </c>
      <c r="G59" s="65"/>
      <c r="H59" s="69" t="s">
        <v>271</v>
      </c>
      <c r="I59" s="70"/>
      <c r="J59" s="70"/>
      <c r="K59" s="69" t="s">
        <v>1470</v>
      </c>
      <c r="L59" s="73">
        <v>1</v>
      </c>
      <c r="M59" s="74">
        <v>284.0852355957031</v>
      </c>
      <c r="N59" s="74">
        <v>3358.05029296875</v>
      </c>
      <c r="O59" s="75"/>
      <c r="P59" s="76"/>
      <c r="Q59" s="76"/>
      <c r="R59" s="86"/>
      <c r="S59" s="48">
        <v>1</v>
      </c>
      <c r="T59" s="48">
        <v>0</v>
      </c>
      <c r="U59" s="49">
        <v>0</v>
      </c>
      <c r="V59" s="49">
        <v>0.005464</v>
      </c>
      <c r="W59" s="49">
        <v>0.011979</v>
      </c>
      <c r="X59" s="49">
        <v>0.44894</v>
      </c>
      <c r="Y59" s="49">
        <v>0</v>
      </c>
      <c r="Z59" s="49">
        <v>0</v>
      </c>
      <c r="AA59" s="71">
        <v>59</v>
      </c>
      <c r="AB59" s="71"/>
      <c r="AC59" s="72"/>
      <c r="AD59" s="78" t="s">
        <v>975</v>
      </c>
      <c r="AE59" s="78">
        <v>97</v>
      </c>
      <c r="AF59" s="78">
        <v>9</v>
      </c>
      <c r="AG59" s="78">
        <v>119</v>
      </c>
      <c r="AH59" s="78">
        <v>88</v>
      </c>
      <c r="AI59" s="78"/>
      <c r="AJ59" s="78"/>
      <c r="AK59" s="78"/>
      <c r="AL59" s="78"/>
      <c r="AM59" s="78"/>
      <c r="AN59" s="80">
        <v>42627.25564814815</v>
      </c>
      <c r="AO59" s="84" t="s">
        <v>1231</v>
      </c>
      <c r="AP59" s="78" t="b">
        <v>1</v>
      </c>
      <c r="AQ59" s="78" t="b">
        <v>0</v>
      </c>
      <c r="AR59" s="78" t="b">
        <v>1</v>
      </c>
      <c r="AS59" s="78" t="s">
        <v>850</v>
      </c>
      <c r="AT59" s="78">
        <v>1</v>
      </c>
      <c r="AU59" s="78"/>
      <c r="AV59" s="78" t="b">
        <v>0</v>
      </c>
      <c r="AW59" s="78" t="s">
        <v>1327</v>
      </c>
      <c r="AX59" s="84" t="s">
        <v>1384</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272</v>
      </c>
      <c r="B60" s="65"/>
      <c r="C60" s="65" t="s">
        <v>64</v>
      </c>
      <c r="D60" s="66">
        <v>522.2687136668687</v>
      </c>
      <c r="E60" s="68"/>
      <c r="F60" s="100" t="s">
        <v>1302</v>
      </c>
      <c r="G60" s="65"/>
      <c r="H60" s="69" t="s">
        <v>272</v>
      </c>
      <c r="I60" s="70"/>
      <c r="J60" s="70"/>
      <c r="K60" s="69" t="s">
        <v>1471</v>
      </c>
      <c r="L60" s="73">
        <v>1</v>
      </c>
      <c r="M60" s="74">
        <v>1836.5537109375</v>
      </c>
      <c r="N60" s="74">
        <v>8145.12158203125</v>
      </c>
      <c r="O60" s="75"/>
      <c r="P60" s="76"/>
      <c r="Q60" s="76"/>
      <c r="R60" s="86"/>
      <c r="S60" s="48">
        <v>1</v>
      </c>
      <c r="T60" s="48">
        <v>0</v>
      </c>
      <c r="U60" s="49">
        <v>0</v>
      </c>
      <c r="V60" s="49">
        <v>0.005464</v>
      </c>
      <c r="W60" s="49">
        <v>0.011979</v>
      </c>
      <c r="X60" s="49">
        <v>0.44894</v>
      </c>
      <c r="Y60" s="49">
        <v>0</v>
      </c>
      <c r="Z60" s="49">
        <v>0</v>
      </c>
      <c r="AA60" s="71">
        <v>60</v>
      </c>
      <c r="AB60" s="71"/>
      <c r="AC60" s="72"/>
      <c r="AD60" s="78" t="s">
        <v>976</v>
      </c>
      <c r="AE60" s="78">
        <v>4212</v>
      </c>
      <c r="AF60" s="78">
        <v>19155</v>
      </c>
      <c r="AG60" s="78">
        <v>29665</v>
      </c>
      <c r="AH60" s="78">
        <v>1043</v>
      </c>
      <c r="AI60" s="78"/>
      <c r="AJ60" s="78" t="s">
        <v>1052</v>
      </c>
      <c r="AK60" s="78"/>
      <c r="AL60" s="84" t="s">
        <v>1167</v>
      </c>
      <c r="AM60" s="78"/>
      <c r="AN60" s="80">
        <v>39220.74489583333</v>
      </c>
      <c r="AO60" s="78"/>
      <c r="AP60" s="78" t="b">
        <v>0</v>
      </c>
      <c r="AQ60" s="78" t="b">
        <v>0</v>
      </c>
      <c r="AR60" s="78" t="b">
        <v>1</v>
      </c>
      <c r="AS60" s="78" t="s">
        <v>850</v>
      </c>
      <c r="AT60" s="78">
        <v>1086</v>
      </c>
      <c r="AU60" s="84" t="s">
        <v>1248</v>
      </c>
      <c r="AV60" s="78" t="b">
        <v>0</v>
      </c>
      <c r="AW60" s="78" t="s">
        <v>1327</v>
      </c>
      <c r="AX60" s="84" t="s">
        <v>1385</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273</v>
      </c>
      <c r="B61" s="65"/>
      <c r="C61" s="65" t="s">
        <v>64</v>
      </c>
      <c r="D61" s="66">
        <v>172.77759073463068</v>
      </c>
      <c r="E61" s="68"/>
      <c r="F61" s="100" t="s">
        <v>1303</v>
      </c>
      <c r="G61" s="65"/>
      <c r="H61" s="69" t="s">
        <v>273</v>
      </c>
      <c r="I61" s="70"/>
      <c r="J61" s="70"/>
      <c r="K61" s="69" t="s">
        <v>1472</v>
      </c>
      <c r="L61" s="73">
        <v>1</v>
      </c>
      <c r="M61" s="74">
        <v>642.3851928710938</v>
      </c>
      <c r="N61" s="74">
        <v>8178.85986328125</v>
      </c>
      <c r="O61" s="75"/>
      <c r="P61" s="76"/>
      <c r="Q61" s="76"/>
      <c r="R61" s="86"/>
      <c r="S61" s="48">
        <v>1</v>
      </c>
      <c r="T61" s="48">
        <v>0</v>
      </c>
      <c r="U61" s="49">
        <v>0</v>
      </c>
      <c r="V61" s="49">
        <v>0.005464</v>
      </c>
      <c r="W61" s="49">
        <v>0.011979</v>
      </c>
      <c r="X61" s="49">
        <v>0.44894</v>
      </c>
      <c r="Y61" s="49">
        <v>0</v>
      </c>
      <c r="Z61" s="49">
        <v>0</v>
      </c>
      <c r="AA61" s="71">
        <v>61</v>
      </c>
      <c r="AB61" s="71"/>
      <c r="AC61" s="72"/>
      <c r="AD61" s="78" t="s">
        <v>977</v>
      </c>
      <c r="AE61" s="78">
        <v>762</v>
      </c>
      <c r="AF61" s="78">
        <v>574</v>
      </c>
      <c r="AG61" s="78">
        <v>296</v>
      </c>
      <c r="AH61" s="78">
        <v>2</v>
      </c>
      <c r="AI61" s="78">
        <v>-18000</v>
      </c>
      <c r="AJ61" s="78" t="s">
        <v>1053</v>
      </c>
      <c r="AK61" s="78" t="s">
        <v>1110</v>
      </c>
      <c r="AL61" s="84" t="s">
        <v>1168</v>
      </c>
      <c r="AM61" s="78" t="s">
        <v>1190</v>
      </c>
      <c r="AN61" s="80">
        <v>39917.87233796297</v>
      </c>
      <c r="AO61" s="84" t="s">
        <v>1232</v>
      </c>
      <c r="AP61" s="78" t="b">
        <v>0</v>
      </c>
      <c r="AQ61" s="78" t="b">
        <v>0</v>
      </c>
      <c r="AR61" s="78" t="b">
        <v>0</v>
      </c>
      <c r="AS61" s="78" t="s">
        <v>850</v>
      </c>
      <c r="AT61" s="78">
        <v>37</v>
      </c>
      <c r="AU61" s="84" t="s">
        <v>1251</v>
      </c>
      <c r="AV61" s="78" t="b">
        <v>0</v>
      </c>
      <c r="AW61" s="78" t="s">
        <v>1327</v>
      </c>
      <c r="AX61" s="84" t="s">
        <v>1386</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274</v>
      </c>
      <c r="B62" s="65"/>
      <c r="C62" s="65" t="s">
        <v>64</v>
      </c>
      <c r="D62" s="66">
        <v>163.24139788566427</v>
      </c>
      <c r="E62" s="68"/>
      <c r="F62" s="100" t="s">
        <v>1304</v>
      </c>
      <c r="G62" s="65"/>
      <c r="H62" s="69" t="s">
        <v>274</v>
      </c>
      <c r="I62" s="70"/>
      <c r="J62" s="70"/>
      <c r="K62" s="69" t="s">
        <v>1473</v>
      </c>
      <c r="L62" s="73">
        <v>1</v>
      </c>
      <c r="M62" s="74">
        <v>266.13507080078125</v>
      </c>
      <c r="N62" s="74">
        <v>5852.4482421875</v>
      </c>
      <c r="O62" s="75"/>
      <c r="P62" s="76"/>
      <c r="Q62" s="76"/>
      <c r="R62" s="86"/>
      <c r="S62" s="48">
        <v>1</v>
      </c>
      <c r="T62" s="48">
        <v>0</v>
      </c>
      <c r="U62" s="49">
        <v>0</v>
      </c>
      <c r="V62" s="49">
        <v>0.005464</v>
      </c>
      <c r="W62" s="49">
        <v>0.011979</v>
      </c>
      <c r="X62" s="49">
        <v>0.44894</v>
      </c>
      <c r="Y62" s="49">
        <v>0</v>
      </c>
      <c r="Z62" s="49">
        <v>0</v>
      </c>
      <c r="AA62" s="71">
        <v>62</v>
      </c>
      <c r="AB62" s="71"/>
      <c r="AC62" s="72"/>
      <c r="AD62" s="78" t="s">
        <v>978</v>
      </c>
      <c r="AE62" s="78">
        <v>91</v>
      </c>
      <c r="AF62" s="78">
        <v>67</v>
      </c>
      <c r="AG62" s="78">
        <v>117</v>
      </c>
      <c r="AH62" s="78">
        <v>62</v>
      </c>
      <c r="AI62" s="78">
        <v>-25200</v>
      </c>
      <c r="AJ62" s="78" t="s">
        <v>1054</v>
      </c>
      <c r="AK62" s="78" t="s">
        <v>1111</v>
      </c>
      <c r="AL62" s="84" t="s">
        <v>1169</v>
      </c>
      <c r="AM62" s="78" t="s">
        <v>1186</v>
      </c>
      <c r="AN62" s="80">
        <v>41047.37546296296</v>
      </c>
      <c r="AO62" s="84" t="s">
        <v>1233</v>
      </c>
      <c r="AP62" s="78" t="b">
        <v>0</v>
      </c>
      <c r="AQ62" s="78" t="b">
        <v>0</v>
      </c>
      <c r="AR62" s="78" t="b">
        <v>0</v>
      </c>
      <c r="AS62" s="78" t="s">
        <v>850</v>
      </c>
      <c r="AT62" s="78">
        <v>2</v>
      </c>
      <c r="AU62" s="84" t="s">
        <v>1248</v>
      </c>
      <c r="AV62" s="78" t="b">
        <v>0</v>
      </c>
      <c r="AW62" s="78" t="s">
        <v>1327</v>
      </c>
      <c r="AX62" s="84" t="s">
        <v>1387</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275</v>
      </c>
      <c r="B63" s="65"/>
      <c r="C63" s="65" t="s">
        <v>64</v>
      </c>
      <c r="D63" s="66">
        <v>162.0188090588737</v>
      </c>
      <c r="E63" s="68"/>
      <c r="F63" s="100" t="s">
        <v>1305</v>
      </c>
      <c r="G63" s="65"/>
      <c r="H63" s="69" t="s">
        <v>275</v>
      </c>
      <c r="I63" s="70"/>
      <c r="J63" s="70"/>
      <c r="K63" s="69" t="s">
        <v>1474</v>
      </c>
      <c r="L63" s="73">
        <v>1</v>
      </c>
      <c r="M63" s="74">
        <v>2094.474853515625</v>
      </c>
      <c r="N63" s="74">
        <v>1905.8662109375</v>
      </c>
      <c r="O63" s="75"/>
      <c r="P63" s="76"/>
      <c r="Q63" s="76"/>
      <c r="R63" s="86"/>
      <c r="S63" s="48">
        <v>1</v>
      </c>
      <c r="T63" s="48">
        <v>0</v>
      </c>
      <c r="U63" s="49">
        <v>0</v>
      </c>
      <c r="V63" s="49">
        <v>0.005464</v>
      </c>
      <c r="W63" s="49">
        <v>0.011979</v>
      </c>
      <c r="X63" s="49">
        <v>0.44894</v>
      </c>
      <c r="Y63" s="49">
        <v>0</v>
      </c>
      <c r="Z63" s="49">
        <v>0</v>
      </c>
      <c r="AA63" s="71">
        <v>63</v>
      </c>
      <c r="AB63" s="71"/>
      <c r="AC63" s="72"/>
      <c r="AD63" s="78" t="s">
        <v>979</v>
      </c>
      <c r="AE63" s="78">
        <v>24</v>
      </c>
      <c r="AF63" s="78">
        <v>2</v>
      </c>
      <c r="AG63" s="78">
        <v>8</v>
      </c>
      <c r="AH63" s="78">
        <v>3</v>
      </c>
      <c r="AI63" s="78"/>
      <c r="AJ63" s="78" t="s">
        <v>1055</v>
      </c>
      <c r="AK63" s="78" t="s">
        <v>1112</v>
      </c>
      <c r="AL63" s="78"/>
      <c r="AM63" s="78"/>
      <c r="AN63" s="80">
        <v>43187.101122685184</v>
      </c>
      <c r="AO63" s="78"/>
      <c r="AP63" s="78" t="b">
        <v>1</v>
      </c>
      <c r="AQ63" s="78" t="b">
        <v>0</v>
      </c>
      <c r="AR63" s="78" t="b">
        <v>1</v>
      </c>
      <c r="AS63" s="78" t="s">
        <v>850</v>
      </c>
      <c r="AT63" s="78">
        <v>0</v>
      </c>
      <c r="AU63" s="78"/>
      <c r="AV63" s="78" t="b">
        <v>0</v>
      </c>
      <c r="AW63" s="78" t="s">
        <v>1327</v>
      </c>
      <c r="AX63" s="84" t="s">
        <v>1388</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276</v>
      </c>
      <c r="B64" s="65"/>
      <c r="C64" s="65" t="s">
        <v>64</v>
      </c>
      <c r="D64" s="66">
        <v>200.0507261014971</v>
      </c>
      <c r="E64" s="68"/>
      <c r="F64" s="100" t="s">
        <v>1306</v>
      </c>
      <c r="G64" s="65"/>
      <c r="H64" s="69" t="s">
        <v>276</v>
      </c>
      <c r="I64" s="70"/>
      <c r="J64" s="70"/>
      <c r="K64" s="69" t="s">
        <v>1475</v>
      </c>
      <c r="L64" s="73">
        <v>1</v>
      </c>
      <c r="M64" s="74">
        <v>2287.9345703125</v>
      </c>
      <c r="N64" s="74">
        <v>6839.1669921875</v>
      </c>
      <c r="O64" s="75"/>
      <c r="P64" s="76"/>
      <c r="Q64" s="76"/>
      <c r="R64" s="86"/>
      <c r="S64" s="48">
        <v>1</v>
      </c>
      <c r="T64" s="48">
        <v>0</v>
      </c>
      <c r="U64" s="49">
        <v>0</v>
      </c>
      <c r="V64" s="49">
        <v>0.005464</v>
      </c>
      <c r="W64" s="49">
        <v>0.011979</v>
      </c>
      <c r="X64" s="49">
        <v>0.44894</v>
      </c>
      <c r="Y64" s="49">
        <v>0</v>
      </c>
      <c r="Z64" s="49">
        <v>0</v>
      </c>
      <c r="AA64" s="71">
        <v>64</v>
      </c>
      <c r="AB64" s="71"/>
      <c r="AC64" s="72"/>
      <c r="AD64" s="78" t="s">
        <v>980</v>
      </c>
      <c r="AE64" s="78">
        <v>256</v>
      </c>
      <c r="AF64" s="78">
        <v>2024</v>
      </c>
      <c r="AG64" s="78">
        <v>1288</v>
      </c>
      <c r="AH64" s="78">
        <v>43</v>
      </c>
      <c r="AI64" s="78">
        <v>-18000</v>
      </c>
      <c r="AJ64" s="78" t="s">
        <v>1056</v>
      </c>
      <c r="AK64" s="78"/>
      <c r="AL64" s="84" t="s">
        <v>1170</v>
      </c>
      <c r="AM64" s="78" t="s">
        <v>1187</v>
      </c>
      <c r="AN64" s="80">
        <v>39891.66939814815</v>
      </c>
      <c r="AO64" s="78"/>
      <c r="AP64" s="78" t="b">
        <v>1</v>
      </c>
      <c r="AQ64" s="78" t="b">
        <v>0</v>
      </c>
      <c r="AR64" s="78" t="b">
        <v>1</v>
      </c>
      <c r="AS64" s="78" t="s">
        <v>850</v>
      </c>
      <c r="AT64" s="78">
        <v>92</v>
      </c>
      <c r="AU64" s="84" t="s">
        <v>1248</v>
      </c>
      <c r="AV64" s="78" t="b">
        <v>0</v>
      </c>
      <c r="AW64" s="78" t="s">
        <v>1327</v>
      </c>
      <c r="AX64" s="84" t="s">
        <v>1389</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277</v>
      </c>
      <c r="B65" s="65"/>
      <c r="C65" s="65" t="s">
        <v>64</v>
      </c>
      <c r="D65" s="66">
        <v>163.7116243575068</v>
      </c>
      <c r="E65" s="68"/>
      <c r="F65" s="100" t="s">
        <v>1307</v>
      </c>
      <c r="G65" s="65"/>
      <c r="H65" s="69" t="s">
        <v>277</v>
      </c>
      <c r="I65" s="70"/>
      <c r="J65" s="70"/>
      <c r="K65" s="69" t="s">
        <v>1476</v>
      </c>
      <c r="L65" s="73">
        <v>1</v>
      </c>
      <c r="M65" s="74">
        <v>1820.314697265625</v>
      </c>
      <c r="N65" s="74">
        <v>352.9058837890625</v>
      </c>
      <c r="O65" s="75"/>
      <c r="P65" s="76"/>
      <c r="Q65" s="76"/>
      <c r="R65" s="86"/>
      <c r="S65" s="48">
        <v>1</v>
      </c>
      <c r="T65" s="48">
        <v>0</v>
      </c>
      <c r="U65" s="49">
        <v>0</v>
      </c>
      <c r="V65" s="49">
        <v>0.005464</v>
      </c>
      <c r="W65" s="49">
        <v>0.011979</v>
      </c>
      <c r="X65" s="49">
        <v>0.44894</v>
      </c>
      <c r="Y65" s="49">
        <v>0</v>
      </c>
      <c r="Z65" s="49">
        <v>0</v>
      </c>
      <c r="AA65" s="71">
        <v>65</v>
      </c>
      <c r="AB65" s="71"/>
      <c r="AC65" s="72"/>
      <c r="AD65" s="78" t="s">
        <v>981</v>
      </c>
      <c r="AE65" s="78">
        <v>322</v>
      </c>
      <c r="AF65" s="78">
        <v>92</v>
      </c>
      <c r="AG65" s="78">
        <v>2091</v>
      </c>
      <c r="AH65" s="78">
        <v>884</v>
      </c>
      <c r="AI65" s="78"/>
      <c r="AJ65" s="78" t="s">
        <v>1057</v>
      </c>
      <c r="AK65" s="78" t="s">
        <v>1113</v>
      </c>
      <c r="AL65" s="84" t="s">
        <v>1171</v>
      </c>
      <c r="AM65" s="78"/>
      <c r="AN65" s="80">
        <v>42231.33537037037</v>
      </c>
      <c r="AO65" s="84" t="s">
        <v>1234</v>
      </c>
      <c r="AP65" s="78" t="b">
        <v>0</v>
      </c>
      <c r="AQ65" s="78" t="b">
        <v>0</v>
      </c>
      <c r="AR65" s="78" t="b">
        <v>1</v>
      </c>
      <c r="AS65" s="78" t="s">
        <v>850</v>
      </c>
      <c r="AT65" s="78">
        <v>4</v>
      </c>
      <c r="AU65" s="84" t="s">
        <v>1248</v>
      </c>
      <c r="AV65" s="78" t="b">
        <v>0</v>
      </c>
      <c r="AW65" s="78" t="s">
        <v>1327</v>
      </c>
      <c r="AX65" s="84" t="s">
        <v>1390</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278</v>
      </c>
      <c r="B66" s="65"/>
      <c r="C66" s="65" t="s">
        <v>64</v>
      </c>
      <c r="D66" s="66">
        <v>167.32296366125738</v>
      </c>
      <c r="E66" s="68"/>
      <c r="F66" s="100" t="s">
        <v>1308</v>
      </c>
      <c r="G66" s="65"/>
      <c r="H66" s="69" t="s">
        <v>278</v>
      </c>
      <c r="I66" s="70"/>
      <c r="J66" s="70"/>
      <c r="K66" s="69" t="s">
        <v>1477</v>
      </c>
      <c r="L66" s="73">
        <v>1</v>
      </c>
      <c r="M66" s="74">
        <v>3186.399169921875</v>
      </c>
      <c r="N66" s="74">
        <v>8790.986328125</v>
      </c>
      <c r="O66" s="75"/>
      <c r="P66" s="76"/>
      <c r="Q66" s="76"/>
      <c r="R66" s="86"/>
      <c r="S66" s="48">
        <v>1</v>
      </c>
      <c r="T66" s="48">
        <v>0</v>
      </c>
      <c r="U66" s="49">
        <v>0</v>
      </c>
      <c r="V66" s="49">
        <v>0.005464</v>
      </c>
      <c r="W66" s="49">
        <v>0.011979</v>
      </c>
      <c r="X66" s="49">
        <v>0.44894</v>
      </c>
      <c r="Y66" s="49">
        <v>0</v>
      </c>
      <c r="Z66" s="49">
        <v>0</v>
      </c>
      <c r="AA66" s="71">
        <v>66</v>
      </c>
      <c r="AB66" s="71"/>
      <c r="AC66" s="72"/>
      <c r="AD66" s="78" t="s">
        <v>982</v>
      </c>
      <c r="AE66" s="78">
        <v>1822</v>
      </c>
      <c r="AF66" s="78">
        <v>284</v>
      </c>
      <c r="AG66" s="78">
        <v>4703</v>
      </c>
      <c r="AH66" s="78">
        <v>4127</v>
      </c>
      <c r="AI66" s="78"/>
      <c r="AJ66" s="78" t="s">
        <v>1058</v>
      </c>
      <c r="AK66" s="78" t="s">
        <v>1114</v>
      </c>
      <c r="AL66" s="84" t="s">
        <v>1172</v>
      </c>
      <c r="AM66" s="78"/>
      <c r="AN66" s="80">
        <v>41267.30809027778</v>
      </c>
      <c r="AO66" s="84" t="s">
        <v>1235</v>
      </c>
      <c r="AP66" s="78" t="b">
        <v>0</v>
      </c>
      <c r="AQ66" s="78" t="b">
        <v>0</v>
      </c>
      <c r="AR66" s="78" t="b">
        <v>1</v>
      </c>
      <c r="AS66" s="78" t="s">
        <v>850</v>
      </c>
      <c r="AT66" s="78">
        <v>2</v>
      </c>
      <c r="AU66" s="84" t="s">
        <v>1259</v>
      </c>
      <c r="AV66" s="78" t="b">
        <v>0</v>
      </c>
      <c r="AW66" s="78" t="s">
        <v>1327</v>
      </c>
      <c r="AX66" s="84" t="s">
        <v>1391</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279</v>
      </c>
      <c r="B67" s="65"/>
      <c r="C67" s="65" t="s">
        <v>64</v>
      </c>
      <c r="D67" s="66">
        <v>195.89392409040917</v>
      </c>
      <c r="E67" s="68"/>
      <c r="F67" s="100" t="s">
        <v>1309</v>
      </c>
      <c r="G67" s="65"/>
      <c r="H67" s="69" t="s">
        <v>279</v>
      </c>
      <c r="I67" s="70"/>
      <c r="J67" s="70"/>
      <c r="K67" s="69" t="s">
        <v>1478</v>
      </c>
      <c r="L67" s="73">
        <v>1</v>
      </c>
      <c r="M67" s="74">
        <v>1186.8446044921875</v>
      </c>
      <c r="N67" s="74">
        <v>5564.57177734375</v>
      </c>
      <c r="O67" s="75"/>
      <c r="P67" s="76"/>
      <c r="Q67" s="76"/>
      <c r="R67" s="86"/>
      <c r="S67" s="48">
        <v>1</v>
      </c>
      <c r="T67" s="48">
        <v>0</v>
      </c>
      <c r="U67" s="49">
        <v>0</v>
      </c>
      <c r="V67" s="49">
        <v>0.005464</v>
      </c>
      <c r="W67" s="49">
        <v>0.011979</v>
      </c>
      <c r="X67" s="49">
        <v>0.44894</v>
      </c>
      <c r="Y67" s="49">
        <v>0</v>
      </c>
      <c r="Z67" s="49">
        <v>0</v>
      </c>
      <c r="AA67" s="71">
        <v>67</v>
      </c>
      <c r="AB67" s="71"/>
      <c r="AC67" s="72"/>
      <c r="AD67" s="78" t="s">
        <v>983</v>
      </c>
      <c r="AE67" s="78">
        <v>916</v>
      </c>
      <c r="AF67" s="78">
        <v>1803</v>
      </c>
      <c r="AG67" s="78">
        <v>5741</v>
      </c>
      <c r="AH67" s="78">
        <v>145</v>
      </c>
      <c r="AI67" s="78"/>
      <c r="AJ67" s="78" t="s">
        <v>1059</v>
      </c>
      <c r="AK67" s="78" t="s">
        <v>1115</v>
      </c>
      <c r="AL67" s="84" t="s">
        <v>1173</v>
      </c>
      <c r="AM67" s="78"/>
      <c r="AN67" s="80">
        <v>40289.71109953704</v>
      </c>
      <c r="AO67" s="84" t="s">
        <v>1236</v>
      </c>
      <c r="AP67" s="78" t="b">
        <v>0</v>
      </c>
      <c r="AQ67" s="78" t="b">
        <v>0</v>
      </c>
      <c r="AR67" s="78" t="b">
        <v>1</v>
      </c>
      <c r="AS67" s="78" t="s">
        <v>850</v>
      </c>
      <c r="AT67" s="78">
        <v>70</v>
      </c>
      <c r="AU67" s="84" t="s">
        <v>1248</v>
      </c>
      <c r="AV67" s="78" t="b">
        <v>0</v>
      </c>
      <c r="AW67" s="78" t="s">
        <v>1327</v>
      </c>
      <c r="AX67" s="84" t="s">
        <v>1392</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280</v>
      </c>
      <c r="B68" s="65"/>
      <c r="C68" s="65" t="s">
        <v>64</v>
      </c>
      <c r="D68" s="66">
        <v>506.24339550647545</v>
      </c>
      <c r="E68" s="68"/>
      <c r="F68" s="100" t="s">
        <v>1310</v>
      </c>
      <c r="G68" s="65"/>
      <c r="H68" s="69" t="s">
        <v>280</v>
      </c>
      <c r="I68" s="70"/>
      <c r="J68" s="70"/>
      <c r="K68" s="69" t="s">
        <v>1479</v>
      </c>
      <c r="L68" s="73">
        <v>1</v>
      </c>
      <c r="M68" s="74">
        <v>910.54541015625</v>
      </c>
      <c r="N68" s="74">
        <v>1361.306884765625</v>
      </c>
      <c r="O68" s="75"/>
      <c r="P68" s="76"/>
      <c r="Q68" s="76"/>
      <c r="R68" s="86"/>
      <c r="S68" s="48">
        <v>1</v>
      </c>
      <c r="T68" s="48">
        <v>0</v>
      </c>
      <c r="U68" s="49">
        <v>0</v>
      </c>
      <c r="V68" s="49">
        <v>0.005464</v>
      </c>
      <c r="W68" s="49">
        <v>0.011979</v>
      </c>
      <c r="X68" s="49">
        <v>0.44894</v>
      </c>
      <c r="Y68" s="49">
        <v>0</v>
      </c>
      <c r="Z68" s="49">
        <v>0</v>
      </c>
      <c r="AA68" s="71">
        <v>68</v>
      </c>
      <c r="AB68" s="71"/>
      <c r="AC68" s="72"/>
      <c r="AD68" s="78" t="s">
        <v>984</v>
      </c>
      <c r="AE68" s="78">
        <v>807</v>
      </c>
      <c r="AF68" s="78">
        <v>18303</v>
      </c>
      <c r="AG68" s="78">
        <v>7865</v>
      </c>
      <c r="AH68" s="78">
        <v>3789</v>
      </c>
      <c r="AI68" s="78"/>
      <c r="AJ68" s="78" t="s">
        <v>1060</v>
      </c>
      <c r="AK68" s="78" t="s">
        <v>1103</v>
      </c>
      <c r="AL68" s="84" t="s">
        <v>1174</v>
      </c>
      <c r="AM68" s="78"/>
      <c r="AN68" s="80">
        <v>39885.820393518516</v>
      </c>
      <c r="AO68" s="84" t="s">
        <v>1237</v>
      </c>
      <c r="AP68" s="78" t="b">
        <v>0</v>
      </c>
      <c r="AQ68" s="78" t="b">
        <v>0</v>
      </c>
      <c r="AR68" s="78" t="b">
        <v>1</v>
      </c>
      <c r="AS68" s="78" t="s">
        <v>850</v>
      </c>
      <c r="AT68" s="78">
        <v>297</v>
      </c>
      <c r="AU68" s="84" t="s">
        <v>1248</v>
      </c>
      <c r="AV68" s="78" t="b">
        <v>1</v>
      </c>
      <c r="AW68" s="78" t="s">
        <v>1327</v>
      </c>
      <c r="AX68" s="84" t="s">
        <v>1393</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232</v>
      </c>
      <c r="B69" s="65"/>
      <c r="C69" s="65" t="s">
        <v>64</v>
      </c>
      <c r="D69" s="66">
        <v>162.24451776535813</v>
      </c>
      <c r="E69" s="68"/>
      <c r="F69" s="100" t="s">
        <v>1311</v>
      </c>
      <c r="G69" s="65"/>
      <c r="H69" s="69" t="s">
        <v>232</v>
      </c>
      <c r="I69" s="70"/>
      <c r="J69" s="70"/>
      <c r="K69" s="69" t="s">
        <v>1480</v>
      </c>
      <c r="L69" s="73">
        <v>1</v>
      </c>
      <c r="M69" s="74">
        <v>5056.2060546875</v>
      </c>
      <c r="N69" s="74">
        <v>5302.17236328125</v>
      </c>
      <c r="O69" s="75"/>
      <c r="P69" s="76"/>
      <c r="Q69" s="76"/>
      <c r="R69" s="86"/>
      <c r="S69" s="48">
        <v>2</v>
      </c>
      <c r="T69" s="48">
        <v>1</v>
      </c>
      <c r="U69" s="49">
        <v>0</v>
      </c>
      <c r="V69" s="49">
        <v>0.005952</v>
      </c>
      <c r="W69" s="49">
        <v>0.020897</v>
      </c>
      <c r="X69" s="49">
        <v>0.996584</v>
      </c>
      <c r="Y69" s="49">
        <v>0.5</v>
      </c>
      <c r="Z69" s="49">
        <v>0</v>
      </c>
      <c r="AA69" s="71">
        <v>69</v>
      </c>
      <c r="AB69" s="71"/>
      <c r="AC69" s="72"/>
      <c r="AD69" s="78" t="s">
        <v>985</v>
      </c>
      <c r="AE69" s="78">
        <v>33</v>
      </c>
      <c r="AF69" s="78">
        <v>14</v>
      </c>
      <c r="AG69" s="78">
        <v>15</v>
      </c>
      <c r="AH69" s="78">
        <v>19</v>
      </c>
      <c r="AI69" s="78"/>
      <c r="AJ69" s="78" t="s">
        <v>1009</v>
      </c>
      <c r="AK69" s="78" t="s">
        <v>1116</v>
      </c>
      <c r="AL69" s="78"/>
      <c r="AM69" s="78"/>
      <c r="AN69" s="80">
        <v>43083.634571759256</v>
      </c>
      <c r="AO69" s="78"/>
      <c r="AP69" s="78" t="b">
        <v>1</v>
      </c>
      <c r="AQ69" s="78" t="b">
        <v>0</v>
      </c>
      <c r="AR69" s="78" t="b">
        <v>0</v>
      </c>
      <c r="AS69" s="78" t="s">
        <v>850</v>
      </c>
      <c r="AT69" s="78">
        <v>0</v>
      </c>
      <c r="AU69" s="78"/>
      <c r="AV69" s="78" t="b">
        <v>0</v>
      </c>
      <c r="AW69" s="78" t="s">
        <v>1327</v>
      </c>
      <c r="AX69" s="84" t="s">
        <v>1394</v>
      </c>
      <c r="AY69" s="78" t="s">
        <v>66</v>
      </c>
      <c r="AZ69" s="78" t="str">
        <f>REPLACE(INDEX(GroupVertices[Group],MATCH(Vertices[[#This Row],[Vertex]],GroupVertices[Vertex],0)),1,1,"")</f>
        <v>2</v>
      </c>
      <c r="BA69" s="48"/>
      <c r="BB69" s="48"/>
      <c r="BC69" s="48"/>
      <c r="BD69" s="48"/>
      <c r="BE69" s="48" t="s">
        <v>477</v>
      </c>
      <c r="BF69" s="48" t="s">
        <v>477</v>
      </c>
      <c r="BG69" s="120" t="s">
        <v>1866</v>
      </c>
      <c r="BH69" s="120" t="s">
        <v>1866</v>
      </c>
      <c r="BI69" s="120" t="s">
        <v>1902</v>
      </c>
      <c r="BJ69" s="120" t="s">
        <v>1902</v>
      </c>
      <c r="BK69" s="120">
        <v>1</v>
      </c>
      <c r="BL69" s="123">
        <v>3.3333333333333335</v>
      </c>
      <c r="BM69" s="120">
        <v>0</v>
      </c>
      <c r="BN69" s="123">
        <v>0</v>
      </c>
      <c r="BO69" s="120">
        <v>0</v>
      </c>
      <c r="BP69" s="123">
        <v>0</v>
      </c>
      <c r="BQ69" s="120">
        <v>29</v>
      </c>
      <c r="BR69" s="123">
        <v>96.66666666666667</v>
      </c>
      <c r="BS69" s="120">
        <v>30</v>
      </c>
      <c r="BT69" s="2"/>
      <c r="BU69" s="3"/>
      <c r="BV69" s="3"/>
      <c r="BW69" s="3"/>
      <c r="BX69" s="3"/>
    </row>
    <row r="70" spans="1:76" ht="15">
      <c r="A70" s="64" t="s">
        <v>281</v>
      </c>
      <c r="B70" s="65"/>
      <c r="C70" s="65" t="s">
        <v>64</v>
      </c>
      <c r="D70" s="66">
        <v>164.74612259556034</v>
      </c>
      <c r="E70" s="68"/>
      <c r="F70" s="100" t="s">
        <v>1312</v>
      </c>
      <c r="G70" s="65"/>
      <c r="H70" s="69" t="s">
        <v>281</v>
      </c>
      <c r="I70" s="70"/>
      <c r="J70" s="70"/>
      <c r="K70" s="69" t="s">
        <v>1481</v>
      </c>
      <c r="L70" s="73">
        <v>1</v>
      </c>
      <c r="M70" s="74">
        <v>1468.930419921875</v>
      </c>
      <c r="N70" s="74">
        <v>2824.585205078125</v>
      </c>
      <c r="O70" s="75"/>
      <c r="P70" s="76"/>
      <c r="Q70" s="76"/>
      <c r="R70" s="86"/>
      <c r="S70" s="48">
        <v>1</v>
      </c>
      <c r="T70" s="48">
        <v>0</v>
      </c>
      <c r="U70" s="49">
        <v>0</v>
      </c>
      <c r="V70" s="49">
        <v>0.005464</v>
      </c>
      <c r="W70" s="49">
        <v>0.011979</v>
      </c>
      <c r="X70" s="49">
        <v>0.44894</v>
      </c>
      <c r="Y70" s="49">
        <v>0</v>
      </c>
      <c r="Z70" s="49">
        <v>0</v>
      </c>
      <c r="AA70" s="71">
        <v>70</v>
      </c>
      <c r="AB70" s="71"/>
      <c r="AC70" s="72"/>
      <c r="AD70" s="78" t="s">
        <v>986</v>
      </c>
      <c r="AE70" s="78">
        <v>207</v>
      </c>
      <c r="AF70" s="78">
        <v>147</v>
      </c>
      <c r="AG70" s="78">
        <v>66</v>
      </c>
      <c r="AH70" s="78">
        <v>689</v>
      </c>
      <c r="AI70" s="78"/>
      <c r="AJ70" s="78"/>
      <c r="AK70" s="78"/>
      <c r="AL70" s="78"/>
      <c r="AM70" s="78"/>
      <c r="AN70" s="80">
        <v>42253.6625462963</v>
      </c>
      <c r="AO70" s="78"/>
      <c r="AP70" s="78" t="b">
        <v>1</v>
      </c>
      <c r="AQ70" s="78" t="b">
        <v>0</v>
      </c>
      <c r="AR70" s="78" t="b">
        <v>1</v>
      </c>
      <c r="AS70" s="78" t="s">
        <v>850</v>
      </c>
      <c r="AT70" s="78">
        <v>1</v>
      </c>
      <c r="AU70" s="84" t="s">
        <v>1248</v>
      </c>
      <c r="AV70" s="78" t="b">
        <v>0</v>
      </c>
      <c r="AW70" s="78" t="s">
        <v>1327</v>
      </c>
      <c r="AX70" s="84" t="s">
        <v>1395</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234</v>
      </c>
      <c r="B71" s="65"/>
      <c r="C71" s="65" t="s">
        <v>64</v>
      </c>
      <c r="D71" s="66">
        <v>164.57684106569704</v>
      </c>
      <c r="E71" s="68"/>
      <c r="F71" s="100" t="s">
        <v>580</v>
      </c>
      <c r="G71" s="65"/>
      <c r="H71" s="69" t="s">
        <v>234</v>
      </c>
      <c r="I71" s="70"/>
      <c r="J71" s="70"/>
      <c r="K71" s="69" t="s">
        <v>1482</v>
      </c>
      <c r="L71" s="73">
        <v>1</v>
      </c>
      <c r="M71" s="74">
        <v>9804.087890625</v>
      </c>
      <c r="N71" s="74">
        <v>5011.263671875</v>
      </c>
      <c r="O71" s="75"/>
      <c r="P71" s="76"/>
      <c r="Q71" s="76"/>
      <c r="R71" s="86"/>
      <c r="S71" s="48">
        <v>1</v>
      </c>
      <c r="T71" s="48">
        <v>2</v>
      </c>
      <c r="U71" s="49">
        <v>0</v>
      </c>
      <c r="V71" s="49">
        <v>0.006061</v>
      </c>
      <c r="W71" s="49">
        <v>0.021681</v>
      </c>
      <c r="X71" s="49">
        <v>0.978105</v>
      </c>
      <c r="Y71" s="49">
        <v>0.8333333333333334</v>
      </c>
      <c r="Z71" s="49">
        <v>0</v>
      </c>
      <c r="AA71" s="71">
        <v>71</v>
      </c>
      <c r="AB71" s="71"/>
      <c r="AC71" s="72"/>
      <c r="AD71" s="78" t="s">
        <v>987</v>
      </c>
      <c r="AE71" s="78">
        <v>81</v>
      </c>
      <c r="AF71" s="78">
        <v>138</v>
      </c>
      <c r="AG71" s="78">
        <v>231</v>
      </c>
      <c r="AH71" s="78">
        <v>121</v>
      </c>
      <c r="AI71" s="78"/>
      <c r="AJ71" s="78"/>
      <c r="AK71" s="78"/>
      <c r="AL71" s="84" t="s">
        <v>1175</v>
      </c>
      <c r="AM71" s="78"/>
      <c r="AN71" s="80">
        <v>42250.61530092593</v>
      </c>
      <c r="AO71" s="78"/>
      <c r="AP71" s="78" t="b">
        <v>1</v>
      </c>
      <c r="AQ71" s="78" t="b">
        <v>0</v>
      </c>
      <c r="AR71" s="78" t="b">
        <v>1</v>
      </c>
      <c r="AS71" s="78" t="s">
        <v>850</v>
      </c>
      <c r="AT71" s="78">
        <v>1</v>
      </c>
      <c r="AU71" s="84" t="s">
        <v>1248</v>
      </c>
      <c r="AV71" s="78" t="b">
        <v>0</v>
      </c>
      <c r="AW71" s="78" t="s">
        <v>1327</v>
      </c>
      <c r="AX71" s="84" t="s">
        <v>1396</v>
      </c>
      <c r="AY71" s="78" t="s">
        <v>66</v>
      </c>
      <c r="AZ71" s="78" t="str">
        <f>REPLACE(INDEX(GroupVertices[Group],MATCH(Vertices[[#This Row],[Vertex]],GroupVertices[Vertex],0)),1,1,"")</f>
        <v>5</v>
      </c>
      <c r="BA71" s="48"/>
      <c r="BB71" s="48"/>
      <c r="BC71" s="48"/>
      <c r="BD71" s="48"/>
      <c r="BE71" s="48" t="s">
        <v>1834</v>
      </c>
      <c r="BF71" s="48" t="s">
        <v>1841</v>
      </c>
      <c r="BG71" s="120" t="s">
        <v>1867</v>
      </c>
      <c r="BH71" s="120" t="s">
        <v>1855</v>
      </c>
      <c r="BI71" s="120" t="s">
        <v>1891</v>
      </c>
      <c r="BJ71" s="120" t="s">
        <v>1891</v>
      </c>
      <c r="BK71" s="120">
        <v>0</v>
      </c>
      <c r="BL71" s="123">
        <v>0</v>
      </c>
      <c r="BM71" s="120">
        <v>0</v>
      </c>
      <c r="BN71" s="123">
        <v>0</v>
      </c>
      <c r="BO71" s="120">
        <v>0</v>
      </c>
      <c r="BP71" s="123">
        <v>0</v>
      </c>
      <c r="BQ71" s="120">
        <v>34</v>
      </c>
      <c r="BR71" s="123">
        <v>100</v>
      </c>
      <c r="BS71" s="120">
        <v>34</v>
      </c>
      <c r="BT71" s="2"/>
      <c r="BU71" s="3"/>
      <c r="BV71" s="3"/>
      <c r="BW71" s="3"/>
      <c r="BX71" s="3"/>
    </row>
    <row r="72" spans="1:76" ht="15">
      <c r="A72" s="64" t="s">
        <v>282</v>
      </c>
      <c r="B72" s="65"/>
      <c r="C72" s="65" t="s">
        <v>64</v>
      </c>
      <c r="D72" s="66">
        <v>223.3363409871389</v>
      </c>
      <c r="E72" s="68"/>
      <c r="F72" s="100" t="s">
        <v>1313</v>
      </c>
      <c r="G72" s="65"/>
      <c r="H72" s="69" t="s">
        <v>282</v>
      </c>
      <c r="I72" s="70"/>
      <c r="J72" s="70"/>
      <c r="K72" s="69" t="s">
        <v>1483</v>
      </c>
      <c r="L72" s="73">
        <v>1</v>
      </c>
      <c r="M72" s="74">
        <v>3798.185302734375</v>
      </c>
      <c r="N72" s="74">
        <v>6186.82763671875</v>
      </c>
      <c r="O72" s="75"/>
      <c r="P72" s="76"/>
      <c r="Q72" s="76"/>
      <c r="R72" s="86"/>
      <c r="S72" s="48">
        <v>1</v>
      </c>
      <c r="T72" s="48">
        <v>0</v>
      </c>
      <c r="U72" s="49">
        <v>0</v>
      </c>
      <c r="V72" s="49">
        <v>0.005464</v>
      </c>
      <c r="W72" s="49">
        <v>0.011979</v>
      </c>
      <c r="X72" s="49">
        <v>0.44894</v>
      </c>
      <c r="Y72" s="49">
        <v>0</v>
      </c>
      <c r="Z72" s="49">
        <v>0</v>
      </c>
      <c r="AA72" s="71">
        <v>72</v>
      </c>
      <c r="AB72" s="71"/>
      <c r="AC72" s="72"/>
      <c r="AD72" s="78" t="s">
        <v>988</v>
      </c>
      <c r="AE72" s="78">
        <v>734</v>
      </c>
      <c r="AF72" s="78">
        <v>3262</v>
      </c>
      <c r="AG72" s="78">
        <v>285858</v>
      </c>
      <c r="AH72" s="78">
        <v>19655</v>
      </c>
      <c r="AI72" s="78"/>
      <c r="AJ72" s="78" t="s">
        <v>1061</v>
      </c>
      <c r="AK72" s="78" t="s">
        <v>1117</v>
      </c>
      <c r="AL72" s="84" t="s">
        <v>1176</v>
      </c>
      <c r="AM72" s="78"/>
      <c r="AN72" s="80">
        <v>42335.89355324074</v>
      </c>
      <c r="AO72" s="84" t="s">
        <v>1238</v>
      </c>
      <c r="AP72" s="78" t="b">
        <v>0</v>
      </c>
      <c r="AQ72" s="78" t="b">
        <v>0</v>
      </c>
      <c r="AR72" s="78" t="b">
        <v>1</v>
      </c>
      <c r="AS72" s="78" t="s">
        <v>850</v>
      </c>
      <c r="AT72" s="78">
        <v>745</v>
      </c>
      <c r="AU72" s="84" t="s">
        <v>1248</v>
      </c>
      <c r="AV72" s="78" t="b">
        <v>0</v>
      </c>
      <c r="AW72" s="78" t="s">
        <v>1327</v>
      </c>
      <c r="AX72" s="84" t="s">
        <v>1397</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283</v>
      </c>
      <c r="B73" s="65"/>
      <c r="C73" s="65" t="s">
        <v>64</v>
      </c>
      <c r="D73" s="66">
        <v>209.2107377729895</v>
      </c>
      <c r="E73" s="68"/>
      <c r="F73" s="100" t="s">
        <v>1314</v>
      </c>
      <c r="G73" s="65"/>
      <c r="H73" s="69" t="s">
        <v>283</v>
      </c>
      <c r="I73" s="70"/>
      <c r="J73" s="70"/>
      <c r="K73" s="69" t="s">
        <v>1484</v>
      </c>
      <c r="L73" s="73">
        <v>1</v>
      </c>
      <c r="M73" s="74">
        <v>1099.1815185546875</v>
      </c>
      <c r="N73" s="74">
        <v>9043.9189453125</v>
      </c>
      <c r="O73" s="75"/>
      <c r="P73" s="76"/>
      <c r="Q73" s="76"/>
      <c r="R73" s="86"/>
      <c r="S73" s="48">
        <v>1</v>
      </c>
      <c r="T73" s="48">
        <v>0</v>
      </c>
      <c r="U73" s="49">
        <v>0</v>
      </c>
      <c r="V73" s="49">
        <v>0.005464</v>
      </c>
      <c r="W73" s="49">
        <v>0.011979</v>
      </c>
      <c r="X73" s="49">
        <v>0.44894</v>
      </c>
      <c r="Y73" s="49">
        <v>0</v>
      </c>
      <c r="Z73" s="49">
        <v>0</v>
      </c>
      <c r="AA73" s="71">
        <v>73</v>
      </c>
      <c r="AB73" s="71"/>
      <c r="AC73" s="72"/>
      <c r="AD73" s="78" t="s">
        <v>989</v>
      </c>
      <c r="AE73" s="78">
        <v>851</v>
      </c>
      <c r="AF73" s="78">
        <v>2511</v>
      </c>
      <c r="AG73" s="78">
        <v>1336</v>
      </c>
      <c r="AH73" s="78">
        <v>489</v>
      </c>
      <c r="AI73" s="78"/>
      <c r="AJ73" s="78" t="s">
        <v>1062</v>
      </c>
      <c r="AK73" s="78" t="s">
        <v>1118</v>
      </c>
      <c r="AL73" s="84" t="s">
        <v>1177</v>
      </c>
      <c r="AM73" s="78"/>
      <c r="AN73" s="80">
        <v>40554.037511574075</v>
      </c>
      <c r="AO73" s="84" t="s">
        <v>1239</v>
      </c>
      <c r="AP73" s="78" t="b">
        <v>0</v>
      </c>
      <c r="AQ73" s="78" t="b">
        <v>0</v>
      </c>
      <c r="AR73" s="78" t="b">
        <v>0</v>
      </c>
      <c r="AS73" s="78" t="s">
        <v>850</v>
      </c>
      <c r="AT73" s="78">
        <v>56</v>
      </c>
      <c r="AU73" s="84" t="s">
        <v>1248</v>
      </c>
      <c r="AV73" s="78" t="b">
        <v>0</v>
      </c>
      <c r="AW73" s="78" t="s">
        <v>1327</v>
      </c>
      <c r="AX73" s="84" t="s">
        <v>1398</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284</v>
      </c>
      <c r="B74" s="65"/>
      <c r="C74" s="65" t="s">
        <v>64</v>
      </c>
      <c r="D74" s="66">
        <v>166.025138598972</v>
      </c>
      <c r="E74" s="68"/>
      <c r="F74" s="100" t="s">
        <v>1315</v>
      </c>
      <c r="G74" s="65"/>
      <c r="H74" s="69" t="s">
        <v>284</v>
      </c>
      <c r="I74" s="70"/>
      <c r="J74" s="70"/>
      <c r="K74" s="69" t="s">
        <v>1485</v>
      </c>
      <c r="L74" s="73">
        <v>1</v>
      </c>
      <c r="M74" s="74">
        <v>2958.830078125</v>
      </c>
      <c r="N74" s="74">
        <v>2125.26708984375</v>
      </c>
      <c r="O74" s="75"/>
      <c r="P74" s="76"/>
      <c r="Q74" s="76"/>
      <c r="R74" s="86"/>
      <c r="S74" s="48">
        <v>1</v>
      </c>
      <c r="T74" s="48">
        <v>0</v>
      </c>
      <c r="U74" s="49">
        <v>0</v>
      </c>
      <c r="V74" s="49">
        <v>0.005464</v>
      </c>
      <c r="W74" s="49">
        <v>0.011979</v>
      </c>
      <c r="X74" s="49">
        <v>0.44894</v>
      </c>
      <c r="Y74" s="49">
        <v>0</v>
      </c>
      <c r="Z74" s="49">
        <v>0</v>
      </c>
      <c r="AA74" s="71">
        <v>74</v>
      </c>
      <c r="AB74" s="71"/>
      <c r="AC74" s="72"/>
      <c r="AD74" s="78" t="s">
        <v>990</v>
      </c>
      <c r="AE74" s="78">
        <v>427</v>
      </c>
      <c r="AF74" s="78">
        <v>215</v>
      </c>
      <c r="AG74" s="78">
        <v>1153</v>
      </c>
      <c r="AH74" s="78">
        <v>663</v>
      </c>
      <c r="AI74" s="78"/>
      <c r="AJ74" s="78" t="s">
        <v>1063</v>
      </c>
      <c r="AK74" s="78" t="s">
        <v>1119</v>
      </c>
      <c r="AL74" s="78"/>
      <c r="AM74" s="78"/>
      <c r="AN74" s="80">
        <v>42558.6884375</v>
      </c>
      <c r="AO74" s="84" t="s">
        <v>1240</v>
      </c>
      <c r="AP74" s="78" t="b">
        <v>1</v>
      </c>
      <c r="AQ74" s="78" t="b">
        <v>0</v>
      </c>
      <c r="AR74" s="78" t="b">
        <v>1</v>
      </c>
      <c r="AS74" s="78" t="s">
        <v>850</v>
      </c>
      <c r="AT74" s="78">
        <v>6</v>
      </c>
      <c r="AU74" s="78"/>
      <c r="AV74" s="78" t="b">
        <v>0</v>
      </c>
      <c r="AW74" s="78" t="s">
        <v>1327</v>
      </c>
      <c r="AX74" s="84" t="s">
        <v>1399</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285</v>
      </c>
      <c r="B75" s="65"/>
      <c r="C75" s="65" t="s">
        <v>64</v>
      </c>
      <c r="D75" s="66">
        <v>170.42645837541804</v>
      </c>
      <c r="E75" s="68"/>
      <c r="F75" s="100" t="s">
        <v>1316</v>
      </c>
      <c r="G75" s="65"/>
      <c r="H75" s="69" t="s">
        <v>285</v>
      </c>
      <c r="I75" s="70"/>
      <c r="J75" s="70"/>
      <c r="K75" s="69" t="s">
        <v>1486</v>
      </c>
      <c r="L75" s="73">
        <v>1</v>
      </c>
      <c r="M75" s="74">
        <v>3284.12890625</v>
      </c>
      <c r="N75" s="74">
        <v>4097.64990234375</v>
      </c>
      <c r="O75" s="75"/>
      <c r="P75" s="76"/>
      <c r="Q75" s="76"/>
      <c r="R75" s="86"/>
      <c r="S75" s="48">
        <v>1</v>
      </c>
      <c r="T75" s="48">
        <v>0</v>
      </c>
      <c r="U75" s="49">
        <v>0</v>
      </c>
      <c r="V75" s="49">
        <v>0.005464</v>
      </c>
      <c r="W75" s="49">
        <v>0.011979</v>
      </c>
      <c r="X75" s="49">
        <v>0.44894</v>
      </c>
      <c r="Y75" s="49">
        <v>0</v>
      </c>
      <c r="Z75" s="49">
        <v>0</v>
      </c>
      <c r="AA75" s="71">
        <v>75</v>
      </c>
      <c r="AB75" s="71"/>
      <c r="AC75" s="72"/>
      <c r="AD75" s="78" t="s">
        <v>991</v>
      </c>
      <c r="AE75" s="78">
        <v>149</v>
      </c>
      <c r="AF75" s="78">
        <v>449</v>
      </c>
      <c r="AG75" s="78">
        <v>2613</v>
      </c>
      <c r="AH75" s="78">
        <v>3234</v>
      </c>
      <c r="AI75" s="78"/>
      <c r="AJ75" s="78" t="s">
        <v>1064</v>
      </c>
      <c r="AK75" s="78" t="s">
        <v>1120</v>
      </c>
      <c r="AL75" s="78"/>
      <c r="AM75" s="78"/>
      <c r="AN75" s="80">
        <v>42419.01230324074</v>
      </c>
      <c r="AO75" s="84" t="s">
        <v>1241</v>
      </c>
      <c r="AP75" s="78" t="b">
        <v>1</v>
      </c>
      <c r="AQ75" s="78" t="b">
        <v>0</v>
      </c>
      <c r="AR75" s="78" t="b">
        <v>1</v>
      </c>
      <c r="AS75" s="78" t="s">
        <v>850</v>
      </c>
      <c r="AT75" s="78">
        <v>7</v>
      </c>
      <c r="AU75" s="78"/>
      <c r="AV75" s="78" t="b">
        <v>0</v>
      </c>
      <c r="AW75" s="78" t="s">
        <v>1327</v>
      </c>
      <c r="AX75" s="84" t="s">
        <v>1400</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286</v>
      </c>
      <c r="B76" s="65"/>
      <c r="C76" s="65" t="s">
        <v>64</v>
      </c>
      <c r="D76" s="66">
        <v>201.34855116378247</v>
      </c>
      <c r="E76" s="68"/>
      <c r="F76" s="100" t="s">
        <v>1317</v>
      </c>
      <c r="G76" s="65"/>
      <c r="H76" s="69" t="s">
        <v>286</v>
      </c>
      <c r="I76" s="70"/>
      <c r="J76" s="70"/>
      <c r="K76" s="69" t="s">
        <v>1487</v>
      </c>
      <c r="L76" s="73">
        <v>1</v>
      </c>
      <c r="M76" s="74">
        <v>2172.72802734375</v>
      </c>
      <c r="N76" s="74">
        <v>9646.09375</v>
      </c>
      <c r="O76" s="75"/>
      <c r="P76" s="76"/>
      <c r="Q76" s="76"/>
      <c r="R76" s="86"/>
      <c r="S76" s="48">
        <v>1</v>
      </c>
      <c r="T76" s="48">
        <v>0</v>
      </c>
      <c r="U76" s="49">
        <v>0</v>
      </c>
      <c r="V76" s="49">
        <v>0.005464</v>
      </c>
      <c r="W76" s="49">
        <v>0.011979</v>
      </c>
      <c r="X76" s="49">
        <v>0.44894</v>
      </c>
      <c r="Y76" s="49">
        <v>0</v>
      </c>
      <c r="Z76" s="49">
        <v>0</v>
      </c>
      <c r="AA76" s="71">
        <v>76</v>
      </c>
      <c r="AB76" s="71"/>
      <c r="AC76" s="72"/>
      <c r="AD76" s="78" t="s">
        <v>992</v>
      </c>
      <c r="AE76" s="78">
        <v>949</v>
      </c>
      <c r="AF76" s="78">
        <v>2093</v>
      </c>
      <c r="AG76" s="78">
        <v>2860</v>
      </c>
      <c r="AH76" s="78">
        <v>248</v>
      </c>
      <c r="AI76" s="78"/>
      <c r="AJ76" s="78" t="s">
        <v>1065</v>
      </c>
      <c r="AK76" s="78" t="s">
        <v>1121</v>
      </c>
      <c r="AL76" s="84" t="s">
        <v>1178</v>
      </c>
      <c r="AM76" s="78"/>
      <c r="AN76" s="80">
        <v>39873.262777777774</v>
      </c>
      <c r="AO76" s="84" t="s">
        <v>1242</v>
      </c>
      <c r="AP76" s="78" t="b">
        <v>0</v>
      </c>
      <c r="AQ76" s="78" t="b">
        <v>0</v>
      </c>
      <c r="AR76" s="78" t="b">
        <v>1</v>
      </c>
      <c r="AS76" s="78" t="s">
        <v>850</v>
      </c>
      <c r="AT76" s="78">
        <v>74</v>
      </c>
      <c r="AU76" s="84" t="s">
        <v>1248</v>
      </c>
      <c r="AV76" s="78" t="b">
        <v>0</v>
      </c>
      <c r="AW76" s="78" t="s">
        <v>1327</v>
      </c>
      <c r="AX76" s="84" t="s">
        <v>1401</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287</v>
      </c>
      <c r="B77" s="65"/>
      <c r="C77" s="65" t="s">
        <v>64</v>
      </c>
      <c r="D77" s="66">
        <v>178.04412721926695</v>
      </c>
      <c r="E77" s="68"/>
      <c r="F77" s="100" t="s">
        <v>1318</v>
      </c>
      <c r="G77" s="65"/>
      <c r="H77" s="69" t="s">
        <v>287</v>
      </c>
      <c r="I77" s="70"/>
      <c r="J77" s="70"/>
      <c r="K77" s="69" t="s">
        <v>1488</v>
      </c>
      <c r="L77" s="73">
        <v>1</v>
      </c>
      <c r="M77" s="74">
        <v>2967.238037109375</v>
      </c>
      <c r="N77" s="74">
        <v>7619.55126953125</v>
      </c>
      <c r="O77" s="75"/>
      <c r="P77" s="76"/>
      <c r="Q77" s="76"/>
      <c r="R77" s="86"/>
      <c r="S77" s="48">
        <v>1</v>
      </c>
      <c r="T77" s="48">
        <v>0</v>
      </c>
      <c r="U77" s="49">
        <v>0</v>
      </c>
      <c r="V77" s="49">
        <v>0.005464</v>
      </c>
      <c r="W77" s="49">
        <v>0.011979</v>
      </c>
      <c r="X77" s="49">
        <v>0.44894</v>
      </c>
      <c r="Y77" s="49">
        <v>0</v>
      </c>
      <c r="Z77" s="49">
        <v>0</v>
      </c>
      <c r="AA77" s="71">
        <v>77</v>
      </c>
      <c r="AB77" s="71"/>
      <c r="AC77" s="72"/>
      <c r="AD77" s="78" t="s">
        <v>993</v>
      </c>
      <c r="AE77" s="78">
        <v>1224</v>
      </c>
      <c r="AF77" s="78">
        <v>854</v>
      </c>
      <c r="AG77" s="78">
        <v>134221</v>
      </c>
      <c r="AH77" s="78">
        <v>2533</v>
      </c>
      <c r="AI77" s="78"/>
      <c r="AJ77" s="78" t="s">
        <v>1066</v>
      </c>
      <c r="AK77" s="78" t="s">
        <v>1122</v>
      </c>
      <c r="AL77" s="78"/>
      <c r="AM77" s="78"/>
      <c r="AN77" s="80">
        <v>39976.03886574074</v>
      </c>
      <c r="AO77" s="84" t="s">
        <v>1243</v>
      </c>
      <c r="AP77" s="78" t="b">
        <v>0</v>
      </c>
      <c r="AQ77" s="78" t="b">
        <v>0</v>
      </c>
      <c r="AR77" s="78" t="b">
        <v>0</v>
      </c>
      <c r="AS77" s="78" t="s">
        <v>850</v>
      </c>
      <c r="AT77" s="78">
        <v>114</v>
      </c>
      <c r="AU77" s="84" t="s">
        <v>1253</v>
      </c>
      <c r="AV77" s="78" t="b">
        <v>0</v>
      </c>
      <c r="AW77" s="78" t="s">
        <v>1327</v>
      </c>
      <c r="AX77" s="84" t="s">
        <v>1402</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288</v>
      </c>
      <c r="B78" s="65"/>
      <c r="C78" s="65" t="s">
        <v>64</v>
      </c>
      <c r="D78" s="66">
        <v>165.49848495050838</v>
      </c>
      <c r="E78" s="68"/>
      <c r="F78" s="100" t="s">
        <v>1319</v>
      </c>
      <c r="G78" s="65"/>
      <c r="H78" s="69" t="s">
        <v>288</v>
      </c>
      <c r="I78" s="70"/>
      <c r="J78" s="70"/>
      <c r="K78" s="69" t="s">
        <v>1489</v>
      </c>
      <c r="L78" s="73">
        <v>1</v>
      </c>
      <c r="M78" s="74">
        <v>1334.0882568359375</v>
      </c>
      <c r="N78" s="74">
        <v>756.6539916992188</v>
      </c>
      <c r="O78" s="75"/>
      <c r="P78" s="76"/>
      <c r="Q78" s="76"/>
      <c r="R78" s="86"/>
      <c r="S78" s="48">
        <v>1</v>
      </c>
      <c r="T78" s="48">
        <v>0</v>
      </c>
      <c r="U78" s="49">
        <v>0</v>
      </c>
      <c r="V78" s="49">
        <v>0.005464</v>
      </c>
      <c r="W78" s="49">
        <v>0.011979</v>
      </c>
      <c r="X78" s="49">
        <v>0.44894</v>
      </c>
      <c r="Y78" s="49">
        <v>0</v>
      </c>
      <c r="Z78" s="49">
        <v>0</v>
      </c>
      <c r="AA78" s="71">
        <v>78</v>
      </c>
      <c r="AB78" s="71"/>
      <c r="AC78" s="72"/>
      <c r="AD78" s="78" t="s">
        <v>994</v>
      </c>
      <c r="AE78" s="78">
        <v>498</v>
      </c>
      <c r="AF78" s="78">
        <v>187</v>
      </c>
      <c r="AG78" s="78">
        <v>1104</v>
      </c>
      <c r="AH78" s="78">
        <v>869</v>
      </c>
      <c r="AI78" s="78"/>
      <c r="AJ78" s="78"/>
      <c r="AK78" s="78"/>
      <c r="AL78" s="78"/>
      <c r="AM78" s="78"/>
      <c r="AN78" s="80">
        <v>42481.80045138889</v>
      </c>
      <c r="AO78" s="78"/>
      <c r="AP78" s="78" t="b">
        <v>1</v>
      </c>
      <c r="AQ78" s="78" t="b">
        <v>0</v>
      </c>
      <c r="AR78" s="78" t="b">
        <v>0</v>
      </c>
      <c r="AS78" s="78" t="s">
        <v>850</v>
      </c>
      <c r="AT78" s="78">
        <v>3</v>
      </c>
      <c r="AU78" s="78"/>
      <c r="AV78" s="78" t="b">
        <v>0</v>
      </c>
      <c r="AW78" s="78" t="s">
        <v>1327</v>
      </c>
      <c r="AX78" s="84" t="s">
        <v>1403</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235</v>
      </c>
      <c r="B79" s="65"/>
      <c r="C79" s="65" t="s">
        <v>64</v>
      </c>
      <c r="D79" s="66">
        <v>439.32076403384735</v>
      </c>
      <c r="E79" s="68"/>
      <c r="F79" s="100" t="s">
        <v>581</v>
      </c>
      <c r="G79" s="65"/>
      <c r="H79" s="69" t="s">
        <v>235</v>
      </c>
      <c r="I79" s="70"/>
      <c r="J79" s="70"/>
      <c r="K79" s="69" t="s">
        <v>1490</v>
      </c>
      <c r="L79" s="73">
        <v>471.6365182688622</v>
      </c>
      <c r="M79" s="74">
        <v>7616.2373046875</v>
      </c>
      <c r="N79" s="74">
        <v>7368.24658203125</v>
      </c>
      <c r="O79" s="75"/>
      <c r="P79" s="76"/>
      <c r="Q79" s="76"/>
      <c r="R79" s="86"/>
      <c r="S79" s="48">
        <v>1</v>
      </c>
      <c r="T79" s="48">
        <v>9</v>
      </c>
      <c r="U79" s="49">
        <v>220.333333</v>
      </c>
      <c r="V79" s="49">
        <v>0.00625</v>
      </c>
      <c r="W79" s="49">
        <v>0.032636</v>
      </c>
      <c r="X79" s="49">
        <v>2.728051</v>
      </c>
      <c r="Y79" s="49">
        <v>0.1111111111111111</v>
      </c>
      <c r="Z79" s="49">
        <v>0.1111111111111111</v>
      </c>
      <c r="AA79" s="71">
        <v>79</v>
      </c>
      <c r="AB79" s="71"/>
      <c r="AC79" s="72"/>
      <c r="AD79" s="78" t="s">
        <v>995</v>
      </c>
      <c r="AE79" s="78">
        <v>14568</v>
      </c>
      <c r="AF79" s="78">
        <v>14745</v>
      </c>
      <c r="AG79" s="78">
        <v>238920</v>
      </c>
      <c r="AH79" s="78">
        <v>8471</v>
      </c>
      <c r="AI79" s="78"/>
      <c r="AJ79" s="78" t="s">
        <v>1067</v>
      </c>
      <c r="AK79" s="78" t="s">
        <v>1123</v>
      </c>
      <c r="AL79" s="78"/>
      <c r="AM79" s="78"/>
      <c r="AN79" s="80">
        <v>41300.7262962963</v>
      </c>
      <c r="AO79" s="78"/>
      <c r="AP79" s="78" t="b">
        <v>1</v>
      </c>
      <c r="AQ79" s="78" t="b">
        <v>0</v>
      </c>
      <c r="AR79" s="78" t="b">
        <v>1</v>
      </c>
      <c r="AS79" s="78" t="s">
        <v>850</v>
      </c>
      <c r="AT79" s="78">
        <v>6159</v>
      </c>
      <c r="AU79" s="84" t="s">
        <v>1248</v>
      </c>
      <c r="AV79" s="78" t="b">
        <v>0</v>
      </c>
      <c r="AW79" s="78" t="s">
        <v>1327</v>
      </c>
      <c r="AX79" s="84" t="s">
        <v>1404</v>
      </c>
      <c r="AY79" s="78" t="s">
        <v>66</v>
      </c>
      <c r="AZ79" s="78" t="str">
        <f>REPLACE(INDEX(GroupVertices[Group],MATCH(Vertices[[#This Row],[Vertex]],GroupVertices[Vertex],0)),1,1,"")</f>
        <v>4</v>
      </c>
      <c r="BA79" s="48" t="s">
        <v>1824</v>
      </c>
      <c r="BB79" s="48" t="s">
        <v>1824</v>
      </c>
      <c r="BC79" s="48" t="s">
        <v>458</v>
      </c>
      <c r="BD79" s="48" t="s">
        <v>458</v>
      </c>
      <c r="BE79" s="48"/>
      <c r="BF79" s="48"/>
      <c r="BG79" s="120" t="s">
        <v>1868</v>
      </c>
      <c r="BH79" s="120" t="s">
        <v>1877</v>
      </c>
      <c r="BI79" s="120" t="s">
        <v>1903</v>
      </c>
      <c r="BJ79" s="120" t="s">
        <v>1908</v>
      </c>
      <c r="BK79" s="120">
        <v>0</v>
      </c>
      <c r="BL79" s="123">
        <v>0</v>
      </c>
      <c r="BM79" s="120">
        <v>0</v>
      </c>
      <c r="BN79" s="123">
        <v>0</v>
      </c>
      <c r="BO79" s="120">
        <v>0</v>
      </c>
      <c r="BP79" s="123">
        <v>0</v>
      </c>
      <c r="BQ79" s="120">
        <v>59</v>
      </c>
      <c r="BR79" s="123">
        <v>100</v>
      </c>
      <c r="BS79" s="120">
        <v>59</v>
      </c>
      <c r="BT79" s="2"/>
      <c r="BU79" s="3"/>
      <c r="BV79" s="3"/>
      <c r="BW79" s="3"/>
      <c r="BX79" s="3"/>
    </row>
    <row r="80" spans="1:76" ht="15">
      <c r="A80" s="64" t="s">
        <v>289</v>
      </c>
      <c r="B80" s="65"/>
      <c r="C80" s="65" t="s">
        <v>64</v>
      </c>
      <c r="D80" s="66">
        <v>1000</v>
      </c>
      <c r="E80" s="68"/>
      <c r="F80" s="100" t="s">
        <v>1320</v>
      </c>
      <c r="G80" s="65"/>
      <c r="H80" s="69" t="s">
        <v>289</v>
      </c>
      <c r="I80" s="70"/>
      <c r="J80" s="70"/>
      <c r="K80" s="69" t="s">
        <v>1491</v>
      </c>
      <c r="L80" s="73">
        <v>1</v>
      </c>
      <c r="M80" s="74">
        <v>8264.2802734375</v>
      </c>
      <c r="N80" s="74">
        <v>6279.05126953125</v>
      </c>
      <c r="O80" s="75"/>
      <c r="P80" s="76"/>
      <c r="Q80" s="76"/>
      <c r="R80" s="86"/>
      <c r="S80" s="48">
        <v>1</v>
      </c>
      <c r="T80" s="48">
        <v>0</v>
      </c>
      <c r="U80" s="49">
        <v>0</v>
      </c>
      <c r="V80" s="49">
        <v>0.004237</v>
      </c>
      <c r="W80" s="49">
        <v>0.003838</v>
      </c>
      <c r="X80" s="49">
        <v>0.407649</v>
      </c>
      <c r="Y80" s="49">
        <v>0</v>
      </c>
      <c r="Z80" s="49">
        <v>0</v>
      </c>
      <c r="AA80" s="71">
        <v>80</v>
      </c>
      <c r="AB80" s="71"/>
      <c r="AC80" s="72"/>
      <c r="AD80" s="78" t="s">
        <v>996</v>
      </c>
      <c r="AE80" s="78">
        <v>171</v>
      </c>
      <c r="AF80" s="78">
        <v>44554</v>
      </c>
      <c r="AG80" s="78">
        <v>2765</v>
      </c>
      <c r="AH80" s="78">
        <v>7</v>
      </c>
      <c r="AI80" s="78">
        <v>-25200</v>
      </c>
      <c r="AJ80" s="78" t="s">
        <v>1068</v>
      </c>
      <c r="AK80" s="78">
        <v>99223</v>
      </c>
      <c r="AL80" s="84" t="s">
        <v>1179</v>
      </c>
      <c r="AM80" s="78" t="s">
        <v>1186</v>
      </c>
      <c r="AN80" s="80">
        <v>39433.89796296296</v>
      </c>
      <c r="AO80" s="84" t="s">
        <v>1244</v>
      </c>
      <c r="AP80" s="78" t="b">
        <v>0</v>
      </c>
      <c r="AQ80" s="78" t="b">
        <v>0</v>
      </c>
      <c r="AR80" s="78" t="b">
        <v>0</v>
      </c>
      <c r="AS80" s="78" t="s">
        <v>850</v>
      </c>
      <c r="AT80" s="78">
        <v>294</v>
      </c>
      <c r="AU80" s="84" t="s">
        <v>1260</v>
      </c>
      <c r="AV80" s="78" t="b">
        <v>0</v>
      </c>
      <c r="AW80" s="78" t="s">
        <v>1327</v>
      </c>
      <c r="AX80" s="84" t="s">
        <v>1405</v>
      </c>
      <c r="AY80" s="78" t="s">
        <v>65</v>
      </c>
      <c r="AZ80" s="78" t="str">
        <f>REPLACE(INDEX(GroupVertices[Group],MATCH(Vertices[[#This Row],[Vertex]],GroupVertices[Vertex],0)),1,1,"")</f>
        <v>4</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290</v>
      </c>
      <c r="B81" s="65"/>
      <c r="C81" s="65" t="s">
        <v>64</v>
      </c>
      <c r="D81" s="66">
        <v>163.636388122012</v>
      </c>
      <c r="E81" s="68"/>
      <c r="F81" s="100" t="s">
        <v>1321</v>
      </c>
      <c r="G81" s="65"/>
      <c r="H81" s="69" t="s">
        <v>290</v>
      </c>
      <c r="I81" s="70"/>
      <c r="J81" s="70"/>
      <c r="K81" s="69" t="s">
        <v>1492</v>
      </c>
      <c r="L81" s="73">
        <v>1</v>
      </c>
      <c r="M81" s="74">
        <v>7519.8486328125</v>
      </c>
      <c r="N81" s="74">
        <v>9646.09375</v>
      </c>
      <c r="O81" s="75"/>
      <c r="P81" s="76"/>
      <c r="Q81" s="76"/>
      <c r="R81" s="86"/>
      <c r="S81" s="48">
        <v>2</v>
      </c>
      <c r="T81" s="48">
        <v>0</v>
      </c>
      <c r="U81" s="49">
        <v>0</v>
      </c>
      <c r="V81" s="49">
        <v>0.005525</v>
      </c>
      <c r="W81" s="49">
        <v>0.015816</v>
      </c>
      <c r="X81" s="49">
        <v>0.706589</v>
      </c>
      <c r="Y81" s="49">
        <v>1</v>
      </c>
      <c r="Z81" s="49">
        <v>0</v>
      </c>
      <c r="AA81" s="71">
        <v>81</v>
      </c>
      <c r="AB81" s="71"/>
      <c r="AC81" s="72"/>
      <c r="AD81" s="78" t="s">
        <v>997</v>
      </c>
      <c r="AE81" s="78">
        <v>57</v>
      </c>
      <c r="AF81" s="78">
        <v>88</v>
      </c>
      <c r="AG81" s="78">
        <v>25</v>
      </c>
      <c r="AH81" s="78">
        <v>165</v>
      </c>
      <c r="AI81" s="78"/>
      <c r="AJ81" s="78" t="s">
        <v>1069</v>
      </c>
      <c r="AK81" s="78" t="s">
        <v>1124</v>
      </c>
      <c r="AL81" s="84" t="s">
        <v>1180</v>
      </c>
      <c r="AM81" s="78"/>
      <c r="AN81" s="80">
        <v>43433.81438657407</v>
      </c>
      <c r="AO81" s="84" t="s">
        <v>1245</v>
      </c>
      <c r="AP81" s="78" t="b">
        <v>1</v>
      </c>
      <c r="AQ81" s="78" t="b">
        <v>0</v>
      </c>
      <c r="AR81" s="78" t="b">
        <v>0</v>
      </c>
      <c r="AS81" s="78" t="s">
        <v>850</v>
      </c>
      <c r="AT81" s="78">
        <v>0</v>
      </c>
      <c r="AU81" s="78"/>
      <c r="AV81" s="78" t="b">
        <v>0</v>
      </c>
      <c r="AW81" s="78" t="s">
        <v>1327</v>
      </c>
      <c r="AX81" s="84" t="s">
        <v>1406</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291</v>
      </c>
      <c r="B82" s="65"/>
      <c r="C82" s="65" t="s">
        <v>64</v>
      </c>
      <c r="D82" s="66">
        <v>217.5055327362916</v>
      </c>
      <c r="E82" s="68"/>
      <c r="F82" s="100" t="s">
        <v>1322</v>
      </c>
      <c r="G82" s="65"/>
      <c r="H82" s="69" t="s">
        <v>291</v>
      </c>
      <c r="I82" s="70"/>
      <c r="J82" s="70"/>
      <c r="K82" s="69" t="s">
        <v>1493</v>
      </c>
      <c r="L82" s="73">
        <v>1</v>
      </c>
      <c r="M82" s="74">
        <v>8172.41650390625</v>
      </c>
      <c r="N82" s="74">
        <v>8566.6767578125</v>
      </c>
      <c r="O82" s="75"/>
      <c r="P82" s="76"/>
      <c r="Q82" s="76"/>
      <c r="R82" s="86"/>
      <c r="S82" s="48">
        <v>2</v>
      </c>
      <c r="T82" s="48">
        <v>0</v>
      </c>
      <c r="U82" s="49">
        <v>0</v>
      </c>
      <c r="V82" s="49">
        <v>0.005525</v>
      </c>
      <c r="W82" s="49">
        <v>0.015816</v>
      </c>
      <c r="X82" s="49">
        <v>0.706589</v>
      </c>
      <c r="Y82" s="49">
        <v>1</v>
      </c>
      <c r="Z82" s="49">
        <v>0</v>
      </c>
      <c r="AA82" s="71">
        <v>82</v>
      </c>
      <c r="AB82" s="71"/>
      <c r="AC82" s="72"/>
      <c r="AD82" s="78" t="s">
        <v>998</v>
      </c>
      <c r="AE82" s="78">
        <v>693</v>
      </c>
      <c r="AF82" s="78">
        <v>2952</v>
      </c>
      <c r="AG82" s="78">
        <v>1996</v>
      </c>
      <c r="AH82" s="78">
        <v>1002</v>
      </c>
      <c r="AI82" s="78"/>
      <c r="AJ82" s="78" t="s">
        <v>1070</v>
      </c>
      <c r="AK82" s="78" t="s">
        <v>1125</v>
      </c>
      <c r="AL82" s="84" t="s">
        <v>1181</v>
      </c>
      <c r="AM82" s="78"/>
      <c r="AN82" s="80">
        <v>40281.60649305556</v>
      </c>
      <c r="AO82" s="84" t="s">
        <v>1246</v>
      </c>
      <c r="AP82" s="78" t="b">
        <v>0</v>
      </c>
      <c r="AQ82" s="78" t="b">
        <v>0</v>
      </c>
      <c r="AR82" s="78" t="b">
        <v>1</v>
      </c>
      <c r="AS82" s="78" t="s">
        <v>850</v>
      </c>
      <c r="AT82" s="78">
        <v>33</v>
      </c>
      <c r="AU82" s="84" t="s">
        <v>1248</v>
      </c>
      <c r="AV82" s="78" t="b">
        <v>0</v>
      </c>
      <c r="AW82" s="78" t="s">
        <v>1327</v>
      </c>
      <c r="AX82" s="84" t="s">
        <v>1407</v>
      </c>
      <c r="AY82" s="78" t="s">
        <v>65</v>
      </c>
      <c r="AZ82" s="78" t="str">
        <f>REPLACE(INDEX(GroupVertices[Group],MATCH(Vertices[[#This Row],[Vertex]],GroupVertices[Vertex],0)),1,1,"")</f>
        <v>4</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292</v>
      </c>
      <c r="B83" s="65"/>
      <c r="C83" s="65" t="s">
        <v>64</v>
      </c>
      <c r="D83" s="66">
        <v>162.86521670819025</v>
      </c>
      <c r="E83" s="68"/>
      <c r="F83" s="100" t="s">
        <v>1323</v>
      </c>
      <c r="G83" s="65"/>
      <c r="H83" s="69" t="s">
        <v>292</v>
      </c>
      <c r="I83" s="70"/>
      <c r="J83" s="70"/>
      <c r="K83" s="69" t="s">
        <v>1494</v>
      </c>
      <c r="L83" s="73">
        <v>1</v>
      </c>
      <c r="M83" s="74">
        <v>4526.6015625</v>
      </c>
      <c r="N83" s="74">
        <v>6792.6533203125</v>
      </c>
      <c r="O83" s="75"/>
      <c r="P83" s="76"/>
      <c r="Q83" s="76"/>
      <c r="R83" s="86"/>
      <c r="S83" s="48">
        <v>1</v>
      </c>
      <c r="T83" s="48">
        <v>0</v>
      </c>
      <c r="U83" s="49">
        <v>0</v>
      </c>
      <c r="V83" s="49">
        <v>0.004673</v>
      </c>
      <c r="W83" s="49">
        <v>0.006134</v>
      </c>
      <c r="X83" s="49">
        <v>0.418163</v>
      </c>
      <c r="Y83" s="49">
        <v>0</v>
      </c>
      <c r="Z83" s="49">
        <v>0</v>
      </c>
      <c r="AA83" s="71">
        <v>83</v>
      </c>
      <c r="AB83" s="71"/>
      <c r="AC83" s="72"/>
      <c r="AD83" s="78" t="s">
        <v>999</v>
      </c>
      <c r="AE83" s="78">
        <v>40</v>
      </c>
      <c r="AF83" s="78">
        <v>47</v>
      </c>
      <c r="AG83" s="78">
        <v>102</v>
      </c>
      <c r="AH83" s="78">
        <v>9</v>
      </c>
      <c r="AI83" s="78"/>
      <c r="AJ83" s="78" t="s">
        <v>1071</v>
      </c>
      <c r="AK83" s="78" t="s">
        <v>1126</v>
      </c>
      <c r="AL83" s="84" t="s">
        <v>1182</v>
      </c>
      <c r="AM83" s="78"/>
      <c r="AN83" s="80">
        <v>39870.211006944446</v>
      </c>
      <c r="AO83" s="78"/>
      <c r="AP83" s="78" t="b">
        <v>0</v>
      </c>
      <c r="AQ83" s="78" t="b">
        <v>0</v>
      </c>
      <c r="AR83" s="78" t="b">
        <v>0</v>
      </c>
      <c r="AS83" s="78" t="s">
        <v>850</v>
      </c>
      <c r="AT83" s="78">
        <v>2</v>
      </c>
      <c r="AU83" s="84" t="s">
        <v>1251</v>
      </c>
      <c r="AV83" s="78" t="b">
        <v>0</v>
      </c>
      <c r="AW83" s="78" t="s">
        <v>1327</v>
      </c>
      <c r="AX83" s="84" t="s">
        <v>1408</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293</v>
      </c>
      <c r="B84" s="65"/>
      <c r="C84" s="65" t="s">
        <v>64</v>
      </c>
      <c r="D84" s="66">
        <v>163.12854353242207</v>
      </c>
      <c r="E84" s="68"/>
      <c r="F84" s="100" t="s">
        <v>1324</v>
      </c>
      <c r="G84" s="65"/>
      <c r="H84" s="69" t="s">
        <v>293</v>
      </c>
      <c r="I84" s="70"/>
      <c r="J84" s="70"/>
      <c r="K84" s="69" t="s">
        <v>1495</v>
      </c>
      <c r="L84" s="73">
        <v>1</v>
      </c>
      <c r="M84" s="74">
        <v>5371.1064453125</v>
      </c>
      <c r="N84" s="74">
        <v>8000.4560546875</v>
      </c>
      <c r="O84" s="75"/>
      <c r="P84" s="76"/>
      <c r="Q84" s="76"/>
      <c r="R84" s="86"/>
      <c r="S84" s="48">
        <v>1</v>
      </c>
      <c r="T84" s="48">
        <v>0</v>
      </c>
      <c r="U84" s="49">
        <v>0</v>
      </c>
      <c r="V84" s="49">
        <v>0.004673</v>
      </c>
      <c r="W84" s="49">
        <v>0.006134</v>
      </c>
      <c r="X84" s="49">
        <v>0.418163</v>
      </c>
      <c r="Y84" s="49">
        <v>0</v>
      </c>
      <c r="Z84" s="49">
        <v>0</v>
      </c>
      <c r="AA84" s="71">
        <v>84</v>
      </c>
      <c r="AB84" s="71"/>
      <c r="AC84" s="72"/>
      <c r="AD84" s="78" t="s">
        <v>1000</v>
      </c>
      <c r="AE84" s="78">
        <v>103</v>
      </c>
      <c r="AF84" s="78">
        <v>61</v>
      </c>
      <c r="AG84" s="78">
        <v>31</v>
      </c>
      <c r="AH84" s="78">
        <v>19</v>
      </c>
      <c r="AI84" s="78"/>
      <c r="AJ84" s="78"/>
      <c r="AK84" s="78"/>
      <c r="AL84" s="78"/>
      <c r="AM84" s="78"/>
      <c r="AN84" s="80">
        <v>42299.660150462965</v>
      </c>
      <c r="AO84" s="78"/>
      <c r="AP84" s="78" t="b">
        <v>1</v>
      </c>
      <c r="AQ84" s="78" t="b">
        <v>0</v>
      </c>
      <c r="AR84" s="78" t="b">
        <v>1</v>
      </c>
      <c r="AS84" s="78" t="s">
        <v>850</v>
      </c>
      <c r="AT84" s="78">
        <v>0</v>
      </c>
      <c r="AU84" s="84" t="s">
        <v>1248</v>
      </c>
      <c r="AV84" s="78" t="b">
        <v>0</v>
      </c>
      <c r="AW84" s="78" t="s">
        <v>1327</v>
      </c>
      <c r="AX84" s="84" t="s">
        <v>1409</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294</v>
      </c>
      <c r="B85" s="65"/>
      <c r="C85" s="65" t="s">
        <v>64</v>
      </c>
      <c r="D85" s="66">
        <v>179.98146028325814</v>
      </c>
      <c r="E85" s="68"/>
      <c r="F85" s="100" t="s">
        <v>1325</v>
      </c>
      <c r="G85" s="65"/>
      <c r="H85" s="69" t="s">
        <v>294</v>
      </c>
      <c r="I85" s="70"/>
      <c r="J85" s="70"/>
      <c r="K85" s="69" t="s">
        <v>1496</v>
      </c>
      <c r="L85" s="73">
        <v>1</v>
      </c>
      <c r="M85" s="74">
        <v>4540.02490234375</v>
      </c>
      <c r="N85" s="74">
        <v>7748.109375</v>
      </c>
      <c r="O85" s="75"/>
      <c r="P85" s="76"/>
      <c r="Q85" s="76"/>
      <c r="R85" s="86"/>
      <c r="S85" s="48">
        <v>1</v>
      </c>
      <c r="T85" s="48">
        <v>0</v>
      </c>
      <c r="U85" s="49">
        <v>0</v>
      </c>
      <c r="V85" s="49">
        <v>0.004673</v>
      </c>
      <c r="W85" s="49">
        <v>0.006134</v>
      </c>
      <c r="X85" s="49">
        <v>0.418163</v>
      </c>
      <c r="Y85" s="49">
        <v>0</v>
      </c>
      <c r="Z85" s="49">
        <v>0</v>
      </c>
      <c r="AA85" s="71">
        <v>85</v>
      </c>
      <c r="AB85" s="71"/>
      <c r="AC85" s="72"/>
      <c r="AD85" s="78" t="s">
        <v>1001</v>
      </c>
      <c r="AE85" s="78">
        <v>1230</v>
      </c>
      <c r="AF85" s="78">
        <v>957</v>
      </c>
      <c r="AG85" s="78">
        <v>5499</v>
      </c>
      <c r="AH85" s="78">
        <v>1059</v>
      </c>
      <c r="AI85" s="78">
        <v>-14400</v>
      </c>
      <c r="AJ85" s="78" t="s">
        <v>1072</v>
      </c>
      <c r="AK85" s="78" t="s">
        <v>1127</v>
      </c>
      <c r="AL85" s="84" t="s">
        <v>1183</v>
      </c>
      <c r="AM85" s="78" t="s">
        <v>1187</v>
      </c>
      <c r="AN85" s="80">
        <v>40106.840416666666</v>
      </c>
      <c r="AO85" s="84" t="s">
        <v>1247</v>
      </c>
      <c r="AP85" s="78" t="b">
        <v>0</v>
      </c>
      <c r="AQ85" s="78" t="b">
        <v>0</v>
      </c>
      <c r="AR85" s="78" t="b">
        <v>1</v>
      </c>
      <c r="AS85" s="78" t="s">
        <v>850</v>
      </c>
      <c r="AT85" s="78">
        <v>26</v>
      </c>
      <c r="AU85" s="84" t="s">
        <v>1261</v>
      </c>
      <c r="AV85" s="78" t="b">
        <v>0</v>
      </c>
      <c r="AW85" s="78" t="s">
        <v>1327</v>
      </c>
      <c r="AX85" s="84" t="s">
        <v>1410</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295</v>
      </c>
      <c r="B86" s="65"/>
      <c r="C86" s="65" t="s">
        <v>64</v>
      </c>
      <c r="D86" s="66">
        <v>162</v>
      </c>
      <c r="E86" s="68"/>
      <c r="F86" s="100" t="s">
        <v>565</v>
      </c>
      <c r="G86" s="65"/>
      <c r="H86" s="69" t="s">
        <v>295</v>
      </c>
      <c r="I86" s="70"/>
      <c r="J86" s="70"/>
      <c r="K86" s="69" t="s">
        <v>1497</v>
      </c>
      <c r="L86" s="73">
        <v>1</v>
      </c>
      <c r="M86" s="74">
        <v>6039.228515625</v>
      </c>
      <c r="N86" s="74">
        <v>5298.4013671875</v>
      </c>
      <c r="O86" s="75"/>
      <c r="P86" s="76"/>
      <c r="Q86" s="76"/>
      <c r="R86" s="86"/>
      <c r="S86" s="48">
        <v>1</v>
      </c>
      <c r="T86" s="48">
        <v>0</v>
      </c>
      <c r="U86" s="49">
        <v>0</v>
      </c>
      <c r="V86" s="49">
        <v>0.004673</v>
      </c>
      <c r="W86" s="49">
        <v>0.006134</v>
      </c>
      <c r="X86" s="49">
        <v>0.418163</v>
      </c>
      <c r="Y86" s="49">
        <v>0</v>
      </c>
      <c r="Z86" s="49">
        <v>0</v>
      </c>
      <c r="AA86" s="71">
        <v>86</v>
      </c>
      <c r="AB86" s="71"/>
      <c r="AC86" s="72"/>
      <c r="AD86" s="78" t="s">
        <v>1002</v>
      </c>
      <c r="AE86" s="78">
        <v>0</v>
      </c>
      <c r="AF86" s="78">
        <v>1</v>
      </c>
      <c r="AG86" s="78">
        <v>0</v>
      </c>
      <c r="AH86" s="78">
        <v>1</v>
      </c>
      <c r="AI86" s="78"/>
      <c r="AJ86" s="78" t="s">
        <v>1073</v>
      </c>
      <c r="AK86" s="78" t="s">
        <v>1128</v>
      </c>
      <c r="AL86" s="78"/>
      <c r="AM86" s="78"/>
      <c r="AN86" s="80">
        <v>43292.78393518519</v>
      </c>
      <c r="AO86" s="78"/>
      <c r="AP86" s="78" t="b">
        <v>1</v>
      </c>
      <c r="AQ86" s="78" t="b">
        <v>1</v>
      </c>
      <c r="AR86" s="78" t="b">
        <v>0</v>
      </c>
      <c r="AS86" s="78" t="s">
        <v>850</v>
      </c>
      <c r="AT86" s="78">
        <v>0</v>
      </c>
      <c r="AU86" s="78"/>
      <c r="AV86" s="78" t="b">
        <v>0</v>
      </c>
      <c r="AW86" s="78" t="s">
        <v>1327</v>
      </c>
      <c r="AX86" s="84" t="s">
        <v>1411</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87" t="s">
        <v>296</v>
      </c>
      <c r="B87" s="88"/>
      <c r="C87" s="88" t="s">
        <v>64</v>
      </c>
      <c r="D87" s="89">
        <v>162.22570870648443</v>
      </c>
      <c r="E87" s="90"/>
      <c r="F87" s="101" t="s">
        <v>565</v>
      </c>
      <c r="G87" s="88"/>
      <c r="H87" s="91" t="s">
        <v>296</v>
      </c>
      <c r="I87" s="92"/>
      <c r="J87" s="92"/>
      <c r="K87" s="91" t="s">
        <v>1498</v>
      </c>
      <c r="L87" s="93">
        <v>1</v>
      </c>
      <c r="M87" s="94">
        <v>5619.74853515625</v>
      </c>
      <c r="N87" s="94">
        <v>4820.2626953125</v>
      </c>
      <c r="O87" s="95"/>
      <c r="P87" s="96"/>
      <c r="Q87" s="96"/>
      <c r="R87" s="97"/>
      <c r="S87" s="48">
        <v>1</v>
      </c>
      <c r="T87" s="48">
        <v>0</v>
      </c>
      <c r="U87" s="49">
        <v>0</v>
      </c>
      <c r="V87" s="49">
        <v>0.004673</v>
      </c>
      <c r="W87" s="49">
        <v>0.006134</v>
      </c>
      <c r="X87" s="49">
        <v>0.418163</v>
      </c>
      <c r="Y87" s="49">
        <v>0</v>
      </c>
      <c r="Z87" s="49">
        <v>0</v>
      </c>
      <c r="AA87" s="98">
        <v>87</v>
      </c>
      <c r="AB87" s="98"/>
      <c r="AC87" s="99"/>
      <c r="AD87" s="78" t="s">
        <v>1003</v>
      </c>
      <c r="AE87" s="78">
        <v>50</v>
      </c>
      <c r="AF87" s="78">
        <v>13</v>
      </c>
      <c r="AG87" s="78">
        <v>0</v>
      </c>
      <c r="AH87" s="78">
        <v>3</v>
      </c>
      <c r="AI87" s="78"/>
      <c r="AJ87" s="78"/>
      <c r="AK87" s="78"/>
      <c r="AL87" s="78"/>
      <c r="AM87" s="78"/>
      <c r="AN87" s="80">
        <v>42930.834965277776</v>
      </c>
      <c r="AO87" s="78"/>
      <c r="AP87" s="78" t="b">
        <v>1</v>
      </c>
      <c r="AQ87" s="78" t="b">
        <v>1</v>
      </c>
      <c r="AR87" s="78" t="b">
        <v>0</v>
      </c>
      <c r="AS87" s="78" t="s">
        <v>850</v>
      </c>
      <c r="AT87" s="78">
        <v>0</v>
      </c>
      <c r="AU87" s="78"/>
      <c r="AV87" s="78" t="b">
        <v>0</v>
      </c>
      <c r="AW87" s="78" t="s">
        <v>1327</v>
      </c>
      <c r="AX87" s="84" t="s">
        <v>1412</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87" t="s">
        <v>898</v>
      </c>
      <c r="B88" s="88"/>
      <c r="C88" s="88" t="s">
        <v>64</v>
      </c>
      <c r="D88" s="89">
        <v>1000</v>
      </c>
      <c r="E88" s="90"/>
      <c r="F88" s="101" t="s">
        <v>1326</v>
      </c>
      <c r="G88" s="88" t="s">
        <v>51</v>
      </c>
      <c r="H88" s="91" t="s">
        <v>898</v>
      </c>
      <c r="I88" s="92"/>
      <c r="J88" s="92"/>
      <c r="K88" s="91" t="s">
        <v>1499</v>
      </c>
      <c r="L88" s="93">
        <v>1</v>
      </c>
      <c r="M88" s="94">
        <v>9430.505859375</v>
      </c>
      <c r="N88" s="94">
        <v>4164.28955078125</v>
      </c>
      <c r="O88" s="95"/>
      <c r="P88" s="96"/>
      <c r="Q88" s="96"/>
      <c r="R88" s="97"/>
      <c r="S88" s="48">
        <v>0</v>
      </c>
      <c r="T88" s="48">
        <v>0</v>
      </c>
      <c r="U88" s="49">
        <v>0</v>
      </c>
      <c r="V88" s="49">
        <v>0</v>
      </c>
      <c r="W88" s="49">
        <v>0</v>
      </c>
      <c r="X88" s="49">
        <v>0</v>
      </c>
      <c r="Y88" s="49">
        <v>0</v>
      </c>
      <c r="Z88" s="49" t="s">
        <v>2201</v>
      </c>
      <c r="AA88" s="98">
        <v>88</v>
      </c>
      <c r="AB88" s="98"/>
      <c r="AC88" s="99"/>
      <c r="AD88" s="78" t="s">
        <v>1004</v>
      </c>
      <c r="AE88" s="78">
        <v>295</v>
      </c>
      <c r="AF88" s="78">
        <v>145582</v>
      </c>
      <c r="AG88" s="78">
        <v>14549</v>
      </c>
      <c r="AH88" s="78">
        <v>730</v>
      </c>
      <c r="AI88" s="78"/>
      <c r="AJ88" s="78" t="s">
        <v>1074</v>
      </c>
      <c r="AK88" s="78" t="s">
        <v>1129</v>
      </c>
      <c r="AL88" s="84" t="s">
        <v>1184</v>
      </c>
      <c r="AM88" s="78"/>
      <c r="AN88" s="80">
        <v>39152.75413194444</v>
      </c>
      <c r="AO88" s="78"/>
      <c r="AP88" s="78" t="b">
        <v>0</v>
      </c>
      <c r="AQ88" s="78" t="b">
        <v>0</v>
      </c>
      <c r="AR88" s="78" t="b">
        <v>0</v>
      </c>
      <c r="AS88" s="78" t="s">
        <v>850</v>
      </c>
      <c r="AT88" s="78">
        <v>1990</v>
      </c>
      <c r="AU88" s="84" t="s">
        <v>1248</v>
      </c>
      <c r="AV88" s="78" t="b">
        <v>0</v>
      </c>
      <c r="AW88" s="78" t="s">
        <v>1327</v>
      </c>
      <c r="AX88" s="84" t="s">
        <v>1413</v>
      </c>
      <c r="AY88" s="78" t="s">
        <v>65</v>
      </c>
      <c r="AZ88" s="78" t="str">
        <f>REPLACE(INDEX(GroupVertices[Group],MATCH(Vertices[[#This Row],[Vertex]],GroupVertices[Vertex],0)),1,1,"")</f>
        <v>10</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hyperlinks>
    <hyperlink ref="AL5" r:id="rId1" display="https://t.co/ctcoVeTtSi"/>
    <hyperlink ref="AL6" r:id="rId2" display="http://t.co/iq9u2P2XJh"/>
    <hyperlink ref="AL7" r:id="rId3" display="https://t.co/KfAnIqN71D"/>
    <hyperlink ref="AL8" r:id="rId4" display="http://t.co/m2q9w4HWkQ"/>
    <hyperlink ref="AL9" r:id="rId5" display="http://t.co/DJ8jYEp6cp"/>
    <hyperlink ref="AL11" r:id="rId6" display="https://t.co/o9hBFRdNcq"/>
    <hyperlink ref="AL13" r:id="rId7" display="http://www.westportct.gov/fire"/>
    <hyperlink ref="AL14" r:id="rId8" display="https://t.co/tfIFAJ1WcZ"/>
    <hyperlink ref="AL15" r:id="rId9" display="http://www.thehourmagazine.com/"/>
    <hyperlink ref="AL16" r:id="rId10" display="https://t.co/tOWEu9nzhJ"/>
    <hyperlink ref="AL23" r:id="rId11" display="http://www.lopezgovlaw.com/"/>
    <hyperlink ref="AL24" r:id="rId12" display="https://t.co/WJycaS1kjn"/>
    <hyperlink ref="AL25" r:id="rId13" display="https://t.co/RKqJNJTg1X"/>
    <hyperlink ref="AL26" r:id="rId14" display="https://www.linkedin.com/in/dr-nasir-assar-25676718/"/>
    <hyperlink ref="AL27" r:id="rId15" display="https://t.co/w1k8g1WaNs"/>
    <hyperlink ref="AL28" r:id="rId16" display="https://anamericantownatwar.wordpress.com/"/>
    <hyperlink ref="AL29" r:id="rId17" display="https://t.co/4x0yDB2Rue"/>
    <hyperlink ref="AL30" r:id="rId18" display="http://t.co/leCYLfaQQ6"/>
    <hyperlink ref="AL31" r:id="rId19" display="https://t.co/3Fq23pBcFy"/>
    <hyperlink ref="AL32" r:id="rId20" display="http://t.co/HtIVT2VC4f"/>
    <hyperlink ref="AL34" r:id="rId21" display="https://t.co/yL3yG495Np"/>
    <hyperlink ref="AL38" r:id="rId22" display="https://t.co/VOCjpdH3vZ"/>
    <hyperlink ref="AL39" r:id="rId23" display="http://t.co/ZLarHctHL2"/>
    <hyperlink ref="AL41" r:id="rId24" display="http://www.exchangeclub.com/"/>
    <hyperlink ref="AL43" r:id="rId25" display="https://t.co/0WdNrs4tP5"/>
    <hyperlink ref="AL44" r:id="rId26" display="http://mcdowell.k12.nc.us/"/>
    <hyperlink ref="AL46" r:id="rId27" display="https://t.co/ZyH1gCDW5M"/>
    <hyperlink ref="AL47" r:id="rId28" display="https://t.co/aG7tm1Xx90"/>
    <hyperlink ref="AL50" r:id="rId29" display="https://t.co/butk3GEKOb"/>
    <hyperlink ref="AL51" r:id="rId30" display="http://t.co/Ut6g181BG1"/>
    <hyperlink ref="AL52" r:id="rId31" display="http://t.co/DEcFIShTJp"/>
    <hyperlink ref="AL53" r:id="rId32" display="https://t.co/pl6LkNbgTN"/>
    <hyperlink ref="AL54" r:id="rId33" display="http://www.rotary.org/"/>
    <hyperlink ref="AL55" r:id="rId34" display="http://www.lionsclubs.org/"/>
    <hyperlink ref="AL56" r:id="rId35" display="http://t.co/Z4R5TbVApa"/>
    <hyperlink ref="AL57" r:id="rId36" display="https://t.co/yORQIxtvbj"/>
    <hyperlink ref="AL58" r:id="rId37" display="http://www.sertoma.org/"/>
    <hyperlink ref="AL60" r:id="rId38" display="http://www.cognitive-edge.com/"/>
    <hyperlink ref="AL61" r:id="rId39" display="http://t.co/E9lj8hpBB0"/>
    <hyperlink ref="AL62" r:id="rId40" display="https://t.co/SQSd5JsZ8X"/>
    <hyperlink ref="AL64" r:id="rId41" display="http://t.co/Kv1b2gj7hI"/>
    <hyperlink ref="AL65" r:id="rId42" display="https://t.co/xzDmmCPWnV"/>
    <hyperlink ref="AL66" r:id="rId43" display="https://t.co/J7Ra0FInJU"/>
    <hyperlink ref="AL67" r:id="rId44" display="http://t.co/twzTyClHZE"/>
    <hyperlink ref="AL68" r:id="rId45" display="https://t.co/BRMGvQDqVZ"/>
    <hyperlink ref="AL71" r:id="rId46" display="https://t.co/9iRnE8mzr9"/>
    <hyperlink ref="AL72" r:id="rId47" display="https://www.facebook.com/MiamiGives"/>
    <hyperlink ref="AL73" r:id="rId48" display="http://www.ivc.edu/"/>
    <hyperlink ref="AL76" r:id="rId49" display="https://t.co/1JfSoL4cZM"/>
    <hyperlink ref="AL80" r:id="rId50" display="http://t.co/GhopeSU5BP"/>
    <hyperlink ref="AL81" r:id="rId51" display="https://t.co/NUAsQRKMos"/>
    <hyperlink ref="AL82" r:id="rId52" display="http://t.co/K719rs16iT"/>
    <hyperlink ref="AL83" r:id="rId53" display="http://t.co/S1gvfcHFL5"/>
    <hyperlink ref="AL85" r:id="rId54" display="https://t.co/0xkRGKYcvB"/>
    <hyperlink ref="AL88" r:id="rId55" display="https://t.co/GwZtWimRHf"/>
    <hyperlink ref="AO3" r:id="rId56" display="https://pbs.twimg.com/profile_banners/427932593/1481133859"/>
    <hyperlink ref="AO5" r:id="rId57" display="https://pbs.twimg.com/profile_banners/3182018827/1484264585"/>
    <hyperlink ref="AO6" r:id="rId58" display="https://pbs.twimg.com/profile_banners/709448098/1386537035"/>
    <hyperlink ref="AO7" r:id="rId59" display="https://pbs.twimg.com/profile_banners/46481590/1531950685"/>
    <hyperlink ref="AO8" r:id="rId60" display="https://pbs.twimg.com/profile_banners/22968469/1546533846"/>
    <hyperlink ref="AO10" r:id="rId61" display="https://pbs.twimg.com/profile_banners/70116679/1372985447"/>
    <hyperlink ref="AO11" r:id="rId62" display="https://pbs.twimg.com/profile_banners/740657505206960129/1465421954"/>
    <hyperlink ref="AO13" r:id="rId63" display="https://pbs.twimg.com/profile_banners/882613200600145923/1499267459"/>
    <hyperlink ref="AO14" r:id="rId64" display="https://pbs.twimg.com/profile_banners/80349611/1355443935"/>
    <hyperlink ref="AO15" r:id="rId65" display="https://pbs.twimg.com/profile_banners/1851625788/1412326277"/>
    <hyperlink ref="AO16" r:id="rId66" display="https://pbs.twimg.com/profile_banners/227743018/1365257769"/>
    <hyperlink ref="AO17" r:id="rId67" display="https://pbs.twimg.com/profile_banners/65088392/1518406500"/>
    <hyperlink ref="AO18" r:id="rId68" display="https://pbs.twimg.com/profile_banners/824018562117406720/1485296649"/>
    <hyperlink ref="AO20" r:id="rId69" display="https://pbs.twimg.com/profile_banners/3150111125/1430690825"/>
    <hyperlink ref="AO21" r:id="rId70" display="https://pbs.twimg.com/profile_banners/185289508/1402064654"/>
    <hyperlink ref="AO22" r:id="rId71" display="https://pbs.twimg.com/profile_banners/750422464555999232/1467753633"/>
    <hyperlink ref="AO23" r:id="rId72" display="https://pbs.twimg.com/profile_banners/92677101/1531774282"/>
    <hyperlink ref="AO24" r:id="rId73" display="https://pbs.twimg.com/profile_banners/796126755308400640/1490310820"/>
    <hyperlink ref="AO25" r:id="rId74" display="https://pbs.twimg.com/profile_banners/773767296/1542817082"/>
    <hyperlink ref="AO26" r:id="rId75" display="https://pbs.twimg.com/profile_banners/47893228/1536497307"/>
    <hyperlink ref="AO27" r:id="rId76" display="https://pbs.twimg.com/profile_banners/3111001612/1538428382"/>
    <hyperlink ref="AO28" r:id="rId77" display="https://pbs.twimg.com/profile_banners/939988457111384064/1515356360"/>
    <hyperlink ref="AO29" r:id="rId78" display="https://pbs.twimg.com/profile_banners/348868613/1382795305"/>
    <hyperlink ref="AO30" r:id="rId79" display="https://pbs.twimg.com/profile_banners/2474226172/1508871748"/>
    <hyperlink ref="AO31" r:id="rId80" display="https://pbs.twimg.com/profile_banners/2790465623/1466653189"/>
    <hyperlink ref="AO33" r:id="rId81" display="https://pbs.twimg.com/profile_banners/908484473620221952/1543836719"/>
    <hyperlink ref="AO34" r:id="rId82" display="https://pbs.twimg.com/profile_banners/481481181/1424890667"/>
    <hyperlink ref="AO35" r:id="rId83" display="https://pbs.twimg.com/profile_banners/3089238746/1427479718"/>
    <hyperlink ref="AO38" r:id="rId84" display="https://pbs.twimg.com/profile_banners/568544695/1543423433"/>
    <hyperlink ref="AO39" r:id="rId85" display="https://pbs.twimg.com/profile_banners/2864267063/1431445122"/>
    <hyperlink ref="AO43" r:id="rId86" display="https://pbs.twimg.com/profile_banners/2560348958/1499366310"/>
    <hyperlink ref="AO47" r:id="rId87" display="https://pbs.twimg.com/profile_banners/3870923566/1444653288"/>
    <hyperlink ref="AO51" r:id="rId88" display="https://pbs.twimg.com/profile_banners/18754284/1513715721"/>
    <hyperlink ref="AO52" r:id="rId89" display="https://pbs.twimg.com/profile_banners/47096338/1456761048"/>
    <hyperlink ref="AO53" r:id="rId90" display="https://pbs.twimg.com/profile_banners/779060132919468032/1474578234"/>
    <hyperlink ref="AO54" r:id="rId91" display="https://pbs.twimg.com/profile_banners/4432431/1434399527"/>
    <hyperlink ref="AO55" r:id="rId92" display="https://pbs.twimg.com/profile_banners/19312262/1532092153"/>
    <hyperlink ref="AO56" r:id="rId93" display="https://pbs.twimg.com/profile_banners/226228655/1546525021"/>
    <hyperlink ref="AO57" r:id="rId94" display="https://pbs.twimg.com/profile_banners/3433391001/1542660458"/>
    <hyperlink ref="AO58" r:id="rId95" display="https://pbs.twimg.com/profile_banners/138528555/1541602898"/>
    <hyperlink ref="AO59" r:id="rId96" display="https://pbs.twimg.com/profile_banners/775939164940271616/1474768657"/>
    <hyperlink ref="AO61" r:id="rId97" display="https://pbs.twimg.com/profile_banners/31223613/1436555290"/>
    <hyperlink ref="AO62" r:id="rId98" display="https://pbs.twimg.com/profile_banners/583619153/1505830307"/>
    <hyperlink ref="AO65" r:id="rId99" display="https://pbs.twimg.com/profile_banners/3315811819/1547175814"/>
    <hyperlink ref="AO66" r:id="rId100" display="https://pbs.twimg.com/profile_banners/1032133752/1464492314"/>
    <hyperlink ref="AO67" r:id="rId101" display="https://pbs.twimg.com/profile_banners/135561226/1531859865"/>
    <hyperlink ref="AO68" r:id="rId102" display="https://pbs.twimg.com/profile_banners/24236583/1541447390"/>
    <hyperlink ref="AO72" r:id="rId103" display="https://pbs.twimg.com/profile_banners/4300280902/1454940552"/>
    <hyperlink ref="AO73" r:id="rId104" display="https://pbs.twimg.com/profile_banners/236624392/1465852006"/>
    <hyperlink ref="AO74" r:id="rId105" display="https://pbs.twimg.com/profile_banners/751091243099234305/1523636871"/>
    <hyperlink ref="AO75" r:id="rId106" display="https://pbs.twimg.com/profile_banners/700474306195619840/1541638707"/>
    <hyperlink ref="AO76" r:id="rId107" display="https://pbs.twimg.com/profile_banners/22338115/1434396849"/>
    <hyperlink ref="AO77" r:id="rId108" display="https://pbs.twimg.com/profile_banners/46538781/1535370496"/>
    <hyperlink ref="AO80" r:id="rId109" display="https://pbs.twimg.com/profile_banners/11266532/1389999088"/>
    <hyperlink ref="AO81" r:id="rId110" display="https://pbs.twimg.com/profile_banners/1068226265256202240/1543520272"/>
    <hyperlink ref="AO82" r:id="rId111" display="https://pbs.twimg.com/profile_banners/132541079/1482175748"/>
    <hyperlink ref="AO85" r:id="rId112" display="https://pbs.twimg.com/profile_banners/83915875/1455812780"/>
    <hyperlink ref="AU3" r:id="rId113" display="http://abs.twimg.com/images/themes/theme1/bg.png"/>
    <hyperlink ref="AU5" r:id="rId114" display="http://abs.twimg.com/images/themes/theme1/bg.png"/>
    <hyperlink ref="AU6" r:id="rId115" display="http://abs.twimg.com/images/themes/theme1/bg.png"/>
    <hyperlink ref="AU7" r:id="rId116" display="http://abs.twimg.com/images/themes/theme13/bg.gif"/>
    <hyperlink ref="AU8" r:id="rId117" display="http://abs.twimg.com/images/themes/theme1/bg.png"/>
    <hyperlink ref="AU9" r:id="rId118" display="http://abs.twimg.com/images/themes/theme1/bg.png"/>
    <hyperlink ref="AU10" r:id="rId119" display="http://abs.twimg.com/images/themes/theme7/bg.gif"/>
    <hyperlink ref="AU12" r:id="rId120" display="http://abs.twimg.com/images/themes/theme1/bg.png"/>
    <hyperlink ref="AU14" r:id="rId121" display="http://abs.twimg.com/images/themes/theme13/bg.gif"/>
    <hyperlink ref="AU15" r:id="rId122" display="http://abs.twimg.com/images/themes/theme1/bg.png"/>
    <hyperlink ref="AU16" r:id="rId123" display="http://abs.twimg.com/images/themes/theme1/bg.png"/>
    <hyperlink ref="AU17" r:id="rId124" display="http://abs.twimg.com/images/themes/theme1/bg.png"/>
    <hyperlink ref="AU19" r:id="rId125" display="http://abs.twimg.com/images/themes/theme1/bg.png"/>
    <hyperlink ref="AU20" r:id="rId126" display="http://abs.twimg.com/images/themes/theme1/bg.png"/>
    <hyperlink ref="AU21" r:id="rId127" display="http://abs.twimg.com/images/themes/theme1/bg.png"/>
    <hyperlink ref="AU22" r:id="rId128" display="http://abs.twimg.com/images/themes/theme1/bg.png"/>
    <hyperlink ref="AU23" r:id="rId129" display="http://abs.twimg.com/images/themes/theme1/bg.png"/>
    <hyperlink ref="AU24" r:id="rId130" display="http://abs.twimg.com/images/themes/theme1/bg.png"/>
    <hyperlink ref="AU25" r:id="rId131" display="http://abs.twimg.com/images/themes/theme1/bg.png"/>
    <hyperlink ref="AU26" r:id="rId132" display="http://abs.twimg.com/images/themes/theme4/bg.gif"/>
    <hyperlink ref="AU27" r:id="rId133" display="http://abs.twimg.com/images/themes/theme1/bg.png"/>
    <hyperlink ref="AU29" r:id="rId134" display="http://abs.twimg.com/images/themes/theme1/bg.png"/>
    <hyperlink ref="AU30" r:id="rId135" display="http://abs.twimg.com/images/themes/theme1/bg.png"/>
    <hyperlink ref="AU31" r:id="rId136" display="http://abs.twimg.com/images/themes/theme1/bg.png"/>
    <hyperlink ref="AU32" r:id="rId137" display="http://abs.twimg.com/images/themes/theme4/bg.gif"/>
    <hyperlink ref="AU34" r:id="rId138" display="http://abs.twimg.com/images/themes/theme1/bg.png"/>
    <hyperlink ref="AU35" r:id="rId139" display="http://abs.twimg.com/images/themes/theme1/bg.png"/>
    <hyperlink ref="AU36" r:id="rId140" display="http://abs.twimg.com/images/themes/theme5/bg.gif"/>
    <hyperlink ref="AU37" r:id="rId141" display="http://abs.twimg.com/images/themes/theme1/bg.png"/>
    <hyperlink ref="AU38" r:id="rId142" display="http://abs.twimg.com/images/themes/theme9/bg.gif"/>
    <hyperlink ref="AU39" r:id="rId143" display="http://abs.twimg.com/images/themes/theme4/bg.gif"/>
    <hyperlink ref="AU40" r:id="rId144" display="http://a0.twimg.com/images/themes/theme1/bg.png"/>
    <hyperlink ref="AU41" r:id="rId145" display="http://pbs.twimg.com/profile_background_images/248643952/nec.gif"/>
    <hyperlink ref="AU42" r:id="rId146" display="http://abs.twimg.com/images/themes/theme1/bg.png"/>
    <hyperlink ref="AU43" r:id="rId147" display="http://abs.twimg.com/images/themes/theme1/bg.png"/>
    <hyperlink ref="AU44" r:id="rId148" display="http://abs.twimg.com/images/themes/theme1/bg.png"/>
    <hyperlink ref="AU45" r:id="rId149" display="http://abs.twimg.com/images/themes/theme1/bg.png"/>
    <hyperlink ref="AU46" r:id="rId150" display="http://abs.twimg.com/images/themes/theme1/bg.png"/>
    <hyperlink ref="AU47" r:id="rId151" display="http://abs.twimg.com/images/themes/theme19/bg.gif"/>
    <hyperlink ref="AU48" r:id="rId152" display="http://abs.twimg.com/images/themes/theme1/bg.png"/>
    <hyperlink ref="AU49" r:id="rId153" display="http://abs.twimg.com/images/themes/theme1/bg.png"/>
    <hyperlink ref="AU50" r:id="rId154" display="http://abs.twimg.com/images/themes/theme1/bg.png"/>
    <hyperlink ref="AU51" r:id="rId155" display="http://pbs.twimg.com/profile_background_images/683121197/1f50381bbbe314e843a3abd912f4401e.png"/>
    <hyperlink ref="AU52" r:id="rId156" display="http://abs.twimg.com/images/themes/theme1/bg.png"/>
    <hyperlink ref="AU53" r:id="rId157" display="http://abs.twimg.com/images/themes/theme1/bg.png"/>
    <hyperlink ref="AU54" r:id="rId158" display="http://abs.twimg.com/images/themes/theme1/bg.png"/>
    <hyperlink ref="AU55" r:id="rId159" display="http://abs.twimg.com/images/themes/theme1/bg.png"/>
    <hyperlink ref="AU56" r:id="rId160" display="http://abs.twimg.com/images/themes/theme16/bg.gif"/>
    <hyperlink ref="AU57" r:id="rId161" display="http://abs.twimg.com/images/themes/theme1/bg.png"/>
    <hyperlink ref="AU58" r:id="rId162" display="http://abs.twimg.com/images/themes/theme1/bg.png"/>
    <hyperlink ref="AU60" r:id="rId163" display="http://abs.twimg.com/images/themes/theme1/bg.png"/>
    <hyperlink ref="AU61" r:id="rId164" display="http://abs.twimg.com/images/themes/theme4/bg.gif"/>
    <hyperlink ref="AU62" r:id="rId165" display="http://abs.twimg.com/images/themes/theme1/bg.png"/>
    <hyperlink ref="AU64" r:id="rId166" display="http://abs.twimg.com/images/themes/theme1/bg.png"/>
    <hyperlink ref="AU65" r:id="rId167" display="http://abs.twimg.com/images/themes/theme1/bg.png"/>
    <hyperlink ref="AU66" r:id="rId168" display="http://abs.twimg.com/images/themes/theme18/bg.gif"/>
    <hyperlink ref="AU67" r:id="rId169" display="http://abs.twimg.com/images/themes/theme1/bg.png"/>
    <hyperlink ref="AU68" r:id="rId170" display="http://abs.twimg.com/images/themes/theme1/bg.png"/>
    <hyperlink ref="AU70" r:id="rId171" display="http://abs.twimg.com/images/themes/theme1/bg.png"/>
    <hyperlink ref="AU71" r:id="rId172" display="http://abs.twimg.com/images/themes/theme1/bg.png"/>
    <hyperlink ref="AU72" r:id="rId173" display="http://abs.twimg.com/images/themes/theme1/bg.png"/>
    <hyperlink ref="AU73" r:id="rId174" display="http://abs.twimg.com/images/themes/theme1/bg.png"/>
    <hyperlink ref="AU76" r:id="rId175" display="http://abs.twimg.com/images/themes/theme1/bg.png"/>
    <hyperlink ref="AU77" r:id="rId176" display="http://abs.twimg.com/images/themes/theme9/bg.gif"/>
    <hyperlink ref="AU79" r:id="rId177" display="http://abs.twimg.com/images/themes/theme1/bg.png"/>
    <hyperlink ref="AU80" r:id="rId178" display="http://pbs.twimg.com/profile_background_images/5223502/bradleyit-rotated.png"/>
    <hyperlink ref="AU82" r:id="rId179" display="http://abs.twimg.com/images/themes/theme1/bg.png"/>
    <hyperlink ref="AU83" r:id="rId180" display="http://abs.twimg.com/images/themes/theme4/bg.gif"/>
    <hyperlink ref="AU84" r:id="rId181" display="http://abs.twimg.com/images/themes/theme1/bg.png"/>
    <hyperlink ref="AU85" r:id="rId182" display="http://pbs.twimg.com/profile_background_images/423728708/stores.jpg"/>
    <hyperlink ref="AU88" r:id="rId183" display="http://abs.twimg.com/images/themes/theme1/bg.png"/>
    <hyperlink ref="F3" r:id="rId184" display="http://pbs.twimg.com/profile_images/1015449238782824449/eahJlhrH_normal.jpg"/>
    <hyperlink ref="F4" r:id="rId185" display="http://abs.twimg.com/sticky/default_profile_images/default_profile_normal.png"/>
    <hyperlink ref="F5" r:id="rId186" display="http://pbs.twimg.com/profile_images/916846190100189184/kKM_nvrq_normal.jpg"/>
    <hyperlink ref="F6" r:id="rId187" display="http://pbs.twimg.com/profile_images/378800000580987070/db9078700d95a65749e683e090706d47_normal.jpeg"/>
    <hyperlink ref="F7" r:id="rId188" display="http://pbs.twimg.com/profile_images/417850770222895105/u9ocL3Pq_normal.jpeg"/>
    <hyperlink ref="F8" r:id="rId189" display="http://pbs.twimg.com/profile_images/1067787108717404161/hzPo4Xv4_normal.jpg"/>
    <hyperlink ref="F9" r:id="rId190" display="http://pbs.twimg.com/profile_images/481166094787280896/awvoeCzS_normal.jpeg"/>
    <hyperlink ref="F10" r:id="rId191" display="http://pbs.twimg.com/profile_images/446991532541743105/zBHIJIWa_normal.jpeg"/>
    <hyperlink ref="F11" r:id="rId192" display="http://pbs.twimg.com/profile_images/740660555107696640/BxUo817I_normal.jpg"/>
    <hyperlink ref="F12" r:id="rId193" display="http://pbs.twimg.com/profile_images/782018405218000897/Nh9B_2RJ_normal.jpg"/>
    <hyperlink ref="F13" r:id="rId194" display="http://pbs.twimg.com/profile_images/882616769319497729/ir3SlMvi_normal.jpg"/>
    <hyperlink ref="F14" r:id="rId195" display="http://pbs.twimg.com/profile_images/939253410410278912/csNxsF7Z_normal.jpg"/>
    <hyperlink ref="F15" r:id="rId196" display="http://pbs.twimg.com/profile_images/517958664007602176/EUjf7Axq_normal.jpeg"/>
    <hyperlink ref="F16" r:id="rId197" display="http://pbs.twimg.com/profile_images/964531678239576064/1GHYbukc_normal.jpg"/>
    <hyperlink ref="F17" r:id="rId198" display="http://pbs.twimg.com/profile_images/1032037052743856129/qPTN-w6U_normal.jpg"/>
    <hyperlink ref="F18" r:id="rId199" display="http://pbs.twimg.com/profile_images/824019992580685824/T3r6FK4y_normal.jpg"/>
    <hyperlink ref="F19" r:id="rId200" display="http://pbs.twimg.com/profile_images/557639104515416064/9If5AQEZ_normal.jpeg"/>
    <hyperlink ref="F20" r:id="rId201" display="http://pbs.twimg.com/profile_images/603728158035087361/t8S_qL0s_normal.jpg"/>
    <hyperlink ref="F21" r:id="rId202" display="http://pbs.twimg.com/profile_images/1049721595344826369/hFoogS2F_normal.jpg"/>
    <hyperlink ref="F22" r:id="rId203" display="http://pbs.twimg.com/profile_images/1043932732424892417/TeOBYIIa_normal.jpg"/>
    <hyperlink ref="F23" r:id="rId204" display="http://pbs.twimg.com/profile_images/1050736451288064000/23PZg4ES_normal.jpg"/>
    <hyperlink ref="F24" r:id="rId205" display="http://pbs.twimg.com/profile_images/845048629068906498/Rb5vCF3p_normal.jpg"/>
    <hyperlink ref="F25" r:id="rId206" display="http://pbs.twimg.com/profile_images/960599274861015040/OQLWGaPo_normal.jpg"/>
    <hyperlink ref="F26" r:id="rId207" display="http://pbs.twimg.com/profile_images/993645134372798469/pAZy1Q6j_normal.jpg"/>
    <hyperlink ref="F27" r:id="rId208" display="http://pbs.twimg.com/profile_images/1046869037462904832/3y1zq84i_normal.jpg"/>
    <hyperlink ref="F28" r:id="rId209" display="http://pbs.twimg.com/profile_images/939992196442238976/wuKRz-Qd_normal.jpg"/>
    <hyperlink ref="F29" r:id="rId210" display="http://pbs.twimg.com/profile_images/891120093261942784/R5BiBf09_normal.jpg"/>
    <hyperlink ref="F30" r:id="rId211" display="http://pbs.twimg.com/profile_images/631575728841228288/E7jbRfJ-_normal.jpg"/>
    <hyperlink ref="F31" r:id="rId212" display="http://pbs.twimg.com/profile_images/745823717066936320/q5Ue9Ze0_normal.jpg"/>
    <hyperlink ref="F32" r:id="rId213" display="http://pbs.twimg.com/profile_images/109930528/denny-in-the-studio2_normal.jpg"/>
    <hyperlink ref="F33" r:id="rId214" display="http://pbs.twimg.com/profile_images/1072237812743880706/Fv6wpXTA_normal.jpg"/>
    <hyperlink ref="F34" r:id="rId215" display="http://pbs.twimg.com/profile_images/570658932726861824/MSzOYUtx_normal.jpeg"/>
    <hyperlink ref="F35" r:id="rId216" display="http://pbs.twimg.com/profile_images/581422554457513984/f4YmmsLk_normal.jpg"/>
    <hyperlink ref="F36" r:id="rId217" display="http://pbs.twimg.com/profile_images/363585932/droppedImage_normal.jpg"/>
    <hyperlink ref="F37" r:id="rId218" display="http://pbs.twimg.com/profile_images/1059190635960459264/gzc4erXH_normal.jpg"/>
    <hyperlink ref="F38" r:id="rId219" display="http://pbs.twimg.com/profile_images/819619717077934083/PM5OsYCq_normal.jpg"/>
    <hyperlink ref="F39" r:id="rId220" display="http://pbs.twimg.com/profile_images/530441333874249728/iFiIBt_W_normal.jpeg"/>
    <hyperlink ref="F40" r:id="rId221" display="http://a0.twimg.com/sticky/default_profile_images/default_profile_2_normal.png"/>
    <hyperlink ref="F41" r:id="rId222" display="http://pbs.twimg.com/profile_images/1344356899/nec_normal.gif"/>
    <hyperlink ref="F42" r:id="rId223" display="http://pbs.twimg.com/profile_images/887467061831774208/mzi0qqTb_normal.jpg"/>
    <hyperlink ref="F43" r:id="rId224" display="http://pbs.twimg.com/profile_images/859094363015663617/WFhz0keD_normal.jpg"/>
    <hyperlink ref="F44" r:id="rId225" display="http://pbs.twimg.com/profile_images/431466690589622272/2oj4YxLs_normal.png"/>
    <hyperlink ref="F45" r:id="rId226" display="http://pbs.twimg.com/profile_images/378800000175366324/c56fbadd47f23bb776a1e303a3e2472d_normal.jpeg"/>
    <hyperlink ref="F46" r:id="rId227" display="http://pbs.twimg.com/profile_images/1071894308784128000/s6oGKU28_normal.jpg"/>
    <hyperlink ref="F47" r:id="rId228" display="http://pbs.twimg.com/profile_images/653549479602229248/zkYIz1XM_normal.jpg"/>
    <hyperlink ref="F48" r:id="rId229" display="http://pbs.twimg.com/profile_images/968157910462357506/OK3ZQ7LH_normal.jpg"/>
    <hyperlink ref="F49" r:id="rId230" display="http://pbs.twimg.com/profile_images/3659761931/b8e83e106253737ae7ce9008c4824aa3_normal.jpeg"/>
    <hyperlink ref="F50" r:id="rId231" display="http://pbs.twimg.com/profile_images/996411820251471872/g5T03GkW_normal.jpg"/>
    <hyperlink ref="F51" r:id="rId232" display="http://pbs.twimg.com/profile_images/763824310582673409/dvu16PpY_normal.jpg"/>
    <hyperlink ref="F52" r:id="rId233" display="http://pbs.twimg.com/profile_images/580102260056682496/xTrF_Or-_normal.png"/>
    <hyperlink ref="F53" r:id="rId234" display="http://pbs.twimg.com/profile_images/779063364953616384/tVab8sPM_normal.jpg"/>
    <hyperlink ref="F54" r:id="rId235" display="http://pbs.twimg.com/profile_images/1039943443169124353/yquNJBLW_normal.jpg"/>
    <hyperlink ref="F55" r:id="rId236" display="http://pbs.twimg.com/profile_images/908348189593411585/P06JEXVP_normal.jpg"/>
    <hyperlink ref="F56" r:id="rId237" display="http://pbs.twimg.com/profile_images/1014878966832746496/o2W1F5Y9_normal.jpg"/>
    <hyperlink ref="F57" r:id="rId238" display="http://pbs.twimg.com/profile_images/965942900549996544/uQZLj8zX_normal.jpg"/>
    <hyperlink ref="F58" r:id="rId239" display="http://pbs.twimg.com/profile_images/2507485014/ymcoog6q1u35zv7axw64_normal.jpeg"/>
    <hyperlink ref="F59" r:id="rId240" display="http://pbs.twimg.com/profile_images/776136573406416896/8kSRyvHr_normal.jpg"/>
    <hyperlink ref="F60" r:id="rId241" display="http://pbs.twimg.com/profile_images/690298072262377472/UA1GLnzU_normal.jpg"/>
    <hyperlink ref="F61" r:id="rId242" display="http://pbs.twimg.com/profile_images/1090402329/twitter-storychasers228x228_normal.jpg"/>
    <hyperlink ref="F62" r:id="rId243" display="http://pbs.twimg.com/profile_images/910144020067864576/GAishnn-_normal.jpg"/>
    <hyperlink ref="F63" r:id="rId244" display="http://pbs.twimg.com/profile_images/979339311635206145/zuBhUE18_normal.jpg"/>
    <hyperlink ref="F64" r:id="rId245" display="http://pbs.twimg.com/profile_images/136195450/logo_compressed__normal.png"/>
    <hyperlink ref="F65" r:id="rId246" display="http://pbs.twimg.com/profile_images/904833725942206464/Kacn_tvA_normal.jpg"/>
    <hyperlink ref="F66" r:id="rId247" display="http://pbs.twimg.com/profile_images/736754945744113665/nhnwJ5O8_normal.jpg"/>
    <hyperlink ref="F67" r:id="rId248" display="http://pbs.twimg.com/profile_images/909845097029570560/eq6h9ez-_normal.jpg"/>
    <hyperlink ref="F68" r:id="rId249" display="http://pbs.twimg.com/profile_images/778605790609362945/xj7jUAye_normal.jpg"/>
    <hyperlink ref="F69" r:id="rId250" display="http://pbs.twimg.com/profile_images/941327403707654146/Um9mZn4X_normal.jpg"/>
    <hyperlink ref="F70" r:id="rId251" display="http://pbs.twimg.com/profile_images/640555382604173312/Djepx8UU_normal.jpg"/>
    <hyperlink ref="F71" r:id="rId252" display="http://pbs.twimg.com/profile_images/716292527419219968/Q554O46T_normal.jpg"/>
    <hyperlink ref="F72" r:id="rId253" display="http://pbs.twimg.com/profile_images/1055290664659890176/U2JFMfEY_normal.jpg"/>
    <hyperlink ref="F73" r:id="rId254" display="http://pbs.twimg.com/profile_images/431136166927011840/GylYWaG__normal.jpeg"/>
    <hyperlink ref="F74" r:id="rId255" display="http://pbs.twimg.com/profile_images/751093360400605184/o1JS-95B_normal.jpg"/>
    <hyperlink ref="F75" r:id="rId256" display="http://pbs.twimg.com/profile_images/752708341122473984/GNsJaMtz_normal.jpg"/>
    <hyperlink ref="F76" r:id="rId257" display="http://pbs.twimg.com/profile_images/563724732596383744/9wr0Adqa_normal.jpeg"/>
    <hyperlink ref="F77" r:id="rId258" display="http://pbs.twimg.com/profile_images/1073535544297058304/FSbr2wlR_normal.jpg"/>
    <hyperlink ref="F78" r:id="rId259" display="http://pbs.twimg.com/profile_images/723228635126202370/MuKgnBBs_normal.jpg"/>
    <hyperlink ref="F79" r:id="rId260" display="http://pbs.twimg.com/profile_images/430046644684341248/-WZKVmST_normal.jpeg"/>
    <hyperlink ref="F80" r:id="rId261" display="http://pbs.twimg.com/profile_images/424311767196372992/lLSKcSxu_normal.jpeg"/>
    <hyperlink ref="F81" r:id="rId262" display="http://pbs.twimg.com/profile_images/1068227765672050689/1VI7p8Ut_normal.jpg"/>
    <hyperlink ref="F82" r:id="rId263" display="http://pbs.twimg.com/profile_images/836986500847972353/vFCrAzex_normal.jpg"/>
    <hyperlink ref="F83" r:id="rId264" display="http://pbs.twimg.com/profile_images/87760627/me_in_black_normal.jpg"/>
    <hyperlink ref="F84" r:id="rId265" display="http://pbs.twimg.com/profile_images/657223473106964480/7WCzw1AT_normal.jpg"/>
    <hyperlink ref="F85" r:id="rId266" display="http://pbs.twimg.com/profile_images/515922510806671360/Yqdsk0n4_normal.jpeg"/>
    <hyperlink ref="F86" r:id="rId267" display="http://abs.twimg.com/sticky/default_profile_images/default_profile_normal.png"/>
    <hyperlink ref="F87" r:id="rId268" display="http://abs.twimg.com/sticky/default_profile_images/default_profile_normal.png"/>
    <hyperlink ref="F88" r:id="rId269" display="http://pbs.twimg.com/profile_images/448301181324894208/vqY_gIaL_normal.jpeg"/>
    <hyperlink ref="AX3" r:id="rId270" display="https://twitter.com/jdwilliamson5"/>
    <hyperlink ref="AX4" r:id="rId271" display="https://twitter.com/bradleyclappxc"/>
    <hyperlink ref="AX5" r:id="rId272" display="https://twitter.com/mltmuskogee"/>
    <hyperlink ref="AX6" r:id="rId273" display="https://twitter.com/xcmuskogee"/>
    <hyperlink ref="AX7" r:id="rId274" display="https://twitter.com/lburdine"/>
    <hyperlink ref="AX8" r:id="rId275" display="https://twitter.com/exchangeclub"/>
    <hyperlink ref="AX9" r:id="rId276" display="https://twitter.com/exmississippi"/>
    <hyperlink ref="AX10" r:id="rId277" display="https://twitter.com/melanieluckey"/>
    <hyperlink ref="AX11" r:id="rId278" display="https://twitter.com/jacksonexchange"/>
    <hyperlink ref="AX12" r:id="rId279" display="https://twitter.com/dudekj"/>
    <hyperlink ref="AX13" r:id="rId280" display="https://twitter.com/westportfirect"/>
    <hyperlink ref="AX14" r:id="rId281" display="https://twitter.com/westportpatch"/>
    <hyperlink ref="AX15" r:id="rId282" display="https://twitter.com/thehour"/>
    <hyperlink ref="AX16" r:id="rId283" display="https://twitter.com/norwalkpatch"/>
    <hyperlink ref="AX17" r:id="rId284" display="https://twitter.com/okgunner2002"/>
    <hyperlink ref="AX18" r:id="rId285" display="https://twitter.com/xcshelbycoal"/>
    <hyperlink ref="AX19" r:id="rId286" display="https://twitter.com/rebeccaayarspr"/>
    <hyperlink ref="AX20" r:id="rId287" display="https://twitter.com/jenharmom"/>
    <hyperlink ref="AX21" r:id="rId288" display="https://twitter.com/wbruce44"/>
    <hyperlink ref="AX22" r:id="rId289" display="https://twitter.com/jeffbakerfl"/>
    <hyperlink ref="AX23" r:id="rId290" display="https://twitter.com/lopezgovlaw"/>
    <hyperlink ref="AX24" r:id="rId291" display="https://twitter.com/chieflieb"/>
    <hyperlink ref="AX25" r:id="rId292" display="https://twitter.com/getvetshoused"/>
    <hyperlink ref="AX26" r:id="rId293" display="https://twitter.com/docassar"/>
    <hyperlink ref="AX27" r:id="rId294" display="https://twitter.com/exchangeclubns"/>
    <hyperlink ref="AX28" r:id="rId295" display="https://twitter.com/mattpavia80"/>
    <hyperlink ref="AX29" r:id="rId296" display="https://twitter.com/tracey_edwards"/>
    <hyperlink ref="AX30" r:id="rId297" display="https://twitter.com/hensville"/>
    <hyperlink ref="AX31" r:id="rId298" display="https://twitter.com/q1055toledo"/>
    <hyperlink ref="AX32" r:id="rId299" display="https://twitter.com/dennyradio"/>
    <hyperlink ref="AX33" r:id="rId300" display="https://twitter.com/higginsmba"/>
    <hyperlink ref="AX34" r:id="rId301" display="https://twitter.com/bsolder"/>
    <hyperlink ref="AX35" r:id="rId302" display="https://twitter.com/bw_copeland"/>
    <hyperlink ref="AX36" r:id="rId303" display="https://twitter.com/carpavel"/>
    <hyperlink ref="AX37" r:id="rId304" display="https://twitter.com/cinlong"/>
    <hyperlink ref="AX38" r:id="rId305" display="https://twitter.com/brackishbowties"/>
    <hyperlink ref="AX39" r:id="rId306" display="https://twitter.com/ct_exchange"/>
    <hyperlink ref="AX40" r:id="rId307" display="https://twitter.com/westport"/>
    <hyperlink ref="AX41" r:id="rId308" display="https://twitter.com/norwalkexchange"/>
    <hyperlink ref="AX42" r:id="rId309" display="https://twitter.com/georgemgray1"/>
    <hyperlink ref="AX43" r:id="rId310" display="https://twitter.com/exchangeclublh"/>
    <hyperlink ref="AX44" r:id="rId311" display="https://twitter.com/mcdowell590"/>
    <hyperlink ref="AX45" r:id="rId312" display="https://twitter.com/amccartha"/>
    <hyperlink ref="AX46" r:id="rId313" display="https://twitter.com/ncsupers"/>
    <hyperlink ref="AX47" r:id="rId314" display="https://twitter.com/mes_bulldogs"/>
    <hyperlink ref="AX48" r:id="rId315" display="https://twitter.com/patriciaarthu13"/>
    <hyperlink ref="AX49" r:id="rId316" display="https://twitter.com/pihqinfo"/>
    <hyperlink ref="AX50" r:id="rId317" display="https://twitter.com/elementalcollab"/>
    <hyperlink ref="AX51" r:id="rId318" display="https://twitter.com/kiwanis"/>
    <hyperlink ref="AX52" r:id="rId319" display="https://twitter.com/bgcspringfield"/>
    <hyperlink ref="AX53" r:id="rId320" display="https://twitter.com/thewingapalooza"/>
    <hyperlink ref="AX54" r:id="rId321" display="https://twitter.com/rotary"/>
    <hyperlink ref="AX55" r:id="rId322" display="https://twitter.com/lionsclubs"/>
    <hyperlink ref="AX56" r:id="rId323" display="https://twitter.com/zontaintl"/>
    <hyperlink ref="AX57" r:id="rId324" display="https://twitter.com/scc_ip"/>
    <hyperlink ref="AX58" r:id="rId325" display="https://twitter.com/sertomahq"/>
    <hyperlink ref="AX59" r:id="rId326" display="https://twitter.com/kearthsea"/>
    <hyperlink ref="AX60" r:id="rId327" display="https://twitter.com/snowded"/>
    <hyperlink ref="AX61" r:id="rId328" display="https://twitter.com/storychasers"/>
    <hyperlink ref="AX62" r:id="rId329" display="https://twitter.com/3anneloes"/>
    <hyperlink ref="AX63" r:id="rId330" display="https://twitter.com/altrusam"/>
    <hyperlink ref="AX64" r:id="rId331" display="https://twitter.com/soroptimist"/>
    <hyperlink ref="AX65" r:id="rId332" display="https://twitter.com/mrleebooks"/>
    <hyperlink ref="AX66" r:id="rId333" display="https://twitter.com/watershedmarsha"/>
    <hyperlink ref="AX67" r:id="rId334" display="https://twitter.com/optimistorg"/>
    <hyperlink ref="AX68" r:id="rId335" display="https://twitter.com/jcinews"/>
    <hyperlink ref="AX69" r:id="rId336" display="https://twitter.com/tulsaxc"/>
    <hyperlink ref="AX70" r:id="rId337" display="https://twitter.com/elizabethnpe"/>
    <hyperlink ref="AX71" r:id="rId338" display="https://twitter.com/xchanover"/>
    <hyperlink ref="AX72" r:id="rId339" display="https://twitter.com/miamigives"/>
    <hyperlink ref="AX73" r:id="rId340" display="https://twitter.com/myirvinevalley"/>
    <hyperlink ref="AX74" r:id="rId341" display="https://twitter.com/colindalough"/>
    <hyperlink ref="AX75" r:id="rId342" display="https://twitter.com/wallawallasup"/>
    <hyperlink ref="AX76" r:id="rId343" display="https://twitter.com/tridenthealthpr"/>
    <hyperlink ref="AX77" r:id="rId344" display="https://twitter.com/twilightseven"/>
    <hyperlink ref="AX78" r:id="rId345" display="https://twitter.com/neighbornoreen"/>
    <hyperlink ref="AX79" r:id="rId346" display="https://twitter.com/mjoehlerich"/>
    <hyperlink ref="AX80" r:id="rId347" display="https://twitter.com/b"/>
    <hyperlink ref="AX81" r:id="rId348" display="https://twitter.com/donn_mendoza"/>
    <hyperlink ref="AX82" r:id="rId349" display="https://twitter.com/dist158"/>
    <hyperlink ref="AX83" r:id="rId350" display="https://twitter.com/dstrub"/>
    <hyperlink ref="AX84" r:id="rId351" display="https://twitter.com/mayorkarnes"/>
    <hyperlink ref="AX85" r:id="rId352" display="https://twitter.com/waltchurchills"/>
    <hyperlink ref="AX86" r:id="rId353" display="https://twitter.com/billingsbreakf1"/>
    <hyperlink ref="AX87" r:id="rId354" display="https://twitter.com/leifewelhaven"/>
    <hyperlink ref="AX88" r:id="rId355" display="https://twitter.com/a"/>
  </hyperlinks>
  <printOptions/>
  <pageMargins left="0.7" right="0.7" top="0.75" bottom="0.75" header="0.3" footer="0.3"/>
  <pageSetup horizontalDpi="600" verticalDpi="600" orientation="portrait" r:id="rId359"/>
  <legacyDrawing r:id="rId357"/>
  <tableParts>
    <tablePart r:id="rId3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1595</v>
      </c>
      <c r="Z2" s="13" t="s">
        <v>1612</v>
      </c>
      <c r="AA2" s="13" t="s">
        <v>1659</v>
      </c>
      <c r="AB2" s="13" t="s">
        <v>1701</v>
      </c>
      <c r="AC2" s="13" t="s">
        <v>1758</v>
      </c>
      <c r="AD2" s="13" t="s">
        <v>1789</v>
      </c>
      <c r="AE2" s="13" t="s">
        <v>1792</v>
      </c>
      <c r="AF2" s="13" t="s">
        <v>1810</v>
      </c>
      <c r="AG2" s="117" t="s">
        <v>2190</v>
      </c>
      <c r="AH2" s="117" t="s">
        <v>2191</v>
      </c>
      <c r="AI2" s="117" t="s">
        <v>2192</v>
      </c>
      <c r="AJ2" s="117" t="s">
        <v>2193</v>
      </c>
      <c r="AK2" s="117" t="s">
        <v>2194</v>
      </c>
      <c r="AL2" s="117" t="s">
        <v>2195</v>
      </c>
      <c r="AM2" s="117" t="s">
        <v>2196</v>
      </c>
      <c r="AN2" s="117" t="s">
        <v>2197</v>
      </c>
      <c r="AO2" s="117" t="s">
        <v>2200</v>
      </c>
    </row>
    <row r="3" spans="1:41" ht="15">
      <c r="A3" s="87" t="s">
        <v>1539</v>
      </c>
      <c r="B3" s="65" t="s">
        <v>1549</v>
      </c>
      <c r="C3" s="65" t="s">
        <v>56</v>
      </c>
      <c r="D3" s="103"/>
      <c r="E3" s="102"/>
      <c r="F3" s="104" t="s">
        <v>2295</v>
      </c>
      <c r="G3" s="105"/>
      <c r="H3" s="105"/>
      <c r="I3" s="106">
        <v>3</v>
      </c>
      <c r="J3" s="107"/>
      <c r="K3" s="48">
        <v>34</v>
      </c>
      <c r="L3" s="48">
        <v>18</v>
      </c>
      <c r="M3" s="48">
        <v>57</v>
      </c>
      <c r="N3" s="48">
        <v>75</v>
      </c>
      <c r="O3" s="48">
        <v>1</v>
      </c>
      <c r="P3" s="49">
        <v>0</v>
      </c>
      <c r="Q3" s="49">
        <v>0</v>
      </c>
      <c r="R3" s="48">
        <v>1</v>
      </c>
      <c r="S3" s="48">
        <v>0</v>
      </c>
      <c r="T3" s="48">
        <v>34</v>
      </c>
      <c r="U3" s="48">
        <v>75</v>
      </c>
      <c r="V3" s="48">
        <v>2</v>
      </c>
      <c r="W3" s="49">
        <v>1.884083</v>
      </c>
      <c r="X3" s="49">
        <v>0.029411764705882353</v>
      </c>
      <c r="Y3" s="78" t="s">
        <v>1596</v>
      </c>
      <c r="Z3" s="78" t="s">
        <v>458</v>
      </c>
      <c r="AA3" s="78" t="s">
        <v>1660</v>
      </c>
      <c r="AB3" s="85" t="s">
        <v>1702</v>
      </c>
      <c r="AC3" s="85" t="s">
        <v>1759</v>
      </c>
      <c r="AD3" s="85" t="s">
        <v>1790</v>
      </c>
      <c r="AE3" s="85" t="s">
        <v>1793</v>
      </c>
      <c r="AF3" s="85" t="s">
        <v>1811</v>
      </c>
      <c r="AG3" s="120">
        <v>21</v>
      </c>
      <c r="AH3" s="123">
        <v>4.430379746835443</v>
      </c>
      <c r="AI3" s="120">
        <v>0</v>
      </c>
      <c r="AJ3" s="123">
        <v>0</v>
      </c>
      <c r="AK3" s="120">
        <v>0</v>
      </c>
      <c r="AL3" s="123">
        <v>0</v>
      </c>
      <c r="AM3" s="120">
        <v>453</v>
      </c>
      <c r="AN3" s="123">
        <v>95.56962025316456</v>
      </c>
      <c r="AO3" s="120">
        <v>474</v>
      </c>
    </row>
    <row r="4" spans="1:41" ht="15">
      <c r="A4" s="87" t="s">
        <v>1540</v>
      </c>
      <c r="B4" s="65" t="s">
        <v>1550</v>
      </c>
      <c r="C4" s="65" t="s">
        <v>56</v>
      </c>
      <c r="D4" s="109"/>
      <c r="E4" s="108"/>
      <c r="F4" s="110" t="s">
        <v>2296</v>
      </c>
      <c r="G4" s="111"/>
      <c r="H4" s="111"/>
      <c r="I4" s="112">
        <v>4</v>
      </c>
      <c r="J4" s="113"/>
      <c r="K4" s="48">
        <v>14</v>
      </c>
      <c r="L4" s="48">
        <v>14</v>
      </c>
      <c r="M4" s="48">
        <v>44</v>
      </c>
      <c r="N4" s="48">
        <v>58</v>
      </c>
      <c r="O4" s="48">
        <v>43</v>
      </c>
      <c r="P4" s="49">
        <v>0</v>
      </c>
      <c r="Q4" s="49">
        <v>0</v>
      </c>
      <c r="R4" s="48">
        <v>1</v>
      </c>
      <c r="S4" s="48">
        <v>0</v>
      </c>
      <c r="T4" s="48">
        <v>14</v>
      </c>
      <c r="U4" s="48">
        <v>58</v>
      </c>
      <c r="V4" s="48">
        <v>4</v>
      </c>
      <c r="W4" s="49">
        <v>1.928571</v>
      </c>
      <c r="X4" s="49">
        <v>0.07692307692307693</v>
      </c>
      <c r="Y4" s="78" t="s">
        <v>1597</v>
      </c>
      <c r="Z4" s="78" t="s">
        <v>1613</v>
      </c>
      <c r="AA4" s="78" t="s">
        <v>1661</v>
      </c>
      <c r="AB4" s="85" t="s">
        <v>1703</v>
      </c>
      <c r="AC4" s="85" t="s">
        <v>1760</v>
      </c>
      <c r="AD4" s="85"/>
      <c r="AE4" s="85" t="s">
        <v>1794</v>
      </c>
      <c r="AF4" s="85" t="s">
        <v>1812</v>
      </c>
      <c r="AG4" s="120">
        <v>88</v>
      </c>
      <c r="AH4" s="123">
        <v>4.916201117318436</v>
      </c>
      <c r="AI4" s="120">
        <v>16</v>
      </c>
      <c r="AJ4" s="123">
        <v>0.8938547486033519</v>
      </c>
      <c r="AK4" s="120">
        <v>0</v>
      </c>
      <c r="AL4" s="123">
        <v>0</v>
      </c>
      <c r="AM4" s="120">
        <v>1686</v>
      </c>
      <c r="AN4" s="123">
        <v>94.18994413407822</v>
      </c>
      <c r="AO4" s="120">
        <v>1790</v>
      </c>
    </row>
    <row r="5" spans="1:41" ht="15">
      <c r="A5" s="87" t="s">
        <v>1541</v>
      </c>
      <c r="B5" s="65" t="s">
        <v>1551</v>
      </c>
      <c r="C5" s="65" t="s">
        <v>56</v>
      </c>
      <c r="D5" s="109"/>
      <c r="E5" s="108"/>
      <c r="F5" s="110" t="s">
        <v>2297</v>
      </c>
      <c r="G5" s="111"/>
      <c r="H5" s="111"/>
      <c r="I5" s="112">
        <v>5</v>
      </c>
      <c r="J5" s="113"/>
      <c r="K5" s="48">
        <v>9</v>
      </c>
      <c r="L5" s="48">
        <v>10</v>
      </c>
      <c r="M5" s="48">
        <v>2</v>
      </c>
      <c r="N5" s="48">
        <v>12</v>
      </c>
      <c r="O5" s="48">
        <v>3</v>
      </c>
      <c r="P5" s="49">
        <v>0</v>
      </c>
      <c r="Q5" s="49">
        <v>0</v>
      </c>
      <c r="R5" s="48">
        <v>1</v>
      </c>
      <c r="S5" s="48">
        <v>0</v>
      </c>
      <c r="T5" s="48">
        <v>9</v>
      </c>
      <c r="U5" s="48">
        <v>12</v>
      </c>
      <c r="V5" s="48">
        <v>2</v>
      </c>
      <c r="W5" s="49">
        <v>1.580247</v>
      </c>
      <c r="X5" s="49">
        <v>0.1111111111111111</v>
      </c>
      <c r="Y5" s="78"/>
      <c r="Z5" s="78"/>
      <c r="AA5" s="78" t="s">
        <v>1662</v>
      </c>
      <c r="AB5" s="85" t="s">
        <v>1704</v>
      </c>
      <c r="AC5" s="85" t="s">
        <v>1761</v>
      </c>
      <c r="AD5" s="85" t="s">
        <v>1791</v>
      </c>
      <c r="AE5" s="85" t="s">
        <v>1795</v>
      </c>
      <c r="AF5" s="85" t="s">
        <v>1813</v>
      </c>
      <c r="AG5" s="120">
        <v>12</v>
      </c>
      <c r="AH5" s="123">
        <v>4.2105263157894735</v>
      </c>
      <c r="AI5" s="120">
        <v>5</v>
      </c>
      <c r="AJ5" s="123">
        <v>1.7543859649122806</v>
      </c>
      <c r="AK5" s="120">
        <v>0</v>
      </c>
      <c r="AL5" s="123">
        <v>0</v>
      </c>
      <c r="AM5" s="120">
        <v>268</v>
      </c>
      <c r="AN5" s="123">
        <v>94.03508771929825</v>
      </c>
      <c r="AO5" s="120">
        <v>285</v>
      </c>
    </row>
    <row r="6" spans="1:41" ht="15">
      <c r="A6" s="87" t="s">
        <v>1542</v>
      </c>
      <c r="B6" s="65" t="s">
        <v>1552</v>
      </c>
      <c r="C6" s="65" t="s">
        <v>56</v>
      </c>
      <c r="D6" s="109"/>
      <c r="E6" s="108"/>
      <c r="F6" s="110" t="s">
        <v>2298</v>
      </c>
      <c r="G6" s="111"/>
      <c r="H6" s="111"/>
      <c r="I6" s="112">
        <v>6</v>
      </c>
      <c r="J6" s="113"/>
      <c r="K6" s="48">
        <v>8</v>
      </c>
      <c r="L6" s="48">
        <v>3</v>
      </c>
      <c r="M6" s="48">
        <v>18</v>
      </c>
      <c r="N6" s="48">
        <v>21</v>
      </c>
      <c r="O6" s="48">
        <v>0</v>
      </c>
      <c r="P6" s="49">
        <v>0</v>
      </c>
      <c r="Q6" s="49">
        <v>0</v>
      </c>
      <c r="R6" s="48">
        <v>1</v>
      </c>
      <c r="S6" s="48">
        <v>0</v>
      </c>
      <c r="T6" s="48">
        <v>8</v>
      </c>
      <c r="U6" s="48">
        <v>21</v>
      </c>
      <c r="V6" s="48">
        <v>3</v>
      </c>
      <c r="W6" s="49">
        <v>1.5625</v>
      </c>
      <c r="X6" s="49">
        <v>0.16071428571428573</v>
      </c>
      <c r="Y6" s="78" t="s">
        <v>1598</v>
      </c>
      <c r="Z6" s="78" t="s">
        <v>458</v>
      </c>
      <c r="AA6" s="78"/>
      <c r="AB6" s="85" t="s">
        <v>1705</v>
      </c>
      <c r="AC6" s="85" t="s">
        <v>1762</v>
      </c>
      <c r="AD6" s="85"/>
      <c r="AE6" s="85" t="s">
        <v>1796</v>
      </c>
      <c r="AF6" s="85" t="s">
        <v>1814</v>
      </c>
      <c r="AG6" s="120">
        <v>0</v>
      </c>
      <c r="AH6" s="123">
        <v>0</v>
      </c>
      <c r="AI6" s="120">
        <v>0</v>
      </c>
      <c r="AJ6" s="123">
        <v>0</v>
      </c>
      <c r="AK6" s="120">
        <v>0</v>
      </c>
      <c r="AL6" s="123">
        <v>0</v>
      </c>
      <c r="AM6" s="120">
        <v>70</v>
      </c>
      <c r="AN6" s="123">
        <v>100</v>
      </c>
      <c r="AO6" s="120">
        <v>70</v>
      </c>
    </row>
    <row r="7" spans="1:41" ht="15">
      <c r="A7" s="87" t="s">
        <v>1543</v>
      </c>
      <c r="B7" s="65" t="s">
        <v>1553</v>
      </c>
      <c r="C7" s="65" t="s">
        <v>56</v>
      </c>
      <c r="D7" s="109"/>
      <c r="E7" s="108"/>
      <c r="F7" s="110" t="s">
        <v>2299</v>
      </c>
      <c r="G7" s="111"/>
      <c r="H7" s="111"/>
      <c r="I7" s="112">
        <v>7</v>
      </c>
      <c r="J7" s="113"/>
      <c r="K7" s="48">
        <v>7</v>
      </c>
      <c r="L7" s="48">
        <v>9</v>
      </c>
      <c r="M7" s="48">
        <v>5</v>
      </c>
      <c r="N7" s="48">
        <v>14</v>
      </c>
      <c r="O7" s="48">
        <v>3</v>
      </c>
      <c r="P7" s="49">
        <v>0.25</v>
      </c>
      <c r="Q7" s="49">
        <v>0.4</v>
      </c>
      <c r="R7" s="48">
        <v>1</v>
      </c>
      <c r="S7" s="48">
        <v>0</v>
      </c>
      <c r="T7" s="48">
        <v>7</v>
      </c>
      <c r="U7" s="48">
        <v>14</v>
      </c>
      <c r="V7" s="48">
        <v>2</v>
      </c>
      <c r="W7" s="49">
        <v>1.387755</v>
      </c>
      <c r="X7" s="49">
        <v>0.23809523809523808</v>
      </c>
      <c r="Y7" s="78" t="s">
        <v>1599</v>
      </c>
      <c r="Z7" s="78" t="s">
        <v>461</v>
      </c>
      <c r="AA7" s="78" t="s">
        <v>1663</v>
      </c>
      <c r="AB7" s="85" t="s">
        <v>1706</v>
      </c>
      <c r="AC7" s="85" t="s">
        <v>1763</v>
      </c>
      <c r="AD7" s="85" t="s">
        <v>226</v>
      </c>
      <c r="AE7" s="85" t="s">
        <v>1797</v>
      </c>
      <c r="AF7" s="85" t="s">
        <v>1815</v>
      </c>
      <c r="AG7" s="120">
        <v>14</v>
      </c>
      <c r="AH7" s="123">
        <v>5.809128630705394</v>
      </c>
      <c r="AI7" s="120">
        <v>2</v>
      </c>
      <c r="AJ7" s="123">
        <v>0.8298755186721992</v>
      </c>
      <c r="AK7" s="120">
        <v>0</v>
      </c>
      <c r="AL7" s="123">
        <v>0</v>
      </c>
      <c r="AM7" s="120">
        <v>225</v>
      </c>
      <c r="AN7" s="123">
        <v>93.3609958506224</v>
      </c>
      <c r="AO7" s="120">
        <v>241</v>
      </c>
    </row>
    <row r="8" spans="1:41" ht="15">
      <c r="A8" s="87" t="s">
        <v>1544</v>
      </c>
      <c r="B8" s="65" t="s">
        <v>1554</v>
      </c>
      <c r="C8" s="65" t="s">
        <v>56</v>
      </c>
      <c r="D8" s="109"/>
      <c r="E8" s="108"/>
      <c r="F8" s="110" t="s">
        <v>2300</v>
      </c>
      <c r="G8" s="111"/>
      <c r="H8" s="111"/>
      <c r="I8" s="112">
        <v>8</v>
      </c>
      <c r="J8" s="113"/>
      <c r="K8" s="48">
        <v>6</v>
      </c>
      <c r="L8" s="48">
        <v>5</v>
      </c>
      <c r="M8" s="48">
        <v>0</v>
      </c>
      <c r="N8" s="48">
        <v>5</v>
      </c>
      <c r="O8" s="48">
        <v>0</v>
      </c>
      <c r="P8" s="49">
        <v>0</v>
      </c>
      <c r="Q8" s="49">
        <v>0</v>
      </c>
      <c r="R8" s="48">
        <v>1</v>
      </c>
      <c r="S8" s="48">
        <v>0</v>
      </c>
      <c r="T8" s="48">
        <v>6</v>
      </c>
      <c r="U8" s="48">
        <v>5</v>
      </c>
      <c r="V8" s="48">
        <v>2</v>
      </c>
      <c r="W8" s="49">
        <v>1.388889</v>
      </c>
      <c r="X8" s="49">
        <v>0.16666666666666666</v>
      </c>
      <c r="Y8" s="78"/>
      <c r="Z8" s="78"/>
      <c r="AA8" s="78" t="s">
        <v>1664</v>
      </c>
      <c r="AB8" s="85" t="s">
        <v>1707</v>
      </c>
      <c r="AC8" s="85" t="s">
        <v>1764</v>
      </c>
      <c r="AD8" s="85"/>
      <c r="AE8" s="85" t="s">
        <v>1798</v>
      </c>
      <c r="AF8" s="85" t="s">
        <v>1816</v>
      </c>
      <c r="AG8" s="120">
        <v>6</v>
      </c>
      <c r="AH8" s="123">
        <v>9.23076923076923</v>
      </c>
      <c r="AI8" s="120">
        <v>0</v>
      </c>
      <c r="AJ8" s="123">
        <v>0</v>
      </c>
      <c r="AK8" s="120">
        <v>0</v>
      </c>
      <c r="AL8" s="123">
        <v>0</v>
      </c>
      <c r="AM8" s="120">
        <v>59</v>
      </c>
      <c r="AN8" s="123">
        <v>90.76923076923077</v>
      </c>
      <c r="AO8" s="120">
        <v>65</v>
      </c>
    </row>
    <row r="9" spans="1:41" ht="15">
      <c r="A9" s="87" t="s">
        <v>1545</v>
      </c>
      <c r="B9" s="65" t="s">
        <v>1555</v>
      </c>
      <c r="C9" s="65" t="s">
        <v>56</v>
      </c>
      <c r="D9" s="109"/>
      <c r="E9" s="108"/>
      <c r="F9" s="110" t="s">
        <v>1545</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c r="Z9" s="78"/>
      <c r="AA9" s="78" t="s">
        <v>479</v>
      </c>
      <c r="AB9" s="85" t="s">
        <v>837</v>
      </c>
      <c r="AC9" s="85" t="s">
        <v>837</v>
      </c>
      <c r="AD9" s="85"/>
      <c r="AE9" s="85" t="s">
        <v>246</v>
      </c>
      <c r="AF9" s="85" t="s">
        <v>1817</v>
      </c>
      <c r="AG9" s="120">
        <v>1</v>
      </c>
      <c r="AH9" s="123">
        <v>3.125</v>
      </c>
      <c r="AI9" s="120">
        <v>0</v>
      </c>
      <c r="AJ9" s="123">
        <v>0</v>
      </c>
      <c r="AK9" s="120">
        <v>0</v>
      </c>
      <c r="AL9" s="123">
        <v>0</v>
      </c>
      <c r="AM9" s="120">
        <v>31</v>
      </c>
      <c r="AN9" s="123">
        <v>96.875</v>
      </c>
      <c r="AO9" s="120">
        <v>32</v>
      </c>
    </row>
    <row r="10" spans="1:41" ht="14.25" customHeight="1">
      <c r="A10" s="87" t="s">
        <v>1546</v>
      </c>
      <c r="B10" s="65" t="s">
        <v>1556</v>
      </c>
      <c r="C10" s="65" t="s">
        <v>56</v>
      </c>
      <c r="D10" s="109"/>
      <c r="E10" s="108"/>
      <c r="F10" s="110" t="s">
        <v>1546</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t="s">
        <v>475</v>
      </c>
      <c r="AB10" s="85" t="s">
        <v>837</v>
      </c>
      <c r="AC10" s="85" t="s">
        <v>837</v>
      </c>
      <c r="AD10" s="85"/>
      <c r="AE10" s="85" t="s">
        <v>238</v>
      </c>
      <c r="AF10" s="85" t="s">
        <v>1818</v>
      </c>
      <c r="AG10" s="120">
        <v>0</v>
      </c>
      <c r="AH10" s="123">
        <v>0</v>
      </c>
      <c r="AI10" s="120">
        <v>0</v>
      </c>
      <c r="AJ10" s="123">
        <v>0</v>
      </c>
      <c r="AK10" s="120">
        <v>0</v>
      </c>
      <c r="AL10" s="123">
        <v>0</v>
      </c>
      <c r="AM10" s="120">
        <v>15</v>
      </c>
      <c r="AN10" s="123">
        <v>100</v>
      </c>
      <c r="AO10" s="120">
        <v>15</v>
      </c>
    </row>
    <row r="11" spans="1:41" ht="15">
      <c r="A11" s="87" t="s">
        <v>1547</v>
      </c>
      <c r="B11" s="65" t="s">
        <v>1557</v>
      </c>
      <c r="C11" s="65" t="s">
        <v>56</v>
      </c>
      <c r="D11" s="109"/>
      <c r="E11" s="108"/>
      <c r="F11" s="110" t="s">
        <v>2301</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472</v>
      </c>
      <c r="AB11" s="85" t="s">
        <v>1708</v>
      </c>
      <c r="AC11" s="85" t="s">
        <v>1710</v>
      </c>
      <c r="AD11" s="85" t="s">
        <v>212</v>
      </c>
      <c r="AE11" s="85"/>
      <c r="AF11" s="85" t="s">
        <v>1819</v>
      </c>
      <c r="AG11" s="120">
        <v>0</v>
      </c>
      <c r="AH11" s="123">
        <v>0</v>
      </c>
      <c r="AI11" s="120">
        <v>0</v>
      </c>
      <c r="AJ11" s="123">
        <v>0</v>
      </c>
      <c r="AK11" s="120">
        <v>0</v>
      </c>
      <c r="AL11" s="123">
        <v>0</v>
      </c>
      <c r="AM11" s="120">
        <v>22</v>
      </c>
      <c r="AN11" s="123">
        <v>100</v>
      </c>
      <c r="AO11" s="120">
        <v>22</v>
      </c>
    </row>
    <row r="12" spans="1:41" ht="15">
      <c r="A12" s="87" t="s">
        <v>1548</v>
      </c>
      <c r="B12" s="65" t="s">
        <v>1558</v>
      </c>
      <c r="C12" s="65" t="s">
        <v>56</v>
      </c>
      <c r="D12" s="109"/>
      <c r="E12" s="108"/>
      <c r="F12" s="110" t="s">
        <v>1548</v>
      </c>
      <c r="G12" s="111"/>
      <c r="H12" s="111"/>
      <c r="I12" s="112">
        <v>12</v>
      </c>
      <c r="J12" s="113"/>
      <c r="K12" s="48">
        <v>1</v>
      </c>
      <c r="L12" s="48">
        <v>1</v>
      </c>
      <c r="M12" s="48">
        <v>0</v>
      </c>
      <c r="N12" s="48">
        <v>1</v>
      </c>
      <c r="O12" s="48">
        <v>1</v>
      </c>
      <c r="P12" s="49" t="s">
        <v>2201</v>
      </c>
      <c r="Q12" s="49" t="s">
        <v>2201</v>
      </c>
      <c r="R12" s="48">
        <v>1</v>
      </c>
      <c r="S12" s="48">
        <v>1</v>
      </c>
      <c r="T12" s="48">
        <v>1</v>
      </c>
      <c r="U12" s="48">
        <v>1</v>
      </c>
      <c r="V12" s="48">
        <v>0</v>
      </c>
      <c r="W12" s="49">
        <v>0</v>
      </c>
      <c r="X12" s="49" t="s">
        <v>2201</v>
      </c>
      <c r="Y12" s="78"/>
      <c r="Z12" s="78"/>
      <c r="AA12" s="78" t="s">
        <v>478</v>
      </c>
      <c r="AB12" s="85" t="s">
        <v>837</v>
      </c>
      <c r="AC12" s="85" t="s">
        <v>837</v>
      </c>
      <c r="AD12" s="85"/>
      <c r="AE12" s="85"/>
      <c r="AF12" s="85" t="s">
        <v>219</v>
      </c>
      <c r="AG12" s="120">
        <v>1</v>
      </c>
      <c r="AH12" s="123">
        <v>9.090909090909092</v>
      </c>
      <c r="AI12" s="120">
        <v>0</v>
      </c>
      <c r="AJ12" s="123">
        <v>0</v>
      </c>
      <c r="AK12" s="120">
        <v>0</v>
      </c>
      <c r="AL12" s="123">
        <v>0</v>
      </c>
      <c r="AM12" s="120">
        <v>10</v>
      </c>
      <c r="AN12" s="123">
        <v>90.9090909090909</v>
      </c>
      <c r="AO12"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1539</v>
      </c>
      <c r="B2" s="85" t="s">
        <v>231</v>
      </c>
      <c r="C2" s="78">
        <f>VLOOKUP(GroupVertices[[#This Row],[Vertex]],Vertices[],MATCH("ID",Vertices[[#Headers],[Vertex]:[Vertex Content Word Count]],0),FALSE)</f>
        <v>26</v>
      </c>
    </row>
    <row r="3" spans="1:3" ht="15">
      <c r="A3" s="78" t="s">
        <v>1539</v>
      </c>
      <c r="B3" s="85" t="s">
        <v>288</v>
      </c>
      <c r="C3" s="78">
        <f>VLOOKUP(GroupVertices[[#This Row],[Vertex]],Vertices[],MATCH("ID",Vertices[[#Headers],[Vertex]:[Vertex Content Word Count]],0),FALSE)</f>
        <v>78</v>
      </c>
    </row>
    <row r="4" spans="1:3" ht="15">
      <c r="A4" s="78" t="s">
        <v>1539</v>
      </c>
      <c r="B4" s="85" t="s">
        <v>287</v>
      </c>
      <c r="C4" s="78">
        <f>VLOOKUP(GroupVertices[[#This Row],[Vertex]],Vertices[],MATCH("ID",Vertices[[#Headers],[Vertex]:[Vertex Content Word Count]],0),FALSE)</f>
        <v>77</v>
      </c>
    </row>
    <row r="5" spans="1:3" ht="15">
      <c r="A5" s="78" t="s">
        <v>1539</v>
      </c>
      <c r="B5" s="85" t="s">
        <v>286</v>
      </c>
      <c r="C5" s="78">
        <f>VLOOKUP(GroupVertices[[#This Row],[Vertex]],Vertices[],MATCH("ID",Vertices[[#Headers],[Vertex]:[Vertex Content Word Count]],0),FALSE)</f>
        <v>76</v>
      </c>
    </row>
    <row r="6" spans="1:3" ht="15">
      <c r="A6" s="78" t="s">
        <v>1539</v>
      </c>
      <c r="B6" s="85" t="s">
        <v>285</v>
      </c>
      <c r="C6" s="78">
        <f>VLOOKUP(GroupVertices[[#This Row],[Vertex]],Vertices[],MATCH("ID",Vertices[[#Headers],[Vertex]:[Vertex Content Word Count]],0),FALSE)</f>
        <v>75</v>
      </c>
    </row>
    <row r="7" spans="1:3" ht="15">
      <c r="A7" s="78" t="s">
        <v>1539</v>
      </c>
      <c r="B7" s="85" t="s">
        <v>284</v>
      </c>
      <c r="C7" s="78">
        <f>VLOOKUP(GroupVertices[[#This Row],[Vertex]],Vertices[],MATCH("ID",Vertices[[#Headers],[Vertex]:[Vertex Content Word Count]],0),FALSE)</f>
        <v>74</v>
      </c>
    </row>
    <row r="8" spans="1:3" ht="15">
      <c r="A8" s="78" t="s">
        <v>1539</v>
      </c>
      <c r="B8" s="85" t="s">
        <v>283</v>
      </c>
      <c r="C8" s="78">
        <f>VLOOKUP(GroupVertices[[#This Row],[Vertex]],Vertices[],MATCH("ID",Vertices[[#Headers],[Vertex]:[Vertex Content Word Count]],0),FALSE)</f>
        <v>73</v>
      </c>
    </row>
    <row r="9" spans="1:3" ht="15">
      <c r="A9" s="78" t="s">
        <v>1539</v>
      </c>
      <c r="B9" s="85" t="s">
        <v>282</v>
      </c>
      <c r="C9" s="78">
        <f>VLOOKUP(GroupVertices[[#This Row],[Vertex]],Vertices[],MATCH("ID",Vertices[[#Headers],[Vertex]:[Vertex Content Word Count]],0),FALSE)</f>
        <v>72</v>
      </c>
    </row>
    <row r="10" spans="1:3" ht="15">
      <c r="A10" s="78" t="s">
        <v>1539</v>
      </c>
      <c r="B10" s="85" t="s">
        <v>281</v>
      </c>
      <c r="C10" s="78">
        <f>VLOOKUP(GroupVertices[[#This Row],[Vertex]],Vertices[],MATCH("ID",Vertices[[#Headers],[Vertex]:[Vertex Content Word Count]],0),FALSE)</f>
        <v>70</v>
      </c>
    </row>
    <row r="11" spans="1:3" ht="15">
      <c r="A11" s="78" t="s">
        <v>1539</v>
      </c>
      <c r="B11" s="85" t="s">
        <v>280</v>
      </c>
      <c r="C11" s="78">
        <f>VLOOKUP(GroupVertices[[#This Row],[Vertex]],Vertices[],MATCH("ID",Vertices[[#Headers],[Vertex]:[Vertex Content Word Count]],0),FALSE)</f>
        <v>68</v>
      </c>
    </row>
    <row r="12" spans="1:3" ht="15">
      <c r="A12" s="78" t="s">
        <v>1539</v>
      </c>
      <c r="B12" s="85" t="s">
        <v>279</v>
      </c>
      <c r="C12" s="78">
        <f>VLOOKUP(GroupVertices[[#This Row],[Vertex]],Vertices[],MATCH("ID",Vertices[[#Headers],[Vertex]:[Vertex Content Word Count]],0),FALSE)</f>
        <v>67</v>
      </c>
    </row>
    <row r="13" spans="1:3" ht="15">
      <c r="A13" s="78" t="s">
        <v>1539</v>
      </c>
      <c r="B13" s="85" t="s">
        <v>278</v>
      </c>
      <c r="C13" s="78">
        <f>VLOOKUP(GroupVertices[[#This Row],[Vertex]],Vertices[],MATCH("ID",Vertices[[#Headers],[Vertex]:[Vertex Content Word Count]],0),FALSE)</f>
        <v>66</v>
      </c>
    </row>
    <row r="14" spans="1:3" ht="15">
      <c r="A14" s="78" t="s">
        <v>1539</v>
      </c>
      <c r="B14" s="85" t="s">
        <v>277</v>
      </c>
      <c r="C14" s="78">
        <f>VLOOKUP(GroupVertices[[#This Row],[Vertex]],Vertices[],MATCH("ID",Vertices[[#Headers],[Vertex]:[Vertex Content Word Count]],0),FALSE)</f>
        <v>65</v>
      </c>
    </row>
    <row r="15" spans="1:3" ht="15">
      <c r="A15" s="78" t="s">
        <v>1539</v>
      </c>
      <c r="B15" s="85" t="s">
        <v>276</v>
      </c>
      <c r="C15" s="78">
        <f>VLOOKUP(GroupVertices[[#This Row],[Vertex]],Vertices[],MATCH("ID",Vertices[[#Headers],[Vertex]:[Vertex Content Word Count]],0),FALSE)</f>
        <v>64</v>
      </c>
    </row>
    <row r="16" spans="1:3" ht="15">
      <c r="A16" s="78" t="s">
        <v>1539</v>
      </c>
      <c r="B16" s="85" t="s">
        <v>275</v>
      </c>
      <c r="C16" s="78">
        <f>VLOOKUP(GroupVertices[[#This Row],[Vertex]],Vertices[],MATCH("ID",Vertices[[#Headers],[Vertex]:[Vertex Content Word Count]],0),FALSE)</f>
        <v>63</v>
      </c>
    </row>
    <row r="17" spans="1:3" ht="15">
      <c r="A17" s="78" t="s">
        <v>1539</v>
      </c>
      <c r="B17" s="85" t="s">
        <v>274</v>
      </c>
      <c r="C17" s="78">
        <f>VLOOKUP(GroupVertices[[#This Row],[Vertex]],Vertices[],MATCH("ID",Vertices[[#Headers],[Vertex]:[Vertex Content Word Count]],0),FALSE)</f>
        <v>62</v>
      </c>
    </row>
    <row r="18" spans="1:3" ht="15">
      <c r="A18" s="78" t="s">
        <v>1539</v>
      </c>
      <c r="B18" s="85" t="s">
        <v>273</v>
      </c>
      <c r="C18" s="78">
        <f>VLOOKUP(GroupVertices[[#This Row],[Vertex]],Vertices[],MATCH("ID",Vertices[[#Headers],[Vertex]:[Vertex Content Word Count]],0),FALSE)</f>
        <v>61</v>
      </c>
    </row>
    <row r="19" spans="1:3" ht="15">
      <c r="A19" s="78" t="s">
        <v>1539</v>
      </c>
      <c r="B19" s="85" t="s">
        <v>272</v>
      </c>
      <c r="C19" s="78">
        <f>VLOOKUP(GroupVertices[[#This Row],[Vertex]],Vertices[],MATCH("ID",Vertices[[#Headers],[Vertex]:[Vertex Content Word Count]],0),FALSE)</f>
        <v>60</v>
      </c>
    </row>
    <row r="20" spans="1:3" ht="15">
      <c r="A20" s="78" t="s">
        <v>1539</v>
      </c>
      <c r="B20" s="85" t="s">
        <v>271</v>
      </c>
      <c r="C20" s="78">
        <f>VLOOKUP(GroupVertices[[#This Row],[Vertex]],Vertices[],MATCH("ID",Vertices[[#Headers],[Vertex]:[Vertex Content Word Count]],0),FALSE)</f>
        <v>59</v>
      </c>
    </row>
    <row r="21" spans="1:3" ht="15">
      <c r="A21" s="78" t="s">
        <v>1539</v>
      </c>
      <c r="B21" s="85" t="s">
        <v>270</v>
      </c>
      <c r="C21" s="78">
        <f>VLOOKUP(GroupVertices[[#This Row],[Vertex]],Vertices[],MATCH("ID",Vertices[[#Headers],[Vertex]:[Vertex Content Word Count]],0),FALSE)</f>
        <v>58</v>
      </c>
    </row>
    <row r="22" spans="1:3" ht="15">
      <c r="A22" s="78" t="s">
        <v>1539</v>
      </c>
      <c r="B22" s="85" t="s">
        <v>269</v>
      </c>
      <c r="C22" s="78">
        <f>VLOOKUP(GroupVertices[[#This Row],[Vertex]],Vertices[],MATCH("ID",Vertices[[#Headers],[Vertex]:[Vertex Content Word Count]],0),FALSE)</f>
        <v>57</v>
      </c>
    </row>
    <row r="23" spans="1:3" ht="15">
      <c r="A23" s="78" t="s">
        <v>1539</v>
      </c>
      <c r="B23" s="85" t="s">
        <v>268</v>
      </c>
      <c r="C23" s="78">
        <f>VLOOKUP(GroupVertices[[#This Row],[Vertex]],Vertices[],MATCH("ID",Vertices[[#Headers],[Vertex]:[Vertex Content Word Count]],0),FALSE)</f>
        <v>56</v>
      </c>
    </row>
    <row r="24" spans="1:3" ht="15">
      <c r="A24" s="78" t="s">
        <v>1539</v>
      </c>
      <c r="B24" s="85" t="s">
        <v>267</v>
      </c>
      <c r="C24" s="78">
        <f>VLOOKUP(GroupVertices[[#This Row],[Vertex]],Vertices[],MATCH("ID",Vertices[[#Headers],[Vertex]:[Vertex Content Word Count]],0),FALSE)</f>
        <v>55</v>
      </c>
    </row>
    <row r="25" spans="1:3" ht="15">
      <c r="A25" s="78" t="s">
        <v>1539</v>
      </c>
      <c r="B25" s="85" t="s">
        <v>266</v>
      </c>
      <c r="C25" s="78">
        <f>VLOOKUP(GroupVertices[[#This Row],[Vertex]],Vertices[],MATCH("ID",Vertices[[#Headers],[Vertex]:[Vertex Content Word Count]],0),FALSE)</f>
        <v>54</v>
      </c>
    </row>
    <row r="26" spans="1:3" ht="15">
      <c r="A26" s="78" t="s">
        <v>1539</v>
      </c>
      <c r="B26" s="85" t="s">
        <v>265</v>
      </c>
      <c r="C26" s="78">
        <f>VLOOKUP(GroupVertices[[#This Row],[Vertex]],Vertices[],MATCH("ID",Vertices[[#Headers],[Vertex]:[Vertex Content Word Count]],0),FALSE)</f>
        <v>53</v>
      </c>
    </row>
    <row r="27" spans="1:3" ht="15">
      <c r="A27" s="78" t="s">
        <v>1539</v>
      </c>
      <c r="B27" s="85" t="s">
        <v>264</v>
      </c>
      <c r="C27" s="78">
        <f>VLOOKUP(GroupVertices[[#This Row],[Vertex]],Vertices[],MATCH("ID",Vertices[[#Headers],[Vertex]:[Vertex Content Word Count]],0),FALSE)</f>
        <v>52</v>
      </c>
    </row>
    <row r="28" spans="1:3" ht="15">
      <c r="A28" s="78" t="s">
        <v>1539</v>
      </c>
      <c r="B28" s="85" t="s">
        <v>263</v>
      </c>
      <c r="C28" s="78">
        <f>VLOOKUP(GroupVertices[[#This Row],[Vertex]],Vertices[],MATCH("ID",Vertices[[#Headers],[Vertex]:[Vertex Content Word Count]],0),FALSE)</f>
        <v>51</v>
      </c>
    </row>
    <row r="29" spans="1:3" ht="15">
      <c r="A29" s="78" t="s">
        <v>1539</v>
      </c>
      <c r="B29" s="85" t="s">
        <v>262</v>
      </c>
      <c r="C29" s="78">
        <f>VLOOKUP(GroupVertices[[#This Row],[Vertex]],Vertices[],MATCH("ID",Vertices[[#Headers],[Vertex]:[Vertex Content Word Count]],0),FALSE)</f>
        <v>50</v>
      </c>
    </row>
    <row r="30" spans="1:3" ht="15">
      <c r="A30" s="78" t="s">
        <v>1539</v>
      </c>
      <c r="B30" s="85" t="s">
        <v>261</v>
      </c>
      <c r="C30" s="78">
        <f>VLOOKUP(GroupVertices[[#This Row],[Vertex]],Vertices[],MATCH("ID",Vertices[[#Headers],[Vertex]:[Vertex Content Word Count]],0),FALSE)</f>
        <v>49</v>
      </c>
    </row>
    <row r="31" spans="1:3" ht="15">
      <c r="A31" s="78" t="s">
        <v>1539</v>
      </c>
      <c r="B31" s="85" t="s">
        <v>260</v>
      </c>
      <c r="C31" s="78">
        <f>VLOOKUP(GroupVertices[[#This Row],[Vertex]],Vertices[],MATCH("ID",Vertices[[#Headers],[Vertex]:[Vertex Content Word Count]],0),FALSE)</f>
        <v>48</v>
      </c>
    </row>
    <row r="32" spans="1:3" ht="15">
      <c r="A32" s="78" t="s">
        <v>1539</v>
      </c>
      <c r="B32" s="85" t="s">
        <v>259</v>
      </c>
      <c r="C32" s="78">
        <f>VLOOKUP(GroupVertices[[#This Row],[Vertex]],Vertices[],MATCH("ID",Vertices[[#Headers],[Vertex]:[Vertex Content Word Count]],0),FALSE)</f>
        <v>47</v>
      </c>
    </row>
    <row r="33" spans="1:3" ht="15">
      <c r="A33" s="78" t="s">
        <v>1539</v>
      </c>
      <c r="B33" s="85" t="s">
        <v>258</v>
      </c>
      <c r="C33" s="78">
        <f>VLOOKUP(GroupVertices[[#This Row],[Vertex]],Vertices[],MATCH("ID",Vertices[[#Headers],[Vertex]:[Vertex Content Word Count]],0),FALSE)</f>
        <v>46</v>
      </c>
    </row>
    <row r="34" spans="1:3" ht="15">
      <c r="A34" s="78" t="s">
        <v>1539</v>
      </c>
      <c r="B34" s="85" t="s">
        <v>257</v>
      </c>
      <c r="C34" s="78">
        <f>VLOOKUP(GroupVertices[[#This Row],[Vertex]],Vertices[],MATCH("ID",Vertices[[#Headers],[Vertex]:[Vertex Content Word Count]],0),FALSE)</f>
        <v>45</v>
      </c>
    </row>
    <row r="35" spans="1:3" ht="15">
      <c r="A35" s="78" t="s">
        <v>1539</v>
      </c>
      <c r="B35" s="85" t="s">
        <v>256</v>
      </c>
      <c r="C35" s="78">
        <f>VLOOKUP(GroupVertices[[#This Row],[Vertex]],Vertices[],MATCH("ID",Vertices[[#Headers],[Vertex]:[Vertex Content Word Count]],0),FALSE)</f>
        <v>44</v>
      </c>
    </row>
    <row r="36" spans="1:3" ht="15">
      <c r="A36" s="78" t="s">
        <v>1540</v>
      </c>
      <c r="B36" s="85" t="s">
        <v>237</v>
      </c>
      <c r="C36" s="78">
        <f>VLOOKUP(GroupVertices[[#This Row],[Vertex]],Vertices[],MATCH("ID",Vertices[[#Headers],[Vertex]:[Vertex Content Word Count]],0),FALSE)</f>
        <v>8</v>
      </c>
    </row>
    <row r="37" spans="1:3" ht="15">
      <c r="A37" s="78" t="s">
        <v>1540</v>
      </c>
      <c r="B37" s="85" t="s">
        <v>296</v>
      </c>
      <c r="C37" s="78">
        <f>VLOOKUP(GroupVertices[[#This Row],[Vertex]],Vertices[],MATCH("ID",Vertices[[#Headers],[Vertex]:[Vertex Content Word Count]],0),FALSE)</f>
        <v>87</v>
      </c>
    </row>
    <row r="38" spans="1:3" ht="15">
      <c r="A38" s="78" t="s">
        <v>1540</v>
      </c>
      <c r="B38" s="85" t="s">
        <v>295</v>
      </c>
      <c r="C38" s="78">
        <f>VLOOKUP(GroupVertices[[#This Row],[Vertex]],Vertices[],MATCH("ID",Vertices[[#Headers],[Vertex]:[Vertex Content Word Count]],0),FALSE)</f>
        <v>86</v>
      </c>
    </row>
    <row r="39" spans="1:3" ht="15">
      <c r="A39" s="78" t="s">
        <v>1540</v>
      </c>
      <c r="B39" s="85" t="s">
        <v>294</v>
      </c>
      <c r="C39" s="78">
        <f>VLOOKUP(GroupVertices[[#This Row],[Vertex]],Vertices[],MATCH("ID",Vertices[[#Headers],[Vertex]:[Vertex Content Word Count]],0),FALSE)</f>
        <v>85</v>
      </c>
    </row>
    <row r="40" spans="1:3" ht="15">
      <c r="A40" s="78" t="s">
        <v>1540</v>
      </c>
      <c r="B40" s="85" t="s">
        <v>293</v>
      </c>
      <c r="C40" s="78">
        <f>VLOOKUP(GroupVertices[[#This Row],[Vertex]],Vertices[],MATCH("ID",Vertices[[#Headers],[Vertex]:[Vertex Content Word Count]],0),FALSE)</f>
        <v>84</v>
      </c>
    </row>
    <row r="41" spans="1:3" ht="15">
      <c r="A41" s="78" t="s">
        <v>1540</v>
      </c>
      <c r="B41" s="85" t="s">
        <v>292</v>
      </c>
      <c r="C41" s="78">
        <f>VLOOKUP(GroupVertices[[#This Row],[Vertex]],Vertices[],MATCH("ID",Vertices[[#Headers],[Vertex]:[Vertex Content Word Count]],0),FALSE)</f>
        <v>83</v>
      </c>
    </row>
    <row r="42" spans="1:3" ht="15">
      <c r="A42" s="78" t="s">
        <v>1540</v>
      </c>
      <c r="B42" s="85" t="s">
        <v>232</v>
      </c>
      <c r="C42" s="78">
        <f>VLOOKUP(GroupVertices[[#This Row],[Vertex]],Vertices[],MATCH("ID",Vertices[[#Headers],[Vertex]:[Vertex Content Word Count]],0),FALSE)</f>
        <v>69</v>
      </c>
    </row>
    <row r="43" spans="1:3" ht="15">
      <c r="A43" s="78" t="s">
        <v>1540</v>
      </c>
      <c r="B43" s="85" t="s">
        <v>233</v>
      </c>
      <c r="C43" s="78">
        <f>VLOOKUP(GroupVertices[[#This Row],[Vertex]],Vertices[],MATCH("ID",Vertices[[#Headers],[Vertex]:[Vertex Content Word Count]],0),FALSE)</f>
        <v>6</v>
      </c>
    </row>
    <row r="44" spans="1:3" ht="15">
      <c r="A44" s="78" t="s">
        <v>1540</v>
      </c>
      <c r="B44" s="85" t="s">
        <v>221</v>
      </c>
      <c r="C44" s="78">
        <f>VLOOKUP(GroupVertices[[#This Row],[Vertex]],Vertices[],MATCH("ID",Vertices[[#Headers],[Vertex]:[Vertex Content Word Count]],0),FALSE)</f>
        <v>20</v>
      </c>
    </row>
    <row r="45" spans="1:3" ht="15">
      <c r="A45" s="78" t="s">
        <v>1540</v>
      </c>
      <c r="B45" s="85" t="s">
        <v>220</v>
      </c>
      <c r="C45" s="78">
        <f>VLOOKUP(GroupVertices[[#This Row],[Vertex]],Vertices[],MATCH("ID",Vertices[[#Headers],[Vertex]:[Vertex Content Word Count]],0),FALSE)</f>
        <v>19</v>
      </c>
    </row>
    <row r="46" spans="1:3" ht="15">
      <c r="A46" s="78" t="s">
        <v>1540</v>
      </c>
      <c r="B46" s="85" t="s">
        <v>218</v>
      </c>
      <c r="C46" s="78">
        <f>VLOOKUP(GroupVertices[[#This Row],[Vertex]],Vertices[],MATCH("ID",Vertices[[#Headers],[Vertex]:[Vertex Content Word Count]],0),FALSE)</f>
        <v>17</v>
      </c>
    </row>
    <row r="47" spans="1:3" ht="15">
      <c r="A47" s="78" t="s">
        <v>1540</v>
      </c>
      <c r="B47" s="85" t="s">
        <v>236</v>
      </c>
      <c r="C47" s="78">
        <f>VLOOKUP(GroupVertices[[#This Row],[Vertex]],Vertices[],MATCH("ID",Vertices[[#Headers],[Vertex]:[Vertex Content Word Count]],0),FALSE)</f>
        <v>9</v>
      </c>
    </row>
    <row r="48" spans="1:3" ht="15">
      <c r="A48" s="78" t="s">
        <v>1540</v>
      </c>
      <c r="B48" s="85" t="s">
        <v>215</v>
      </c>
      <c r="C48" s="78">
        <f>VLOOKUP(GroupVertices[[#This Row],[Vertex]],Vertices[],MATCH("ID",Vertices[[#Headers],[Vertex]:[Vertex Content Word Count]],0),FALSE)</f>
        <v>7</v>
      </c>
    </row>
    <row r="49" spans="1:3" ht="15">
      <c r="A49" s="78" t="s">
        <v>1540</v>
      </c>
      <c r="B49" s="85" t="s">
        <v>214</v>
      </c>
      <c r="C49" s="78">
        <f>VLOOKUP(GroupVertices[[#This Row],[Vertex]],Vertices[],MATCH("ID",Vertices[[#Headers],[Vertex]:[Vertex Content Word Count]],0),FALSE)</f>
        <v>5</v>
      </c>
    </row>
    <row r="50" spans="1:3" ht="15">
      <c r="A50" s="78" t="s">
        <v>1541</v>
      </c>
      <c r="B50" s="85" t="s">
        <v>230</v>
      </c>
      <c r="C50" s="78">
        <f>VLOOKUP(GroupVertices[[#This Row],[Vertex]],Vertices[],MATCH("ID",Vertices[[#Headers],[Vertex]:[Vertex Content Word Count]],0),FALSE)</f>
        <v>43</v>
      </c>
    </row>
    <row r="51" spans="1:3" ht="15">
      <c r="A51" s="78" t="s">
        <v>1541</v>
      </c>
      <c r="B51" s="85" t="s">
        <v>227</v>
      </c>
      <c r="C51" s="78">
        <f>VLOOKUP(GroupVertices[[#This Row],[Vertex]],Vertices[],MATCH("ID",Vertices[[#Headers],[Vertex]:[Vertex Content Word Count]],0),FALSE)</f>
        <v>34</v>
      </c>
    </row>
    <row r="52" spans="1:3" ht="15">
      <c r="A52" s="78" t="s">
        <v>1541</v>
      </c>
      <c r="B52" s="85" t="s">
        <v>229</v>
      </c>
      <c r="C52" s="78">
        <f>VLOOKUP(GroupVertices[[#This Row],[Vertex]],Vertices[],MATCH("ID",Vertices[[#Headers],[Vertex]:[Vertex Content Word Count]],0),FALSE)</f>
        <v>42</v>
      </c>
    </row>
    <row r="53" spans="1:3" ht="15">
      <c r="A53" s="78" t="s">
        <v>1541</v>
      </c>
      <c r="B53" s="85" t="s">
        <v>254</v>
      </c>
      <c r="C53" s="78">
        <f>VLOOKUP(GroupVertices[[#This Row],[Vertex]],Vertices[],MATCH("ID",Vertices[[#Headers],[Vertex]:[Vertex Content Word Count]],0),FALSE)</f>
        <v>40</v>
      </c>
    </row>
    <row r="54" spans="1:3" ht="15">
      <c r="A54" s="78" t="s">
        <v>1541</v>
      </c>
      <c r="B54" s="85" t="s">
        <v>253</v>
      </c>
      <c r="C54" s="78">
        <f>VLOOKUP(GroupVertices[[#This Row],[Vertex]],Vertices[],MATCH("ID",Vertices[[#Headers],[Vertex]:[Vertex Content Word Count]],0),FALSE)</f>
        <v>39</v>
      </c>
    </row>
    <row r="55" spans="1:3" ht="15">
      <c r="A55" s="78" t="s">
        <v>1541</v>
      </c>
      <c r="B55" s="85" t="s">
        <v>252</v>
      </c>
      <c r="C55" s="78">
        <f>VLOOKUP(GroupVertices[[#This Row],[Vertex]],Vertices[],MATCH("ID",Vertices[[#Headers],[Vertex]:[Vertex Content Word Count]],0),FALSE)</f>
        <v>38</v>
      </c>
    </row>
    <row r="56" spans="1:3" ht="15">
      <c r="A56" s="78" t="s">
        <v>1541</v>
      </c>
      <c r="B56" s="85" t="s">
        <v>228</v>
      </c>
      <c r="C56" s="78">
        <f>VLOOKUP(GroupVertices[[#This Row],[Vertex]],Vertices[],MATCH("ID",Vertices[[#Headers],[Vertex]:[Vertex Content Word Count]],0),FALSE)</f>
        <v>37</v>
      </c>
    </row>
    <row r="57" spans="1:3" ht="15">
      <c r="A57" s="78" t="s">
        <v>1541</v>
      </c>
      <c r="B57" s="85" t="s">
        <v>251</v>
      </c>
      <c r="C57" s="78">
        <f>VLOOKUP(GroupVertices[[#This Row],[Vertex]],Vertices[],MATCH("ID",Vertices[[#Headers],[Vertex]:[Vertex Content Word Count]],0),FALSE)</f>
        <v>36</v>
      </c>
    </row>
    <row r="58" spans="1:3" ht="15">
      <c r="A58" s="78" t="s">
        <v>1541</v>
      </c>
      <c r="B58" s="85" t="s">
        <v>250</v>
      </c>
      <c r="C58" s="78">
        <f>VLOOKUP(GroupVertices[[#This Row],[Vertex]],Vertices[],MATCH("ID",Vertices[[#Headers],[Vertex]:[Vertex Content Word Count]],0),FALSE)</f>
        <v>35</v>
      </c>
    </row>
    <row r="59" spans="1:3" ht="15">
      <c r="A59" s="78" t="s">
        <v>1542</v>
      </c>
      <c r="B59" s="85" t="s">
        <v>235</v>
      </c>
      <c r="C59" s="78">
        <f>VLOOKUP(GroupVertices[[#This Row],[Vertex]],Vertices[],MATCH("ID",Vertices[[#Headers],[Vertex]:[Vertex Content Word Count]],0),FALSE)</f>
        <v>79</v>
      </c>
    </row>
    <row r="60" spans="1:3" ht="15">
      <c r="A60" s="78" t="s">
        <v>1542</v>
      </c>
      <c r="B60" s="85" t="s">
        <v>291</v>
      </c>
      <c r="C60" s="78">
        <f>VLOOKUP(GroupVertices[[#This Row],[Vertex]],Vertices[],MATCH("ID",Vertices[[#Headers],[Vertex]:[Vertex Content Word Count]],0),FALSE)</f>
        <v>82</v>
      </c>
    </row>
    <row r="61" spans="1:3" ht="15">
      <c r="A61" s="78" t="s">
        <v>1542</v>
      </c>
      <c r="B61" s="85" t="s">
        <v>290</v>
      </c>
      <c r="C61" s="78">
        <f>VLOOKUP(GroupVertices[[#This Row],[Vertex]],Vertices[],MATCH("ID",Vertices[[#Headers],[Vertex]:[Vertex Content Word Count]],0),FALSE)</f>
        <v>81</v>
      </c>
    </row>
    <row r="62" spans="1:3" ht="15">
      <c r="A62" s="78" t="s">
        <v>1542</v>
      </c>
      <c r="B62" s="85" t="s">
        <v>289</v>
      </c>
      <c r="C62" s="78">
        <f>VLOOKUP(GroupVertices[[#This Row],[Vertex]],Vertices[],MATCH("ID",Vertices[[#Headers],[Vertex]:[Vertex Content Word Count]],0),FALSE)</f>
        <v>80</v>
      </c>
    </row>
    <row r="63" spans="1:3" ht="15">
      <c r="A63" s="78" t="s">
        <v>1542</v>
      </c>
      <c r="B63" s="85" t="s">
        <v>243</v>
      </c>
      <c r="C63" s="78">
        <f>VLOOKUP(GroupVertices[[#This Row],[Vertex]],Vertices[],MATCH("ID",Vertices[[#Headers],[Vertex]:[Vertex Content Word Count]],0),FALSE)</f>
        <v>22</v>
      </c>
    </row>
    <row r="64" spans="1:3" ht="15">
      <c r="A64" s="78" t="s">
        <v>1542</v>
      </c>
      <c r="B64" s="85" t="s">
        <v>245</v>
      </c>
      <c r="C64" s="78">
        <f>VLOOKUP(GroupVertices[[#This Row],[Vertex]],Vertices[],MATCH("ID",Vertices[[#Headers],[Vertex]:[Vertex Content Word Count]],0),FALSE)</f>
        <v>24</v>
      </c>
    </row>
    <row r="65" spans="1:3" ht="15">
      <c r="A65" s="78" t="s">
        <v>1542</v>
      </c>
      <c r="B65" s="85" t="s">
        <v>244</v>
      </c>
      <c r="C65" s="78">
        <f>VLOOKUP(GroupVertices[[#This Row],[Vertex]],Vertices[],MATCH("ID",Vertices[[#Headers],[Vertex]:[Vertex Content Word Count]],0),FALSE)</f>
        <v>23</v>
      </c>
    </row>
    <row r="66" spans="1:3" ht="15">
      <c r="A66" s="78" t="s">
        <v>1542</v>
      </c>
      <c r="B66" s="85" t="s">
        <v>222</v>
      </c>
      <c r="C66" s="78">
        <f>VLOOKUP(GroupVertices[[#This Row],[Vertex]],Vertices[],MATCH("ID",Vertices[[#Headers],[Vertex]:[Vertex Content Word Count]],0),FALSE)</f>
        <v>21</v>
      </c>
    </row>
    <row r="67" spans="1:3" ht="15">
      <c r="A67" s="78" t="s">
        <v>1543</v>
      </c>
      <c r="B67" s="85" t="s">
        <v>225</v>
      </c>
      <c r="C67" s="78">
        <f>VLOOKUP(GroupVertices[[#This Row],[Vertex]],Vertices[],MATCH("ID",Vertices[[#Headers],[Vertex]:[Vertex Content Word Count]],0),FALSE)</f>
        <v>25</v>
      </c>
    </row>
    <row r="68" spans="1:3" ht="15">
      <c r="A68" s="78" t="s">
        <v>1543</v>
      </c>
      <c r="B68" s="85" t="s">
        <v>234</v>
      </c>
      <c r="C68" s="78">
        <f>VLOOKUP(GroupVertices[[#This Row],[Vertex]],Vertices[],MATCH("ID",Vertices[[#Headers],[Vertex]:[Vertex Content Word Count]],0),FALSE)</f>
        <v>71</v>
      </c>
    </row>
    <row r="69" spans="1:3" ht="15">
      <c r="A69" s="78" t="s">
        <v>1543</v>
      </c>
      <c r="B69" s="85" t="s">
        <v>224</v>
      </c>
      <c r="C69" s="78">
        <f>VLOOKUP(GroupVertices[[#This Row],[Vertex]],Vertices[],MATCH("ID",Vertices[[#Headers],[Vertex]:[Vertex Content Word Count]],0),FALSE)</f>
        <v>29</v>
      </c>
    </row>
    <row r="70" spans="1:3" ht="15">
      <c r="A70" s="78" t="s">
        <v>1543</v>
      </c>
      <c r="B70" s="85" t="s">
        <v>226</v>
      </c>
      <c r="C70" s="78">
        <f>VLOOKUP(GroupVertices[[#This Row],[Vertex]],Vertices[],MATCH("ID",Vertices[[#Headers],[Vertex]:[Vertex Content Word Count]],0),FALSE)</f>
        <v>33</v>
      </c>
    </row>
    <row r="71" spans="1:3" ht="15">
      <c r="A71" s="78" t="s">
        <v>1543</v>
      </c>
      <c r="B71" s="85" t="s">
        <v>249</v>
      </c>
      <c r="C71" s="78">
        <f>VLOOKUP(GroupVertices[[#This Row],[Vertex]],Vertices[],MATCH("ID",Vertices[[#Headers],[Vertex]:[Vertex Content Word Count]],0),FALSE)</f>
        <v>32</v>
      </c>
    </row>
    <row r="72" spans="1:3" ht="15">
      <c r="A72" s="78" t="s">
        <v>1543</v>
      </c>
      <c r="B72" s="85" t="s">
        <v>248</v>
      </c>
      <c r="C72" s="78">
        <f>VLOOKUP(GroupVertices[[#This Row],[Vertex]],Vertices[],MATCH("ID",Vertices[[#Headers],[Vertex]:[Vertex Content Word Count]],0),FALSE)</f>
        <v>31</v>
      </c>
    </row>
    <row r="73" spans="1:3" ht="15">
      <c r="A73" s="78" t="s">
        <v>1543</v>
      </c>
      <c r="B73" s="85" t="s">
        <v>247</v>
      </c>
      <c r="C73" s="78">
        <f>VLOOKUP(GroupVertices[[#This Row],[Vertex]],Vertices[],MATCH("ID",Vertices[[#Headers],[Vertex]:[Vertex Content Word Count]],0),FALSE)</f>
        <v>30</v>
      </c>
    </row>
    <row r="74" spans="1:3" ht="15">
      <c r="A74" s="78" t="s">
        <v>1544</v>
      </c>
      <c r="B74" s="85" t="s">
        <v>255</v>
      </c>
      <c r="C74" s="78">
        <f>VLOOKUP(GroupVertices[[#This Row],[Vertex]],Vertices[],MATCH("ID",Vertices[[#Headers],[Vertex]:[Vertex Content Word Count]],0),FALSE)</f>
        <v>41</v>
      </c>
    </row>
    <row r="75" spans="1:3" ht="15">
      <c r="A75" s="78" t="s">
        <v>1544</v>
      </c>
      <c r="B75" s="85" t="s">
        <v>217</v>
      </c>
      <c r="C75" s="78">
        <f>VLOOKUP(GroupVertices[[#This Row],[Vertex]],Vertices[],MATCH("ID",Vertices[[#Headers],[Vertex]:[Vertex Content Word Count]],0),FALSE)</f>
        <v>12</v>
      </c>
    </row>
    <row r="76" spans="1:3" ht="15">
      <c r="A76" s="78" t="s">
        <v>1544</v>
      </c>
      <c r="B76" s="85" t="s">
        <v>242</v>
      </c>
      <c r="C76" s="78">
        <f>VLOOKUP(GroupVertices[[#This Row],[Vertex]],Vertices[],MATCH("ID",Vertices[[#Headers],[Vertex]:[Vertex Content Word Count]],0),FALSE)</f>
        <v>16</v>
      </c>
    </row>
    <row r="77" spans="1:3" ht="15">
      <c r="A77" s="78" t="s">
        <v>1544</v>
      </c>
      <c r="B77" s="85" t="s">
        <v>241</v>
      </c>
      <c r="C77" s="78">
        <f>VLOOKUP(GroupVertices[[#This Row],[Vertex]],Vertices[],MATCH("ID",Vertices[[#Headers],[Vertex]:[Vertex Content Word Count]],0),FALSE)</f>
        <v>15</v>
      </c>
    </row>
    <row r="78" spans="1:3" ht="15">
      <c r="A78" s="78" t="s">
        <v>1544</v>
      </c>
      <c r="B78" s="85" t="s">
        <v>240</v>
      </c>
      <c r="C78" s="78">
        <f>VLOOKUP(GroupVertices[[#This Row],[Vertex]],Vertices[],MATCH("ID",Vertices[[#Headers],[Vertex]:[Vertex Content Word Count]],0),FALSE)</f>
        <v>14</v>
      </c>
    </row>
    <row r="79" spans="1:3" ht="15">
      <c r="A79" s="78" t="s">
        <v>1544</v>
      </c>
      <c r="B79" s="85" t="s">
        <v>239</v>
      </c>
      <c r="C79" s="78">
        <f>VLOOKUP(GroupVertices[[#This Row],[Vertex]],Vertices[],MATCH("ID",Vertices[[#Headers],[Vertex]:[Vertex Content Word Count]],0),FALSE)</f>
        <v>13</v>
      </c>
    </row>
    <row r="80" spans="1:3" ht="15">
      <c r="A80" s="78" t="s">
        <v>1545</v>
      </c>
      <c r="B80" s="85" t="s">
        <v>223</v>
      </c>
      <c r="C80" s="78">
        <f>VLOOKUP(GroupVertices[[#This Row],[Vertex]],Vertices[],MATCH("ID",Vertices[[#Headers],[Vertex]:[Vertex Content Word Count]],0),FALSE)</f>
        <v>27</v>
      </c>
    </row>
    <row r="81" spans="1:3" ht="15">
      <c r="A81" s="78" t="s">
        <v>1545</v>
      </c>
      <c r="B81" s="85" t="s">
        <v>246</v>
      </c>
      <c r="C81" s="78">
        <f>VLOOKUP(GroupVertices[[#This Row],[Vertex]],Vertices[],MATCH("ID",Vertices[[#Headers],[Vertex]:[Vertex Content Word Count]],0),FALSE)</f>
        <v>28</v>
      </c>
    </row>
    <row r="82" spans="1:3" ht="15">
      <c r="A82" s="78" t="s">
        <v>1546</v>
      </c>
      <c r="B82" s="85" t="s">
        <v>216</v>
      </c>
      <c r="C82" s="78">
        <f>VLOOKUP(GroupVertices[[#This Row],[Vertex]],Vertices[],MATCH("ID",Vertices[[#Headers],[Vertex]:[Vertex Content Word Count]],0),FALSE)</f>
        <v>10</v>
      </c>
    </row>
    <row r="83" spans="1:3" ht="15">
      <c r="A83" s="78" t="s">
        <v>1546</v>
      </c>
      <c r="B83" s="85" t="s">
        <v>238</v>
      </c>
      <c r="C83" s="78">
        <f>VLOOKUP(GroupVertices[[#This Row],[Vertex]],Vertices[],MATCH("ID",Vertices[[#Headers],[Vertex]:[Vertex Content Word Count]],0),FALSE)</f>
        <v>11</v>
      </c>
    </row>
    <row r="84" spans="1:3" ht="15">
      <c r="A84" s="78" t="s">
        <v>1547</v>
      </c>
      <c r="B84" s="85" t="s">
        <v>213</v>
      </c>
      <c r="C84" s="78">
        <f>VLOOKUP(GroupVertices[[#This Row],[Vertex]],Vertices[],MATCH("ID",Vertices[[#Headers],[Vertex]:[Vertex Content Word Count]],0),FALSE)</f>
        <v>4</v>
      </c>
    </row>
    <row r="85" spans="1:3" ht="15">
      <c r="A85" s="78" t="s">
        <v>1547</v>
      </c>
      <c r="B85" s="85" t="s">
        <v>212</v>
      </c>
      <c r="C85" s="78">
        <f>VLOOKUP(GroupVertices[[#This Row],[Vertex]],Vertices[],MATCH("ID",Vertices[[#Headers],[Vertex]:[Vertex Content Word Count]],0),FALSE)</f>
        <v>3</v>
      </c>
    </row>
    <row r="86" spans="1:3" ht="15">
      <c r="A86" s="78" t="s">
        <v>1548</v>
      </c>
      <c r="B86" s="85" t="s">
        <v>219</v>
      </c>
      <c r="C86" s="78">
        <f>VLOOKUP(GroupVertices[[#This Row],[Vertex]],Vertices[],MATCH("ID",Vertices[[#Headers],[Vertex]:[Vertex Content Word Count]],0),FALSE)</f>
        <v>18</v>
      </c>
    </row>
    <row r="87" spans="1:3" ht="15">
      <c r="A87" s="78" t="s">
        <v>1548</v>
      </c>
      <c r="B87" s="85" t="s">
        <v>898</v>
      </c>
      <c r="C87" s="78">
        <f>VLOOKUP(GroupVertices[[#This Row],[Vertex]],Vertices[],MATCH("ID",Vertices[[#Headers],[Vertex]:[Vertex Content Word Count]],0),FALSE)</f>
        <v>88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1565</v>
      </c>
      <c r="B2" s="34" t="s">
        <v>1500</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77</v>
      </c>
      <c r="L2" s="37">
        <f>MIN(Vertices[Closeness Centrality])</f>
        <v>0</v>
      </c>
      <c r="M2" s="38">
        <f>COUNTIF(Vertices[Closeness Centrality],"&gt;= "&amp;L2)-COUNTIF(Vertices[Closeness Centrality],"&gt;="&amp;L3)</f>
        <v>80</v>
      </c>
      <c r="N2" s="37">
        <f>MIN(Vertices[Eigenvector Centrality])</f>
        <v>0</v>
      </c>
      <c r="O2" s="38">
        <f>COUNTIF(Vertices[Eigenvector Centrality],"&gt;= "&amp;N2)-COUNTIF(Vertices[Eigenvector Centrality],"&gt;="&amp;N3)</f>
        <v>13</v>
      </c>
      <c r="P2" s="37">
        <f>MIN(Vertices[PageRank])</f>
        <v>0</v>
      </c>
      <c r="Q2" s="38">
        <f>COUNTIF(Vertices[PageRank],"&gt;= "&amp;P2)-COUNTIF(Vertices[PageRank],"&gt;="&amp;P3)</f>
        <v>1</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0.8727272727272727</v>
      </c>
      <c r="I3" s="40">
        <f>COUNTIF(Vertices[Out-Degree],"&gt;= "&amp;H3)-COUNTIF(Vertices[Out-Degree],"&gt;="&amp;H4)</f>
        <v>14</v>
      </c>
      <c r="J3" s="39">
        <f aca="true" t="shared" si="4" ref="J3:J26">J2+($J$57-$J$2)/BinDivisor</f>
        <v>85.10303030909091</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0.0018520909090909091</v>
      </c>
      <c r="O3" s="40">
        <f>COUNTIF(Vertices[Eigenvector Centrality],"&gt;= "&amp;N3)-COUNTIF(Vertices[Eigenvector Centrality],"&gt;="&amp;N4)</f>
        <v>9</v>
      </c>
      <c r="P3" s="39">
        <f aca="true" t="shared" si="7" ref="P3:P26">P2+($P$57-$P$2)/BinDivisor</f>
        <v>0.31332760000000004</v>
      </c>
      <c r="Q3" s="40">
        <f>COUNTIF(Vertices[PageRank],"&gt;= "&amp;P3)-COUNTIF(Vertices[PageRank],"&gt;="&amp;P4)</f>
        <v>54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0.5454545454545454</v>
      </c>
      <c r="G4" s="38">
        <f>COUNTIF(Vertices[In-Degree],"&gt;= "&amp;F4)-COUNTIF(Vertices[In-Degree],"&gt;="&amp;F5)</f>
        <v>0</v>
      </c>
      <c r="H4" s="37">
        <f t="shared" si="3"/>
        <v>1.7454545454545454</v>
      </c>
      <c r="I4" s="38">
        <f>COUNTIF(Vertices[Out-Degree],"&gt;= "&amp;H4)-COUNTIF(Vertices[Out-Degree],"&gt;="&amp;H5)</f>
        <v>3</v>
      </c>
      <c r="J4" s="37">
        <f t="shared" si="4"/>
        <v>170.20606061818182</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0.0037041818181818183</v>
      </c>
      <c r="O4" s="38">
        <f>COUNTIF(Vertices[Eigenvector Centrality],"&gt;= "&amp;N4)-COUNTIF(Vertices[Eigenvector Centrality],"&gt;="&amp;N5)</f>
        <v>2</v>
      </c>
      <c r="P4" s="37">
        <f t="shared" si="7"/>
        <v>0.6266552000000001</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0.8181818181818181</v>
      </c>
      <c r="G5" s="40">
        <f>COUNTIF(Vertices[In-Degree],"&gt;= "&amp;F5)-COUNTIF(Vertices[In-Degree],"&gt;="&amp;F6)</f>
        <v>57</v>
      </c>
      <c r="H5" s="39">
        <f t="shared" si="3"/>
        <v>2.618181818181818</v>
      </c>
      <c r="I5" s="40">
        <f>COUNTIF(Vertices[Out-Degree],"&gt;= "&amp;H5)-COUNTIF(Vertices[Out-Degree],"&gt;="&amp;H6)</f>
        <v>2</v>
      </c>
      <c r="J5" s="39">
        <f t="shared" si="4"/>
        <v>255.30909092727273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0.005556272727272727</v>
      </c>
      <c r="O5" s="40">
        <f>COUNTIF(Vertices[Eigenvector Centrality],"&gt;= "&amp;N5)-COUNTIF(Vertices[Eigenvector Centrality],"&gt;="&amp;N6)</f>
        <v>11</v>
      </c>
      <c r="P5" s="39">
        <f t="shared" si="7"/>
        <v>0.9399828000000001</v>
      </c>
      <c r="Q5" s="40">
        <f>COUNTIF(Vertices[PageRank],"&gt;= "&amp;P5)-COUNTIF(Vertices[PageRank],"&gt;="&amp;P6)</f>
        <v>11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71</v>
      </c>
      <c r="D6" s="32">
        <f t="shared" si="1"/>
        <v>0</v>
      </c>
      <c r="E6" s="3">
        <f>COUNTIF(Vertices[Degree],"&gt;= "&amp;D6)-COUNTIF(Vertices[Degree],"&gt;="&amp;D7)</f>
        <v>0</v>
      </c>
      <c r="F6" s="37">
        <f t="shared" si="2"/>
        <v>1.0909090909090908</v>
      </c>
      <c r="G6" s="38">
        <f>COUNTIF(Vertices[In-Degree],"&gt;= "&amp;F6)-COUNTIF(Vertices[In-Degree],"&gt;="&amp;F7)</f>
        <v>0</v>
      </c>
      <c r="H6" s="37">
        <f t="shared" si="3"/>
        <v>3.4909090909090907</v>
      </c>
      <c r="I6" s="38">
        <f>COUNTIF(Vertices[Out-Degree],"&gt;= "&amp;H6)-COUNTIF(Vertices[Out-Degree],"&gt;="&amp;H7)</f>
        <v>0</v>
      </c>
      <c r="J6" s="37">
        <f t="shared" si="4"/>
        <v>340.41212123636365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0.0074083636363636365</v>
      </c>
      <c r="O6" s="38">
        <f>COUNTIF(Vertices[Eigenvector Centrality],"&gt;= "&amp;N6)-COUNTIF(Vertices[Eigenvector Centrality],"&gt;="&amp;N7)</f>
        <v>1</v>
      </c>
      <c r="P6" s="37">
        <f t="shared" si="7"/>
        <v>1.2533104000000002</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278</v>
      </c>
      <c r="D7" s="32">
        <f t="shared" si="1"/>
        <v>0</v>
      </c>
      <c r="E7" s="3">
        <f>COUNTIF(Vertices[Degree],"&gt;= "&amp;D7)-COUNTIF(Vertices[Degree],"&gt;="&amp;D8)</f>
        <v>0</v>
      </c>
      <c r="F7" s="39">
        <f t="shared" si="2"/>
        <v>1.3636363636363635</v>
      </c>
      <c r="G7" s="40">
        <f>COUNTIF(Vertices[In-Degree],"&gt;= "&amp;F7)-COUNTIF(Vertices[In-Degree],"&gt;="&amp;F8)</f>
        <v>0</v>
      </c>
      <c r="H7" s="39">
        <f t="shared" si="3"/>
        <v>4.363636363636363</v>
      </c>
      <c r="I7" s="40">
        <f>COUNTIF(Vertices[Out-Degree],"&gt;= "&amp;H7)-COUNTIF(Vertices[Out-Degree],"&gt;="&amp;H8)</f>
        <v>1</v>
      </c>
      <c r="J7" s="39">
        <f t="shared" si="4"/>
        <v>425.51515154545456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0.009260454545454546</v>
      </c>
      <c r="O7" s="40">
        <f>COUNTIF(Vertices[Eigenvector Centrality],"&gt;= "&amp;N7)-COUNTIF(Vertices[Eigenvector Centrality],"&gt;="&amp;N8)</f>
        <v>1</v>
      </c>
      <c r="P7" s="39">
        <f t="shared" si="7"/>
        <v>1.5666380000000002</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349</v>
      </c>
      <c r="D8" s="32">
        <f t="shared" si="1"/>
        <v>0</v>
      </c>
      <c r="E8" s="3">
        <f>COUNTIF(Vertices[Degree],"&gt;= "&amp;D8)-COUNTIF(Vertices[Degree],"&gt;="&amp;D9)</f>
        <v>0</v>
      </c>
      <c r="F8" s="37">
        <f t="shared" si="2"/>
        <v>1.6363636363636362</v>
      </c>
      <c r="G8" s="38">
        <f>COUNTIF(Vertices[In-Degree],"&gt;= "&amp;F8)-COUNTIF(Vertices[In-Degree],"&gt;="&amp;F9)</f>
        <v>0</v>
      </c>
      <c r="H8" s="37">
        <f t="shared" si="3"/>
        <v>5.236363636363636</v>
      </c>
      <c r="I8" s="38">
        <f>COUNTIF(Vertices[Out-Degree],"&gt;= "&amp;H8)-COUNTIF(Vertices[Out-Degree],"&gt;="&amp;H9)</f>
        <v>1</v>
      </c>
      <c r="J8" s="37">
        <f t="shared" si="4"/>
        <v>510.61818185454547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0.011112545454545455</v>
      </c>
      <c r="O8" s="38">
        <f>COUNTIF(Vertices[Eigenvector Centrality],"&gt;= "&amp;N8)-COUNTIF(Vertices[Eigenvector Centrality],"&gt;="&amp;N9)</f>
        <v>33</v>
      </c>
      <c r="P8" s="37">
        <f t="shared" si="7"/>
        <v>1.8799656000000002</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1.909090909090909</v>
      </c>
      <c r="G9" s="40">
        <f>COUNTIF(Vertices[In-Degree],"&gt;= "&amp;F9)-COUNTIF(Vertices[In-Degree],"&gt;="&amp;F10)</f>
        <v>10</v>
      </c>
      <c r="H9" s="39">
        <f t="shared" si="3"/>
        <v>6.109090909090909</v>
      </c>
      <c r="I9" s="40">
        <f>COUNTIF(Vertices[Out-Degree],"&gt;= "&amp;H9)-COUNTIF(Vertices[Out-Degree],"&gt;="&amp;H10)</f>
        <v>0</v>
      </c>
      <c r="J9" s="39">
        <f t="shared" si="4"/>
        <v>595.7212121636364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0.012964636363636364</v>
      </c>
      <c r="O9" s="40">
        <f>COUNTIF(Vertices[Eigenvector Centrality],"&gt;= "&amp;N9)-COUNTIF(Vertices[Eigenvector Centrality],"&gt;="&amp;N10)</f>
        <v>1</v>
      </c>
      <c r="P9" s="39">
        <f t="shared" si="7"/>
        <v>2.1932932000000003</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1566</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6.981818181818182</v>
      </c>
      <c r="I10" s="38">
        <f>COUNTIF(Vertices[Out-Degree],"&gt;= "&amp;H10)-COUNTIF(Vertices[Out-Degree],"&gt;="&amp;H11)</f>
        <v>0</v>
      </c>
      <c r="J10" s="37">
        <f t="shared" si="4"/>
        <v>680.8242424727273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0.014816727272727273</v>
      </c>
      <c r="O10" s="38">
        <f>COUNTIF(Vertices[Eigenvector Centrality],"&gt;= "&amp;N10)-COUNTIF(Vertices[Eigenvector Centrality],"&gt;="&amp;N11)</f>
        <v>2</v>
      </c>
      <c r="P10" s="37">
        <f t="shared" si="7"/>
        <v>2.5066208000000003</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2.454545454545454</v>
      </c>
      <c r="G11" s="40">
        <f>COUNTIF(Vertices[In-Degree],"&gt;= "&amp;F11)-COUNTIF(Vertices[In-Degree],"&gt;="&amp;F12)</f>
        <v>0</v>
      </c>
      <c r="H11" s="39">
        <f t="shared" si="3"/>
        <v>7.854545454545455</v>
      </c>
      <c r="I11" s="40">
        <f>COUNTIF(Vertices[Out-Degree],"&gt;= "&amp;H11)-COUNTIF(Vertices[Out-Degree],"&gt;="&amp;H12)</f>
        <v>1</v>
      </c>
      <c r="J11" s="39">
        <f t="shared" si="4"/>
        <v>765.9272727818181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0.01666881818181818</v>
      </c>
      <c r="O11" s="40">
        <f>COUNTIF(Vertices[Eigenvector Centrality],"&gt;= "&amp;N11)-COUNTIF(Vertices[Eigenvector Centrality],"&gt;="&amp;N12)</f>
        <v>0</v>
      </c>
      <c r="P11" s="39">
        <f t="shared" si="7"/>
        <v>2.8199484000000004</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298</v>
      </c>
      <c r="B12" s="34">
        <v>286</v>
      </c>
      <c r="D12" s="32">
        <f t="shared" si="1"/>
        <v>0</v>
      </c>
      <c r="E12" s="3">
        <f>COUNTIF(Vertices[Degree],"&gt;= "&amp;D12)-COUNTIF(Vertices[Degree],"&gt;="&amp;D13)</f>
        <v>0</v>
      </c>
      <c r="F12" s="37">
        <f t="shared" si="2"/>
        <v>2.7272727272727266</v>
      </c>
      <c r="G12" s="38">
        <f>COUNTIF(Vertices[In-Degree],"&gt;= "&amp;F12)-COUNTIF(Vertices[In-Degree],"&gt;="&amp;F13)</f>
        <v>0</v>
      </c>
      <c r="H12" s="37">
        <f t="shared" si="3"/>
        <v>8.727272727272728</v>
      </c>
      <c r="I12" s="38">
        <f>COUNTIF(Vertices[Out-Degree],"&gt;= "&amp;H12)-COUNTIF(Vertices[Out-Degree],"&gt;="&amp;H13)</f>
        <v>2</v>
      </c>
      <c r="J12" s="37">
        <f t="shared" si="4"/>
        <v>851.030303090909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0.018520909090909088</v>
      </c>
      <c r="O12" s="38">
        <f>COUNTIF(Vertices[Eigenvector Centrality],"&gt;= "&amp;N12)-COUNTIF(Vertices[Eigenvector Centrality],"&gt;="&amp;N13)</f>
        <v>3</v>
      </c>
      <c r="P12" s="37">
        <f t="shared" si="7"/>
        <v>3.1332760000000004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297</v>
      </c>
      <c r="B13" s="34">
        <v>11</v>
      </c>
      <c r="D13" s="32">
        <f t="shared" si="1"/>
        <v>0</v>
      </c>
      <c r="E13" s="3">
        <f>COUNTIF(Vertices[Degree],"&gt;= "&amp;D13)-COUNTIF(Vertices[Degree],"&gt;="&amp;D14)</f>
        <v>0</v>
      </c>
      <c r="F13" s="39">
        <f t="shared" si="2"/>
        <v>2.999999999999999</v>
      </c>
      <c r="G13" s="40">
        <f>COUNTIF(Vertices[In-Degree],"&gt;= "&amp;F13)-COUNTIF(Vertices[In-Degree],"&gt;="&amp;F14)</f>
        <v>5</v>
      </c>
      <c r="H13" s="39">
        <f t="shared" si="3"/>
        <v>9.600000000000001</v>
      </c>
      <c r="I13" s="40">
        <f>COUNTIF(Vertices[Out-Degree],"&gt;= "&amp;H13)-COUNTIF(Vertices[Out-Degree],"&gt;="&amp;H14)</f>
        <v>0</v>
      </c>
      <c r="J13" s="39">
        <f t="shared" si="4"/>
        <v>936.1333333999999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0.020372999999999995</v>
      </c>
      <c r="O13" s="40">
        <f>COUNTIF(Vertices[Eigenvector Centrality],"&gt;= "&amp;N13)-COUNTIF(Vertices[Eigenvector Centrality],"&gt;="&amp;N14)</f>
        <v>2</v>
      </c>
      <c r="P13" s="39">
        <f t="shared" si="7"/>
        <v>3.4466036000000004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3.2727272727272716</v>
      </c>
      <c r="G14" s="38">
        <f>COUNTIF(Vertices[In-Degree],"&gt;= "&amp;F14)-COUNTIF(Vertices[In-Degree],"&gt;="&amp;F15)</f>
        <v>0</v>
      </c>
      <c r="H14" s="37">
        <f t="shared" si="3"/>
        <v>10.472727272727274</v>
      </c>
      <c r="I14" s="38">
        <f>COUNTIF(Vertices[Out-Degree],"&gt;= "&amp;H14)-COUNTIF(Vertices[Out-Degree],"&gt;="&amp;H15)</f>
        <v>1</v>
      </c>
      <c r="J14" s="37">
        <f t="shared" si="4"/>
        <v>1021.2363637090907</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0.022225090909090903</v>
      </c>
      <c r="O14" s="38">
        <f>COUNTIF(Vertices[Eigenvector Centrality],"&gt;= "&amp;N14)-COUNTIF(Vertices[Eigenvector Centrality],"&gt;="&amp;N15)</f>
        <v>1</v>
      </c>
      <c r="P14" s="37">
        <f t="shared" si="7"/>
        <v>3.7599312000000005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3.545454545454544</v>
      </c>
      <c r="G15" s="40">
        <f>COUNTIF(Vertices[In-Degree],"&gt;= "&amp;F15)-COUNTIF(Vertices[In-Degree],"&gt;="&amp;F16)</f>
        <v>0</v>
      </c>
      <c r="H15" s="39">
        <f t="shared" si="3"/>
        <v>11.345454545454547</v>
      </c>
      <c r="I15" s="40">
        <f>COUNTIF(Vertices[Out-Degree],"&gt;= "&amp;H15)-COUNTIF(Vertices[Out-Degree],"&gt;="&amp;H16)</f>
        <v>0</v>
      </c>
      <c r="J15" s="39">
        <f t="shared" si="4"/>
        <v>1106.3393940181816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0.02407718181818181</v>
      </c>
      <c r="O15" s="40">
        <f>COUNTIF(Vertices[Eigenvector Centrality],"&gt;= "&amp;N15)-COUNTIF(Vertices[Eigenvector Centrality],"&gt;="&amp;N16)</f>
        <v>0</v>
      </c>
      <c r="P15" s="39">
        <f t="shared" si="7"/>
        <v>4.0732588000000005</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3.8181818181818166</v>
      </c>
      <c r="G16" s="38">
        <f>COUNTIF(Vertices[In-Degree],"&gt;= "&amp;F16)-COUNTIF(Vertices[In-Degree],"&gt;="&amp;F17)</f>
        <v>1</v>
      </c>
      <c r="H16" s="37">
        <f t="shared" si="3"/>
        <v>12.21818181818182</v>
      </c>
      <c r="I16" s="38">
        <f>COUNTIF(Vertices[Out-Degree],"&gt;= "&amp;H16)-COUNTIF(Vertices[Out-Degree],"&gt;="&amp;H17)</f>
        <v>0</v>
      </c>
      <c r="J16" s="37">
        <f t="shared" si="4"/>
        <v>1191.4424243272724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0.025929272727272717</v>
      </c>
      <c r="O16" s="38">
        <f>COUNTIF(Vertices[Eigenvector Centrality],"&gt;= "&amp;N16)-COUNTIF(Vertices[Eigenvector Centrality],"&gt;="&amp;N17)</f>
        <v>1</v>
      </c>
      <c r="P16" s="37">
        <f t="shared" si="7"/>
        <v>4.3865864000000006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4.090909090909089</v>
      </c>
      <c r="G17" s="40">
        <f>COUNTIF(Vertices[In-Degree],"&gt;= "&amp;F17)-COUNTIF(Vertices[In-Degree],"&gt;="&amp;F18)</f>
        <v>0</v>
      </c>
      <c r="H17" s="39">
        <f t="shared" si="3"/>
        <v>13.090909090909093</v>
      </c>
      <c r="I17" s="40">
        <f>COUNTIF(Vertices[Out-Degree],"&gt;= "&amp;H17)-COUNTIF(Vertices[Out-Degree],"&gt;="&amp;H18)</f>
        <v>0</v>
      </c>
      <c r="J17" s="39">
        <f t="shared" si="4"/>
        <v>1276.5454546363633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0.027781363636363625</v>
      </c>
      <c r="O17" s="40">
        <f>COUNTIF(Vertices[Eigenvector Centrality],"&gt;= "&amp;N17)-COUNTIF(Vertices[Eigenvector Centrality],"&gt;="&amp;N18)</f>
        <v>1</v>
      </c>
      <c r="P17" s="39">
        <f t="shared" si="7"/>
        <v>4.699914000000001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0.05660377358490566</v>
      </c>
      <c r="D18" s="32">
        <f t="shared" si="1"/>
        <v>0</v>
      </c>
      <c r="E18" s="3">
        <f>COUNTIF(Vertices[Degree],"&gt;= "&amp;D18)-COUNTIF(Vertices[Degree],"&gt;="&amp;D19)</f>
        <v>0</v>
      </c>
      <c r="F18" s="37">
        <f t="shared" si="2"/>
        <v>4.3636363636363615</v>
      </c>
      <c r="G18" s="38">
        <f>COUNTIF(Vertices[In-Degree],"&gt;= "&amp;F18)-COUNTIF(Vertices[In-Degree],"&gt;="&amp;F19)</f>
        <v>0</v>
      </c>
      <c r="H18" s="37">
        <f t="shared" si="3"/>
        <v>13.963636363636367</v>
      </c>
      <c r="I18" s="38">
        <f>COUNTIF(Vertices[Out-Degree],"&gt;= "&amp;H18)-COUNTIF(Vertices[Out-Degree],"&gt;="&amp;H19)</f>
        <v>0</v>
      </c>
      <c r="J18" s="37">
        <f t="shared" si="4"/>
        <v>1361.6484849454541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0.029633454545454532</v>
      </c>
      <c r="O18" s="38">
        <f>COUNTIF(Vertices[Eigenvector Centrality],"&gt;= "&amp;N18)-COUNTIF(Vertices[Eigenvector Centrality],"&gt;="&amp;N19)</f>
        <v>2</v>
      </c>
      <c r="P18" s="37">
        <f t="shared" si="7"/>
        <v>5.013241600000001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0.10714285714285714</v>
      </c>
      <c r="D19" s="32">
        <f t="shared" si="1"/>
        <v>0</v>
      </c>
      <c r="E19" s="3">
        <f>COUNTIF(Vertices[Degree],"&gt;= "&amp;D19)-COUNTIF(Vertices[Degree],"&gt;="&amp;D20)</f>
        <v>0</v>
      </c>
      <c r="F19" s="39">
        <f t="shared" si="2"/>
        <v>4.636363636363634</v>
      </c>
      <c r="G19" s="40">
        <f>COUNTIF(Vertices[In-Degree],"&gt;= "&amp;F19)-COUNTIF(Vertices[In-Degree],"&gt;="&amp;F20)</f>
        <v>0</v>
      </c>
      <c r="H19" s="39">
        <f t="shared" si="3"/>
        <v>14.83636363636364</v>
      </c>
      <c r="I19" s="40">
        <f>COUNTIF(Vertices[Out-Degree],"&gt;= "&amp;H19)-COUNTIF(Vertices[Out-Degree],"&gt;="&amp;H20)</f>
        <v>0</v>
      </c>
      <c r="J19" s="39">
        <f t="shared" si="4"/>
        <v>1446.751515254545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0.03148554545454544</v>
      </c>
      <c r="O19" s="40">
        <f>COUNTIF(Vertices[Eigenvector Centrality],"&gt;= "&amp;N19)-COUNTIF(Vertices[Eigenvector Centrality],"&gt;="&amp;N20)</f>
        <v>1</v>
      </c>
      <c r="P19" s="39">
        <f t="shared" si="7"/>
        <v>5.326569200000001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4.9090909090909065</v>
      </c>
      <c r="G20" s="38">
        <f>COUNTIF(Vertices[In-Degree],"&gt;= "&amp;F20)-COUNTIF(Vertices[In-Degree],"&gt;="&amp;F21)</f>
        <v>1</v>
      </c>
      <c r="H20" s="37">
        <f t="shared" si="3"/>
        <v>15.709090909090913</v>
      </c>
      <c r="I20" s="38">
        <f>COUNTIF(Vertices[Out-Degree],"&gt;= "&amp;H20)-COUNTIF(Vertices[Out-Degree],"&gt;="&amp;H21)</f>
        <v>0</v>
      </c>
      <c r="J20" s="37">
        <f t="shared" si="4"/>
        <v>1531.8545455636358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0.03333763636363635</v>
      </c>
      <c r="O20" s="38">
        <f>COUNTIF(Vertices[Eigenvector Centrality],"&gt;= "&amp;N20)-COUNTIF(Vertices[Eigenvector Centrality],"&gt;="&amp;N21)</f>
        <v>0</v>
      </c>
      <c r="P20" s="37">
        <f t="shared" si="7"/>
        <v>5.639896800000001</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5.181818181818179</v>
      </c>
      <c r="G21" s="40">
        <f>COUNTIF(Vertices[In-Degree],"&gt;= "&amp;F21)-COUNTIF(Vertices[In-Degree],"&gt;="&amp;F22)</f>
        <v>0</v>
      </c>
      <c r="H21" s="39">
        <f t="shared" si="3"/>
        <v>16.581818181818186</v>
      </c>
      <c r="I21" s="40">
        <f>COUNTIF(Vertices[Out-Degree],"&gt;= "&amp;H21)-COUNTIF(Vertices[Out-Degree],"&gt;="&amp;H22)</f>
        <v>0</v>
      </c>
      <c r="J21" s="39">
        <f t="shared" si="4"/>
        <v>1616.9575758727267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0.035189727272727254</v>
      </c>
      <c r="O21" s="40">
        <f>COUNTIF(Vertices[Eigenvector Centrality],"&gt;= "&amp;N21)-COUNTIF(Vertices[Eigenvector Centrality],"&gt;="&amp;N22)</f>
        <v>0</v>
      </c>
      <c r="P21" s="39">
        <f t="shared" si="7"/>
        <v>5.953224400000001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5.4545454545454515</v>
      </c>
      <c r="G22" s="38">
        <f>COUNTIF(Vertices[In-Degree],"&gt;= "&amp;F22)-COUNTIF(Vertices[In-Degree],"&gt;="&amp;F23)</f>
        <v>0</v>
      </c>
      <c r="H22" s="37">
        <f t="shared" si="3"/>
        <v>17.454545454545457</v>
      </c>
      <c r="I22" s="38">
        <f>COUNTIF(Vertices[Out-Degree],"&gt;= "&amp;H22)-COUNTIF(Vertices[Out-Degree],"&gt;="&amp;H23)</f>
        <v>0</v>
      </c>
      <c r="J22" s="37">
        <f t="shared" si="4"/>
        <v>1702.0606061818175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0.03704181818181816</v>
      </c>
      <c r="O22" s="38">
        <f>COUNTIF(Vertices[Eigenvector Centrality],"&gt;= "&amp;N22)-COUNTIF(Vertices[Eigenvector Centrality],"&gt;="&amp;N23)</f>
        <v>0</v>
      </c>
      <c r="P22" s="37">
        <f t="shared" si="7"/>
        <v>6.266552000000001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78</v>
      </c>
      <c r="D23" s="32">
        <f t="shared" si="1"/>
        <v>0</v>
      </c>
      <c r="E23" s="3">
        <f>COUNTIF(Vertices[Degree],"&gt;= "&amp;D23)-COUNTIF(Vertices[Degree],"&gt;="&amp;D24)</f>
        <v>0</v>
      </c>
      <c r="F23" s="39">
        <f t="shared" si="2"/>
        <v>5.727272727272724</v>
      </c>
      <c r="G23" s="40">
        <f>COUNTIF(Vertices[In-Degree],"&gt;= "&amp;F23)-COUNTIF(Vertices[In-Degree],"&gt;="&amp;F24)</f>
        <v>0</v>
      </c>
      <c r="H23" s="39">
        <f t="shared" si="3"/>
        <v>18.327272727272728</v>
      </c>
      <c r="I23" s="40">
        <f>COUNTIF(Vertices[Out-Degree],"&gt;= "&amp;H23)-COUNTIF(Vertices[Out-Degree],"&gt;="&amp;H24)</f>
        <v>0</v>
      </c>
      <c r="J23" s="39">
        <f t="shared" si="4"/>
        <v>1787.1636364909084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0.03889390909090907</v>
      </c>
      <c r="O23" s="40">
        <f>COUNTIF(Vertices[Eigenvector Centrality],"&gt;= "&amp;N23)-COUNTIF(Vertices[Eigenvector Centrality],"&gt;="&amp;N24)</f>
        <v>0</v>
      </c>
      <c r="P23" s="39">
        <f t="shared" si="7"/>
        <v>6.579879600000001</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344</v>
      </c>
      <c r="D24" s="32">
        <f t="shared" si="1"/>
        <v>0</v>
      </c>
      <c r="E24" s="3">
        <f>COUNTIF(Vertices[Degree],"&gt;= "&amp;D24)-COUNTIF(Vertices[Degree],"&gt;="&amp;D25)</f>
        <v>0</v>
      </c>
      <c r="F24" s="37">
        <f t="shared" si="2"/>
        <v>5.9999999999999964</v>
      </c>
      <c r="G24" s="38">
        <f>COUNTIF(Vertices[In-Degree],"&gt;= "&amp;F24)-COUNTIF(Vertices[In-Degree],"&gt;="&amp;F25)</f>
        <v>1</v>
      </c>
      <c r="H24" s="37">
        <f t="shared" si="3"/>
        <v>19.2</v>
      </c>
      <c r="I24" s="38">
        <f>COUNTIF(Vertices[Out-Degree],"&gt;= "&amp;H24)-COUNTIF(Vertices[Out-Degree],"&gt;="&amp;H25)</f>
        <v>0</v>
      </c>
      <c r="J24" s="37">
        <f t="shared" si="4"/>
        <v>1872.2666667999993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0.04074599999999998</v>
      </c>
      <c r="O24" s="38">
        <f>COUNTIF(Vertices[Eigenvector Centrality],"&gt;= "&amp;N24)-COUNTIF(Vertices[Eigenvector Centrality],"&gt;="&amp;N25)</f>
        <v>0</v>
      </c>
      <c r="P24" s="37">
        <f t="shared" si="7"/>
        <v>6.893207200000001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6.272727272727269</v>
      </c>
      <c r="G25" s="40">
        <f>COUNTIF(Vertices[In-Degree],"&gt;= "&amp;F25)-COUNTIF(Vertices[In-Degree],"&gt;="&amp;F26)</f>
        <v>0</v>
      </c>
      <c r="H25" s="39">
        <f t="shared" si="3"/>
        <v>20.07272727272727</v>
      </c>
      <c r="I25" s="40">
        <f>COUNTIF(Vertices[Out-Degree],"&gt;= "&amp;H25)-COUNTIF(Vertices[Out-Degree],"&gt;="&amp;H26)</f>
        <v>0</v>
      </c>
      <c r="J25" s="39">
        <f t="shared" si="4"/>
        <v>1957.36969710909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0.042598090909090884</v>
      </c>
      <c r="O25" s="40">
        <f>COUNTIF(Vertices[Eigenvector Centrality],"&gt;= "&amp;N25)-COUNTIF(Vertices[Eigenvector Centrality],"&gt;="&amp;N26)</f>
        <v>0</v>
      </c>
      <c r="P25" s="39">
        <f t="shared" si="7"/>
        <v>7.206534800000001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6.545454545454541</v>
      </c>
      <c r="G26" s="38">
        <f>COUNTIF(Vertices[In-Degree],"&gt;= "&amp;F26)-COUNTIF(Vertices[In-Degree],"&gt;="&amp;F28)</f>
        <v>0</v>
      </c>
      <c r="H26" s="37">
        <f t="shared" si="3"/>
        <v>20.94545454545454</v>
      </c>
      <c r="I26" s="38">
        <f>COUNTIF(Vertices[Out-Degree],"&gt;= "&amp;H26)-COUNTIF(Vertices[Out-Degree],"&gt;="&amp;H28)</f>
        <v>0</v>
      </c>
      <c r="J26" s="37">
        <f t="shared" si="4"/>
        <v>2042.472727418181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0.04445018181818179</v>
      </c>
      <c r="O26" s="38">
        <f>COUNTIF(Vertices[Eigenvector Centrality],"&gt;= "&amp;N26)-COUNTIF(Vertices[Eigenvector Centrality],"&gt;="&amp;N28)</f>
        <v>0</v>
      </c>
      <c r="P26" s="37">
        <f t="shared" si="7"/>
        <v>7.519862400000001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2.509103</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21.818181818181813</v>
      </c>
      <c r="I28" s="40">
        <f>COUNTIF(Vertices[Out-Degree],"&gt;= "&amp;H28)-COUNTIF(Vertices[Out-Degree],"&gt;="&amp;H40)</f>
        <v>0</v>
      </c>
      <c r="J28" s="39">
        <f>J26+($J$57-$J$2)/BinDivisor</f>
        <v>2127.575757727272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0.0463022727272727</v>
      </c>
      <c r="O28" s="40">
        <f>COUNTIF(Vertices[Eigenvector Centrality],"&gt;= "&amp;N28)-COUNTIF(Vertices[Eigenvector Centrality],"&gt;="&amp;N40)</f>
        <v>0</v>
      </c>
      <c r="P28" s="39">
        <f>P26+($P$57-$P$2)/BinDivisor</f>
        <v>7.833190000000001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0.015321477428180574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1567</v>
      </c>
      <c r="B30" s="34">
        <v>0.221607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1568</v>
      </c>
      <c r="B32" s="34" t="s">
        <v>1569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22.690909090909084</v>
      </c>
      <c r="I40" s="38">
        <f>COUNTIF(Vertices[Out-Degree],"&gt;= "&amp;H40)-COUNTIF(Vertices[Out-Degree],"&gt;="&amp;H41)</f>
        <v>0</v>
      </c>
      <c r="J40" s="37">
        <f>J28+($J$57-$J$2)/BinDivisor</f>
        <v>2212.678788036363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0.048154363636363606</v>
      </c>
      <c r="O40" s="38">
        <f>COUNTIF(Vertices[Eigenvector Centrality],"&gt;= "&amp;N40)-COUNTIF(Vertices[Eigenvector Centrality],"&gt;="&amp;N41)</f>
        <v>0</v>
      </c>
      <c r="P40" s="37">
        <f>P28+($P$57-$P$2)/BinDivisor</f>
        <v>8.146517600000001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23.563636363636355</v>
      </c>
      <c r="I41" s="40">
        <f>COUNTIF(Vertices[Out-Degree],"&gt;= "&amp;H41)-COUNTIF(Vertices[Out-Degree],"&gt;="&amp;H42)</f>
        <v>0</v>
      </c>
      <c r="J41" s="39">
        <f aca="true" t="shared" si="13" ref="J41:J56">J40+($J$57-$J$2)/BinDivisor</f>
        <v>2297.781818345454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0.050006454545454514</v>
      </c>
      <c r="O41" s="40">
        <f>COUNTIF(Vertices[Eigenvector Centrality],"&gt;= "&amp;N41)-COUNTIF(Vertices[Eigenvector Centrality],"&gt;="&amp;N42)</f>
        <v>0</v>
      </c>
      <c r="P41" s="39">
        <f aca="true" t="shared" si="16" ref="P41:P56">P40+($P$57-$P$2)/BinDivisor</f>
        <v>8.4598452</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24.436363636363627</v>
      </c>
      <c r="I42" s="38">
        <f>COUNTIF(Vertices[Out-Degree],"&gt;= "&amp;H42)-COUNTIF(Vertices[Out-Degree],"&gt;="&amp;H43)</f>
        <v>0</v>
      </c>
      <c r="J42" s="37">
        <f t="shared" si="13"/>
        <v>2382.8848486545453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0.05185854545454542</v>
      </c>
      <c r="O42" s="38">
        <f>COUNTIF(Vertices[Eigenvector Centrality],"&gt;= "&amp;N42)-COUNTIF(Vertices[Eigenvector Centrality],"&gt;="&amp;N43)</f>
        <v>1</v>
      </c>
      <c r="P42" s="37">
        <f t="shared" si="16"/>
        <v>8.773172800000001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7.909090909090904</v>
      </c>
      <c r="G43" s="40">
        <f>COUNTIF(Vertices[In-Degree],"&gt;= "&amp;F43)-COUNTIF(Vertices[In-Degree],"&gt;="&amp;F44)</f>
        <v>0</v>
      </c>
      <c r="H43" s="39">
        <f t="shared" si="12"/>
        <v>25.309090909090898</v>
      </c>
      <c r="I43" s="40">
        <f>COUNTIF(Vertices[Out-Degree],"&gt;= "&amp;H43)-COUNTIF(Vertices[Out-Degree],"&gt;="&amp;H44)</f>
        <v>0</v>
      </c>
      <c r="J43" s="39">
        <f t="shared" si="13"/>
        <v>2467.9878789636364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0.05371063636363633</v>
      </c>
      <c r="O43" s="40">
        <f>COUNTIF(Vertices[Eigenvector Centrality],"&gt;= "&amp;N43)-COUNTIF(Vertices[Eigenvector Centrality],"&gt;="&amp;N44)</f>
        <v>0</v>
      </c>
      <c r="P43" s="39">
        <f t="shared" si="16"/>
        <v>9.086500400000002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8.181818181818176</v>
      </c>
      <c r="G44" s="38">
        <f>COUNTIF(Vertices[In-Degree],"&gt;= "&amp;F44)-COUNTIF(Vertices[In-Degree],"&gt;="&amp;F45)</f>
        <v>0</v>
      </c>
      <c r="H44" s="37">
        <f t="shared" si="12"/>
        <v>26.18181818181817</v>
      </c>
      <c r="I44" s="38">
        <f>COUNTIF(Vertices[Out-Degree],"&gt;= "&amp;H44)-COUNTIF(Vertices[Out-Degree],"&gt;="&amp;H45)</f>
        <v>0</v>
      </c>
      <c r="J44" s="37">
        <f t="shared" si="13"/>
        <v>2553.0909092727275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0.055562727272727236</v>
      </c>
      <c r="O44" s="38">
        <f>COUNTIF(Vertices[Eigenvector Centrality],"&gt;= "&amp;N44)-COUNTIF(Vertices[Eigenvector Centrality],"&gt;="&amp;N45)</f>
        <v>0</v>
      </c>
      <c r="P44" s="37">
        <f t="shared" si="16"/>
        <v>9.399828000000003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27.05454545454544</v>
      </c>
      <c r="I45" s="40">
        <f>COUNTIF(Vertices[Out-Degree],"&gt;= "&amp;H45)-COUNTIF(Vertices[Out-Degree],"&gt;="&amp;H46)</f>
        <v>0</v>
      </c>
      <c r="J45" s="39">
        <f t="shared" si="13"/>
        <v>2638.1939395818185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0.05741481818181814</v>
      </c>
      <c r="O45" s="40">
        <f>COUNTIF(Vertices[Eigenvector Centrality],"&gt;= "&amp;N45)-COUNTIF(Vertices[Eigenvector Centrality],"&gt;="&amp;N46)</f>
        <v>0</v>
      </c>
      <c r="P45" s="39">
        <f t="shared" si="16"/>
        <v>9.713155600000004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27.92727272727271</v>
      </c>
      <c r="I46" s="38">
        <f>COUNTIF(Vertices[Out-Degree],"&gt;= "&amp;H46)-COUNTIF(Vertices[Out-Degree],"&gt;="&amp;H47)</f>
        <v>0</v>
      </c>
      <c r="J46" s="37">
        <f t="shared" si="13"/>
        <v>2723.2969698909096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0.05926690909090905</v>
      </c>
      <c r="O46" s="38">
        <f>COUNTIF(Vertices[Eigenvector Centrality],"&gt;= "&amp;N46)-COUNTIF(Vertices[Eigenvector Centrality],"&gt;="&amp;N47)</f>
        <v>0</v>
      </c>
      <c r="P46" s="37">
        <f t="shared" si="16"/>
        <v>10.026483200000005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28.799999999999983</v>
      </c>
      <c r="I47" s="40">
        <f>COUNTIF(Vertices[Out-Degree],"&gt;= "&amp;H47)-COUNTIF(Vertices[Out-Degree],"&gt;="&amp;H48)</f>
        <v>0</v>
      </c>
      <c r="J47" s="39">
        <f t="shared" si="13"/>
        <v>2808.4000002000007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0.06111899999999996</v>
      </c>
      <c r="O47" s="40">
        <f>COUNTIF(Vertices[Eigenvector Centrality],"&gt;= "&amp;N47)-COUNTIF(Vertices[Eigenvector Centrality],"&gt;="&amp;N48)</f>
        <v>0</v>
      </c>
      <c r="P47" s="39">
        <f t="shared" si="16"/>
        <v>10.339810800000006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29.672727272727254</v>
      </c>
      <c r="I48" s="38">
        <f>COUNTIF(Vertices[Out-Degree],"&gt;= "&amp;H48)-COUNTIF(Vertices[Out-Degree],"&gt;="&amp;H49)</f>
        <v>0</v>
      </c>
      <c r="J48" s="37">
        <f t="shared" si="13"/>
        <v>2893.503030509092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0.06297109090909087</v>
      </c>
      <c r="O48" s="38">
        <f>COUNTIF(Vertices[Eigenvector Centrality],"&gt;= "&amp;N48)-COUNTIF(Vertices[Eigenvector Centrality],"&gt;="&amp;N49)</f>
        <v>0</v>
      </c>
      <c r="P48" s="37">
        <f t="shared" si="16"/>
        <v>10.653138400000007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30.545454545454525</v>
      </c>
      <c r="I49" s="40">
        <f>COUNTIF(Vertices[Out-Degree],"&gt;= "&amp;H49)-COUNTIF(Vertices[Out-Degree],"&gt;="&amp;H50)</f>
        <v>0</v>
      </c>
      <c r="J49" s="39">
        <f t="shared" si="13"/>
        <v>2978.606060818183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0.06482318181818178</v>
      </c>
      <c r="O49" s="40">
        <f>COUNTIF(Vertices[Eigenvector Centrality],"&gt;= "&amp;N49)-COUNTIF(Vertices[Eigenvector Centrality],"&gt;="&amp;N50)</f>
        <v>0</v>
      </c>
      <c r="P49" s="39">
        <f t="shared" si="16"/>
        <v>10.966466000000008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31.418181818181797</v>
      </c>
      <c r="I50" s="38">
        <f>COUNTIF(Vertices[Out-Degree],"&gt;= "&amp;H50)-COUNTIF(Vertices[Out-Degree],"&gt;="&amp;H51)</f>
        <v>0</v>
      </c>
      <c r="J50" s="37">
        <f t="shared" si="13"/>
        <v>3063.709091127274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0.0666752727272727</v>
      </c>
      <c r="O50" s="38">
        <f>COUNTIF(Vertices[Eigenvector Centrality],"&gt;= "&amp;N50)-COUNTIF(Vertices[Eigenvector Centrality],"&gt;="&amp;N51)</f>
        <v>0</v>
      </c>
      <c r="P50" s="37">
        <f t="shared" si="16"/>
        <v>11.279793600000009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32.29090909090907</v>
      </c>
      <c r="I51" s="40">
        <f>COUNTIF(Vertices[Out-Degree],"&gt;= "&amp;H51)-COUNTIF(Vertices[Out-Degree],"&gt;="&amp;H52)</f>
        <v>0</v>
      </c>
      <c r="J51" s="39">
        <f t="shared" si="13"/>
        <v>3148.812121436365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0.06852736363636361</v>
      </c>
      <c r="O51" s="40">
        <f>COUNTIF(Vertices[Eigenvector Centrality],"&gt;= "&amp;N51)-COUNTIF(Vertices[Eigenvector Centrality],"&gt;="&amp;N52)</f>
        <v>0</v>
      </c>
      <c r="P51" s="39">
        <f t="shared" si="16"/>
        <v>11.59312120000001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33.16363636363634</v>
      </c>
      <c r="I52" s="38">
        <f>COUNTIF(Vertices[Out-Degree],"&gt;= "&amp;H52)-COUNTIF(Vertices[Out-Degree],"&gt;="&amp;H53)</f>
        <v>0</v>
      </c>
      <c r="J52" s="37">
        <f t="shared" si="13"/>
        <v>3233.915151745456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0.07037945454545452</v>
      </c>
      <c r="O52" s="38">
        <f>COUNTIF(Vertices[Eigenvector Centrality],"&gt;= "&amp;N52)-COUNTIF(Vertices[Eigenvector Centrality],"&gt;="&amp;N53)</f>
        <v>0</v>
      </c>
      <c r="P52" s="37">
        <f t="shared" si="16"/>
        <v>11.90644880000001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34.03636363636362</v>
      </c>
      <c r="I53" s="40">
        <f>COUNTIF(Vertices[Out-Degree],"&gt;= "&amp;H53)-COUNTIF(Vertices[Out-Degree],"&gt;="&amp;H54)</f>
        <v>0</v>
      </c>
      <c r="J53" s="39">
        <f t="shared" si="13"/>
        <v>3319.018182054547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0.07223154545454544</v>
      </c>
      <c r="O53" s="40">
        <f>COUNTIF(Vertices[Eigenvector Centrality],"&gt;= "&amp;N53)-COUNTIF(Vertices[Eigenvector Centrality],"&gt;="&amp;N54)</f>
        <v>0</v>
      </c>
      <c r="P53" s="39">
        <f t="shared" si="16"/>
        <v>12.219776400000011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34.90909090909089</v>
      </c>
      <c r="I54" s="38">
        <f>COUNTIF(Vertices[Out-Degree],"&gt;= "&amp;H54)-COUNTIF(Vertices[Out-Degree],"&gt;="&amp;H55)</f>
        <v>0</v>
      </c>
      <c r="J54" s="37">
        <f t="shared" si="13"/>
        <v>3404.1212123636383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0.07408363636363635</v>
      </c>
      <c r="O54" s="38">
        <f>COUNTIF(Vertices[Eigenvector Centrality],"&gt;= "&amp;N54)-COUNTIF(Vertices[Eigenvector Centrality],"&gt;="&amp;N55)</f>
        <v>0</v>
      </c>
      <c r="P54" s="37">
        <f t="shared" si="16"/>
        <v>12.533104000000012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35.78181818181817</v>
      </c>
      <c r="I55" s="40">
        <f>COUNTIF(Vertices[Out-Degree],"&gt;= "&amp;H55)-COUNTIF(Vertices[Out-Degree],"&gt;="&amp;H56)</f>
        <v>0</v>
      </c>
      <c r="J55" s="39">
        <f t="shared" si="13"/>
        <v>3489.2242426727294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0.07593572727272727</v>
      </c>
      <c r="O55" s="40">
        <f>COUNTIF(Vertices[Eigenvector Centrality],"&gt;= "&amp;N55)-COUNTIF(Vertices[Eigenvector Centrality],"&gt;="&amp;N56)</f>
        <v>0</v>
      </c>
      <c r="P55" s="39">
        <f t="shared" si="16"/>
        <v>12.846431600000013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0</v>
      </c>
      <c r="H56" s="37">
        <f t="shared" si="12"/>
        <v>36.65454545454544</v>
      </c>
      <c r="I56" s="38">
        <f>COUNTIF(Vertices[Out-Degree],"&gt;= "&amp;H56)-COUNTIF(Vertices[Out-Degree],"&gt;="&amp;H57)</f>
        <v>0</v>
      </c>
      <c r="J56" s="37">
        <f t="shared" si="13"/>
        <v>3574.3272729818204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0.07778781818181818</v>
      </c>
      <c r="O56" s="38">
        <f>COUNTIF(Vertices[Eigenvector Centrality],"&gt;= "&amp;N56)-COUNTIF(Vertices[Eigenvector Centrality],"&gt;="&amp;N57)</f>
        <v>0</v>
      </c>
      <c r="P56" s="37">
        <f t="shared" si="16"/>
        <v>13.159759200000014</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48</v>
      </c>
      <c r="I57" s="42">
        <f>COUNTIF(Vertices[Out-Degree],"&gt;= "&amp;H57)-COUNTIF(Vertices[Out-Degree],"&gt;="&amp;H58)</f>
        <v>1</v>
      </c>
      <c r="J57" s="41">
        <f>MAX(Vertices[Betweenness Centrality])</f>
        <v>4680.666667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0.101865</v>
      </c>
      <c r="O57" s="42">
        <f>COUNTIF(Vertices[Eigenvector Centrality],"&gt;= "&amp;N57)-COUNTIF(Vertices[Eigenvector Centrality],"&gt;="&amp;N58)</f>
        <v>1</v>
      </c>
      <c r="P57" s="41">
        <f>MAX(Vertices[PageRank])</f>
        <v>17.233018</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1.4186046511627908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48</v>
      </c>
    </row>
    <row r="85" spans="1:2" ht="15">
      <c r="A85" s="33" t="s">
        <v>96</v>
      </c>
      <c r="B85" s="47">
        <f>_xlfn.IFERROR(AVERAGE(Vertices[Out-Degree]),NoMetricMessage)</f>
        <v>1.4186046511627908</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4680.666667</v>
      </c>
    </row>
    <row r="99" spans="1:2" ht="15">
      <c r="A99" s="33" t="s">
        <v>102</v>
      </c>
      <c r="B99" s="47">
        <f>_xlfn.IFERROR(AVERAGE(Vertices[Betweenness Centrality]),NoMetricMessage)</f>
        <v>107.97674419767442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0.07450196511627906</v>
      </c>
    </row>
    <row r="114" spans="1:2" ht="15">
      <c r="A114" s="33" t="s">
        <v>109</v>
      </c>
      <c r="B114" s="47">
        <f>_xlfn.IFERROR(MEDIAN(Vertices[Closeness Centrality]),NoMetricMessage)</f>
        <v>0.005464</v>
      </c>
    </row>
    <row r="125" spans="1:2" ht="15">
      <c r="A125" s="33" t="s">
        <v>112</v>
      </c>
      <c r="B125" s="47">
        <f>IF(COUNT(Vertices[Eigenvector Centrality])&gt;0,N2,NoMetricMessage)</f>
        <v>0</v>
      </c>
    </row>
    <row r="126" spans="1:2" ht="15">
      <c r="A126" s="33" t="s">
        <v>113</v>
      </c>
      <c r="B126" s="47">
        <f>IF(COUNT(Vertices[Eigenvector Centrality])&gt;0,N57,NoMetricMessage)</f>
        <v>0.101865</v>
      </c>
    </row>
    <row r="127" spans="1:2" ht="15">
      <c r="A127" s="33" t="s">
        <v>114</v>
      </c>
      <c r="B127" s="47">
        <f>_xlfn.IFERROR(AVERAGE(Vertices[Eigenvector Centrality]),NoMetricMessage)</f>
        <v>0.011628058139534872</v>
      </c>
    </row>
    <row r="128" spans="1:2" ht="15">
      <c r="A128" s="33" t="s">
        <v>115</v>
      </c>
      <c r="B128" s="47">
        <f>_xlfn.IFERROR(MEDIAN(Vertices[Eigenvector Centrality]),NoMetricMessage)</f>
        <v>0.011979</v>
      </c>
    </row>
    <row r="139" spans="1:2" ht="15">
      <c r="A139" s="33" t="s">
        <v>140</v>
      </c>
      <c r="B139" s="47">
        <f>IF(COUNT(Vertices[PageRank])&gt;0,P2,NoMetricMessage)</f>
        <v>0</v>
      </c>
    </row>
    <row r="140" spans="1:2" ht="15">
      <c r="A140" s="33" t="s">
        <v>141</v>
      </c>
      <c r="B140" s="47">
        <f>IF(COUNT(Vertices[PageRank])&gt;0,P57,NoMetricMessage)</f>
        <v>17.233018</v>
      </c>
    </row>
    <row r="141" spans="1:2" ht="15">
      <c r="A141" s="33" t="s">
        <v>142</v>
      </c>
      <c r="B141" s="47">
        <f>_xlfn.IFERROR(AVERAGE(Vertices[PageRank]),NoMetricMessage)</f>
        <v>0.9883663139534866</v>
      </c>
    </row>
    <row r="142" spans="1:2" ht="15">
      <c r="A142" s="33" t="s">
        <v>143</v>
      </c>
      <c r="B142" s="47">
        <f>_xlfn.IFERROR(MEDIAN(Vertices[PageRank]),NoMetricMessage)</f>
        <v>0.44894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0.11500509507391198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1502</v>
      </c>
      <c r="K7" s="13" t="s">
        <v>1503</v>
      </c>
    </row>
    <row r="8" spans="1:11" ht="409.5">
      <c r="A8"/>
      <c r="B8">
        <v>2</v>
      </c>
      <c r="C8">
        <v>2</v>
      </c>
      <c r="D8" t="s">
        <v>61</v>
      </c>
      <c r="E8" t="s">
        <v>61</v>
      </c>
      <c r="H8" t="s">
        <v>73</v>
      </c>
      <c r="J8" t="s">
        <v>1504</v>
      </c>
      <c r="K8" s="13" t="s">
        <v>1505</v>
      </c>
    </row>
    <row r="9" spans="1:11" ht="409.5">
      <c r="A9"/>
      <c r="B9">
        <v>3</v>
      </c>
      <c r="C9">
        <v>4</v>
      </c>
      <c r="D9" t="s">
        <v>62</v>
      </c>
      <c r="E9" t="s">
        <v>62</v>
      </c>
      <c r="H9" t="s">
        <v>74</v>
      </c>
      <c r="J9" t="s">
        <v>1506</v>
      </c>
      <c r="K9" s="13" t="s">
        <v>1507</v>
      </c>
    </row>
    <row r="10" spans="1:11" ht="409.5">
      <c r="A10"/>
      <c r="B10">
        <v>4</v>
      </c>
      <c r="D10" t="s">
        <v>63</v>
      </c>
      <c r="E10" t="s">
        <v>63</v>
      </c>
      <c r="H10" t="s">
        <v>75</v>
      </c>
      <c r="J10" t="s">
        <v>1508</v>
      </c>
      <c r="K10" s="13" t="s">
        <v>1509</v>
      </c>
    </row>
    <row r="11" spans="1:11" ht="15">
      <c r="A11"/>
      <c r="B11">
        <v>5</v>
      </c>
      <c r="D11" t="s">
        <v>46</v>
      </c>
      <c r="E11">
        <v>1</v>
      </c>
      <c r="H11" t="s">
        <v>76</v>
      </c>
      <c r="J11" t="s">
        <v>1510</v>
      </c>
      <c r="K11" t="s">
        <v>1511</v>
      </c>
    </row>
    <row r="12" spans="1:11" ht="15">
      <c r="A12"/>
      <c r="B12"/>
      <c r="D12" t="s">
        <v>64</v>
      </c>
      <c r="E12">
        <v>2</v>
      </c>
      <c r="H12">
        <v>0</v>
      </c>
      <c r="J12" t="s">
        <v>1512</v>
      </c>
      <c r="K12" t="s">
        <v>1513</v>
      </c>
    </row>
    <row r="13" spans="1:11" ht="15">
      <c r="A13"/>
      <c r="B13"/>
      <c r="D13">
        <v>1</v>
      </c>
      <c r="E13">
        <v>3</v>
      </c>
      <c r="H13">
        <v>1</v>
      </c>
      <c r="J13" t="s">
        <v>1514</v>
      </c>
      <c r="K13" t="s">
        <v>1515</v>
      </c>
    </row>
    <row r="14" spans="4:11" ht="15">
      <c r="D14">
        <v>2</v>
      </c>
      <c r="E14">
        <v>4</v>
      </c>
      <c r="H14">
        <v>2</v>
      </c>
      <c r="J14" t="s">
        <v>1516</v>
      </c>
      <c r="K14" t="s">
        <v>1517</v>
      </c>
    </row>
    <row r="15" spans="4:11" ht="15">
      <c r="D15">
        <v>3</v>
      </c>
      <c r="E15">
        <v>5</v>
      </c>
      <c r="H15">
        <v>3</v>
      </c>
      <c r="J15" t="s">
        <v>1518</v>
      </c>
      <c r="K15" t="s">
        <v>1519</v>
      </c>
    </row>
    <row r="16" spans="4:11" ht="15">
      <c r="D16">
        <v>4</v>
      </c>
      <c r="E16">
        <v>6</v>
      </c>
      <c r="H16">
        <v>4</v>
      </c>
      <c r="J16" t="s">
        <v>1520</v>
      </c>
      <c r="K16" t="s">
        <v>1521</v>
      </c>
    </row>
    <row r="17" spans="4:11" ht="15">
      <c r="D17">
        <v>5</v>
      </c>
      <c r="E17">
        <v>7</v>
      </c>
      <c r="H17">
        <v>5</v>
      </c>
      <c r="J17" t="s">
        <v>1522</v>
      </c>
      <c r="K17" t="s">
        <v>1523</v>
      </c>
    </row>
    <row r="18" spans="4:11" ht="15">
      <c r="D18">
        <v>6</v>
      </c>
      <c r="E18">
        <v>8</v>
      </c>
      <c r="H18">
        <v>6</v>
      </c>
      <c r="J18" t="s">
        <v>1524</v>
      </c>
      <c r="K18" t="s">
        <v>1525</v>
      </c>
    </row>
    <row r="19" spans="4:11" ht="15">
      <c r="D19">
        <v>7</v>
      </c>
      <c r="E19">
        <v>9</v>
      </c>
      <c r="H19">
        <v>7</v>
      </c>
      <c r="J19" t="s">
        <v>1526</v>
      </c>
      <c r="K19" t="s">
        <v>1527</v>
      </c>
    </row>
    <row r="20" spans="4:11" ht="15">
      <c r="D20">
        <v>8</v>
      </c>
      <c r="H20">
        <v>8</v>
      </c>
      <c r="J20" t="s">
        <v>1528</v>
      </c>
      <c r="K20" t="s">
        <v>1529</v>
      </c>
    </row>
    <row r="21" spans="4:11" ht="409.5">
      <c r="D21">
        <v>9</v>
      </c>
      <c r="H21">
        <v>9</v>
      </c>
      <c r="J21" t="s">
        <v>1530</v>
      </c>
      <c r="K21" s="13" t="s">
        <v>1531</v>
      </c>
    </row>
    <row r="22" spans="4:11" ht="409.5">
      <c r="D22">
        <v>10</v>
      </c>
      <c r="J22" t="s">
        <v>1532</v>
      </c>
      <c r="K22" s="13" t="s">
        <v>1533</v>
      </c>
    </row>
    <row r="23" spans="4:11" ht="409.5">
      <c r="D23">
        <v>11</v>
      </c>
      <c r="J23" t="s">
        <v>1534</v>
      </c>
      <c r="K23" s="13" t="s">
        <v>1535</v>
      </c>
    </row>
    <row r="24" spans="10:11" ht="409.5">
      <c r="J24" t="s">
        <v>1536</v>
      </c>
      <c r="K24" s="13" t="s">
        <v>2304</v>
      </c>
    </row>
    <row r="25" spans="10:11" ht="15">
      <c r="J25" t="s">
        <v>1537</v>
      </c>
      <c r="K25" t="b">
        <v>0</v>
      </c>
    </row>
    <row r="26" spans="10:11" ht="15">
      <c r="J26" t="s">
        <v>2302</v>
      </c>
      <c r="K26" t="s">
        <v>2303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1562</v>
      </c>
      <c r="B2" s="116" t="s">
        <v>1563</v>
      </c>
      <c r="C2" s="117" t="s">
        <v>1564</v>
      </c>
    </row>
    <row r="3" spans="1:3" ht="15">
      <c r="A3" s="115" t="s">
        <v>1539</v>
      </c>
      <c r="B3" s="115" t="s">
        <v>1539</v>
      </c>
      <c r="C3" s="34">
        <v>75</v>
      </c>
    </row>
    <row r="4" spans="1:3" ht="15">
      <c r="A4" s="115" t="s">
        <v>1539</v>
      </c>
      <c r="B4" s="115" t="s">
        <v>1540</v>
      </c>
      <c r="C4" s="34">
        <v>21</v>
      </c>
    </row>
    <row r="5" spans="1:3" ht="15">
      <c r="A5" s="115" t="s">
        <v>1539</v>
      </c>
      <c r="B5" s="115" t="s">
        <v>1541</v>
      </c>
      <c r="C5" s="34">
        <v>14</v>
      </c>
    </row>
    <row r="6" spans="1:3" ht="15">
      <c r="A6" s="115" t="s">
        <v>1539</v>
      </c>
      <c r="B6" s="115" t="s">
        <v>1542</v>
      </c>
      <c r="C6" s="34">
        <v>56</v>
      </c>
    </row>
    <row r="7" spans="1:3" ht="15">
      <c r="A7" s="115" t="s">
        <v>1539</v>
      </c>
      <c r="B7" s="115" t="s">
        <v>1543</v>
      </c>
      <c r="C7" s="34">
        <v>24</v>
      </c>
    </row>
    <row r="8" spans="1:3" ht="15">
      <c r="A8" s="115" t="s">
        <v>1539</v>
      </c>
      <c r="B8" s="115" t="s">
        <v>1544</v>
      </c>
      <c r="C8" s="34">
        <v>2</v>
      </c>
    </row>
    <row r="9" spans="1:3" ht="15">
      <c r="A9" s="115" t="s">
        <v>1540</v>
      </c>
      <c r="B9" s="115" t="s">
        <v>1540</v>
      </c>
      <c r="C9" s="34">
        <v>58</v>
      </c>
    </row>
    <row r="10" spans="1:3" ht="15">
      <c r="A10" s="115" t="s">
        <v>1540</v>
      </c>
      <c r="B10" s="115" t="s">
        <v>1541</v>
      </c>
      <c r="C10" s="34">
        <v>1</v>
      </c>
    </row>
    <row r="11" spans="1:3" ht="15">
      <c r="A11" s="115" t="s">
        <v>1540</v>
      </c>
      <c r="B11" s="115" t="s">
        <v>1543</v>
      </c>
      <c r="C11" s="34">
        <v>4</v>
      </c>
    </row>
    <row r="12" spans="1:3" ht="15">
      <c r="A12" s="115" t="s">
        <v>1541</v>
      </c>
      <c r="B12" s="115" t="s">
        <v>1540</v>
      </c>
      <c r="C12" s="34">
        <v>9</v>
      </c>
    </row>
    <row r="13" spans="1:3" ht="15">
      <c r="A13" s="115" t="s">
        <v>1541</v>
      </c>
      <c r="B13" s="115" t="s">
        <v>1541</v>
      </c>
      <c r="C13" s="34">
        <v>12</v>
      </c>
    </row>
    <row r="14" spans="1:3" ht="15">
      <c r="A14" s="115" t="s">
        <v>1541</v>
      </c>
      <c r="B14" s="115" t="s">
        <v>1544</v>
      </c>
      <c r="C14" s="34">
        <v>2</v>
      </c>
    </row>
    <row r="15" spans="1:3" ht="15">
      <c r="A15" s="115" t="s">
        <v>1542</v>
      </c>
      <c r="B15" s="115" t="s">
        <v>1539</v>
      </c>
      <c r="C15" s="34">
        <v>6</v>
      </c>
    </row>
    <row r="16" spans="1:3" ht="15">
      <c r="A16" s="115" t="s">
        <v>1542</v>
      </c>
      <c r="B16" s="115" t="s">
        <v>1540</v>
      </c>
      <c r="C16" s="34">
        <v>6</v>
      </c>
    </row>
    <row r="17" spans="1:3" ht="15">
      <c r="A17" s="115" t="s">
        <v>1542</v>
      </c>
      <c r="B17" s="115" t="s">
        <v>1542</v>
      </c>
      <c r="C17" s="34">
        <v>21</v>
      </c>
    </row>
    <row r="18" spans="1:3" ht="15">
      <c r="A18" s="115" t="s">
        <v>1542</v>
      </c>
      <c r="B18" s="115" t="s">
        <v>1543</v>
      </c>
      <c r="C18" s="34">
        <v>6</v>
      </c>
    </row>
    <row r="19" spans="1:3" ht="15">
      <c r="A19" s="115" t="s">
        <v>1543</v>
      </c>
      <c r="B19" s="115" t="s">
        <v>1539</v>
      </c>
      <c r="C19" s="34">
        <v>1</v>
      </c>
    </row>
    <row r="20" spans="1:3" ht="15">
      <c r="A20" s="115" t="s">
        <v>1543</v>
      </c>
      <c r="B20" s="115" t="s">
        <v>1540</v>
      </c>
      <c r="C20" s="34">
        <v>7</v>
      </c>
    </row>
    <row r="21" spans="1:3" ht="15">
      <c r="A21" s="115" t="s">
        <v>1543</v>
      </c>
      <c r="B21" s="115" t="s">
        <v>1543</v>
      </c>
      <c r="C21" s="34">
        <v>14</v>
      </c>
    </row>
    <row r="22" spans="1:3" ht="15">
      <c r="A22" s="115" t="s">
        <v>1544</v>
      </c>
      <c r="B22" s="115" t="s">
        <v>1544</v>
      </c>
      <c r="C22" s="34">
        <v>5</v>
      </c>
    </row>
    <row r="23" spans="1:3" ht="15">
      <c r="A23" s="115" t="s">
        <v>1545</v>
      </c>
      <c r="B23" s="115" t="s">
        <v>1545</v>
      </c>
      <c r="C23" s="34">
        <v>1</v>
      </c>
    </row>
    <row r="24" spans="1:3" ht="15">
      <c r="A24" s="115" t="s">
        <v>1546</v>
      </c>
      <c r="B24" s="115" t="s">
        <v>1546</v>
      </c>
      <c r="C24" s="34">
        <v>1</v>
      </c>
    </row>
    <row r="25" spans="1:3" ht="15">
      <c r="A25" s="115" t="s">
        <v>1547</v>
      </c>
      <c r="B25" s="115" t="s">
        <v>1547</v>
      </c>
      <c r="C25" s="34">
        <v>2</v>
      </c>
    </row>
    <row r="26" spans="1:3" ht="15">
      <c r="A26" s="115" t="s">
        <v>1548</v>
      </c>
      <c r="B26" s="115" t="s">
        <v>1548</v>
      </c>
      <c r="C2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1570</v>
      </c>
      <c r="B1" s="13" t="s">
        <v>1572</v>
      </c>
      <c r="C1" s="13" t="s">
        <v>1573</v>
      </c>
      <c r="D1" s="13" t="s">
        <v>1575</v>
      </c>
      <c r="E1" s="13" t="s">
        <v>1574</v>
      </c>
      <c r="F1" s="13" t="s">
        <v>1579</v>
      </c>
      <c r="G1" s="78" t="s">
        <v>1578</v>
      </c>
      <c r="H1" s="78" t="s">
        <v>1581</v>
      </c>
      <c r="I1" s="13" t="s">
        <v>1580</v>
      </c>
      <c r="J1" s="13" t="s">
        <v>1583</v>
      </c>
      <c r="K1" s="13" t="s">
        <v>1582</v>
      </c>
      <c r="L1" s="13" t="s">
        <v>1585</v>
      </c>
      <c r="M1" s="78" t="s">
        <v>1584</v>
      </c>
      <c r="N1" s="78" t="s">
        <v>1587</v>
      </c>
      <c r="O1" s="78" t="s">
        <v>1586</v>
      </c>
      <c r="P1" s="78" t="s">
        <v>1589</v>
      </c>
      <c r="Q1" s="78" t="s">
        <v>1588</v>
      </c>
      <c r="R1" s="78" t="s">
        <v>1591</v>
      </c>
      <c r="S1" s="78" t="s">
        <v>1590</v>
      </c>
      <c r="T1" s="78" t="s">
        <v>1593</v>
      </c>
      <c r="U1" s="78" t="s">
        <v>1592</v>
      </c>
      <c r="V1" s="78" t="s">
        <v>1594</v>
      </c>
    </row>
    <row r="2" spans="1:22" ht="15">
      <c r="A2" s="78" t="s">
        <v>1571</v>
      </c>
      <c r="B2" s="78">
        <v>3</v>
      </c>
      <c r="C2" s="84" t="s">
        <v>438</v>
      </c>
      <c r="D2" s="78">
        <v>1</v>
      </c>
      <c r="E2" s="78" t="s">
        <v>1571</v>
      </c>
      <c r="F2" s="78">
        <v>3</v>
      </c>
      <c r="G2" s="78"/>
      <c r="H2" s="78"/>
      <c r="I2" s="84" t="s">
        <v>438</v>
      </c>
      <c r="J2" s="78">
        <v>1</v>
      </c>
      <c r="K2" s="84" t="s">
        <v>442</v>
      </c>
      <c r="L2" s="78">
        <v>1</v>
      </c>
      <c r="M2" s="78"/>
      <c r="N2" s="78"/>
      <c r="O2" s="78"/>
      <c r="P2" s="78"/>
      <c r="Q2" s="78"/>
      <c r="R2" s="78"/>
      <c r="S2" s="78"/>
      <c r="T2" s="78"/>
      <c r="U2" s="78"/>
      <c r="V2" s="78"/>
    </row>
    <row r="3" spans="1:22" ht="15">
      <c r="A3" s="84" t="s">
        <v>438</v>
      </c>
      <c r="B3" s="78">
        <v>2</v>
      </c>
      <c r="C3" s="84" t="s">
        <v>422</v>
      </c>
      <c r="D3" s="78">
        <v>1</v>
      </c>
      <c r="E3" s="84" t="s">
        <v>446</v>
      </c>
      <c r="F3" s="78">
        <v>1</v>
      </c>
      <c r="G3" s="78"/>
      <c r="H3" s="78"/>
      <c r="I3" s="84" t="s">
        <v>435</v>
      </c>
      <c r="J3" s="78">
        <v>1</v>
      </c>
      <c r="K3" s="84" t="s">
        <v>443</v>
      </c>
      <c r="L3" s="78">
        <v>1</v>
      </c>
      <c r="M3" s="78"/>
      <c r="N3" s="78"/>
      <c r="O3" s="78"/>
      <c r="P3" s="78"/>
      <c r="Q3" s="78"/>
      <c r="R3" s="78"/>
      <c r="S3" s="78"/>
      <c r="T3" s="78"/>
      <c r="U3" s="78"/>
      <c r="V3" s="78"/>
    </row>
    <row r="4" spans="1:22" ht="15">
      <c r="A4" s="84" t="s">
        <v>437</v>
      </c>
      <c r="B4" s="78">
        <v>2</v>
      </c>
      <c r="C4" s="84" t="s">
        <v>419</v>
      </c>
      <c r="D4" s="78">
        <v>1</v>
      </c>
      <c r="E4" s="84" t="s">
        <v>447</v>
      </c>
      <c r="F4" s="78">
        <v>1</v>
      </c>
      <c r="G4" s="78"/>
      <c r="H4" s="78"/>
      <c r="I4" s="84" t="s">
        <v>436</v>
      </c>
      <c r="J4" s="78">
        <v>1</v>
      </c>
      <c r="K4" s="84" t="s">
        <v>444</v>
      </c>
      <c r="L4" s="78">
        <v>1</v>
      </c>
      <c r="M4" s="78"/>
      <c r="N4" s="78"/>
      <c r="O4" s="78"/>
      <c r="P4" s="78"/>
      <c r="Q4" s="78"/>
      <c r="R4" s="78"/>
      <c r="S4" s="78"/>
      <c r="T4" s="78"/>
      <c r="U4" s="78"/>
      <c r="V4" s="78"/>
    </row>
    <row r="5" spans="1:22" ht="15">
      <c r="A5" s="84" t="s">
        <v>433</v>
      </c>
      <c r="B5" s="78">
        <v>2</v>
      </c>
      <c r="C5" s="84" t="s">
        <v>418</v>
      </c>
      <c r="D5" s="78">
        <v>1</v>
      </c>
      <c r="E5" s="84" t="s">
        <v>448</v>
      </c>
      <c r="F5" s="78">
        <v>1</v>
      </c>
      <c r="G5" s="78"/>
      <c r="H5" s="78"/>
      <c r="I5" s="84" t="s">
        <v>433</v>
      </c>
      <c r="J5" s="78">
        <v>1</v>
      </c>
      <c r="K5" s="78"/>
      <c r="L5" s="78"/>
      <c r="M5" s="78"/>
      <c r="N5" s="78"/>
      <c r="O5" s="78"/>
      <c r="P5" s="78"/>
      <c r="Q5" s="78"/>
      <c r="R5" s="78"/>
      <c r="S5" s="78"/>
      <c r="T5" s="78"/>
      <c r="U5" s="78"/>
      <c r="V5" s="78"/>
    </row>
    <row r="6" spans="1:22" ht="15">
      <c r="A6" s="84" t="s">
        <v>436</v>
      </c>
      <c r="B6" s="78">
        <v>2</v>
      </c>
      <c r="C6" s="84" t="s">
        <v>420</v>
      </c>
      <c r="D6" s="78">
        <v>1</v>
      </c>
      <c r="E6" s="84" t="s">
        <v>449</v>
      </c>
      <c r="F6" s="78">
        <v>1</v>
      </c>
      <c r="G6" s="78"/>
      <c r="H6" s="78"/>
      <c r="I6" s="84" t="s">
        <v>437</v>
      </c>
      <c r="J6" s="78">
        <v>1</v>
      </c>
      <c r="K6" s="78"/>
      <c r="L6" s="78"/>
      <c r="M6" s="78"/>
      <c r="N6" s="78"/>
      <c r="O6" s="78"/>
      <c r="P6" s="78"/>
      <c r="Q6" s="78"/>
      <c r="R6" s="78"/>
      <c r="S6" s="78"/>
      <c r="T6" s="78"/>
      <c r="U6" s="78"/>
      <c r="V6" s="78"/>
    </row>
    <row r="7" spans="1:22" ht="15">
      <c r="A7" s="84" t="s">
        <v>435</v>
      </c>
      <c r="B7" s="78">
        <v>2</v>
      </c>
      <c r="C7" s="84" t="s">
        <v>421</v>
      </c>
      <c r="D7" s="78">
        <v>1</v>
      </c>
      <c r="E7" s="84" t="s">
        <v>1576</v>
      </c>
      <c r="F7" s="78">
        <v>1</v>
      </c>
      <c r="G7" s="78"/>
      <c r="H7" s="78"/>
      <c r="I7" s="84" t="s">
        <v>417</v>
      </c>
      <c r="J7" s="78">
        <v>1</v>
      </c>
      <c r="K7" s="78"/>
      <c r="L7" s="78"/>
      <c r="M7" s="78"/>
      <c r="N7" s="78"/>
      <c r="O7" s="78"/>
      <c r="P7" s="78"/>
      <c r="Q7" s="78"/>
      <c r="R7" s="78"/>
      <c r="S7" s="78"/>
      <c r="T7" s="78"/>
      <c r="U7" s="78"/>
      <c r="V7" s="78"/>
    </row>
    <row r="8" spans="1:22" ht="15">
      <c r="A8" s="84" t="s">
        <v>417</v>
      </c>
      <c r="B8" s="78">
        <v>2</v>
      </c>
      <c r="C8" s="84" t="s">
        <v>423</v>
      </c>
      <c r="D8" s="78">
        <v>1</v>
      </c>
      <c r="E8" s="84" t="s">
        <v>1577</v>
      </c>
      <c r="F8" s="78">
        <v>1</v>
      </c>
      <c r="G8" s="78"/>
      <c r="H8" s="78"/>
      <c r="I8" s="78"/>
      <c r="J8" s="78"/>
      <c r="K8" s="78"/>
      <c r="L8" s="78"/>
      <c r="M8" s="78"/>
      <c r="N8" s="78"/>
      <c r="O8" s="78"/>
      <c r="P8" s="78"/>
      <c r="Q8" s="78"/>
      <c r="R8" s="78"/>
      <c r="S8" s="78"/>
      <c r="T8" s="78"/>
      <c r="U8" s="78"/>
      <c r="V8" s="78"/>
    </row>
    <row r="9" spans="1:22" ht="15">
      <c r="A9" s="84" t="s">
        <v>432</v>
      </c>
      <c r="B9" s="78">
        <v>1</v>
      </c>
      <c r="C9" s="84" t="s">
        <v>424</v>
      </c>
      <c r="D9" s="78">
        <v>1</v>
      </c>
      <c r="E9" s="84" t="s">
        <v>451</v>
      </c>
      <c r="F9" s="78">
        <v>1</v>
      </c>
      <c r="G9" s="78"/>
      <c r="H9" s="78"/>
      <c r="I9" s="78"/>
      <c r="J9" s="78"/>
      <c r="K9" s="78"/>
      <c r="L9" s="78"/>
      <c r="M9" s="78"/>
      <c r="N9" s="78"/>
      <c r="O9" s="78"/>
      <c r="P9" s="78"/>
      <c r="Q9" s="78"/>
      <c r="R9" s="78"/>
      <c r="S9" s="78"/>
      <c r="T9" s="78"/>
      <c r="U9" s="78"/>
      <c r="V9" s="78"/>
    </row>
    <row r="10" spans="1:22" ht="15">
      <c r="A10" s="84" t="s">
        <v>434</v>
      </c>
      <c r="B10" s="78">
        <v>1</v>
      </c>
      <c r="C10" s="84" t="s">
        <v>426</v>
      </c>
      <c r="D10" s="78">
        <v>1</v>
      </c>
      <c r="E10" s="84" t="s">
        <v>452</v>
      </c>
      <c r="F10" s="78">
        <v>1</v>
      </c>
      <c r="G10" s="78"/>
      <c r="H10" s="78"/>
      <c r="I10" s="78"/>
      <c r="J10" s="78"/>
      <c r="K10" s="78"/>
      <c r="L10" s="78"/>
      <c r="M10" s="78"/>
      <c r="N10" s="78"/>
      <c r="O10" s="78"/>
      <c r="P10" s="78"/>
      <c r="Q10" s="78"/>
      <c r="R10" s="78"/>
      <c r="S10" s="78"/>
      <c r="T10" s="78"/>
      <c r="U10" s="78"/>
      <c r="V10" s="78"/>
    </row>
    <row r="11" spans="1:22" ht="15">
      <c r="A11" s="84" t="s">
        <v>431</v>
      </c>
      <c r="B11" s="78">
        <v>1</v>
      </c>
      <c r="C11" s="84" t="s">
        <v>427</v>
      </c>
      <c r="D11" s="78">
        <v>1</v>
      </c>
      <c r="E11" s="84" t="s">
        <v>453</v>
      </c>
      <c r="F11" s="78">
        <v>1</v>
      </c>
      <c r="G11" s="78"/>
      <c r="H11" s="78"/>
      <c r="I11" s="78"/>
      <c r="J11" s="78"/>
      <c r="K11" s="78"/>
      <c r="L11" s="78"/>
      <c r="M11" s="78"/>
      <c r="N11" s="78"/>
      <c r="O11" s="78"/>
      <c r="P11" s="78"/>
      <c r="Q11" s="78"/>
      <c r="R11" s="78"/>
      <c r="S11" s="78"/>
      <c r="T11" s="78"/>
      <c r="U11" s="78"/>
      <c r="V11" s="78"/>
    </row>
    <row r="14" spans="1:22" ht="15" customHeight="1">
      <c r="A14" s="13" t="s">
        <v>1600</v>
      </c>
      <c r="B14" s="13" t="s">
        <v>1572</v>
      </c>
      <c r="C14" s="13" t="s">
        <v>1601</v>
      </c>
      <c r="D14" s="13" t="s">
        <v>1575</v>
      </c>
      <c r="E14" s="13" t="s">
        <v>1602</v>
      </c>
      <c r="F14" s="13" t="s">
        <v>1579</v>
      </c>
      <c r="G14" s="78" t="s">
        <v>1604</v>
      </c>
      <c r="H14" s="78" t="s">
        <v>1581</v>
      </c>
      <c r="I14" s="13" t="s">
        <v>1605</v>
      </c>
      <c r="J14" s="13" t="s">
        <v>1583</v>
      </c>
      <c r="K14" s="13" t="s">
        <v>1606</v>
      </c>
      <c r="L14" s="13" t="s">
        <v>1585</v>
      </c>
      <c r="M14" s="78" t="s">
        <v>1607</v>
      </c>
      <c r="N14" s="78" t="s">
        <v>1587</v>
      </c>
      <c r="O14" s="78" t="s">
        <v>1608</v>
      </c>
      <c r="P14" s="78" t="s">
        <v>1589</v>
      </c>
      <c r="Q14" s="78" t="s">
        <v>1609</v>
      </c>
      <c r="R14" s="78" t="s">
        <v>1591</v>
      </c>
      <c r="S14" s="78" t="s">
        <v>1610</v>
      </c>
      <c r="T14" s="78" t="s">
        <v>1593</v>
      </c>
      <c r="U14" s="78" t="s">
        <v>1611</v>
      </c>
      <c r="V14" s="78" t="s">
        <v>1594</v>
      </c>
    </row>
    <row r="15" spans="1:22" ht="15">
      <c r="A15" s="78" t="s">
        <v>458</v>
      </c>
      <c r="B15" s="78">
        <v>27</v>
      </c>
      <c r="C15" s="78" t="s">
        <v>458</v>
      </c>
      <c r="D15" s="78">
        <v>21</v>
      </c>
      <c r="E15" s="78" t="s">
        <v>461</v>
      </c>
      <c r="F15" s="78">
        <v>3</v>
      </c>
      <c r="G15" s="78"/>
      <c r="H15" s="78"/>
      <c r="I15" s="78" t="s">
        <v>458</v>
      </c>
      <c r="J15" s="78">
        <v>6</v>
      </c>
      <c r="K15" s="78" t="s">
        <v>461</v>
      </c>
      <c r="L15" s="78">
        <v>3</v>
      </c>
      <c r="M15" s="78"/>
      <c r="N15" s="78"/>
      <c r="O15" s="78"/>
      <c r="P15" s="78"/>
      <c r="Q15" s="78"/>
      <c r="R15" s="78"/>
      <c r="S15" s="78"/>
      <c r="T15" s="78"/>
      <c r="U15" s="78"/>
      <c r="V15" s="78"/>
    </row>
    <row r="16" spans="1:22" ht="15">
      <c r="A16" s="78" t="s">
        <v>461</v>
      </c>
      <c r="B16" s="78">
        <v>6</v>
      </c>
      <c r="C16" s="78"/>
      <c r="D16" s="78"/>
      <c r="E16" s="78" t="s">
        <v>465</v>
      </c>
      <c r="F16" s="78">
        <v>3</v>
      </c>
      <c r="G16" s="78"/>
      <c r="H16" s="78"/>
      <c r="I16" s="78"/>
      <c r="J16" s="78"/>
      <c r="K16" s="78"/>
      <c r="L16" s="78"/>
      <c r="M16" s="78"/>
      <c r="N16" s="78"/>
      <c r="O16" s="78"/>
      <c r="P16" s="78"/>
      <c r="Q16" s="78"/>
      <c r="R16" s="78"/>
      <c r="S16" s="78"/>
      <c r="T16" s="78"/>
      <c r="U16" s="78"/>
      <c r="V16" s="78"/>
    </row>
    <row r="17" spans="1:22" ht="15">
      <c r="A17" s="78" t="s">
        <v>465</v>
      </c>
      <c r="B17" s="78">
        <v>3</v>
      </c>
      <c r="C17" s="78"/>
      <c r="D17" s="78"/>
      <c r="E17" s="78" t="s">
        <v>462</v>
      </c>
      <c r="F17" s="78">
        <v>2</v>
      </c>
      <c r="G17" s="78"/>
      <c r="H17" s="78"/>
      <c r="I17" s="78"/>
      <c r="J17" s="78"/>
      <c r="K17" s="78"/>
      <c r="L17" s="78"/>
      <c r="M17" s="78"/>
      <c r="N17" s="78"/>
      <c r="O17" s="78"/>
      <c r="P17" s="78"/>
      <c r="Q17" s="78"/>
      <c r="R17" s="78"/>
      <c r="S17" s="78"/>
      <c r="T17" s="78"/>
      <c r="U17" s="78"/>
      <c r="V17" s="78"/>
    </row>
    <row r="18" spans="1:22" ht="15">
      <c r="A18" s="78" t="s">
        <v>462</v>
      </c>
      <c r="B18" s="78">
        <v>2</v>
      </c>
      <c r="C18" s="78"/>
      <c r="D18" s="78"/>
      <c r="E18" s="78" t="s">
        <v>460</v>
      </c>
      <c r="F18" s="78">
        <v>2</v>
      </c>
      <c r="G18" s="78"/>
      <c r="H18" s="78"/>
      <c r="I18" s="78"/>
      <c r="J18" s="78"/>
      <c r="K18" s="78"/>
      <c r="L18" s="78"/>
      <c r="M18" s="78"/>
      <c r="N18" s="78"/>
      <c r="O18" s="78"/>
      <c r="P18" s="78"/>
      <c r="Q18" s="78"/>
      <c r="R18" s="78"/>
      <c r="S18" s="78"/>
      <c r="T18" s="78"/>
      <c r="U18" s="78"/>
      <c r="V18" s="78"/>
    </row>
    <row r="19" spans="1:22" ht="15">
      <c r="A19" s="78" t="s">
        <v>460</v>
      </c>
      <c r="B19" s="78">
        <v>2</v>
      </c>
      <c r="C19" s="78"/>
      <c r="D19" s="78"/>
      <c r="E19" s="78" t="s">
        <v>1603</v>
      </c>
      <c r="F19" s="78">
        <v>1</v>
      </c>
      <c r="G19" s="78"/>
      <c r="H19" s="78"/>
      <c r="I19" s="78"/>
      <c r="J19" s="78"/>
      <c r="K19" s="78"/>
      <c r="L19" s="78"/>
      <c r="M19" s="78"/>
      <c r="N19" s="78"/>
      <c r="O19" s="78"/>
      <c r="P19" s="78"/>
      <c r="Q19" s="78"/>
      <c r="R19" s="78"/>
      <c r="S19" s="78"/>
      <c r="T19" s="78"/>
      <c r="U19" s="78"/>
      <c r="V19" s="78"/>
    </row>
    <row r="20" spans="1:22" ht="15">
      <c r="A20" s="78" t="s">
        <v>463</v>
      </c>
      <c r="B20" s="78">
        <v>1</v>
      </c>
      <c r="C20" s="78"/>
      <c r="D20" s="78"/>
      <c r="E20" s="78" t="s">
        <v>466</v>
      </c>
      <c r="F20" s="78">
        <v>1</v>
      </c>
      <c r="G20" s="78"/>
      <c r="H20" s="78"/>
      <c r="I20" s="78"/>
      <c r="J20" s="78"/>
      <c r="K20" s="78"/>
      <c r="L20" s="78"/>
      <c r="M20" s="78"/>
      <c r="N20" s="78"/>
      <c r="O20" s="78"/>
      <c r="P20" s="78"/>
      <c r="Q20" s="78"/>
      <c r="R20" s="78"/>
      <c r="S20" s="78"/>
      <c r="T20" s="78"/>
      <c r="U20" s="78"/>
      <c r="V20" s="78"/>
    </row>
    <row r="21" spans="1:22" ht="15">
      <c r="A21" s="78" t="s">
        <v>470</v>
      </c>
      <c r="B21" s="78">
        <v>1</v>
      </c>
      <c r="C21" s="78"/>
      <c r="D21" s="78"/>
      <c r="E21" s="78" t="s">
        <v>467</v>
      </c>
      <c r="F21" s="78">
        <v>1</v>
      </c>
      <c r="G21" s="78"/>
      <c r="H21" s="78"/>
      <c r="I21" s="78"/>
      <c r="J21" s="78"/>
      <c r="K21" s="78"/>
      <c r="L21" s="78"/>
      <c r="M21" s="78"/>
      <c r="N21" s="78"/>
      <c r="O21" s="78"/>
      <c r="P21" s="78"/>
      <c r="Q21" s="78"/>
      <c r="R21" s="78"/>
      <c r="S21" s="78"/>
      <c r="T21" s="78"/>
      <c r="U21" s="78"/>
      <c r="V21" s="78"/>
    </row>
    <row r="22" spans="1:22" ht="15">
      <c r="A22" s="78" t="s">
        <v>469</v>
      </c>
      <c r="B22" s="78">
        <v>1</v>
      </c>
      <c r="C22" s="78"/>
      <c r="D22" s="78"/>
      <c r="E22" s="78" t="s">
        <v>468</v>
      </c>
      <c r="F22" s="78">
        <v>1</v>
      </c>
      <c r="G22" s="78"/>
      <c r="H22" s="78"/>
      <c r="I22" s="78"/>
      <c r="J22" s="78"/>
      <c r="K22" s="78"/>
      <c r="L22" s="78"/>
      <c r="M22" s="78"/>
      <c r="N22" s="78"/>
      <c r="O22" s="78"/>
      <c r="P22" s="78"/>
      <c r="Q22" s="78"/>
      <c r="R22" s="78"/>
      <c r="S22" s="78"/>
      <c r="T22" s="78"/>
      <c r="U22" s="78"/>
      <c r="V22" s="78"/>
    </row>
    <row r="23" spans="1:22" ht="15">
      <c r="A23" s="78" t="s">
        <v>468</v>
      </c>
      <c r="B23" s="78">
        <v>1</v>
      </c>
      <c r="C23" s="78"/>
      <c r="D23" s="78"/>
      <c r="E23" s="78" t="s">
        <v>469</v>
      </c>
      <c r="F23" s="78">
        <v>1</v>
      </c>
      <c r="G23" s="78"/>
      <c r="H23" s="78"/>
      <c r="I23" s="78"/>
      <c r="J23" s="78"/>
      <c r="K23" s="78"/>
      <c r="L23" s="78"/>
      <c r="M23" s="78"/>
      <c r="N23" s="78"/>
      <c r="O23" s="78"/>
      <c r="P23" s="78"/>
      <c r="Q23" s="78"/>
      <c r="R23" s="78"/>
      <c r="S23" s="78"/>
      <c r="T23" s="78"/>
      <c r="U23" s="78"/>
      <c r="V23" s="78"/>
    </row>
    <row r="24" spans="1:22" ht="15">
      <c r="A24" s="78" t="s">
        <v>467</v>
      </c>
      <c r="B24" s="78">
        <v>1</v>
      </c>
      <c r="C24" s="78"/>
      <c r="D24" s="78"/>
      <c r="E24" s="78" t="s">
        <v>470</v>
      </c>
      <c r="F24" s="78">
        <v>1</v>
      </c>
      <c r="G24" s="78"/>
      <c r="H24" s="78"/>
      <c r="I24" s="78"/>
      <c r="J24" s="78"/>
      <c r="K24" s="78"/>
      <c r="L24" s="78"/>
      <c r="M24" s="78"/>
      <c r="N24" s="78"/>
      <c r="O24" s="78"/>
      <c r="P24" s="78"/>
      <c r="Q24" s="78"/>
      <c r="R24" s="78"/>
      <c r="S24" s="78"/>
      <c r="T24" s="78"/>
      <c r="U24" s="78"/>
      <c r="V24" s="78"/>
    </row>
    <row r="27" spans="1:22" ht="15" customHeight="1">
      <c r="A27" s="13" t="s">
        <v>1614</v>
      </c>
      <c r="B27" s="13" t="s">
        <v>1572</v>
      </c>
      <c r="C27" s="13" t="s">
        <v>1622</v>
      </c>
      <c r="D27" s="13" t="s">
        <v>1575</v>
      </c>
      <c r="E27" s="13" t="s">
        <v>1624</v>
      </c>
      <c r="F27" s="13" t="s">
        <v>1579</v>
      </c>
      <c r="G27" s="13" t="s">
        <v>1632</v>
      </c>
      <c r="H27" s="13" t="s">
        <v>1581</v>
      </c>
      <c r="I27" s="78" t="s">
        <v>1638</v>
      </c>
      <c r="J27" s="78" t="s">
        <v>1583</v>
      </c>
      <c r="K27" s="13" t="s">
        <v>1639</v>
      </c>
      <c r="L27" s="13" t="s">
        <v>1585</v>
      </c>
      <c r="M27" s="13" t="s">
        <v>1648</v>
      </c>
      <c r="N27" s="13" t="s">
        <v>1587</v>
      </c>
      <c r="O27" s="13" t="s">
        <v>1650</v>
      </c>
      <c r="P27" s="13" t="s">
        <v>1589</v>
      </c>
      <c r="Q27" s="13" t="s">
        <v>1653</v>
      </c>
      <c r="R27" s="13" t="s">
        <v>1591</v>
      </c>
      <c r="S27" s="13" t="s">
        <v>1657</v>
      </c>
      <c r="T27" s="13" t="s">
        <v>1593</v>
      </c>
      <c r="U27" s="13" t="s">
        <v>1658</v>
      </c>
      <c r="V27" s="13" t="s">
        <v>1594</v>
      </c>
    </row>
    <row r="28" spans="1:22" ht="15">
      <c r="A28" s="78" t="s">
        <v>477</v>
      </c>
      <c r="B28" s="78">
        <v>108</v>
      </c>
      <c r="C28" s="78" t="s">
        <v>477</v>
      </c>
      <c r="D28" s="78">
        <v>25</v>
      </c>
      <c r="E28" s="78" t="s">
        <v>477</v>
      </c>
      <c r="F28" s="78">
        <v>54</v>
      </c>
      <c r="G28" s="78" t="s">
        <v>477</v>
      </c>
      <c r="H28" s="78">
        <v>12</v>
      </c>
      <c r="I28" s="78"/>
      <c r="J28" s="78"/>
      <c r="K28" s="78" t="s">
        <v>477</v>
      </c>
      <c r="L28" s="78">
        <v>10</v>
      </c>
      <c r="M28" s="78" t="s">
        <v>477</v>
      </c>
      <c r="N28" s="78">
        <v>2</v>
      </c>
      <c r="O28" s="78" t="s">
        <v>1651</v>
      </c>
      <c r="P28" s="78">
        <v>1</v>
      </c>
      <c r="Q28" s="78" t="s">
        <v>1654</v>
      </c>
      <c r="R28" s="78">
        <v>1</v>
      </c>
      <c r="S28" s="78" t="s">
        <v>1615</v>
      </c>
      <c r="T28" s="78">
        <v>2</v>
      </c>
      <c r="U28" s="78" t="s">
        <v>477</v>
      </c>
      <c r="V28" s="78">
        <v>1</v>
      </c>
    </row>
    <row r="29" spans="1:22" ht="15">
      <c r="A29" s="78" t="s">
        <v>1615</v>
      </c>
      <c r="B29" s="78">
        <v>41</v>
      </c>
      <c r="C29" s="78" t="s">
        <v>1615</v>
      </c>
      <c r="D29" s="78">
        <v>16</v>
      </c>
      <c r="E29" s="78" t="s">
        <v>1615</v>
      </c>
      <c r="F29" s="78">
        <v>16</v>
      </c>
      <c r="G29" s="78" t="s">
        <v>1615</v>
      </c>
      <c r="H29" s="78">
        <v>3</v>
      </c>
      <c r="I29" s="78"/>
      <c r="J29" s="78"/>
      <c r="K29" s="78" t="s">
        <v>1615</v>
      </c>
      <c r="L29" s="78">
        <v>4</v>
      </c>
      <c r="M29" s="78" t="s">
        <v>1649</v>
      </c>
      <c r="N29" s="78">
        <v>1</v>
      </c>
      <c r="O29" s="78" t="s">
        <v>237</v>
      </c>
      <c r="P29" s="78">
        <v>1</v>
      </c>
      <c r="Q29" s="78" t="s">
        <v>477</v>
      </c>
      <c r="R29" s="78">
        <v>1</v>
      </c>
      <c r="S29" s="78" t="s">
        <v>477</v>
      </c>
      <c r="T29" s="78">
        <v>2</v>
      </c>
      <c r="U29" s="78" t="s">
        <v>219</v>
      </c>
      <c r="V29" s="78">
        <v>1</v>
      </c>
    </row>
    <row r="30" spans="1:22" ht="15">
      <c r="A30" s="78" t="s">
        <v>237</v>
      </c>
      <c r="B30" s="78">
        <v>15</v>
      </c>
      <c r="C30" s="78" t="s">
        <v>237</v>
      </c>
      <c r="D30" s="78">
        <v>14</v>
      </c>
      <c r="E30" s="78" t="s">
        <v>1618</v>
      </c>
      <c r="F30" s="78">
        <v>6</v>
      </c>
      <c r="G30" s="78" t="s">
        <v>1618</v>
      </c>
      <c r="H30" s="78">
        <v>1</v>
      </c>
      <c r="I30" s="78"/>
      <c r="J30" s="78"/>
      <c r="K30" s="78" t="s">
        <v>1640</v>
      </c>
      <c r="L30" s="78">
        <v>2</v>
      </c>
      <c r="M30" s="78"/>
      <c r="N30" s="78"/>
      <c r="O30" s="78" t="s">
        <v>1652</v>
      </c>
      <c r="P30" s="78">
        <v>1</v>
      </c>
      <c r="Q30" s="78" t="s">
        <v>1655</v>
      </c>
      <c r="R30" s="78">
        <v>1</v>
      </c>
      <c r="S30" s="78"/>
      <c r="T30" s="78"/>
      <c r="U30" s="78" t="s">
        <v>1643</v>
      </c>
      <c r="V30" s="78">
        <v>1</v>
      </c>
    </row>
    <row r="31" spans="1:22" ht="15">
      <c r="A31" s="78" t="s">
        <v>1616</v>
      </c>
      <c r="B31" s="78">
        <v>15</v>
      </c>
      <c r="C31" s="78" t="s">
        <v>1617</v>
      </c>
      <c r="D31" s="78">
        <v>14</v>
      </c>
      <c r="E31" s="78" t="s">
        <v>1625</v>
      </c>
      <c r="F31" s="78">
        <v>2</v>
      </c>
      <c r="G31" s="78" t="s">
        <v>1633</v>
      </c>
      <c r="H31" s="78">
        <v>1</v>
      </c>
      <c r="I31" s="78"/>
      <c r="J31" s="78"/>
      <c r="K31" s="78" t="s">
        <v>1641</v>
      </c>
      <c r="L31" s="78">
        <v>2</v>
      </c>
      <c r="M31" s="78"/>
      <c r="N31" s="78"/>
      <c r="O31" s="78" t="s">
        <v>477</v>
      </c>
      <c r="P31" s="78">
        <v>1</v>
      </c>
      <c r="Q31" s="78" t="s">
        <v>1656</v>
      </c>
      <c r="R31" s="78">
        <v>1</v>
      </c>
      <c r="S31" s="78"/>
      <c r="T31" s="78"/>
      <c r="U31" s="78"/>
      <c r="V31" s="78"/>
    </row>
    <row r="32" spans="1:22" ht="15">
      <c r="A32" s="78" t="s">
        <v>1617</v>
      </c>
      <c r="B32" s="78">
        <v>14</v>
      </c>
      <c r="C32" s="78" t="s">
        <v>1616</v>
      </c>
      <c r="D32" s="78">
        <v>14</v>
      </c>
      <c r="E32" s="78" t="s">
        <v>1626</v>
      </c>
      <c r="F32" s="78">
        <v>2</v>
      </c>
      <c r="G32" s="78" t="s">
        <v>1634</v>
      </c>
      <c r="H32" s="78">
        <v>1</v>
      </c>
      <c r="I32" s="78"/>
      <c r="J32" s="78"/>
      <c r="K32" s="78" t="s">
        <v>1642</v>
      </c>
      <c r="L32" s="78">
        <v>2</v>
      </c>
      <c r="M32" s="78"/>
      <c r="N32" s="78"/>
      <c r="O32" s="78"/>
      <c r="P32" s="78"/>
      <c r="Q32" s="78"/>
      <c r="R32" s="78"/>
      <c r="S32" s="78"/>
      <c r="T32" s="78"/>
      <c r="U32" s="78"/>
      <c r="V32" s="78"/>
    </row>
    <row r="33" spans="1:22" ht="15">
      <c r="A33" s="78" t="s">
        <v>1618</v>
      </c>
      <c r="B33" s="78">
        <v>7</v>
      </c>
      <c r="C33" s="78" t="s">
        <v>1619</v>
      </c>
      <c r="D33" s="78">
        <v>7</v>
      </c>
      <c r="E33" s="78" t="s">
        <v>1627</v>
      </c>
      <c r="F33" s="78">
        <v>1</v>
      </c>
      <c r="G33" s="78" t="s">
        <v>1635</v>
      </c>
      <c r="H33" s="78">
        <v>1</v>
      </c>
      <c r="I33" s="78"/>
      <c r="J33" s="78"/>
      <c r="K33" s="78" t="s">
        <v>1643</v>
      </c>
      <c r="L33" s="78">
        <v>2</v>
      </c>
      <c r="M33" s="78"/>
      <c r="N33" s="78"/>
      <c r="O33" s="78"/>
      <c r="P33" s="78"/>
      <c r="Q33" s="78"/>
      <c r="R33" s="78"/>
      <c r="S33" s="78"/>
      <c r="T33" s="78"/>
      <c r="U33" s="78"/>
      <c r="V33" s="78"/>
    </row>
    <row r="34" spans="1:22" ht="15">
      <c r="A34" s="78" t="s">
        <v>1619</v>
      </c>
      <c r="B34" s="78">
        <v>7</v>
      </c>
      <c r="C34" s="78" t="s">
        <v>1620</v>
      </c>
      <c r="D34" s="78">
        <v>7</v>
      </c>
      <c r="E34" s="78" t="s">
        <v>1628</v>
      </c>
      <c r="F34" s="78">
        <v>1</v>
      </c>
      <c r="G34" s="78" t="s">
        <v>1636</v>
      </c>
      <c r="H34" s="78">
        <v>1</v>
      </c>
      <c r="I34" s="78"/>
      <c r="J34" s="78"/>
      <c r="K34" s="78" t="s">
        <v>1644</v>
      </c>
      <c r="L34" s="78">
        <v>2</v>
      </c>
      <c r="M34" s="78"/>
      <c r="N34" s="78"/>
      <c r="O34" s="78"/>
      <c r="P34" s="78"/>
      <c r="Q34" s="78"/>
      <c r="R34" s="78"/>
      <c r="S34" s="78"/>
      <c r="T34" s="78"/>
      <c r="U34" s="78"/>
      <c r="V34" s="78"/>
    </row>
    <row r="35" spans="1:22" ht="15">
      <c r="A35" s="78" t="s">
        <v>1620</v>
      </c>
      <c r="B35" s="78">
        <v>7</v>
      </c>
      <c r="C35" s="78" t="s">
        <v>266</v>
      </c>
      <c r="D35" s="78">
        <v>7</v>
      </c>
      <c r="E35" s="78" t="s">
        <v>1629</v>
      </c>
      <c r="F35" s="78">
        <v>1</v>
      </c>
      <c r="G35" s="78" t="s">
        <v>1637</v>
      </c>
      <c r="H35" s="78">
        <v>1</v>
      </c>
      <c r="I35" s="78"/>
      <c r="J35" s="78"/>
      <c r="K35" s="78" t="s">
        <v>1645</v>
      </c>
      <c r="L35" s="78">
        <v>2</v>
      </c>
      <c r="M35" s="78"/>
      <c r="N35" s="78"/>
      <c r="O35" s="78"/>
      <c r="P35" s="78"/>
      <c r="Q35" s="78"/>
      <c r="R35" s="78"/>
      <c r="S35" s="78"/>
      <c r="T35" s="78"/>
      <c r="U35" s="78"/>
      <c r="V35" s="78"/>
    </row>
    <row r="36" spans="1:22" ht="15">
      <c r="A36" s="78" t="s">
        <v>266</v>
      </c>
      <c r="B36" s="78">
        <v>7</v>
      </c>
      <c r="C36" s="78" t="s">
        <v>1621</v>
      </c>
      <c r="D36" s="78">
        <v>7</v>
      </c>
      <c r="E36" s="78" t="s">
        <v>1630</v>
      </c>
      <c r="F36" s="78">
        <v>1</v>
      </c>
      <c r="G36" s="78"/>
      <c r="H36" s="78"/>
      <c r="I36" s="78"/>
      <c r="J36" s="78"/>
      <c r="K36" s="78" t="s">
        <v>1646</v>
      </c>
      <c r="L36" s="78">
        <v>1</v>
      </c>
      <c r="M36" s="78"/>
      <c r="N36" s="78"/>
      <c r="O36" s="78"/>
      <c r="P36" s="78"/>
      <c r="Q36" s="78"/>
      <c r="R36" s="78"/>
      <c r="S36" s="78"/>
      <c r="T36" s="78"/>
      <c r="U36" s="78"/>
      <c r="V36" s="78"/>
    </row>
    <row r="37" spans="1:22" ht="15">
      <c r="A37" s="78" t="s">
        <v>1621</v>
      </c>
      <c r="B37" s="78">
        <v>7</v>
      </c>
      <c r="C37" s="78" t="s">
        <v>1623</v>
      </c>
      <c r="D37" s="78">
        <v>7</v>
      </c>
      <c r="E37" s="78" t="s">
        <v>1631</v>
      </c>
      <c r="F37" s="78">
        <v>1</v>
      </c>
      <c r="G37" s="78"/>
      <c r="H37" s="78"/>
      <c r="I37" s="78"/>
      <c r="J37" s="78"/>
      <c r="K37" s="78" t="s">
        <v>1647</v>
      </c>
      <c r="L37" s="78">
        <v>1</v>
      </c>
      <c r="M37" s="78"/>
      <c r="N37" s="78"/>
      <c r="O37" s="78"/>
      <c r="P37" s="78"/>
      <c r="Q37" s="78"/>
      <c r="R37" s="78"/>
      <c r="S37" s="78"/>
      <c r="T37" s="78"/>
      <c r="U37" s="78"/>
      <c r="V37" s="78"/>
    </row>
    <row r="40" spans="1:22" ht="15" customHeight="1">
      <c r="A40" s="13" t="s">
        <v>1665</v>
      </c>
      <c r="B40" s="13" t="s">
        <v>1572</v>
      </c>
      <c r="C40" s="13" t="s">
        <v>1673</v>
      </c>
      <c r="D40" s="13" t="s">
        <v>1575</v>
      </c>
      <c r="E40" s="13" t="s">
        <v>1677</v>
      </c>
      <c r="F40" s="13" t="s">
        <v>1579</v>
      </c>
      <c r="G40" s="13" t="s">
        <v>1684</v>
      </c>
      <c r="H40" s="13" t="s">
        <v>1581</v>
      </c>
      <c r="I40" s="13" t="s">
        <v>1688</v>
      </c>
      <c r="J40" s="13" t="s">
        <v>1583</v>
      </c>
      <c r="K40" s="13" t="s">
        <v>1689</v>
      </c>
      <c r="L40" s="13" t="s">
        <v>1585</v>
      </c>
      <c r="M40" s="13" t="s">
        <v>1693</v>
      </c>
      <c r="N40" s="13" t="s">
        <v>1587</v>
      </c>
      <c r="O40" s="78" t="s">
        <v>1697</v>
      </c>
      <c r="P40" s="78" t="s">
        <v>1589</v>
      </c>
      <c r="Q40" s="78" t="s">
        <v>1698</v>
      </c>
      <c r="R40" s="78" t="s">
        <v>1591</v>
      </c>
      <c r="S40" s="13" t="s">
        <v>1699</v>
      </c>
      <c r="T40" s="13" t="s">
        <v>1593</v>
      </c>
      <c r="U40" s="78" t="s">
        <v>1700</v>
      </c>
      <c r="V40" s="78" t="s">
        <v>1594</v>
      </c>
    </row>
    <row r="41" spans="1:22" ht="15">
      <c r="A41" s="85" t="s">
        <v>1666</v>
      </c>
      <c r="B41" s="85">
        <v>143</v>
      </c>
      <c r="C41" s="85" t="s">
        <v>237</v>
      </c>
      <c r="D41" s="85">
        <v>46</v>
      </c>
      <c r="E41" s="85" t="s">
        <v>477</v>
      </c>
      <c r="F41" s="85">
        <v>54</v>
      </c>
      <c r="G41" s="85" t="s">
        <v>477</v>
      </c>
      <c r="H41" s="85">
        <v>12</v>
      </c>
      <c r="I41" s="85" t="s">
        <v>231</v>
      </c>
      <c r="J41" s="85">
        <v>12</v>
      </c>
      <c r="K41" s="85" t="s">
        <v>477</v>
      </c>
      <c r="L41" s="85">
        <v>10</v>
      </c>
      <c r="M41" s="85" t="s">
        <v>1694</v>
      </c>
      <c r="N41" s="85">
        <v>2</v>
      </c>
      <c r="O41" s="85"/>
      <c r="P41" s="85"/>
      <c r="Q41" s="85"/>
      <c r="R41" s="85"/>
      <c r="S41" s="85" t="s">
        <v>1615</v>
      </c>
      <c r="T41" s="85">
        <v>2</v>
      </c>
      <c r="U41" s="85"/>
      <c r="V41" s="85"/>
    </row>
    <row r="42" spans="1:22" ht="15">
      <c r="A42" s="85" t="s">
        <v>1667</v>
      </c>
      <c r="B42" s="85">
        <v>23</v>
      </c>
      <c r="C42" s="85" t="s">
        <v>477</v>
      </c>
      <c r="D42" s="85">
        <v>25</v>
      </c>
      <c r="E42" s="85" t="s">
        <v>1671</v>
      </c>
      <c r="F42" s="85">
        <v>31</v>
      </c>
      <c r="G42" s="85" t="s">
        <v>1672</v>
      </c>
      <c r="H42" s="85">
        <v>11</v>
      </c>
      <c r="I42" s="85" t="s">
        <v>237</v>
      </c>
      <c r="J42" s="85">
        <v>12</v>
      </c>
      <c r="K42" s="85" t="s">
        <v>237</v>
      </c>
      <c r="L42" s="85">
        <v>7</v>
      </c>
      <c r="M42" s="85" t="s">
        <v>1671</v>
      </c>
      <c r="N42" s="85">
        <v>2</v>
      </c>
      <c r="O42" s="85"/>
      <c r="P42" s="85"/>
      <c r="Q42" s="85"/>
      <c r="R42" s="85"/>
      <c r="S42" s="85" t="s">
        <v>477</v>
      </c>
      <c r="T42" s="85">
        <v>2</v>
      </c>
      <c r="U42" s="85"/>
      <c r="V42" s="85"/>
    </row>
    <row r="43" spans="1:22" ht="15">
      <c r="A43" s="85" t="s">
        <v>1668</v>
      </c>
      <c r="B43" s="85">
        <v>0</v>
      </c>
      <c r="C43" s="85" t="s">
        <v>1674</v>
      </c>
      <c r="D43" s="85">
        <v>22</v>
      </c>
      <c r="E43" s="85" t="s">
        <v>1672</v>
      </c>
      <c r="F43" s="85">
        <v>30</v>
      </c>
      <c r="G43" s="85" t="s">
        <v>237</v>
      </c>
      <c r="H43" s="85">
        <v>10</v>
      </c>
      <c r="I43" s="85" t="s">
        <v>1674</v>
      </c>
      <c r="J43" s="85">
        <v>6</v>
      </c>
      <c r="K43" s="85" t="s">
        <v>1690</v>
      </c>
      <c r="L43" s="85">
        <v>5</v>
      </c>
      <c r="M43" s="85" t="s">
        <v>1672</v>
      </c>
      <c r="N43" s="85">
        <v>2</v>
      </c>
      <c r="O43" s="85"/>
      <c r="P43" s="85"/>
      <c r="Q43" s="85"/>
      <c r="R43" s="85"/>
      <c r="S43" s="85" t="s">
        <v>1671</v>
      </c>
      <c r="T43" s="85">
        <v>2</v>
      </c>
      <c r="U43" s="85"/>
      <c r="V43" s="85"/>
    </row>
    <row r="44" spans="1:22" ht="15">
      <c r="A44" s="85" t="s">
        <v>1669</v>
      </c>
      <c r="B44" s="85">
        <v>2839</v>
      </c>
      <c r="C44" s="85" t="s">
        <v>231</v>
      </c>
      <c r="D44" s="85">
        <v>21</v>
      </c>
      <c r="E44" s="85" t="s">
        <v>1678</v>
      </c>
      <c r="F44" s="85">
        <v>17</v>
      </c>
      <c r="G44" s="85" t="s">
        <v>1671</v>
      </c>
      <c r="H44" s="85">
        <v>9</v>
      </c>
      <c r="I44" s="85" t="s">
        <v>225</v>
      </c>
      <c r="J44" s="85">
        <v>6</v>
      </c>
      <c r="K44" s="85" t="s">
        <v>1644</v>
      </c>
      <c r="L44" s="85">
        <v>5</v>
      </c>
      <c r="M44" s="85" t="s">
        <v>1685</v>
      </c>
      <c r="N44" s="85">
        <v>2</v>
      </c>
      <c r="O44" s="85"/>
      <c r="P44" s="85"/>
      <c r="Q44" s="85"/>
      <c r="R44" s="85"/>
      <c r="S44" s="85" t="s">
        <v>1672</v>
      </c>
      <c r="T44" s="85">
        <v>2</v>
      </c>
      <c r="U44" s="85"/>
      <c r="V44" s="85"/>
    </row>
    <row r="45" spans="1:22" ht="15">
      <c r="A45" s="85" t="s">
        <v>1670</v>
      </c>
      <c r="B45" s="85">
        <v>3005</v>
      </c>
      <c r="C45" s="85" t="s">
        <v>1675</v>
      </c>
      <c r="D45" s="85">
        <v>21</v>
      </c>
      <c r="E45" s="85" t="s">
        <v>1615</v>
      </c>
      <c r="F45" s="85">
        <v>16</v>
      </c>
      <c r="G45" s="85" t="s">
        <v>1685</v>
      </c>
      <c r="H45" s="85">
        <v>4</v>
      </c>
      <c r="I45" s="85" t="s">
        <v>243</v>
      </c>
      <c r="J45" s="85">
        <v>6</v>
      </c>
      <c r="K45" s="85" t="s">
        <v>248</v>
      </c>
      <c r="L45" s="85">
        <v>4</v>
      </c>
      <c r="M45" s="85" t="s">
        <v>1695</v>
      </c>
      <c r="N45" s="85">
        <v>2</v>
      </c>
      <c r="O45" s="85"/>
      <c r="P45" s="85"/>
      <c r="Q45" s="85"/>
      <c r="R45" s="85"/>
      <c r="S45" s="85"/>
      <c r="T45" s="85"/>
      <c r="U45" s="85"/>
      <c r="V45" s="85"/>
    </row>
    <row r="46" spans="1:22" ht="15">
      <c r="A46" s="85" t="s">
        <v>477</v>
      </c>
      <c r="B46" s="85">
        <v>108</v>
      </c>
      <c r="C46" s="85" t="s">
        <v>1676</v>
      </c>
      <c r="D46" s="85">
        <v>21</v>
      </c>
      <c r="E46" s="85" t="s">
        <v>1679</v>
      </c>
      <c r="F46" s="85">
        <v>15</v>
      </c>
      <c r="G46" s="85" t="s">
        <v>1680</v>
      </c>
      <c r="H46" s="85">
        <v>3</v>
      </c>
      <c r="I46" s="85" t="s">
        <v>291</v>
      </c>
      <c r="J46" s="85">
        <v>3</v>
      </c>
      <c r="K46" s="85" t="s">
        <v>1671</v>
      </c>
      <c r="L46" s="85">
        <v>4</v>
      </c>
      <c r="M46" s="85" t="s">
        <v>477</v>
      </c>
      <c r="N46" s="85">
        <v>2</v>
      </c>
      <c r="O46" s="85"/>
      <c r="P46" s="85"/>
      <c r="Q46" s="85"/>
      <c r="R46" s="85"/>
      <c r="S46" s="85"/>
      <c r="T46" s="85"/>
      <c r="U46" s="85"/>
      <c r="V46" s="85"/>
    </row>
    <row r="47" spans="1:22" ht="15">
      <c r="A47" s="85" t="s">
        <v>237</v>
      </c>
      <c r="B47" s="85">
        <v>83</v>
      </c>
      <c r="C47" s="85" t="s">
        <v>1615</v>
      </c>
      <c r="D47" s="85">
        <v>16</v>
      </c>
      <c r="E47" s="85" t="s">
        <v>1680</v>
      </c>
      <c r="F47" s="85">
        <v>10</v>
      </c>
      <c r="G47" s="85" t="s">
        <v>1615</v>
      </c>
      <c r="H47" s="85">
        <v>3</v>
      </c>
      <c r="I47" s="85" t="s">
        <v>290</v>
      </c>
      <c r="J47" s="85">
        <v>3</v>
      </c>
      <c r="K47" s="85" t="s">
        <v>1615</v>
      </c>
      <c r="L47" s="85">
        <v>4</v>
      </c>
      <c r="M47" s="85" t="s">
        <v>254</v>
      </c>
      <c r="N47" s="85">
        <v>2</v>
      </c>
      <c r="O47" s="85"/>
      <c r="P47" s="85"/>
      <c r="Q47" s="85"/>
      <c r="R47" s="85"/>
      <c r="S47" s="85"/>
      <c r="T47" s="85"/>
      <c r="U47" s="85"/>
      <c r="V47" s="85"/>
    </row>
    <row r="48" spans="1:22" ht="15">
      <c r="A48" s="85" t="s">
        <v>1671</v>
      </c>
      <c r="B48" s="85">
        <v>50</v>
      </c>
      <c r="C48" s="85" t="s">
        <v>225</v>
      </c>
      <c r="D48" s="85">
        <v>15</v>
      </c>
      <c r="E48" s="85" t="s">
        <v>1681</v>
      </c>
      <c r="F48" s="85">
        <v>9</v>
      </c>
      <c r="G48" s="85" t="s">
        <v>1678</v>
      </c>
      <c r="H48" s="85">
        <v>2</v>
      </c>
      <c r="I48" s="85" t="s">
        <v>289</v>
      </c>
      <c r="J48" s="85">
        <v>3</v>
      </c>
      <c r="K48" s="85" t="s">
        <v>1691</v>
      </c>
      <c r="L48" s="85">
        <v>4</v>
      </c>
      <c r="M48" s="85" t="s">
        <v>1696</v>
      </c>
      <c r="N48" s="85">
        <v>2</v>
      </c>
      <c r="O48" s="85"/>
      <c r="P48" s="85"/>
      <c r="Q48" s="85"/>
      <c r="R48" s="85"/>
      <c r="S48" s="85"/>
      <c r="T48" s="85"/>
      <c r="U48" s="85"/>
      <c r="V48" s="85"/>
    </row>
    <row r="49" spans="1:22" ht="15">
      <c r="A49" s="85" t="s">
        <v>1672</v>
      </c>
      <c r="B49" s="85">
        <v>50</v>
      </c>
      <c r="C49" s="85" t="s">
        <v>243</v>
      </c>
      <c r="D49" s="85">
        <v>14</v>
      </c>
      <c r="E49" s="85" t="s">
        <v>1682</v>
      </c>
      <c r="F49" s="85">
        <v>9</v>
      </c>
      <c r="G49" s="85" t="s">
        <v>1686</v>
      </c>
      <c r="H49" s="85">
        <v>2</v>
      </c>
      <c r="I49" s="85" t="s">
        <v>245</v>
      </c>
      <c r="J49" s="85">
        <v>3</v>
      </c>
      <c r="K49" s="85" t="s">
        <v>224</v>
      </c>
      <c r="L49" s="85">
        <v>3</v>
      </c>
      <c r="M49" s="85"/>
      <c r="N49" s="85"/>
      <c r="O49" s="85"/>
      <c r="P49" s="85"/>
      <c r="Q49" s="85"/>
      <c r="R49" s="85"/>
      <c r="S49" s="85"/>
      <c r="T49" s="85"/>
      <c r="U49" s="85"/>
      <c r="V49" s="85"/>
    </row>
    <row r="50" spans="1:22" ht="15">
      <c r="A50" s="85" t="s">
        <v>1615</v>
      </c>
      <c r="B50" s="85">
        <v>41</v>
      </c>
      <c r="C50" s="85" t="s">
        <v>227</v>
      </c>
      <c r="D50" s="85">
        <v>14</v>
      </c>
      <c r="E50" s="85" t="s">
        <v>1683</v>
      </c>
      <c r="F50" s="85">
        <v>8</v>
      </c>
      <c r="G50" s="85" t="s">
        <v>1687</v>
      </c>
      <c r="H50" s="85">
        <v>2</v>
      </c>
      <c r="I50" s="85" t="s">
        <v>244</v>
      </c>
      <c r="J50" s="85">
        <v>3</v>
      </c>
      <c r="K50" s="85" t="s">
        <v>1692</v>
      </c>
      <c r="L50" s="85">
        <v>3</v>
      </c>
      <c r="M50" s="85"/>
      <c r="N50" s="85"/>
      <c r="O50" s="85"/>
      <c r="P50" s="85"/>
      <c r="Q50" s="85"/>
      <c r="R50" s="85"/>
      <c r="S50" s="85"/>
      <c r="T50" s="85"/>
      <c r="U50" s="85"/>
      <c r="V50" s="85"/>
    </row>
    <row r="53" spans="1:22" ht="15" customHeight="1">
      <c r="A53" s="13" t="s">
        <v>1709</v>
      </c>
      <c r="B53" s="13" t="s">
        <v>1572</v>
      </c>
      <c r="C53" s="13" t="s">
        <v>1720</v>
      </c>
      <c r="D53" s="13" t="s">
        <v>1575</v>
      </c>
      <c r="E53" s="13" t="s">
        <v>1724</v>
      </c>
      <c r="F53" s="13" t="s">
        <v>1579</v>
      </c>
      <c r="G53" s="13" t="s">
        <v>1733</v>
      </c>
      <c r="H53" s="13" t="s">
        <v>1581</v>
      </c>
      <c r="I53" s="13" t="s">
        <v>1735</v>
      </c>
      <c r="J53" s="13" t="s">
        <v>1583</v>
      </c>
      <c r="K53" s="13" t="s">
        <v>1741</v>
      </c>
      <c r="L53" s="13" t="s">
        <v>1585</v>
      </c>
      <c r="M53" s="13" t="s">
        <v>1752</v>
      </c>
      <c r="N53" s="13" t="s">
        <v>1587</v>
      </c>
      <c r="O53" s="78" t="s">
        <v>1754</v>
      </c>
      <c r="P53" s="78" t="s">
        <v>1589</v>
      </c>
      <c r="Q53" s="78" t="s">
        <v>1755</v>
      </c>
      <c r="R53" s="78" t="s">
        <v>1591</v>
      </c>
      <c r="S53" s="13" t="s">
        <v>1756</v>
      </c>
      <c r="T53" s="13" t="s">
        <v>1593</v>
      </c>
      <c r="U53" s="78" t="s">
        <v>1757</v>
      </c>
      <c r="V53" s="78" t="s">
        <v>1594</v>
      </c>
    </row>
    <row r="54" spans="1:22" ht="15">
      <c r="A54" s="85" t="s">
        <v>1710</v>
      </c>
      <c r="B54" s="85">
        <v>24</v>
      </c>
      <c r="C54" s="85" t="s">
        <v>1713</v>
      </c>
      <c r="D54" s="85">
        <v>21</v>
      </c>
      <c r="E54" s="85" t="s">
        <v>1711</v>
      </c>
      <c r="F54" s="85">
        <v>14</v>
      </c>
      <c r="G54" s="85" t="s">
        <v>1710</v>
      </c>
      <c r="H54" s="85">
        <v>6</v>
      </c>
      <c r="I54" s="85" t="s">
        <v>1736</v>
      </c>
      <c r="J54" s="85">
        <v>6</v>
      </c>
      <c r="K54" s="85" t="s">
        <v>1742</v>
      </c>
      <c r="L54" s="85">
        <v>3</v>
      </c>
      <c r="M54" s="85" t="s">
        <v>1710</v>
      </c>
      <c r="N54" s="85">
        <v>2</v>
      </c>
      <c r="O54" s="85"/>
      <c r="P54" s="85"/>
      <c r="Q54" s="85"/>
      <c r="R54" s="85"/>
      <c r="S54" s="85" t="s">
        <v>1710</v>
      </c>
      <c r="T54" s="85">
        <v>2</v>
      </c>
      <c r="U54" s="85"/>
      <c r="V54" s="85"/>
    </row>
    <row r="55" spans="1:22" ht="15">
      <c r="A55" s="85" t="s">
        <v>1711</v>
      </c>
      <c r="B55" s="85">
        <v>22</v>
      </c>
      <c r="C55" s="85" t="s">
        <v>1717</v>
      </c>
      <c r="D55" s="85">
        <v>16</v>
      </c>
      <c r="E55" s="85" t="s">
        <v>1710</v>
      </c>
      <c r="F55" s="85">
        <v>12</v>
      </c>
      <c r="G55" s="85" t="s">
        <v>1711</v>
      </c>
      <c r="H55" s="85">
        <v>3</v>
      </c>
      <c r="I55" s="85" t="s">
        <v>1714</v>
      </c>
      <c r="J55" s="85">
        <v>6</v>
      </c>
      <c r="K55" s="85" t="s">
        <v>1743</v>
      </c>
      <c r="L55" s="85">
        <v>3</v>
      </c>
      <c r="M55" s="85" t="s">
        <v>1753</v>
      </c>
      <c r="N55" s="85">
        <v>2</v>
      </c>
      <c r="O55" s="85"/>
      <c r="P55" s="85"/>
      <c r="Q55" s="85"/>
      <c r="R55" s="85"/>
      <c r="S55" s="85"/>
      <c r="T55" s="85"/>
      <c r="U55" s="85"/>
      <c r="V55" s="85"/>
    </row>
    <row r="56" spans="1:22" ht="15">
      <c r="A56" s="85" t="s">
        <v>1712</v>
      </c>
      <c r="B56" s="85">
        <v>21</v>
      </c>
      <c r="C56" s="85" t="s">
        <v>1712</v>
      </c>
      <c r="D56" s="85">
        <v>15</v>
      </c>
      <c r="E56" s="85" t="s">
        <v>1725</v>
      </c>
      <c r="F56" s="85">
        <v>5</v>
      </c>
      <c r="G56" s="85" t="s">
        <v>1734</v>
      </c>
      <c r="H56" s="85">
        <v>2</v>
      </c>
      <c r="I56" s="85" t="s">
        <v>1712</v>
      </c>
      <c r="J56" s="85">
        <v>6</v>
      </c>
      <c r="K56" s="85" t="s">
        <v>1744</v>
      </c>
      <c r="L56" s="85">
        <v>3</v>
      </c>
      <c r="M56" s="85"/>
      <c r="N56" s="85"/>
      <c r="O56" s="85"/>
      <c r="P56" s="85"/>
      <c r="Q56" s="85"/>
      <c r="R56" s="85"/>
      <c r="S56" s="85"/>
      <c r="T56" s="85"/>
      <c r="U56" s="85"/>
      <c r="V56" s="85"/>
    </row>
    <row r="57" spans="1:22" ht="15">
      <c r="A57" s="85" t="s">
        <v>1713</v>
      </c>
      <c r="B57" s="85">
        <v>21</v>
      </c>
      <c r="C57" s="85" t="s">
        <v>1714</v>
      </c>
      <c r="D57" s="85">
        <v>14</v>
      </c>
      <c r="E57" s="85" t="s">
        <v>1726</v>
      </c>
      <c r="F57" s="85">
        <v>5</v>
      </c>
      <c r="G57" s="85" t="s">
        <v>1728</v>
      </c>
      <c r="H57" s="85">
        <v>2</v>
      </c>
      <c r="I57" s="85" t="s">
        <v>1715</v>
      </c>
      <c r="J57" s="85">
        <v>6</v>
      </c>
      <c r="K57" s="85" t="s">
        <v>1745</v>
      </c>
      <c r="L57" s="85">
        <v>3</v>
      </c>
      <c r="M57" s="85"/>
      <c r="N57" s="85"/>
      <c r="O57" s="85"/>
      <c r="P57" s="85"/>
      <c r="Q57" s="85"/>
      <c r="R57" s="85"/>
      <c r="S57" s="85"/>
      <c r="T57" s="85"/>
      <c r="U57" s="85"/>
      <c r="V57" s="85"/>
    </row>
    <row r="58" spans="1:22" ht="15">
      <c r="A58" s="85" t="s">
        <v>1714</v>
      </c>
      <c r="B58" s="85">
        <v>20</v>
      </c>
      <c r="C58" s="85" t="s">
        <v>1715</v>
      </c>
      <c r="D58" s="85">
        <v>14</v>
      </c>
      <c r="E58" s="85" t="s">
        <v>1727</v>
      </c>
      <c r="F58" s="85">
        <v>5</v>
      </c>
      <c r="G58" s="85"/>
      <c r="H58" s="85"/>
      <c r="I58" s="85" t="s">
        <v>1716</v>
      </c>
      <c r="J58" s="85">
        <v>6</v>
      </c>
      <c r="K58" s="85" t="s">
        <v>1746</v>
      </c>
      <c r="L58" s="85">
        <v>3</v>
      </c>
      <c r="M58" s="85"/>
      <c r="N58" s="85"/>
      <c r="O58" s="85"/>
      <c r="P58" s="85"/>
      <c r="Q58" s="85"/>
      <c r="R58" s="85"/>
      <c r="S58" s="85"/>
      <c r="T58" s="85"/>
      <c r="U58" s="85"/>
      <c r="V58" s="85"/>
    </row>
    <row r="59" spans="1:22" ht="15">
      <c r="A59" s="85" t="s">
        <v>1715</v>
      </c>
      <c r="B59" s="85">
        <v>20</v>
      </c>
      <c r="C59" s="85" t="s">
        <v>1718</v>
      </c>
      <c r="D59" s="85">
        <v>14</v>
      </c>
      <c r="E59" s="85" t="s">
        <v>1728</v>
      </c>
      <c r="F59" s="85">
        <v>4</v>
      </c>
      <c r="G59" s="85"/>
      <c r="H59" s="85"/>
      <c r="I59" s="85" t="s">
        <v>1737</v>
      </c>
      <c r="J59" s="85">
        <v>3</v>
      </c>
      <c r="K59" s="85" t="s">
        <v>1747</v>
      </c>
      <c r="L59" s="85">
        <v>3</v>
      </c>
      <c r="M59" s="85"/>
      <c r="N59" s="85"/>
      <c r="O59" s="85"/>
      <c r="P59" s="85"/>
      <c r="Q59" s="85"/>
      <c r="R59" s="85"/>
      <c r="S59" s="85"/>
      <c r="T59" s="85"/>
      <c r="U59" s="85"/>
      <c r="V59" s="85"/>
    </row>
    <row r="60" spans="1:22" ht="15">
      <c r="A60" s="85" t="s">
        <v>1716</v>
      </c>
      <c r="B60" s="85">
        <v>16</v>
      </c>
      <c r="C60" s="85" t="s">
        <v>1721</v>
      </c>
      <c r="D60" s="85">
        <v>12</v>
      </c>
      <c r="E60" s="85" t="s">
        <v>1729</v>
      </c>
      <c r="F60" s="85">
        <v>4</v>
      </c>
      <c r="G60" s="85"/>
      <c r="H60" s="85"/>
      <c r="I60" s="85" t="s">
        <v>1738</v>
      </c>
      <c r="J60" s="85">
        <v>3</v>
      </c>
      <c r="K60" s="85" t="s">
        <v>1748</v>
      </c>
      <c r="L60" s="85">
        <v>2</v>
      </c>
      <c r="M60" s="85"/>
      <c r="N60" s="85"/>
      <c r="O60" s="85"/>
      <c r="P60" s="85"/>
      <c r="Q60" s="85"/>
      <c r="R60" s="85"/>
      <c r="S60" s="85"/>
      <c r="T60" s="85"/>
      <c r="U60" s="85"/>
      <c r="V60" s="85"/>
    </row>
    <row r="61" spans="1:22" ht="15">
      <c r="A61" s="85" t="s">
        <v>1717</v>
      </c>
      <c r="B61" s="85">
        <v>16</v>
      </c>
      <c r="C61" s="85" t="s">
        <v>1722</v>
      </c>
      <c r="D61" s="85">
        <v>12</v>
      </c>
      <c r="E61" s="85" t="s">
        <v>1730</v>
      </c>
      <c r="F61" s="85">
        <v>4</v>
      </c>
      <c r="G61" s="85"/>
      <c r="H61" s="85"/>
      <c r="I61" s="85" t="s">
        <v>1739</v>
      </c>
      <c r="J61" s="85">
        <v>3</v>
      </c>
      <c r="K61" s="85" t="s">
        <v>1749</v>
      </c>
      <c r="L61" s="85">
        <v>2</v>
      </c>
      <c r="M61" s="85"/>
      <c r="N61" s="85"/>
      <c r="O61" s="85"/>
      <c r="P61" s="85"/>
      <c r="Q61" s="85"/>
      <c r="R61" s="85"/>
      <c r="S61" s="85"/>
      <c r="T61" s="85"/>
      <c r="U61" s="85"/>
      <c r="V61" s="85"/>
    </row>
    <row r="62" spans="1:22" ht="15">
      <c r="A62" s="85" t="s">
        <v>1718</v>
      </c>
      <c r="B62" s="85">
        <v>15</v>
      </c>
      <c r="C62" s="85" t="s">
        <v>1723</v>
      </c>
      <c r="D62" s="85">
        <v>12</v>
      </c>
      <c r="E62" s="85" t="s">
        <v>1731</v>
      </c>
      <c r="F62" s="85">
        <v>4</v>
      </c>
      <c r="G62" s="85"/>
      <c r="H62" s="85"/>
      <c r="I62" s="85" t="s">
        <v>1740</v>
      </c>
      <c r="J62" s="85">
        <v>3</v>
      </c>
      <c r="K62" s="85" t="s">
        <v>1750</v>
      </c>
      <c r="L62" s="85">
        <v>2</v>
      </c>
      <c r="M62" s="85"/>
      <c r="N62" s="85"/>
      <c r="O62" s="85"/>
      <c r="P62" s="85"/>
      <c r="Q62" s="85"/>
      <c r="R62" s="85"/>
      <c r="S62" s="85"/>
      <c r="T62" s="85"/>
      <c r="U62" s="85"/>
      <c r="V62" s="85"/>
    </row>
    <row r="63" spans="1:22" ht="15">
      <c r="A63" s="85" t="s">
        <v>1719</v>
      </c>
      <c r="B63" s="85">
        <v>14</v>
      </c>
      <c r="C63" s="85" t="s">
        <v>1719</v>
      </c>
      <c r="D63" s="85">
        <v>11</v>
      </c>
      <c r="E63" s="85" t="s">
        <v>1732</v>
      </c>
      <c r="F63" s="85">
        <v>3</v>
      </c>
      <c r="G63" s="85"/>
      <c r="H63" s="85"/>
      <c r="I63" s="85" t="s">
        <v>1719</v>
      </c>
      <c r="J63" s="85">
        <v>3</v>
      </c>
      <c r="K63" s="85" t="s">
        <v>1751</v>
      </c>
      <c r="L63" s="85">
        <v>2</v>
      </c>
      <c r="M63" s="85"/>
      <c r="N63" s="85"/>
      <c r="O63" s="85"/>
      <c r="P63" s="85"/>
      <c r="Q63" s="85"/>
      <c r="R63" s="85"/>
      <c r="S63" s="85"/>
      <c r="T63" s="85"/>
      <c r="U63" s="85"/>
      <c r="V63" s="85"/>
    </row>
    <row r="66" spans="1:22" ht="15" customHeight="1">
      <c r="A66" s="13" t="s">
        <v>1765</v>
      </c>
      <c r="B66" s="13" t="s">
        <v>1572</v>
      </c>
      <c r="C66" s="13" t="s">
        <v>1767</v>
      </c>
      <c r="D66" s="13" t="s">
        <v>1575</v>
      </c>
      <c r="E66" s="78" t="s">
        <v>1768</v>
      </c>
      <c r="F66" s="78" t="s">
        <v>1579</v>
      </c>
      <c r="G66" s="13" t="s">
        <v>1771</v>
      </c>
      <c r="H66" s="13" t="s">
        <v>1581</v>
      </c>
      <c r="I66" s="78" t="s">
        <v>1773</v>
      </c>
      <c r="J66" s="78" t="s">
        <v>1583</v>
      </c>
      <c r="K66" s="13" t="s">
        <v>1775</v>
      </c>
      <c r="L66" s="13" t="s">
        <v>1585</v>
      </c>
      <c r="M66" s="78" t="s">
        <v>1778</v>
      </c>
      <c r="N66" s="78" t="s">
        <v>1587</v>
      </c>
      <c r="O66" s="78" t="s">
        <v>1781</v>
      </c>
      <c r="P66" s="78" t="s">
        <v>1589</v>
      </c>
      <c r="Q66" s="78" t="s">
        <v>1783</v>
      </c>
      <c r="R66" s="78" t="s">
        <v>1591</v>
      </c>
      <c r="S66" s="13" t="s">
        <v>1785</v>
      </c>
      <c r="T66" s="13" t="s">
        <v>1593</v>
      </c>
      <c r="U66" s="78" t="s">
        <v>1787</v>
      </c>
      <c r="V66" s="78" t="s">
        <v>1594</v>
      </c>
    </row>
    <row r="67" spans="1:22" ht="15">
      <c r="A67" s="78" t="s">
        <v>270</v>
      </c>
      <c r="B67" s="78">
        <v>1</v>
      </c>
      <c r="C67" s="78" t="s">
        <v>231</v>
      </c>
      <c r="D67" s="78">
        <v>1</v>
      </c>
      <c r="E67" s="78"/>
      <c r="F67" s="78"/>
      <c r="G67" s="78" t="s">
        <v>230</v>
      </c>
      <c r="H67" s="78">
        <v>1</v>
      </c>
      <c r="I67" s="78"/>
      <c r="J67" s="78"/>
      <c r="K67" s="78" t="s">
        <v>226</v>
      </c>
      <c r="L67" s="78">
        <v>1</v>
      </c>
      <c r="M67" s="78"/>
      <c r="N67" s="78"/>
      <c r="O67" s="78"/>
      <c r="P67" s="78"/>
      <c r="Q67" s="78"/>
      <c r="R67" s="78"/>
      <c r="S67" s="78" t="s">
        <v>212</v>
      </c>
      <c r="T67" s="78">
        <v>1</v>
      </c>
      <c r="U67" s="78"/>
      <c r="V67" s="78"/>
    </row>
    <row r="68" spans="1:22" ht="15">
      <c r="A68" s="78" t="s">
        <v>275</v>
      </c>
      <c r="B68" s="78">
        <v>1</v>
      </c>
      <c r="C68" s="78" t="s">
        <v>279</v>
      </c>
      <c r="D68" s="78">
        <v>1</v>
      </c>
      <c r="E68" s="78"/>
      <c r="F68" s="78"/>
      <c r="G68" s="78" t="s">
        <v>237</v>
      </c>
      <c r="H68" s="78">
        <v>1</v>
      </c>
      <c r="I68" s="78"/>
      <c r="J68" s="78"/>
      <c r="K68" s="78"/>
      <c r="L68" s="78"/>
      <c r="M68" s="78"/>
      <c r="N68" s="78"/>
      <c r="O68" s="78"/>
      <c r="P68" s="78"/>
      <c r="Q68" s="78"/>
      <c r="R68" s="78"/>
      <c r="S68" s="78"/>
      <c r="T68" s="78"/>
      <c r="U68" s="78"/>
      <c r="V68" s="78"/>
    </row>
    <row r="69" spans="1:22" ht="15">
      <c r="A69" s="78" t="s">
        <v>261</v>
      </c>
      <c r="B69" s="78">
        <v>1</v>
      </c>
      <c r="C69" s="78" t="s">
        <v>261</v>
      </c>
      <c r="D69" s="78">
        <v>1</v>
      </c>
      <c r="E69" s="78"/>
      <c r="F69" s="78"/>
      <c r="G69" s="78" t="s">
        <v>250</v>
      </c>
      <c r="H69" s="78">
        <v>1</v>
      </c>
      <c r="I69" s="78"/>
      <c r="J69" s="78"/>
      <c r="K69" s="78"/>
      <c r="L69" s="78"/>
      <c r="M69" s="78"/>
      <c r="N69" s="78"/>
      <c r="O69" s="78"/>
      <c r="P69" s="78"/>
      <c r="Q69" s="78"/>
      <c r="R69" s="78"/>
      <c r="S69" s="78"/>
      <c r="T69" s="78"/>
      <c r="U69" s="78"/>
      <c r="V69" s="78"/>
    </row>
    <row r="70" spans="1:22" ht="15">
      <c r="A70" s="78" t="s">
        <v>279</v>
      </c>
      <c r="B70" s="78">
        <v>1</v>
      </c>
      <c r="C70" s="78" t="s">
        <v>275</v>
      </c>
      <c r="D70" s="78">
        <v>1</v>
      </c>
      <c r="E70" s="78"/>
      <c r="F70" s="78"/>
      <c r="G70" s="78" t="s">
        <v>228</v>
      </c>
      <c r="H70" s="78">
        <v>1</v>
      </c>
      <c r="I70" s="78"/>
      <c r="J70" s="78"/>
      <c r="K70" s="78"/>
      <c r="L70" s="78"/>
      <c r="M70" s="78"/>
      <c r="N70" s="78"/>
      <c r="O70" s="78"/>
      <c r="P70" s="78"/>
      <c r="Q70" s="78"/>
      <c r="R70" s="78"/>
      <c r="S70" s="78"/>
      <c r="T70" s="78"/>
      <c r="U70" s="78"/>
      <c r="V70" s="78"/>
    </row>
    <row r="71" spans="1:22" ht="15">
      <c r="A71" s="78" t="s">
        <v>230</v>
      </c>
      <c r="B71" s="78">
        <v>1</v>
      </c>
      <c r="C71" s="78" t="s">
        <v>270</v>
      </c>
      <c r="D71" s="78">
        <v>1</v>
      </c>
      <c r="E71" s="78"/>
      <c r="F71" s="78"/>
      <c r="G71" s="78" t="s">
        <v>229</v>
      </c>
      <c r="H71" s="78">
        <v>1</v>
      </c>
      <c r="I71" s="78"/>
      <c r="J71" s="78"/>
      <c r="K71" s="78"/>
      <c r="L71" s="78"/>
      <c r="M71" s="78"/>
      <c r="N71" s="78"/>
      <c r="O71" s="78"/>
      <c r="P71" s="78"/>
      <c r="Q71" s="78"/>
      <c r="R71" s="78"/>
      <c r="S71" s="78"/>
      <c r="T71" s="78"/>
      <c r="U71" s="78"/>
      <c r="V71" s="78"/>
    </row>
    <row r="72" spans="1:22" ht="15">
      <c r="A72" s="78" t="s">
        <v>229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250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226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1766</v>
      </c>
      <c r="B79" s="13" t="s">
        <v>1572</v>
      </c>
      <c r="C79" s="13" t="s">
        <v>1769</v>
      </c>
      <c r="D79" s="13" t="s">
        <v>1575</v>
      </c>
      <c r="E79" s="13" t="s">
        <v>1770</v>
      </c>
      <c r="F79" s="13" t="s">
        <v>1579</v>
      </c>
      <c r="G79" s="13" t="s">
        <v>1772</v>
      </c>
      <c r="H79" s="13" t="s">
        <v>1581</v>
      </c>
      <c r="I79" s="13" t="s">
        <v>1774</v>
      </c>
      <c r="J79" s="13" t="s">
        <v>1583</v>
      </c>
      <c r="K79" s="13" t="s">
        <v>1777</v>
      </c>
      <c r="L79" s="13" t="s">
        <v>1585</v>
      </c>
      <c r="M79" s="13" t="s">
        <v>1780</v>
      </c>
      <c r="N79" s="13" t="s">
        <v>1587</v>
      </c>
      <c r="O79" s="13" t="s">
        <v>1782</v>
      </c>
      <c r="P79" s="13" t="s">
        <v>1589</v>
      </c>
      <c r="Q79" s="13" t="s">
        <v>1784</v>
      </c>
      <c r="R79" s="13" t="s">
        <v>1591</v>
      </c>
      <c r="S79" s="78" t="s">
        <v>1786</v>
      </c>
      <c r="T79" s="78" t="s">
        <v>1593</v>
      </c>
      <c r="U79" s="78" t="s">
        <v>1788</v>
      </c>
      <c r="V79" s="78" t="s">
        <v>1594</v>
      </c>
    </row>
    <row r="80" spans="1:22" ht="15">
      <c r="A80" s="78" t="s">
        <v>237</v>
      </c>
      <c r="B80" s="78">
        <v>45</v>
      </c>
      <c r="C80" s="78" t="s">
        <v>231</v>
      </c>
      <c r="D80" s="78">
        <v>20</v>
      </c>
      <c r="E80" s="78" t="s">
        <v>237</v>
      </c>
      <c r="F80" s="78">
        <v>7</v>
      </c>
      <c r="G80" s="78" t="s">
        <v>237</v>
      </c>
      <c r="H80" s="78">
        <v>8</v>
      </c>
      <c r="I80" s="78" t="s">
        <v>231</v>
      </c>
      <c r="J80" s="78">
        <v>6</v>
      </c>
      <c r="K80" s="78" t="s">
        <v>237</v>
      </c>
      <c r="L80" s="78">
        <v>7</v>
      </c>
      <c r="M80" s="78" t="s">
        <v>255</v>
      </c>
      <c r="N80" s="78">
        <v>1</v>
      </c>
      <c r="O80" s="78" t="s">
        <v>246</v>
      </c>
      <c r="P80" s="78">
        <v>1</v>
      </c>
      <c r="Q80" s="78" t="s">
        <v>238</v>
      </c>
      <c r="R80" s="78">
        <v>1</v>
      </c>
      <c r="S80" s="78"/>
      <c r="T80" s="78"/>
      <c r="U80" s="78"/>
      <c r="V80" s="78"/>
    </row>
    <row r="81" spans="1:22" ht="15">
      <c r="A81" s="78" t="s">
        <v>231</v>
      </c>
      <c r="B81" s="78">
        <v>27</v>
      </c>
      <c r="C81" s="78" t="s">
        <v>237</v>
      </c>
      <c r="D81" s="78">
        <v>17</v>
      </c>
      <c r="E81" s="78" t="s">
        <v>225</v>
      </c>
      <c r="F81" s="78">
        <v>2</v>
      </c>
      <c r="G81" s="78" t="s">
        <v>253</v>
      </c>
      <c r="H81" s="78">
        <v>2</v>
      </c>
      <c r="I81" s="78" t="s">
        <v>237</v>
      </c>
      <c r="J81" s="78">
        <v>6</v>
      </c>
      <c r="K81" s="78" t="s">
        <v>224</v>
      </c>
      <c r="L81" s="78">
        <v>3</v>
      </c>
      <c r="M81" s="78" t="s">
        <v>242</v>
      </c>
      <c r="N81" s="78">
        <v>1</v>
      </c>
      <c r="O81" s="78"/>
      <c r="P81" s="78"/>
      <c r="Q81" s="78"/>
      <c r="R81" s="78"/>
      <c r="S81" s="78"/>
      <c r="T81" s="78"/>
      <c r="U81" s="78"/>
      <c r="V81" s="78"/>
    </row>
    <row r="82" spans="1:22" ht="15">
      <c r="A82" s="78" t="s">
        <v>225</v>
      </c>
      <c r="B82" s="78">
        <v>26</v>
      </c>
      <c r="C82" s="78" t="s">
        <v>225</v>
      </c>
      <c r="D82" s="78">
        <v>15</v>
      </c>
      <c r="E82" s="78" t="s">
        <v>224</v>
      </c>
      <c r="F82" s="78">
        <v>2</v>
      </c>
      <c r="G82" s="78" t="s">
        <v>255</v>
      </c>
      <c r="H82" s="78">
        <v>2</v>
      </c>
      <c r="I82" s="78" t="s">
        <v>225</v>
      </c>
      <c r="J82" s="78">
        <v>6</v>
      </c>
      <c r="K82" s="78" t="s">
        <v>225</v>
      </c>
      <c r="L82" s="78">
        <v>3</v>
      </c>
      <c r="M82" s="78" t="s">
        <v>241</v>
      </c>
      <c r="N82" s="78">
        <v>1</v>
      </c>
      <c r="O82" s="78"/>
      <c r="P82" s="78"/>
      <c r="Q82" s="78"/>
      <c r="R82" s="78"/>
      <c r="S82" s="78"/>
      <c r="T82" s="78"/>
      <c r="U82" s="78"/>
      <c r="V82" s="78"/>
    </row>
    <row r="83" spans="1:22" ht="15">
      <c r="A83" s="78" t="s">
        <v>243</v>
      </c>
      <c r="B83" s="78">
        <v>20</v>
      </c>
      <c r="C83" s="78" t="s">
        <v>243</v>
      </c>
      <c r="D83" s="78">
        <v>14</v>
      </c>
      <c r="E83" s="78" t="s">
        <v>296</v>
      </c>
      <c r="F83" s="78">
        <v>1</v>
      </c>
      <c r="G83" s="78" t="s">
        <v>252</v>
      </c>
      <c r="H83" s="78">
        <v>1</v>
      </c>
      <c r="I83" s="78" t="s">
        <v>243</v>
      </c>
      <c r="J83" s="78">
        <v>6</v>
      </c>
      <c r="K83" s="78" t="s">
        <v>249</v>
      </c>
      <c r="L83" s="78">
        <v>2</v>
      </c>
      <c r="M83" s="78" t="s">
        <v>240</v>
      </c>
      <c r="N83" s="78">
        <v>1</v>
      </c>
      <c r="O83" s="78"/>
      <c r="P83" s="78"/>
      <c r="Q83" s="78"/>
      <c r="R83" s="78"/>
      <c r="S83" s="78"/>
      <c r="T83" s="78"/>
      <c r="U83" s="78"/>
      <c r="V83" s="78"/>
    </row>
    <row r="84" spans="1:22" ht="15">
      <c r="A84" s="78" t="s">
        <v>227</v>
      </c>
      <c r="B84" s="78">
        <v>16</v>
      </c>
      <c r="C84" s="78" t="s">
        <v>227</v>
      </c>
      <c r="D84" s="78">
        <v>14</v>
      </c>
      <c r="E84" s="78" t="s">
        <v>295</v>
      </c>
      <c r="F84" s="78">
        <v>1</v>
      </c>
      <c r="G84" s="78" t="s">
        <v>251</v>
      </c>
      <c r="H84" s="78">
        <v>1</v>
      </c>
      <c r="I84" s="78" t="s">
        <v>291</v>
      </c>
      <c r="J84" s="78">
        <v>3</v>
      </c>
      <c r="K84" s="78" t="s">
        <v>248</v>
      </c>
      <c r="L84" s="78">
        <v>2</v>
      </c>
      <c r="M84" s="78" t="s">
        <v>239</v>
      </c>
      <c r="N84" s="78">
        <v>1</v>
      </c>
      <c r="O84" s="78"/>
      <c r="P84" s="78"/>
      <c r="Q84" s="78"/>
      <c r="R84" s="78"/>
      <c r="S84" s="78"/>
      <c r="T84" s="78"/>
      <c r="U84" s="78"/>
      <c r="V84" s="78"/>
    </row>
    <row r="85" spans="1:22" ht="15">
      <c r="A85" s="78" t="s">
        <v>245</v>
      </c>
      <c r="B85" s="78">
        <v>14</v>
      </c>
      <c r="C85" s="78" t="s">
        <v>245</v>
      </c>
      <c r="D85" s="78">
        <v>11</v>
      </c>
      <c r="E85" s="78" t="s">
        <v>227</v>
      </c>
      <c r="F85" s="78">
        <v>1</v>
      </c>
      <c r="G85" s="78" t="s">
        <v>227</v>
      </c>
      <c r="H85" s="78">
        <v>1</v>
      </c>
      <c r="I85" s="78" t="s">
        <v>290</v>
      </c>
      <c r="J85" s="78">
        <v>3</v>
      </c>
      <c r="K85" s="78" t="s">
        <v>231</v>
      </c>
      <c r="L85" s="78">
        <v>1</v>
      </c>
      <c r="M85" s="78"/>
      <c r="N85" s="78"/>
      <c r="O85" s="78"/>
      <c r="P85" s="78"/>
      <c r="Q85" s="78"/>
      <c r="R85" s="78"/>
      <c r="S85" s="78"/>
      <c r="T85" s="78"/>
      <c r="U85" s="78"/>
      <c r="V85" s="78"/>
    </row>
    <row r="86" spans="1:22" ht="15">
      <c r="A86" s="78" t="s">
        <v>244</v>
      </c>
      <c r="B86" s="78">
        <v>14</v>
      </c>
      <c r="C86" s="78" t="s">
        <v>244</v>
      </c>
      <c r="D86" s="78">
        <v>11</v>
      </c>
      <c r="E86" s="78" t="s">
        <v>293</v>
      </c>
      <c r="F86" s="78">
        <v>1</v>
      </c>
      <c r="G86" s="78" t="s">
        <v>254</v>
      </c>
      <c r="H86" s="78">
        <v>1</v>
      </c>
      <c r="I86" s="78" t="s">
        <v>289</v>
      </c>
      <c r="J86" s="78">
        <v>3</v>
      </c>
      <c r="K86" s="78" t="s">
        <v>1779</v>
      </c>
      <c r="L86" s="78">
        <v>1</v>
      </c>
      <c r="M86" s="78"/>
      <c r="N86" s="78"/>
      <c r="O86" s="78"/>
      <c r="P86" s="78"/>
      <c r="Q86" s="78"/>
      <c r="R86" s="78"/>
      <c r="S86" s="78"/>
      <c r="T86" s="78"/>
      <c r="U86" s="78"/>
      <c r="V86" s="78"/>
    </row>
    <row r="87" spans="1:22" ht="15">
      <c r="A87" s="78" t="s">
        <v>291</v>
      </c>
      <c r="B87" s="78">
        <v>12</v>
      </c>
      <c r="C87" s="78" t="s">
        <v>291</v>
      </c>
      <c r="D87" s="78">
        <v>9</v>
      </c>
      <c r="E87" s="78" t="s">
        <v>292</v>
      </c>
      <c r="F87" s="78">
        <v>1</v>
      </c>
      <c r="G87" s="78"/>
      <c r="H87" s="78"/>
      <c r="I87" s="78" t="s">
        <v>245</v>
      </c>
      <c r="J87" s="78">
        <v>3</v>
      </c>
      <c r="K87" s="78" t="s">
        <v>247</v>
      </c>
      <c r="L87" s="78">
        <v>1</v>
      </c>
      <c r="M87" s="78"/>
      <c r="N87" s="78"/>
      <c r="O87" s="78"/>
      <c r="P87" s="78"/>
      <c r="Q87" s="78"/>
      <c r="R87" s="78"/>
      <c r="S87" s="78"/>
      <c r="T87" s="78"/>
      <c r="U87" s="78"/>
      <c r="V87" s="78"/>
    </row>
    <row r="88" spans="1:22" ht="15">
      <c r="A88" s="78" t="s">
        <v>290</v>
      </c>
      <c r="B88" s="78">
        <v>12</v>
      </c>
      <c r="C88" s="78" t="s">
        <v>290</v>
      </c>
      <c r="D88" s="78">
        <v>9</v>
      </c>
      <c r="E88" s="78" t="s">
        <v>294</v>
      </c>
      <c r="F88" s="78">
        <v>1</v>
      </c>
      <c r="G88" s="78"/>
      <c r="H88" s="78"/>
      <c r="I88" s="78" t="s">
        <v>244</v>
      </c>
      <c r="J88" s="78">
        <v>3</v>
      </c>
      <c r="K88" s="78"/>
      <c r="L88" s="78"/>
      <c r="M88" s="78"/>
      <c r="N88" s="78"/>
      <c r="O88" s="78"/>
      <c r="P88" s="78"/>
      <c r="Q88" s="78"/>
      <c r="R88" s="78"/>
      <c r="S88" s="78"/>
      <c r="T88" s="78"/>
      <c r="U88" s="78"/>
      <c r="V88" s="78"/>
    </row>
    <row r="89" spans="1:22" ht="15">
      <c r="A89" s="78" t="s">
        <v>224</v>
      </c>
      <c r="B89" s="78">
        <v>12</v>
      </c>
      <c r="C89" s="78" t="s">
        <v>288</v>
      </c>
      <c r="D89" s="78">
        <v>8</v>
      </c>
      <c r="E89" s="78" t="s">
        <v>232</v>
      </c>
      <c r="F89" s="78">
        <v>1</v>
      </c>
      <c r="G89" s="78"/>
      <c r="H89" s="78"/>
      <c r="I89" s="78" t="s">
        <v>1776</v>
      </c>
      <c r="J89" s="78">
        <v>1</v>
      </c>
      <c r="K89" s="78"/>
      <c r="L89" s="78"/>
      <c r="M89" s="78"/>
      <c r="N89" s="78"/>
      <c r="O89" s="78"/>
      <c r="P89" s="78"/>
      <c r="Q89" s="78"/>
      <c r="R89" s="78"/>
      <c r="S89" s="78"/>
      <c r="T89" s="78"/>
      <c r="U89" s="78"/>
      <c r="V89" s="78"/>
    </row>
    <row r="92" spans="1:22" ht="15" customHeight="1">
      <c r="A92" s="13" t="s">
        <v>1799</v>
      </c>
      <c r="B92" s="13" t="s">
        <v>1572</v>
      </c>
      <c r="C92" s="13" t="s">
        <v>1800</v>
      </c>
      <c r="D92" s="13" t="s">
        <v>1575</v>
      </c>
      <c r="E92" s="13" t="s">
        <v>1801</v>
      </c>
      <c r="F92" s="13" t="s">
        <v>1579</v>
      </c>
      <c r="G92" s="13" t="s">
        <v>1802</v>
      </c>
      <c r="H92" s="13" t="s">
        <v>1581</v>
      </c>
      <c r="I92" s="13" t="s">
        <v>1803</v>
      </c>
      <c r="J92" s="13" t="s">
        <v>1583</v>
      </c>
      <c r="K92" s="13" t="s">
        <v>1804</v>
      </c>
      <c r="L92" s="13" t="s">
        <v>1585</v>
      </c>
      <c r="M92" s="13" t="s">
        <v>1805</v>
      </c>
      <c r="N92" s="13" t="s">
        <v>1587</v>
      </c>
      <c r="O92" s="13" t="s">
        <v>1806</v>
      </c>
      <c r="P92" s="13" t="s">
        <v>1589</v>
      </c>
      <c r="Q92" s="13" t="s">
        <v>1807</v>
      </c>
      <c r="R92" s="13" t="s">
        <v>1591</v>
      </c>
      <c r="S92" s="13" t="s">
        <v>1808</v>
      </c>
      <c r="T92" s="13" t="s">
        <v>1593</v>
      </c>
      <c r="U92" s="13" t="s">
        <v>1809</v>
      </c>
      <c r="V92" s="13" t="s">
        <v>1594</v>
      </c>
    </row>
    <row r="93" spans="1:22" ht="15">
      <c r="A93" s="114" t="s">
        <v>244</v>
      </c>
      <c r="B93" s="78">
        <v>989196</v>
      </c>
      <c r="C93" s="114" t="s">
        <v>282</v>
      </c>
      <c r="D93" s="78">
        <v>285858</v>
      </c>
      <c r="E93" s="114" t="s">
        <v>218</v>
      </c>
      <c r="F93" s="78">
        <v>8510</v>
      </c>
      <c r="G93" s="114" t="s">
        <v>252</v>
      </c>
      <c r="H93" s="78">
        <v>1846</v>
      </c>
      <c r="I93" s="114" t="s">
        <v>244</v>
      </c>
      <c r="J93" s="78">
        <v>989196</v>
      </c>
      <c r="K93" s="114" t="s">
        <v>248</v>
      </c>
      <c r="L93" s="78">
        <v>7792</v>
      </c>
      <c r="M93" s="114" t="s">
        <v>240</v>
      </c>
      <c r="N93" s="78">
        <v>21833</v>
      </c>
      <c r="O93" s="114" t="s">
        <v>246</v>
      </c>
      <c r="P93" s="78">
        <v>152</v>
      </c>
      <c r="Q93" s="114" t="s">
        <v>216</v>
      </c>
      <c r="R93" s="78">
        <v>5022</v>
      </c>
      <c r="S93" s="114" t="s">
        <v>212</v>
      </c>
      <c r="T93" s="78">
        <v>1066</v>
      </c>
      <c r="U93" s="114" t="s">
        <v>219</v>
      </c>
      <c r="V93" s="78">
        <v>43</v>
      </c>
    </row>
    <row r="94" spans="1:22" ht="15">
      <c r="A94" s="114" t="s">
        <v>282</v>
      </c>
      <c r="B94" s="78">
        <v>285858</v>
      </c>
      <c r="C94" s="114" t="s">
        <v>287</v>
      </c>
      <c r="D94" s="78">
        <v>134221</v>
      </c>
      <c r="E94" s="114" t="s">
        <v>294</v>
      </c>
      <c r="F94" s="78">
        <v>5499</v>
      </c>
      <c r="G94" s="114" t="s">
        <v>230</v>
      </c>
      <c r="H94" s="78">
        <v>1556</v>
      </c>
      <c r="I94" s="114" t="s">
        <v>235</v>
      </c>
      <c r="J94" s="78">
        <v>238920</v>
      </c>
      <c r="K94" s="114" t="s">
        <v>225</v>
      </c>
      <c r="L94" s="78">
        <v>2615</v>
      </c>
      <c r="M94" s="114" t="s">
        <v>242</v>
      </c>
      <c r="N94" s="78">
        <v>7563</v>
      </c>
      <c r="O94" s="114" t="s">
        <v>223</v>
      </c>
      <c r="P94" s="78">
        <v>8</v>
      </c>
      <c r="Q94" s="114" t="s">
        <v>238</v>
      </c>
      <c r="R94" s="78">
        <v>210</v>
      </c>
      <c r="S94" s="114" t="s">
        <v>213</v>
      </c>
      <c r="T94" s="78">
        <v>6</v>
      </c>
      <c r="U94" s="114"/>
      <c r="V94" s="78"/>
    </row>
    <row r="95" spans="1:22" ht="15">
      <c r="A95" s="114" t="s">
        <v>235</v>
      </c>
      <c r="B95" s="78">
        <v>238920</v>
      </c>
      <c r="C95" s="114" t="s">
        <v>272</v>
      </c>
      <c r="D95" s="78">
        <v>29665</v>
      </c>
      <c r="E95" s="114" t="s">
        <v>221</v>
      </c>
      <c r="F95" s="78">
        <v>3197</v>
      </c>
      <c r="G95" s="114" t="s">
        <v>227</v>
      </c>
      <c r="H95" s="78">
        <v>1124</v>
      </c>
      <c r="I95" s="114" t="s">
        <v>222</v>
      </c>
      <c r="J95" s="78">
        <v>197175</v>
      </c>
      <c r="K95" s="114" t="s">
        <v>224</v>
      </c>
      <c r="L95" s="78">
        <v>2158</v>
      </c>
      <c r="M95" s="114" t="s">
        <v>239</v>
      </c>
      <c r="N95" s="78">
        <v>312</v>
      </c>
      <c r="O95" s="114"/>
      <c r="P95" s="78"/>
      <c r="Q95" s="114"/>
      <c r="R95" s="78"/>
      <c r="S95" s="114"/>
      <c r="T95" s="78"/>
      <c r="U95" s="114"/>
      <c r="V95" s="78"/>
    </row>
    <row r="96" spans="1:22" ht="15">
      <c r="A96" s="114" t="s">
        <v>222</v>
      </c>
      <c r="B96" s="78">
        <v>197175</v>
      </c>
      <c r="C96" s="114" t="s">
        <v>266</v>
      </c>
      <c r="D96" s="78">
        <v>24835</v>
      </c>
      <c r="E96" s="114" t="s">
        <v>237</v>
      </c>
      <c r="F96" s="78">
        <v>2701</v>
      </c>
      <c r="G96" s="114" t="s">
        <v>250</v>
      </c>
      <c r="H96" s="78">
        <v>370</v>
      </c>
      <c r="I96" s="114" t="s">
        <v>289</v>
      </c>
      <c r="J96" s="78">
        <v>2765</v>
      </c>
      <c r="K96" s="114" t="s">
        <v>247</v>
      </c>
      <c r="L96" s="78">
        <v>2078</v>
      </c>
      <c r="M96" s="114" t="s">
        <v>241</v>
      </c>
      <c r="N96" s="78">
        <v>220</v>
      </c>
      <c r="O96" s="114"/>
      <c r="P96" s="78"/>
      <c r="Q96" s="114"/>
      <c r="R96" s="78"/>
      <c r="S96" s="114"/>
      <c r="T96" s="78"/>
      <c r="U96" s="114"/>
      <c r="V96" s="78"/>
    </row>
    <row r="97" spans="1:22" ht="15">
      <c r="A97" s="114" t="s">
        <v>287</v>
      </c>
      <c r="B97" s="78">
        <v>134221</v>
      </c>
      <c r="C97" s="114" t="s">
        <v>267</v>
      </c>
      <c r="D97" s="78">
        <v>20370</v>
      </c>
      <c r="E97" s="114" t="s">
        <v>215</v>
      </c>
      <c r="F97" s="78">
        <v>1548</v>
      </c>
      <c r="G97" s="114" t="s">
        <v>228</v>
      </c>
      <c r="H97" s="78">
        <v>364</v>
      </c>
      <c r="I97" s="114" t="s">
        <v>291</v>
      </c>
      <c r="J97" s="78">
        <v>1996</v>
      </c>
      <c r="K97" s="114" t="s">
        <v>249</v>
      </c>
      <c r="L97" s="78">
        <v>986</v>
      </c>
      <c r="M97" s="114" t="s">
        <v>217</v>
      </c>
      <c r="N97" s="78">
        <v>69</v>
      </c>
      <c r="O97" s="114"/>
      <c r="P97" s="78"/>
      <c r="Q97" s="114"/>
      <c r="R97" s="78"/>
      <c r="S97" s="114"/>
      <c r="T97" s="78"/>
      <c r="U97" s="114"/>
      <c r="V97" s="78"/>
    </row>
    <row r="98" spans="1:22" ht="15">
      <c r="A98" s="114" t="s">
        <v>272</v>
      </c>
      <c r="B98" s="78">
        <v>29665</v>
      </c>
      <c r="C98" s="114" t="s">
        <v>258</v>
      </c>
      <c r="D98" s="78">
        <v>19130</v>
      </c>
      <c r="E98" s="114" t="s">
        <v>233</v>
      </c>
      <c r="F98" s="78">
        <v>692</v>
      </c>
      <c r="G98" s="114" t="s">
        <v>251</v>
      </c>
      <c r="H98" s="78">
        <v>235</v>
      </c>
      <c r="I98" s="114" t="s">
        <v>243</v>
      </c>
      <c r="J98" s="78">
        <v>224</v>
      </c>
      <c r="K98" s="114" t="s">
        <v>226</v>
      </c>
      <c r="L98" s="78">
        <v>337</v>
      </c>
      <c r="M98" s="114" t="s">
        <v>255</v>
      </c>
      <c r="N98" s="78">
        <v>34</v>
      </c>
      <c r="O98" s="114"/>
      <c r="P98" s="78"/>
      <c r="Q98" s="114"/>
      <c r="R98" s="78"/>
      <c r="S98" s="114"/>
      <c r="T98" s="78"/>
      <c r="U98" s="114"/>
      <c r="V98" s="78"/>
    </row>
    <row r="99" spans="1:22" ht="15">
      <c r="A99" s="114" t="s">
        <v>266</v>
      </c>
      <c r="B99" s="78">
        <v>24835</v>
      </c>
      <c r="C99" s="114" t="s">
        <v>263</v>
      </c>
      <c r="D99" s="78">
        <v>9259</v>
      </c>
      <c r="E99" s="114" t="s">
        <v>220</v>
      </c>
      <c r="F99" s="78">
        <v>689</v>
      </c>
      <c r="G99" s="114" t="s">
        <v>229</v>
      </c>
      <c r="H99" s="78">
        <v>70</v>
      </c>
      <c r="I99" s="114" t="s">
        <v>245</v>
      </c>
      <c r="J99" s="78">
        <v>190</v>
      </c>
      <c r="K99" s="114" t="s">
        <v>234</v>
      </c>
      <c r="L99" s="78">
        <v>231</v>
      </c>
      <c r="M99" s="114"/>
      <c r="N99" s="78"/>
      <c r="O99" s="114"/>
      <c r="P99" s="78"/>
      <c r="Q99" s="114"/>
      <c r="R99" s="78"/>
      <c r="S99" s="114"/>
      <c r="T99" s="78"/>
      <c r="U99" s="114"/>
      <c r="V99" s="78"/>
    </row>
    <row r="100" spans="1:22" ht="15">
      <c r="A100" s="114" t="s">
        <v>240</v>
      </c>
      <c r="B100" s="78">
        <v>21833</v>
      </c>
      <c r="C100" s="114" t="s">
        <v>280</v>
      </c>
      <c r="D100" s="78">
        <v>7865</v>
      </c>
      <c r="E100" s="114" t="s">
        <v>214</v>
      </c>
      <c r="F100" s="78">
        <v>317</v>
      </c>
      <c r="G100" s="114" t="s">
        <v>253</v>
      </c>
      <c r="H100" s="78">
        <v>13</v>
      </c>
      <c r="I100" s="114" t="s">
        <v>290</v>
      </c>
      <c r="J100" s="78">
        <v>25</v>
      </c>
      <c r="K100" s="114"/>
      <c r="L100" s="78"/>
      <c r="M100" s="114"/>
      <c r="N100" s="78"/>
      <c r="O100" s="114"/>
      <c r="P100" s="78"/>
      <c r="Q100" s="114"/>
      <c r="R100" s="78"/>
      <c r="S100" s="114"/>
      <c r="T100" s="78"/>
      <c r="U100" s="114"/>
      <c r="V100" s="78"/>
    </row>
    <row r="101" spans="1:22" ht="15">
      <c r="A101" s="114" t="s">
        <v>267</v>
      </c>
      <c r="B101" s="78">
        <v>20370</v>
      </c>
      <c r="C101" s="114" t="s">
        <v>279</v>
      </c>
      <c r="D101" s="78">
        <v>5741</v>
      </c>
      <c r="E101" s="114" t="s">
        <v>236</v>
      </c>
      <c r="F101" s="78">
        <v>249</v>
      </c>
      <c r="G101" s="114" t="s">
        <v>254</v>
      </c>
      <c r="H101" s="78">
        <v>5</v>
      </c>
      <c r="I101" s="114"/>
      <c r="J101" s="78"/>
      <c r="K101" s="114"/>
      <c r="L101" s="78"/>
      <c r="M101" s="114"/>
      <c r="N101" s="78"/>
      <c r="O101" s="114"/>
      <c r="P101" s="78"/>
      <c r="Q101" s="114"/>
      <c r="R101" s="78"/>
      <c r="S101" s="114"/>
      <c r="T101" s="78"/>
      <c r="U101" s="114"/>
      <c r="V101" s="78"/>
    </row>
    <row r="102" spans="1:22" ht="15">
      <c r="A102" s="114" t="s">
        <v>258</v>
      </c>
      <c r="B102" s="78">
        <v>19130</v>
      </c>
      <c r="C102" s="114" t="s">
        <v>278</v>
      </c>
      <c r="D102" s="78">
        <v>4703</v>
      </c>
      <c r="E102" s="114" t="s">
        <v>292</v>
      </c>
      <c r="F102" s="78">
        <v>102</v>
      </c>
      <c r="G102" s="114"/>
      <c r="H102" s="78"/>
      <c r="I102" s="114"/>
      <c r="J102" s="78"/>
      <c r="K102" s="114"/>
      <c r="L102" s="78"/>
      <c r="M102" s="114"/>
      <c r="N102" s="78"/>
      <c r="O102" s="114"/>
      <c r="P102" s="78"/>
      <c r="Q102" s="114"/>
      <c r="R102" s="78"/>
      <c r="S102" s="114"/>
      <c r="T102" s="78"/>
      <c r="U102" s="114"/>
      <c r="V102" s="78"/>
    </row>
  </sheetData>
  <hyperlinks>
    <hyperlink ref="A3" r:id="rId1" display="https://nodexlgraphgallery.org/Pages/Graph.aspx?graphID=181862"/>
    <hyperlink ref="A4" r:id="rId2" display="https://nodexlgraphgallery.org/Pages/Graph.aspx?graphID=181758"/>
    <hyperlink ref="A5" r:id="rId3" display="https://nodexlgraphgallery.org/Pages/Graph.aspx?graphID=181646"/>
    <hyperlink ref="A6" r:id="rId4" display="https://nodexlgraphgallery.org/Pages/Graph.aspx?graphID=181403"/>
    <hyperlink ref="A7" r:id="rId5" display="https://nodexlgraphgallery.org/Pages/Graph.aspx?graphID=181138"/>
    <hyperlink ref="A8" r:id="rId6" display="https://nodexlgraphgallery.org/Pages/Graph.aspx?graphID=180439"/>
    <hyperlink ref="A9" r:id="rId7" display="https://nodexlgraphgallery.org/Pages/Graph.aspx?graphID=180721"/>
    <hyperlink ref="A10" r:id="rId8" display="https://nodexlgraphgallery.org/Pages/Graph.aspx?graphID=179744"/>
    <hyperlink ref="A11" r:id="rId9" display="https://nodexlgraphgallery.org/Pages/Graph.aspx?graphID=178672"/>
    <hyperlink ref="C2" r:id="rId10" display="https://nodexlgraphgallery.org/Pages/Graph.aspx?graphID=181862"/>
    <hyperlink ref="C3" r:id="rId11" display="https://nodexlgraphgallery.org/Pages/Graph.aspx?graphID=174096"/>
    <hyperlink ref="C4" r:id="rId12" display="https://nodexlgraphgallery.org/Pages/Graph.aspx?graphID=174072"/>
    <hyperlink ref="C5" r:id="rId13" display="https://nodexlgraphgallery.org/Pages/Graph.aspx?graphID=174079"/>
    <hyperlink ref="C6" r:id="rId14" display="https://nodexlgraphgallery.org/Pages/Graph.aspx?graphID=174088"/>
    <hyperlink ref="C7" r:id="rId15" display="https://nodexlgraphgallery.org/Pages/Graph.aspx?graphID=174091"/>
    <hyperlink ref="C8" r:id="rId16" display="https://nodexlgraphgallery.org/Pages/Graph.aspx?graphID=174329"/>
    <hyperlink ref="C9" r:id="rId17" display="https://nodexlgraphgallery.org/Pages/Graph.aspx?graphID=175034"/>
    <hyperlink ref="C10" r:id="rId18" display="https://nodexlgraphgallery.org/Pages/Graph.aspx?graphID=174876"/>
    <hyperlink ref="C11" r:id="rId19" display="https://nodexlgraphgallery.org/Pages/Graph.aspx?graphID=175706"/>
    <hyperlink ref="E3" r:id="rId20" display="https://www.youtube.com/watch?v=4Ypcn5uPb3c&amp;feature=youtu.be"/>
    <hyperlink ref="E4" r:id="rId21"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E5" r:id="rId22" display="https://twitter.com/GivingTues/status/1062739706906112001"/>
    <hyperlink ref="E6" r:id="rId23" display="https://twitter.com/xcmuskogee/status/1062924048055914496"/>
    <hyperlink ref="E7" r:id="rId24" display="https://www.nationalexchangeclub.org/donors/"/>
    <hyperlink ref="E8" r:id="rId25" display="https://www.gofundme.com/fire-relief-chico-noon-exchange"/>
    <hyperlink ref="E9" r:id="rId26" display="https://www.nationalexchangeclub.org/convention/"/>
    <hyperlink ref="E10" r:id="rId27" display="https://www.mydigitalpublication.com/publication/index.php?i=187460&amp;m=&amp;l=&amp;p=1&amp;pre=&amp;ver=html5#{&quot;page&quot;:0,&quot;issue_id&quot;:187460}"/>
    <hyperlink ref="E11" r:id="rId28" display="https://www.hillsdale.net/news/20181220/gathering-unites-clubs-to-share-in-christmas-cheer"/>
    <hyperlink ref="I2" r:id="rId29" display="https://nodexlgraphgallery.org/Pages/Graph.aspx?graphID=181862"/>
    <hyperlink ref="I3" r:id="rId30" display="https://nodexlgraphgallery.org/Pages/Graph.aspx?graphID=181138"/>
    <hyperlink ref="I4" r:id="rId31" display="https://nodexlgraphgallery.org/Pages/Graph.aspx?graphID=181403"/>
    <hyperlink ref="I5" r:id="rId32" display="https://nodexlgraphgallery.org/Pages/Graph.aspx?graphID=181646"/>
    <hyperlink ref="I6" r:id="rId33" display="https://nodexlgraphgallery.org/Pages/Graph.aspx?graphID=181758"/>
    <hyperlink ref="I7" r:id="rId34" display="https://nodexlgraphgallery.org/Pages/Graph.aspx?graphID=180439"/>
    <hyperlink ref="K2" r:id="rId35" display="https://twitter.com/exchangeclub/status/1058014741191372800"/>
    <hyperlink ref="K3" r:id="rId36" display="https://twitter.com/higginsmba/status/1073542456568897536"/>
    <hyperlink ref="K4" r:id="rId37" display="https://twitter.com/exchangeclub/status/1083378025608237056"/>
  </hyperlinks>
  <printOptions/>
  <pageMargins left="0.7" right="0.7" top="0.75" bottom="0.75" header="0.3" footer="0.3"/>
  <pageSetup orientation="portrait" paperSize="9"/>
  <tableParts>
    <tablePart r:id="rId43"/>
    <tablePart r:id="rId40"/>
    <tablePart r:id="rId45"/>
    <tablePart r:id="rId38"/>
    <tablePart r:id="rId39"/>
    <tablePart r:id="rId44"/>
    <tablePart r:id="rId42"/>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2019-01-18T07:23:41Z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