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<sst xmlns="http://schemas.openxmlformats.org/spreadsheetml/2006/main" count="6648" uniqueCount="1458">
  <si>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</si>
  <si>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</si>
  <si>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</si>
  <si>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</si>
  <si>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</si>
  <si>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</si>
  <si>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</si>
  <si>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</si>
  <si>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</si>
  <si>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</si>
  <si>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</si>
  <si>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</si>
  <si>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</si>
  <si>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</si>
  <si>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</si>
  <si>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</si>
  <si>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</si>
  <si>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</si>
  <si>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</si>
  <si>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</si>
  <si>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</si>
  <si>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</si>
  <si>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</si>
  <si>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</si>
  <si>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</si>
  <si>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</si>
  <si>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</si>
  <si>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</si>
  <si>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</si>
  <si>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</si>
  <si>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</si>
  <si>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</si>
  <si>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</si>
  <si>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</si>
  <si>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</si>
  <si>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</si>
  <si>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</si>
  <si>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</si>
  <si>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</si>
  <si>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</si>
  <si>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</si>
  <si>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</si>
  <si>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</si>
  <si>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</si>
  <si>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</si>
  <si>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</si>
  <si>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</si>
  <si>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</si>
  <si>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</si>
  <si>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</si>
  <si>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</si>
  <si>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</si>
  <si>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</si>
  <si>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</si>
  <si>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</si>
  <si>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</si>
  <si>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</si>
  <si>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</si>
  <si>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</si>
  <si>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</si>
  <si>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</si>
  <si>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</si>
  <si>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</si>
  <si>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</si>
  <si>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</si>
  <si>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</si>
  <si>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</si>
  <si>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</si>
  <si>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</si>
  <si>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</si>
  <si>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</si>
  <si>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</si>
  <si>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</si>
  <si>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</si>
  <si>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</si>
  <si>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</si>
  <si>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</si>
  <si>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</si>
  <si>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</si>
  <si>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</si>
  <si>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</si>
  <si>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</si>
  <si>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</si>
  <si>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</si>
  <si>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</si>
  <si>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</si>
  <si>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</si>
  <si>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</si>
  <si>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</si>
  <si>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</si>
  <si>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</si>
  <si>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</si>
  <si>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</si>
  <si>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</si>
  <si>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</si>
  <si>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</si>
  <si>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</si>
  <si>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</si>
  <si>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</si>
  <si>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</si>
  <si>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</si>
  <si>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</si>
  <si>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</si>
  <si>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</si>
  <si>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</si>
  <si>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</si>
  <si>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</si>
  <si>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</si>
  <si>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</si>
  <si>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</si>
  <si>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</si>
  <si>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</si>
  <si>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</si>
  <si>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</si>
  <si>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</si>
  <si>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</si>
  <si>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</si>
  <si>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</si>
  <si>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</si>
  <si>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</si>
  <si>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</si>
  <si>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</si>
  <si>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</si>
  <si>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</si>
  <si>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</si>
  <si>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</si>
  <si>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</si>
  <si>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</si>
  <si>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</si>
  <si>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</si>
  <si>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</si>
  <si>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</si>
  <si>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</si>
  <si>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</si>
  <si>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</si>
  <si>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</si>
  <si>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</si>
  <si>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</si>
  <si>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</si>
  <si>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</si>
  <si>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</si>
  <si>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</si>
  <si>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</si>
  <si>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</si>
  <si>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</si>
  <si>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</si>
  <si>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</si>
  <si>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</si>
  <si>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</si>
  <si>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</si>
  <si>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</si>
  <si>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</si>
  <si>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</si>
  <si>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</si>
  <si>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</si>
  <si>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</si>
  <si>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</si>
  <si>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</si>
  <si>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</si>
  <si>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</si>
  <si>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</si>
  <si>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</si>
  <si>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</si>
  <si>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</si>
  <si>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</si>
  <si>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</si>
  <si>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</si>
  <si>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</si>
  <si>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</si>
  <si>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</si>
  <si>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</si>
  <si>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</si>
  <si>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</si>
  <si>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</si>
  <si>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</si>
  <si>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</si>
  <si>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</si>
  <si>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</si>
  <si>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</si>
  <si>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</si>
  <si>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</si>
  <si>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</si>
  <si>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</si>
  <si>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</si>
  <si>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</si>
  <si>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</si>
  <si>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</si>
  <si>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</si>
  <si>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</si>
  <si>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</si>
  <si>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</si>
  <si>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</si>
  <si>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</si>
  <si>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</si>
  <si>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</si>
  <si>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</si>
  <si>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</si>
  <si>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</si>
  <si>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</si>
  <si>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</si>
  <si>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</si>
  <si>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</si>
  <si>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</si>
  <si>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</si>
  <si>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</si>
  <si>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</si>
  <si>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</si>
  <si>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</si>
  <si>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</si>
  <si>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</si>
  <si>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</si>
  <si>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</si>
  <si>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newsneus</t>
  </si>
  <si>
    <t>hugodevotion</t>
  </si>
  <si>
    <t>balaji_sandiego</t>
  </si>
  <si>
    <t>bdsharmas</t>
  </si>
  <si>
    <t>lynxsalem</t>
  </si>
  <si>
    <t>notmilesevans</t>
  </si>
  <si>
    <t>mohammdyousef2</t>
  </si>
  <si>
    <t>manedcalico</t>
  </si>
  <si>
    <t>zarafagiraffe</t>
  </si>
  <si>
    <t>lutofisk</t>
  </si>
  <si>
    <t>wxkiel</t>
  </si>
  <si>
    <t>marketingbi</t>
  </si>
  <si>
    <t>hannaraptor</t>
  </si>
  <si>
    <t>lemonbrat</t>
  </si>
  <si>
    <t>spikyhalcyon</t>
  </si>
  <si>
    <t>steventigeron</t>
  </si>
  <si>
    <t>morrowuff</t>
  </si>
  <si>
    <t>omega_kiba</t>
  </si>
  <si>
    <t>samthemoose101</t>
  </si>
  <si>
    <t>regtaf</t>
  </si>
  <si>
    <t>quinnton117</t>
  </si>
  <si>
    <t>banditraccoon1</t>
  </si>
  <si>
    <t>doubleofoxx</t>
  </si>
  <si>
    <t>sourpatch2016</t>
  </si>
  <si>
    <t>303snowwolf</t>
  </si>
  <si>
    <t>fmfrancoise</t>
  </si>
  <si>
    <t>varekwolf</t>
  </si>
  <si>
    <t>bluehasia</t>
  </si>
  <si>
    <t>jwypwem4gq9iyza</t>
  </si>
  <si>
    <t>aimrei</t>
  </si>
  <si>
    <t>demetriustrader</t>
  </si>
  <si>
    <t>jgzero97</t>
  </si>
  <si>
    <t>blueha</t>
  </si>
  <si>
    <t>frronconi</t>
  </si>
  <si>
    <t>iiot_viewpoints</t>
  </si>
  <si>
    <t>ipfconline1</t>
  </si>
  <si>
    <t>wiprodigital</t>
  </si>
  <si>
    <t>ronald_vanloon</t>
  </si>
  <si>
    <t>yvesmulkers</t>
  </si>
  <si>
    <t>andi_staub</t>
  </si>
  <si>
    <t>pawcon</t>
  </si>
  <si>
    <t>machinemetrics</t>
  </si>
  <si>
    <t>crudinschi</t>
  </si>
  <si>
    <t>thecrmteam</t>
  </si>
  <si>
    <t>crmnewsdaily</t>
  </si>
  <si>
    <t>crm_cws_cloud</t>
  </si>
  <si>
    <t>zementis</t>
  </si>
  <si>
    <t>qubixpj</t>
  </si>
  <si>
    <t>satansxwife</t>
  </si>
  <si>
    <t>kotagreek</t>
  </si>
  <si>
    <t>sikdrift</t>
  </si>
  <si>
    <t>bixbywolf</t>
  </si>
  <si>
    <t>pacanthro</t>
  </si>
  <si>
    <t>flickdoodledog</t>
  </si>
  <si>
    <t>iiot_world</t>
  </si>
  <si>
    <t>softclouds</t>
  </si>
  <si>
    <t>agilience</t>
  </si>
  <si>
    <t>vatralion</t>
  </si>
  <si>
    <t>macethedeer</t>
  </si>
  <si>
    <t>Mentions</t>
  </si>
  <si>
    <t>Replies to</t>
  </si>
  <si>
    <t>RT @FmFrancoise: pawcon via NodeXL https://t.co/0cfXJtx92T
@crudinschi
@iiot_world
@pawcon
@softclouds
@machinemetrics
@fmfrancoise
@blueha…</t>
  </si>
  <si>
    <t>RT @CRudinschi: Today's news: @MachineMetrics Announces $11.3 Million Series A Funding Round https://t.co/3r0FeJPHAy 
#analytics #IIoT  #imc2018 @pawcon @andi_staub @YvesMulkers @Ronald_vanLoon @WiproDigital @ipfconline1 @IIoT_Viewpoints @FrRonconi https://t.co/4d5949BMIw</t>
  </si>
  <si>
    <t>Using #PredictiveAnalytics we can determine which characteristics of a potential client and your business's relationship actions are responsible. https://t.co/A4q8RgSMU8  #CRM @pawcon @SatansXwife @qubixpj @Zementis @CRM_CWS_Cloud @CRMNewsDaily @TheCRMTeam https://t.co/xzDkmvfxsw</t>
  </si>
  <si>
    <t>RT @marketingbi: See you soon at the Predictive Analytics World in Berlin..
#pawcon #analytics #predictive https://t.co/nm5pzYFUp4</t>
  </si>
  <si>
    <t>I realized when i looked back on the dance comp video from PawCon 2018 when i couldn't finish my performance, i was surprised that a few people were asking growly if i was okay, made me realize that those people did look out for me. It was so caring for them to know if i was okay</t>
  </si>
  <si>
    <t>@kotagreek not trying to flex but i took  my daughter to pawcon 17 and we had VIP passes https://t.co/01Gtu8VyPP</t>
  </si>
  <si>
    <t>RT @Bluehasia: As I Prowled Pawcon 2018 i took photos of fursuiters #fursuitphotos 
View full gallery here
https://t.co/pUGHeTt0hE
12
If y…</t>
  </si>
  <si>
    <t>RT @Quinnton117: More favs from this year:
1) John W. (SDCC)
2) @regtaf (PAWCon BBQ)
3 )@BixbyWolf (FC Picnic)
4) @SikDrift (CRX) https://…</t>
  </si>
  <si>
    <t>RT @regtaf: hey, all! i just wanted to share the photos i took at @pacanthro's #PAWCon 2018 for #FursuitFriday! i hope you all enjoy! _xD83E__xDD8A__xD83D__xDCF8_
m…</t>
  </si>
  <si>
    <t>See you soon at the Predictive Analytics World in Berlin..
#pawcon #analytics #predictive https://t.co/nm5pzYFUp4</t>
  </si>
  <si>
    <t>RT @spikyhalcyon: How to find me at PAWcon! Hug me anytime!
@pacanthro @lemonbrat 
#fursuit #sweatermeme https://t.co/A25h6e8xVh</t>
  </si>
  <si>
    <t>How to find me at PAWcon! Hug me anytime!
@pacanthro @lemonbrat 
#fursuit #sweatermeme https://t.co/A25h6e8xVh</t>
  </si>
  <si>
    <t>More favs from this year:
1) John W. (SDCC)
2) @regtaf (PAWCon BBQ)
3 )@BixbyWolf (FC Picnic)
4) @SikDrift (CRX) https://t.co/B7QjqhwS74</t>
  </si>
  <si>
    <t>Cons for 2019:
FC
BLFC
Furry FlyOut
AOPA LVK
HSFI
AirVenture
PawCon
MFF</t>
  </si>
  <si>
    <t>pawcon via NodeXL https://t.co/0cfXJtx92T
@crudinschi
@iiot_world
@pawcon
@softclouds
@machinemetrics
@fmfrancoise
@bluehasia
@pacanthro
@flickdoodledog
@demetriustrader
Top hashtags:
#predictivemaintenance
#pawcon
#analytics
#fursuitphotos
#iiot
#industry40</t>
  </si>
  <si>
    <t>pawcon via NodeXL https://t.co/IfDMvkTxyN
@fmfrancoise
@crudinschi
@demetriustrader
@softclouds
@machinemetrics
@bluehasia
@pawcon
@pacanthro
@newsneus
@balaji_sandiego
Top hashtags:
#predictivemaintenance
#fursuitphotos
#pawcon
#analytics
#iiot
#predictive</t>
  </si>
  <si>
    <t>Predictive Analytics @pawcon is rated #1 on Predictive analytics @Agilience.  https://t.co/9swWf1SU7B</t>
  </si>
  <si>
    <t>Predictive Analytics - The Power to Predict Who Will Click, Buy, Lie, or Die via @pawcon https://t.co/W9npTecUL1</t>
  </si>
  <si>
    <t>@VatraLion FC (in 3 weeks!!), then BLFC, Denfur, PAWCon, and hopefully my first trip to MFF</t>
  </si>
  <si>
    <t>hey, all! i just wanted to share the photos i took at @pacanthro's #PAWCon 2018 for #FursuitFriday! i hope you all enjoy! _xD83E__xDD8A__xD83D__xDCF8_
main: https://t.co/c8XH9spgRf
runway: https://t.co/lao2tqPC5H
fursuit games: https://t.co/UXpyhmG4t8
#furry #fursuit https://t.co/ZicY3mN4PK</t>
  </si>
  <si>
    <t>@MaceTheDeer This is truly saddening. I never knew Mace, though I snapped a couple photos of him at PAWCon not even two months ago. My condolences to his family and friends~</t>
  </si>
  <si>
    <t>As I Prowled Pawcon 2018 i took photos of fursuiters #fursuitphotos 
View full gallery here
https://t.co/pUGHeTt0hE
10
If you got a photo by me and like it consider getting me some kofi
https://t.co/xRZD3kjp6w https://t.co/hTJee0EZ5j</t>
  </si>
  <si>
    <t>At Pawcon 2018 I got to Run the Photo booth for the convention! Thank you again for letting have this opportunity! #fursuitphotos 
View full gallery here
https://t.co/rWLxbQQRmb
5
If you got a photo by me and like it consider getting me some kofi
https://t.co/xRZD3kjp6w https://t.co/kPzCaMgTom</t>
  </si>
  <si>
    <t>As I Prowled Pawcon 2018 i took photos of fursuiters #fursuitphotos 
View full gallery here
https://t.co/pUGHeTt0hE
6
If you got a photo by me and like it consider getting me some kofi
https://t.co/xRZD3kjp6w https://t.co/1YEc0mTAgW</t>
  </si>
  <si>
    <t>As I Prowled Pawcon 2018 i took photos of fursuiters #fursuitphotos 
View full gallery here
https://t.co/pUGHeTt0hE
7
If you got a photo by me and like it consider getting me some kofi
https://t.co/xRZD3kjp6w https://t.co/bIdMIOobwY</t>
  </si>
  <si>
    <t>As I Prowled Pawcon 2018 i took photos of fursuiters #fursuitphotos 
View full gallery here
https://t.co/pUGHeTt0hE
22
If you got a photo by me and like it consider getting me some kofi
https://t.co/xRZD3kjp6w https://t.co/LmeQwxh36q</t>
  </si>
  <si>
    <t>As I Prowled Pawcon 2018 i took photos of fursuiters #fursuitphotos 
View full gallery here
https://t.co/pUGHeTt0hE
4
If you got a photo by me and like it consider getting me some kofi
https://t.co/xRZD3kjp6w https://t.co/NEHWtOuGLA</t>
  </si>
  <si>
    <t>As I Prowled Pawcon 2018 i took photos of fursuiters #fursuitphotos 
View full gallery here
https://t.co/pUGHeTt0hE
12
If you got a photo by me and like it consider getting me some kofi
https://t.co/xRZD3kjp6w https://t.co/X8jGY8XiIK</t>
  </si>
  <si>
    <t>At Pawcon 2018 I got to Run the Photo booth for the convention! Thank you again for letting have this opportunity! #fursuitphotos 
View full gallery here
https://t.co/rWLxbQQRmb
21
If you got a photo by me and like it consider getting me some kofi
https://t.co/xRZD3kjp6w https://t.co/YB5Sp3kboQ</t>
  </si>
  <si>
    <t>At Pawcon 2018 I got to Run the Photo booth for the convention! Thank you again for letting have this opportunity! #fursuitphotos 
View full gallery here
https://t.co/rWLxbQQRmb
23
If you got a photo by me and like it consider getting me some kofi
https://t.co/xRZD3kjp6w https://t.co/0yFH9xTuKB</t>
  </si>
  <si>
    <t>As I Prowled Pawcon 2018 i took photos of fursuiters #fursuitphotos 
View full gallery here
https://t.co/pUGHeTt0hE
11
If you got a photo by me and like it consider getting me some kofi
https://t.co/xRZD3kjp6w https://t.co/9FlEvOdhQI</t>
  </si>
  <si>
    <t>At Pawcon 2018 I got to Run the Photo booth for the convention! Thank you again for letting have this opportunity! #fursuitphotos 
View full gallery here
https://t.co/rWLxbQQRmb
20
If you got a photo by me and like it consider getting me some kofi
https://t.co/xRZD3kjp6w https://t.co/n3ZYHaK4P0</t>
  </si>
  <si>
    <t>As I Prowled Pawcon 2018 i took photos of fursuiters #fursuitphotos 
View full gallery here
https://t.co/pUGHeTt0hE
24
If you got a photo by me and like it consider getting me some kofi
https://t.co/xRZD3kjp6w https://t.co/NhjKABp2vX</t>
  </si>
  <si>
    <t>At Pawcon 2018 I got to Run the Photo booth for the convention! Thank you again for letting have this opportunity! #fursuitphotos 
View full gallery here
https://t.co/rWLxbQQRmb
6
If you got a photo by me and like it consider getting me some kofi
https://t.co/xRZD3kjp6w https://t.co/9S4Vxk8Zvc</t>
  </si>
  <si>
    <t>RT @DemetriusTrader: Drunk Bird enjoying a good drink at Pawcon
Photo by Chatahspots https://t.co/XqpW0nFPVo</t>
  </si>
  <si>
    <t>I love this kid! they got this head that was for sale at dealers and this young fur was having the time of there life! SQUAWK! #pawcon
Photo by Camerapup https://t.co/7l71V1Sbvj</t>
  </si>
  <si>
    <t>Drunk Bird enjoying a good drink at Pawcon
Photo by Chatahspots https://t.co/XqpW0nFPVo</t>
  </si>
  <si>
    <t>RT @DemetriusTrader: I love this kid! they got this head that was for sale at dealers and this young fur was having the time of there life!…</t>
  </si>
  <si>
    <t>https://nodexlgraphgallery.org/Pages/Graph.aspx?graphID=179315</t>
  </si>
  <si>
    <t>https://iiot-world.com/predictive-maintenance/machinemetrics-announces-11-3-million-series-a-funding-round/</t>
  </si>
  <si>
    <t>http://softclouds.com/blogs/The-Gold-Rush-Predictive-Analytics-in-CRM-blog-26.html?utm_content=81698367&amp;utm_medium=social&amp;utm_source=twitter&amp;hss_channel=tw-328329853</t>
  </si>
  <si>
    <t>https://bluehasia.smugmug.com/Fursuiters/FUR-CONS/PawCon/2018/On-the-Prowl/</t>
  </si>
  <si>
    <t>https://nodexlgraphgallery.org/Pages/Graph.aspx?graphID=179936</t>
  </si>
  <si>
    <t>https://agilience.com/en/pawcon</t>
  </si>
  <si>
    <t>https://agilience.com/en/document/ene8ffe74a7b522d95bcaf2490fc7b86fed94f1e8f</t>
  </si>
  <si>
    <t>https://www.flickr.com/short_urls.gne?photoset=aHsmpcnZjs https://www.flickr.com/short_urls.gne?photoset=aHsmpcqSTA https://www.flickr.com/short_urls.gne?photoset=aHskLhEmYF</t>
  </si>
  <si>
    <t>https://bluehasia.smugmug.com/Fursuiters/FUR-CONS/PawCon/2018/On-the-Prowl/ https://ko-fi.com/bluehasia</t>
  </si>
  <si>
    <t>https://bluehasia.smugmug.com/Fursuiters/FUR-CONS/PawCon/2018/Baker-Street-fursuit-photo-shoot/ https://ko-fi.com/bluehasia</t>
  </si>
  <si>
    <t>nodexlgraphgallery.org</t>
  </si>
  <si>
    <t>iiot-world.com</t>
  </si>
  <si>
    <t>softclouds.com</t>
  </si>
  <si>
    <t>smugmug.com</t>
  </si>
  <si>
    <t>agilience.com</t>
  </si>
  <si>
    <t>flickr.com flickr.com flickr.com</t>
  </si>
  <si>
    <t>smugmug.com ko-fi.com</t>
  </si>
  <si>
    <t>analytics iiot imc2018</t>
  </si>
  <si>
    <t>predictiveanalytics crm</t>
  </si>
  <si>
    <t>pawcon analytics predictive</t>
  </si>
  <si>
    <t>fursuitphotos</t>
  </si>
  <si>
    <t>pawcon fursuitfriday</t>
  </si>
  <si>
    <t>fursuit sweatermeme</t>
  </si>
  <si>
    <t>predictivemaintenance pawcon analytics fursuitphotos iiot industry40</t>
  </si>
  <si>
    <t>predictivemaintenance fursuitphotos pawcon analytics iiot predictive</t>
  </si>
  <si>
    <t>pawcon fursuitfriday furry fursuit</t>
  </si>
  <si>
    <t>https://pbs.twimg.com/media/DuJRkaTWoAAH96l.jpg</t>
  </si>
  <si>
    <t>https://pbs.twimg.com/media/DvKpiIrWoAAuaxL.jpg</t>
  </si>
  <si>
    <t>https://pbs.twimg.com/media/DpAYNc6W4AAHrHH.jpg</t>
  </si>
  <si>
    <t>https://pbs.twimg.com/media/Dve1aktVYAADvYZ.jpg</t>
  </si>
  <si>
    <t>https://pbs.twimg.com/media/Dq-TDxSVYAAH3Js.jpg</t>
  </si>
  <si>
    <t>https://pbs.twimg.com/media/Dvic1asUYAIbD5i.jpg</t>
  </si>
  <si>
    <t>https://pbs.twimg.com/media/DvjyJafVAAA6zP3.jpg</t>
  </si>
  <si>
    <t>https://pbs.twimg.com/media/DvBgVcHX0AIomAn.jpg</t>
  </si>
  <si>
    <t>https://pbs.twimg.com/media/DvCyuq2WkAE8ZLp.jpg</t>
  </si>
  <si>
    <t>https://pbs.twimg.com/media/DvLziroXQAAFqSO.jpg</t>
  </si>
  <si>
    <t>https://pbs.twimg.com/media/DvNF7NHXQAIXxFf.jpg</t>
  </si>
  <si>
    <t>https://pbs.twimg.com/media/DvSPgSbWsAE4Vcg.jpg</t>
  </si>
  <si>
    <t>https://pbs.twimg.com/media/DvWGsGkWwAAXYga.jpg</t>
  </si>
  <si>
    <t>https://pbs.twimg.com/media/DvYrfEtX0AAasfu.jpg</t>
  </si>
  <si>
    <t>https://pbs.twimg.com/media/DvcirOkX4AAOBdS.jpg</t>
  </si>
  <si>
    <t>https://pbs.twimg.com/media/DvtR1hKX4AA67sY.jpg</t>
  </si>
  <si>
    <t>https://pbs.twimg.com/media/Dvv2oFKXgAAb9cd.jpg</t>
  </si>
  <si>
    <t>https://pbs.twimg.com/media/Dv2SnS-XcAE40Rr.jpg</t>
  </si>
  <si>
    <t>https://pbs.twimg.com/media/Dv_TbQzX4AEcMT1.jpg</t>
  </si>
  <si>
    <t>https://pbs.twimg.com/media/DwAl0YrWwAA2R9q.jpg</t>
  </si>
  <si>
    <t>https://pbs.twimg.com/media/DwA-Dh5WoAQEnuO.jpg</t>
  </si>
  <si>
    <t>https://pbs.twimg.com/media/Du43xM2WoAIdjZ2.jpg</t>
  </si>
  <si>
    <t>http://pbs.twimg.com/profile_images/915398058300583937/HNwaosY8_normal.jpg</t>
  </si>
  <si>
    <t>http://pbs.twimg.com/profile_images/1075794990989697024/ksZcqCJM_normal.jpg</t>
  </si>
  <si>
    <t>http://pbs.twimg.com/profile_images/1065183971426910210/nc7s66_K_normal.jpg</t>
  </si>
  <si>
    <t>http://pbs.twimg.com/profile_images/1015533282190954496/DKnf_UER_normal.jpg</t>
  </si>
  <si>
    <t>http://pbs.twimg.com/profile_images/3119586210/ff4195e1c0928e70cda72490a3609dff_normal.jpeg</t>
  </si>
  <si>
    <t>http://pbs.twimg.com/profile_images/1059982452192464896/grQJ-2Ts_normal.jpg</t>
  </si>
  <si>
    <t>http://pbs.twimg.com/profile_images/1043343577567256577/Dxp6tgq0_normal.jpg</t>
  </si>
  <si>
    <t>http://pbs.twimg.com/profile_images/1059565049554104321/5NtoTjFV_normal.jpg</t>
  </si>
  <si>
    <t>http://pbs.twimg.com/profile_images/1078407523860807680/_Hcv-1bg_normal.jpg</t>
  </si>
  <si>
    <t>http://pbs.twimg.com/profile_images/1067668013984309248/pkIpI5Ek_normal.jpg</t>
  </si>
  <si>
    <t>http://pbs.twimg.com/profile_images/994675012211695616/htB0SZdr_normal.jpg</t>
  </si>
  <si>
    <t>http://pbs.twimg.com/profile_images/1078861744208961537/INqPPNy5_normal.jpg</t>
  </si>
  <si>
    <t>http://pbs.twimg.com/profile_images/934930954115735552/DQrblUBw_normal.jpg</t>
  </si>
  <si>
    <t>http://pbs.twimg.com/profile_images/1043581382780313600/vcSGfTH5_normal.jpg</t>
  </si>
  <si>
    <t>http://pbs.twimg.com/profile_images/1041532107250528256/AX1loGtR_normal.jpg</t>
  </si>
  <si>
    <t>http://pbs.twimg.com/profile_images/733133245903032320/JbLlgCpD_normal.jpg</t>
  </si>
  <si>
    <t>http://pbs.twimg.com/profile_images/1074207697703075842/lTzqKoun_normal.jpg</t>
  </si>
  <si>
    <t>http://pbs.twimg.com/profile_images/928683505944379392/eTWtFyCX_normal.jpg</t>
  </si>
  <si>
    <t>http://pbs.twimg.com/profile_images/985495411564695552/i90ppaeE_normal.jpg</t>
  </si>
  <si>
    <t>http://pbs.twimg.com/profile_images/1072360333854081024/c5KDunM6_normal.jpg</t>
  </si>
  <si>
    <t>http://pbs.twimg.com/profile_images/1078014471891750912/1dxk3iL4_normal.jpg</t>
  </si>
  <si>
    <t>https://twitter.com/#!/newsneus/status/1076176800773038080</t>
  </si>
  <si>
    <t>https://twitter.com/#!/hugodevotion/status/1076523077511589888</t>
  </si>
  <si>
    <t>https://twitter.com/#!/balaji_sandiego/status/1077109666755330049</t>
  </si>
  <si>
    <t>https://twitter.com/#!/bdsharmas/status/1077392554998546432</t>
  </si>
  <si>
    <t>https://twitter.com/#!/lynxsalem/status/1077671414600151040</t>
  </si>
  <si>
    <t>https://twitter.com/#!/notmilesevans/status/1078530110611955713</t>
  </si>
  <si>
    <t>https://twitter.com/#!/mohammdyousef2/status/1078622195641999361</t>
  </si>
  <si>
    <t>https://twitter.com/#!/manedcalico/status/1078786265724710918</t>
  </si>
  <si>
    <t>https://twitter.com/#!/zarafagiraffe/status/1078787346269655041</t>
  </si>
  <si>
    <t>https://twitter.com/#!/lutofisk/status/1078881115773972480</t>
  </si>
  <si>
    <t>https://twitter.com/#!/wxkiel/status/1078974336910864385</t>
  </si>
  <si>
    <t>https://twitter.com/#!/marketingbi/status/1049367218113404929</t>
  </si>
  <si>
    <t>https://twitter.com/#!/hannaraptor/status/1079038795478007808</t>
  </si>
  <si>
    <t>https://twitter.com/#!/lemonbrat/status/1076316125972058117</t>
  </si>
  <si>
    <t>https://twitter.com/#!/spikyhalcyon/status/1058226136826540033</t>
  </si>
  <si>
    <t>https://twitter.com/#!/spikyhalcyon/status/1079054471672475648</t>
  </si>
  <si>
    <t>https://twitter.com/#!/steventigeron/status/1079074555094659072</t>
  </si>
  <si>
    <t>https://twitter.com/#!/morrowuff/status/1079078707967406080</t>
  </si>
  <si>
    <t>https://twitter.com/#!/omega_kiba/status/1079088326819213312</t>
  </si>
  <si>
    <t>https://twitter.com/#!/samthemoose101/status/1079102053354397696</t>
  </si>
  <si>
    <t>https://twitter.com/#!/regtaf/status/1078813524510547970</t>
  </si>
  <si>
    <t>https://twitter.com/#!/quinnton117/status/1078785993086447618</t>
  </si>
  <si>
    <t>https://twitter.com/#!/banditraccoon1/status/1079206244156489728</t>
  </si>
  <si>
    <t>https://twitter.com/#!/quinnton117/status/1079087702987792384</t>
  </si>
  <si>
    <t>https://twitter.com/#!/banditraccoon1/status/1078880237146914816</t>
  </si>
  <si>
    <t>https://twitter.com/#!/doubleofoxx/status/1079489855069908992</t>
  </si>
  <si>
    <t>https://twitter.com/#!/sourpatch2016/status/1079583948072611841</t>
  </si>
  <si>
    <t>https://twitter.com/#!/303snowwolf/status/1080203745122648064</t>
  </si>
  <si>
    <t>https://twitter.com/#!/fmfrancoise/status/1076176270369656837</t>
  </si>
  <si>
    <t>https://twitter.com/#!/fmfrancoise/status/1078647125876064257</t>
  </si>
  <si>
    <t>https://twitter.com/#!/fmfrancoise/status/1078566374329454592</t>
  </si>
  <si>
    <t>https://twitter.com/#!/fmfrancoise/status/1080397876818268160</t>
  </si>
  <si>
    <t>https://twitter.com/#!/fmfrancoise/status/1078566628667912192</t>
  </si>
  <si>
    <t>https://twitter.com/#!/varekwolf/status/1078195039811952640</t>
  </si>
  <si>
    <t>https://twitter.com/#!/regtaf/status/1078880170579132417</t>
  </si>
  <si>
    <t>https://twitter.com/#!/varekwolf/status/1078887765213773824</t>
  </si>
  <si>
    <t>https://twitter.com/#!/varekwolf/status/1080713434541379584</t>
  </si>
  <si>
    <t>https://twitter.com/#!/bluehasia/status/1076466237239115776</t>
  </si>
  <si>
    <t>https://twitter.com/#!/bluehasia/status/1076556829608550402</t>
  </si>
  <si>
    <t>https://twitter.com/#!/bluehasia/status/1077191042628288512</t>
  </si>
  <si>
    <t>https://twitter.com/#!/bluehasia/status/1077281623501144064</t>
  </si>
  <si>
    <t>https://twitter.com/#!/bluehasia/status/1077643998951542790</t>
  </si>
  <si>
    <t>https://twitter.com/#!/bluehasia/status/1077915781952876544</t>
  </si>
  <si>
    <t>https://twitter.com/#!/bluehasia/status/1078096977542463488</t>
  </si>
  <si>
    <t>https://twitter.com/#!/bluehasia/status/1078368766403194881</t>
  </si>
  <si>
    <t>https://twitter.com/#!/bluehasia/status/1079546520528138241</t>
  </si>
  <si>
    <t>https://twitter.com/#!/bluehasia/status/1079727707854983168</t>
  </si>
  <si>
    <t>https://twitter.com/#!/bluehasia/status/1080180692137459712</t>
  </si>
  <si>
    <t>https://twitter.com/#!/bluehasia/status/1080814904980979713</t>
  </si>
  <si>
    <t>https://twitter.com/#!/bluehasia/status/1080905495769157633</t>
  </si>
  <si>
    <t>https://twitter.com/#!/jwypwem4gq9iyza/status/1080933633576251392</t>
  </si>
  <si>
    <t>https://twitter.com/#!/aimrei/status/1080954195958743042</t>
  </si>
  <si>
    <t>https://twitter.com/#!/demetriustrader/status/1075858682645282822</t>
  </si>
  <si>
    <t>https://twitter.com/#!/demetriustrader/status/1080932145227542530</t>
  </si>
  <si>
    <t>https://twitter.com/#!/jgzero97/status/1076073017363611650</t>
  </si>
  <si>
    <t>https://twitter.com/#!/jgzero97/status/1080984262453747712</t>
  </si>
  <si>
    <t>1076176800773038080</t>
  </si>
  <si>
    <t>1076523077511589888</t>
  </si>
  <si>
    <t>1077109666755330049</t>
  </si>
  <si>
    <t>1077392554998546432</t>
  </si>
  <si>
    <t>1077671414600151040</t>
  </si>
  <si>
    <t>1078530110611955713</t>
  </si>
  <si>
    <t>1078622195641999361</t>
  </si>
  <si>
    <t>1078786265724710918</t>
  </si>
  <si>
    <t>1078787346269655041</t>
  </si>
  <si>
    <t>1078881115773972480</t>
  </si>
  <si>
    <t>1078974336910864385</t>
  </si>
  <si>
    <t>1049367218113404929</t>
  </si>
  <si>
    <t>1079038795478007808</t>
  </si>
  <si>
    <t>1076316125972058117</t>
  </si>
  <si>
    <t>1058226136826540033</t>
  </si>
  <si>
    <t>1079054471672475648</t>
  </si>
  <si>
    <t>1079074555094659072</t>
  </si>
  <si>
    <t>1079078707967406080</t>
  </si>
  <si>
    <t>1079088326819213312</t>
  </si>
  <si>
    <t>1079102053354397696</t>
  </si>
  <si>
    <t>1078813524510547970</t>
  </si>
  <si>
    <t>1078785993086447618</t>
  </si>
  <si>
    <t>1079206244156489728</t>
  </si>
  <si>
    <t>1079087702987792384</t>
  </si>
  <si>
    <t>1078880237146914816</t>
  </si>
  <si>
    <t>1079489855069908992</t>
  </si>
  <si>
    <t>1079583948072611841</t>
  </si>
  <si>
    <t>1080203745122648064</t>
  </si>
  <si>
    <t>1076176270369656837</t>
  </si>
  <si>
    <t>1078647125876064257</t>
  </si>
  <si>
    <t>1078566374329454592</t>
  </si>
  <si>
    <t>1080397876818268160</t>
  </si>
  <si>
    <t>1078566628667912192</t>
  </si>
  <si>
    <t>1078195039811952640</t>
  </si>
  <si>
    <t>1078880170579132417</t>
  </si>
  <si>
    <t>1078887765213773824</t>
  </si>
  <si>
    <t>1080713434541379584</t>
  </si>
  <si>
    <t>1076466237239115776</t>
  </si>
  <si>
    <t>1076556829608550402</t>
  </si>
  <si>
    <t>1077191042628288512</t>
  </si>
  <si>
    <t>1077281623501144064</t>
  </si>
  <si>
    <t>1077643998951542790</t>
  </si>
  <si>
    <t>1077915781952876544</t>
  </si>
  <si>
    <t>1078096977542463488</t>
  </si>
  <si>
    <t>1078368766403194881</t>
  </si>
  <si>
    <t>1079546520528138241</t>
  </si>
  <si>
    <t>1079727707854983168</t>
  </si>
  <si>
    <t>1080180692137459712</t>
  </si>
  <si>
    <t>1080814904980979713</t>
  </si>
  <si>
    <t>1080905495769157633</t>
  </si>
  <si>
    <t>1080933633576251392</t>
  </si>
  <si>
    <t>1080954195958743042</t>
  </si>
  <si>
    <t>1075858682645282822</t>
  </si>
  <si>
    <t>1080932145227542530</t>
  </si>
  <si>
    <t>1076073017363611650</t>
  </si>
  <si>
    <t>1080984262453747712</t>
  </si>
  <si>
    <t>1078528360723243008</t>
  </si>
  <si>
    <t>1078785986522431489</t>
  </si>
  <si>
    <t>1077587106472624134</t>
  </si>
  <si>
    <t>1080639520863748097</t>
  </si>
  <si>
    <t/>
  </si>
  <si>
    <t>1035274977514270721</t>
  </si>
  <si>
    <t>94211711</t>
  </si>
  <si>
    <t>177556815</t>
  </si>
  <si>
    <t>3283283796</t>
  </si>
  <si>
    <t>de</t>
  </si>
  <si>
    <t>en</t>
  </si>
  <si>
    <t>fi</t>
  </si>
  <si>
    <t>Twitter for Android</t>
  </si>
  <si>
    <t>Hootsuite Inc.</t>
  </si>
  <si>
    <t>HubSpot</t>
  </si>
  <si>
    <t>Twitter for iPhone</t>
  </si>
  <si>
    <t>Twitter Web Client</t>
  </si>
  <si>
    <t>Twitter for iPad</t>
  </si>
  <si>
    <t>The Social Jukebox</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</si>
  <si>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</si>
  <si>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</si>
  <si>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</si>
  <si>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</si>
  <si>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</si>
  <si>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</si>
  <si>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</si>
  <si>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</si>
  <si>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</si>
  <si>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</si>
  <si>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</si>
  <si>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</si>
  <si>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</si>
  <si>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</si>
  <si>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</si>
  <si>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</si>
  <si>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</si>
  <si>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</si>
  <si>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</si>
  <si>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</si>
  <si>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</si>
  <si>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</si>
  <si>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Neus Lorenzo</t>
  </si>
  <si>
    <t>darlita smith</t>
  </si>
  <si>
    <t>Fabian G. Hendricks</t>
  </si>
  <si>
    <t>Franco Ronconi</t>
  </si>
  <si>
    <t>IIoT/I4.0 Viewpoints</t>
  </si>
  <si>
    <t>ipfconline</t>
  </si>
  <si>
    <t>Wipro Digital</t>
  </si>
  <si>
    <t>Ronald van Loon</t>
  </si>
  <si>
    <t>Yves Mulkers</t>
  </si>
  <si>
    <t>Andreas Staub</t>
  </si>
  <si>
    <t>Predictive Analytics</t>
  </si>
  <si>
    <t>MachineMetrics</t>
  </si>
  <si>
    <t>Carolina Rudinschi, PhD</t>
  </si>
  <si>
    <t>Balaji Ramachandran</t>
  </si>
  <si>
    <t>The CRM Team</t>
  </si>
  <si>
    <t>CRM News</t>
  </si>
  <si>
    <t>CRM_CWS_Cloud</t>
  </si>
  <si>
    <t>Zementis</t>
  </si>
  <si>
    <t>Paul Johnston</t>
  </si>
  <si>
    <t>Olga Ocon</t>
  </si>
  <si>
    <t>Bharat D. Sharma</t>
  </si>
  <si>
    <t>Stefan Schulte</t>
  </si>
  <si>
    <t>Lynx Boi @FurCon2019</t>
  </si>
  <si>
    <t>donald draper</t>
  </si>
  <si>
    <t>king krule</t>
  </si>
  <si>
    <t>Elite Yoshi 2060</t>
  </si>
  <si>
    <t>Captain Blue Hasia</t>
  </si>
  <si>
    <t>Casual Animal</t>
  </si>
  <si>
    <t>_xD83D__xDE08_ Spoopy Scrape _xD83D__xDC7F_ @ PAWcon</t>
  </si>
  <si>
    <t>Bixby en Route to PAWCon</t>
  </si>
  <si>
    <t>Galaxy Yote 9</t>
  </si>
  <si>
    <t>Zarafa</t>
  </si>
  <si>
    <t>Blunder (Luto) @FC</t>
  </si>
  <si>
    <t>Pac Anthro League</t>
  </si>
  <si>
    <t>Ezekiel Monjardin 2018</t>
  </si>
  <si>
    <t>한나랩터</t>
  </si>
  <si>
    <t>Halcyon ➵ SacAnime</t>
  </si>
  <si>
    <t>Mr. D!sk0. @FC</t>
  </si>
  <si>
    <t>@MorroWuff</t>
  </si>
  <si>
    <t>Zack</t>
  </si>
  <si>
    <t>Saiai the D.A.D</t>
  </si>
  <si>
    <t>Cecil Shepherd (Bandit) @FC2019</t>
  </si>
  <si>
    <t>Doubleofox</t>
  </si>
  <si>
    <t>SourPatch  Wusky</t>
  </si>
  <si>
    <t>❄️ Toby SnowWolFC ❄️</t>
  </si>
  <si>
    <t>Françoise Morvan</t>
  </si>
  <si>
    <t>Flick</t>
  </si>
  <si>
    <t>IIoT World</t>
  </si>
  <si>
    <t>SoftClouds</t>
  </si>
  <si>
    <t>AGILIENCE</t>
  </si>
  <si>
    <t>Demetrius the Merchant</t>
  </si>
  <si>
    <t>Varek ManeyFox @ FC</t>
  </si>
  <si>
    <t>VatraLion</t>
  </si>
  <si>
    <t>Filipanini</t>
  </si>
  <si>
    <t>I'm Orange Badger Juri  ^^7</t>
  </si>
  <si>
    <t>Abi Imrei</t>
  </si>
  <si>
    <t>Joseguii17</t>
  </si>
  <si>
    <t>Interested in this extraordinary time of changes in Catalonia &amp; Europe
I tweet about communication, education, technology, culture, and community building.</t>
  </si>
  <si>
    <t>#BigData Analyst, with a true passion for #data. LinkedIn_xD83D__xDC47_</t>
  </si>
  <si>
    <t>Husband | Father of 2 | #Technology Driven Business Operations Director | Loving #Basketball #Skiing #Wine&amp;Food #Startup #Disruption</t>
  </si>
  <si>
    <t>Industrial IoT/ Industrie 4.0 Viewpoints provides insights on digitizing machines, systems, and services.</t>
  </si>
  <si>
    <t>Création de Sites Internet Formation et Conseil Informatique #ecommerce #webmaster #seo #DigitalMarketing #foad #seriousgame #AI #BigData</t>
  </si>
  <si>
    <t>We are an innovation-led, digital transformation partner. We focus on the things that matter - Insight, interaction, integration, and innovation.</t>
  </si>
  <si>
    <t>Helping data driven companies generating value•Top10Influencer #BigData #DataScience #IoT #MachineLearning #AI #Analytics•Follow Youtube http://bit.ly/2E403nj</t>
  </si>
  <si>
    <t>#Data architect generating value from #data enjoying Family, Music and DJ-ing, #BBBT member, Founder @7wData</t>
  </si>
  <si>
    <t>Managing Partner @FehrAdvice - Behavioral Economics &amp; Design
#behavioraleconomics #experimentability #fintech #insurtech #bigdata #AI Mentor @F10_accelerator</t>
  </si>
  <si>
    <t>#Predictive #Analytics World is the business-focused event for predictive analytics professionals, managers and commercial practitioners. #pawcon</t>
  </si>
  <si>
    <t>The industry's first AI-driven predictive analytics platform for manufacturers and machine builders. Connect. Visualize. Analyze. Predict. Alert.</t>
  </si>
  <si>
    <t>Co-founder of @IIoT_World, first digital media outlet focused _xD83D__xDCAF_% on #IIoT/#ICS #cybersecurity. Also of interest #smartcities, #predictivemaintenance.</t>
  </si>
  <si>
    <t>2 decades of Entrepreneurial &amp; Innovation leadership. Founder &amp; CEO @SoftClouds</t>
  </si>
  <si>
    <t>Crafting world-class #marketing, #sales and #service solutions with @MSFTDynamics365. Offices @DQ_Jozi</t>
  </si>
  <si>
    <t>CRM News from Daily Sources</t>
  </si>
  <si>
    <t>LinkedIn C.F.R. Read</t>
  </si>
  <si>
    <t>A @SoftwareAG Company - #AI #MachineLearning #PredictiveAnalytics #BigData #DataScience #DeepLearning #IoT</t>
  </si>
  <si>
    <t>Bizz builder. Blessed. Follow 4 #MachineLearning, #AI, #BigData, #PredictiveAnalytics and #GrowthHacking. LinkedIn: https://t.co/syM6TcjAXL</t>
  </si>
  <si>
    <t>The #ExecutiveRecruiter from Hell - Cherry Picking Top Talent. #BigData #PredictiveAnalytics #custserv #custexp #hiring #job</t>
  </si>
  <si>
    <t>Ex-CEO BSE listed firm, #iOT #Blockchain, #Robotics #SoftwareOutsourcing #Instagram : @bdsharmas</t>
  </si>
  <si>
    <t>Leading Data Science as the most sustainable of all technologies to drive digital transformation @PlanetHome
#datascience #artificialintelligence</t>
  </si>
  <si>
    <t>_xD83D__xDC9C_Spoopy Purple Lynx Dragon_xD83D__xDC9C_
✂Suit Made By Me✂
_xD83C__xDFB6__xD83C__xDFB5_DancerFur_xD83C__xDFB5__xD83C__xDFB6_
_xD83D__xDC3E_Pronouns He/Him_xD83D__xDC3E_
✈Cons: FurCon PawCon BLFC✈</t>
  </si>
  <si>
    <t>I’m only here to make fun of people</t>
  </si>
  <si>
    <t>parachutes track 10</t>
  </si>
  <si>
    <t>Asphalt 8 &amp; 9 Player &amp; furry /Loves: Cars/Arts/inflatables/musics/ fursuits &amp; make new friends. telegram: EliteYoshi2060</t>
  </si>
  <si>
    <t>SFW-Photographer-Electrician-Dragon. This account has automated art and photo tweets. Main account @ragon33</t>
  </si>
  <si>
    <t>I’m a stripey housecat with a big fluffy lion’s mane! I've been told I'm accidentally adorable. He/him. I work in the animation industry! Icon by @BIRBLYFE</t>
  </si>
  <si>
    <t>Arvin | AwooCru Organizer | SJSU Alumni | Anthro Artist | Car Enthusiast | Photographer | Engineer | Graphic Designer | Not Popular | Suit by @Kittlums</t>
  </si>
  <si>
    <t>I'm just a gay wolf who edits videos, loves to go on hikes, and explore new places. Header by @stablercake. Icon by @Growlbeast.</t>
  </si>
  <si>
    <t>it's my account</t>
  </si>
  <si>
    <t>♂️. 28. He/Him. Taco Bell lovin' urban coyote. Furry/Brony/Whoovian/Sci-Fi/Nerdy. Frey fursuit by @furfancycostume. Banner - @bluehasia Icon - @CATBOYFRlEND</t>
  </si>
  <si>
    <t>I'm a giraffe. Purple, of course. A nerdy, geeky, scientific-y, bouncy, goofy, trivia-spouting, not-shy giraffe! Hugs 'n puns may occur at any time.</t>
  </si>
  <si>
    <t>clumsy deer fursuiter | wholesome otter friend | maker | he/him</t>
  </si>
  <si>
    <t>PAWCon presents The Game Is A'Paw!: A Weekend of Mystery - November 2-4, 2018 - DoubleTree San Jose</t>
  </si>
  <si>
    <t>I'm Ezekiel Monjardin | 14 | Fursuiter | Future: @2mischiefmakers | Furry | Youtuber |</t>
  </si>
  <si>
    <t>ANIMAL_LOVE. ANTI_DOGMEAT.  동물들에겐 상냥하나 인간들에게는 ㅈㄹ같을 때가 많음. 호의까진 가능해도 지지하는 정치인은 없음. Chain Block도 가능. PC스러운 종교충들과 훈장충들을 철저하게 혐오하고 차별함.</t>
  </si>
  <si>
    <t>Commissions for hoodies &amp; kigurumi- always open: https://t.co/IM5io0Xzz5 Fursuits- open: https://t.co/oE9jiCd3e1 Or shop our site: https://t.co/l1lA8W6CaQ</t>
  </si>
  <si>
    <t>hal·​cy·​on /hal-see-in/ n.  1 idylllic happiness  2 a purple fox/dragon hybrid; a lemonbrat fursuiter  3 attending fc, blfc, pawcon, sa  ▸they·them</t>
  </si>
  <si>
    <t>Whats up dudes!!! I'm just a friendly Fluff Butt with a Border Collie Attitude! Pretty much Gay. 
Fursuit by @Furitup
In Love with Coon boi: @banditraccoon1</t>
  </si>
  <si>
    <t>Wuffdoggin' it up. Fish tacos &amp; beer. Suit by @mixedcandy Header: @MuffletheFox Icon: @ChatahSpots</t>
  </si>
  <si>
    <t>Just a Green Folf looking to make you smile/Gamer/Fursuiter/Snuggle addict/Very Friendly/Happily mated to @MizuKurai _xD83D__xDC9A__xD83D__xDC99_
Must revive my Artistic Passion!!</t>
  </si>
  <si>
    <t>Female|Bisexual|Lynx|DutchAngel|22|Her/She/They|Mated|Fursuiter|Fursuit Maker _xD83D__xDC31__xD83E__xDDF5__xD83D__xDC09_</t>
  </si>
  <si>
    <t>I'm Cecil, a gay 20 y/o male G-Shep suiter | SFW! | Chocolatier_xD83C__xDF6B_| Soon @TheFuzzFactory suiter |
Pf pic:@khamisuart
Banner:@RaftyHusky |_xD83D__xDC9C_Loves @steventigeron_xD83D__xDC9C_</t>
  </si>
  <si>
    <t>Just a tuxedo/suit wearing fox in Southern California
Fursuit by @FurItUp</t>
  </si>
  <si>
    <t>I'm known to be fun. Goals in mind. Good energy. along with kink and fun. I'm very open feel free to say hi. PM FRIENDLY. #cuddlemonster
AKA- Razor Wusky</t>
  </si>
  <si>
    <t>Bay Area Wolf / Cat / Gryphon. Pilot. Flight school owner/manager. 25/m/bi. The gorgeous @stormykittyhawk is my copilot and @astronaut_orion is my burd bae</t>
  </si>
  <si>
    <t>_xD83C__xDDEB__xD83C__xDDF7_ #WomenInTech  #Influencer #Onalytica  #collective  #intuitive #emotional  #intelligence #synesthesia  #paradox #Startups #France #Bretagne  #Quimper</t>
  </si>
  <si>
    <t>Part time Doodler, Musician, Dancer, and Designer | Full time good boy | Fun Loving Border Corgi | 24 | Pan | Poly | hit me up on Telegram: @Flick_Colliedog</t>
  </si>
  <si>
    <t>#IIoT_World™ is the first Global #DigitalPublication focused 100% on #IIoT, #Industry40, #SmartManufacturing #ICS #security. #1 Industrial IoT #Influencer.</t>
  </si>
  <si>
    <t>CRM, Business Intelligence, Cloud Services, Enterprise Mobility.</t>
  </si>
  <si>
    <t>Your influence matters, check it on https://t.co/rNbdvTj7YK</t>
  </si>
  <si>
    <t>I like to Suit...a lot and SQUAWK! I post videos of me suiting in public bringing smile and laughter to those i run into. SQUAWK!
--
--DMs not monitored-- 
--</t>
  </si>
  <si>
    <t>Graymuzzle/Multiple fursuiter: MC-DHC-Lacy-BC4C-Beetlecat/Gray-Ace/He-Him/Photografur/Header @Meerkitty771</t>
  </si>
  <si>
    <t>|☆_xD83D__xDC3E_Paws_xD83D__xDC3E_☆| |☆Fursuiter☆| |☆_xD83C__xDDEC__xD83C__xDDE7_ in _xD83C__xDDE9__xD83C__xDDEA_☆| |☆#VatraLion☆| |☆@Bycats4cats Suiter☆| |☆Smol Lion☆| |☆Single☆| |☆BikerFur☆| |☆Majestic☆| |☆Spagetti Muncher☆|</t>
  </si>
  <si>
    <t>Whitetail Deer | Welder | Car Nut | Fursuit Maker and Hoarder | Bodytech | Mechanic | @morefurless suiter</t>
  </si>
  <si>
    <t>fursuiter / fursuit name : juri / 퍼슈트 주리(주황 오소리) 오너 / 옛날 노래 좋아합니다_xD83C__xDFB5_ / 뻘글 자주 씁니다_xD83D__xDE05_</t>
  </si>
  <si>
    <t>Personal: anime lover. Engaged to @EvoChanger. RPsona: (Vampire) Inspector at the CID, married to @EnforcerGino. Fursona: Snow Wolf.</t>
  </si>
  <si>
    <t>colaboro en @Eventinflatable para hacer fiesta de interés turístico en Aguilas Murcia</t>
  </si>
  <si>
    <t>Bad Wildbad, Deutschland</t>
  </si>
  <si>
    <t>Singapore</t>
  </si>
  <si>
    <t>Padova</t>
  </si>
  <si>
    <t>Dedham, MA</t>
  </si>
  <si>
    <t>Marseille, France</t>
  </si>
  <si>
    <t>US, Europe, India, Japan, Aust</t>
  </si>
  <si>
    <t>#NL. Also on Instagram http://bit.ly/2NwFjws</t>
  </si>
  <si>
    <t>Belgium</t>
  </si>
  <si>
    <t>USA, Europe</t>
  </si>
  <si>
    <t>Northampton, MA</t>
  </si>
  <si>
    <t>Cleveland</t>
  </si>
  <si>
    <t>San Diego, CA</t>
  </si>
  <si>
    <t>Johannesburg, South Africa</t>
  </si>
  <si>
    <t>San Francisco</t>
  </si>
  <si>
    <t>London, England, #cloud, #SaaS</t>
  </si>
  <si>
    <t>USA</t>
  </si>
  <si>
    <t>City of London, London, UK</t>
  </si>
  <si>
    <t>Silicon Valley - San Jose, CA</t>
  </si>
  <si>
    <t>Mumbai, India</t>
  </si>
  <si>
    <t>München, Bayern</t>
  </si>
  <si>
    <t>California, USA</t>
  </si>
  <si>
    <t>Dallas, TX</t>
  </si>
  <si>
    <t>Dubai, UAE</t>
  </si>
  <si>
    <t>Burbank, CA</t>
  </si>
  <si>
    <t>San Jose, CA</t>
  </si>
  <si>
    <t>Marina, CA</t>
  </si>
  <si>
    <t>san jose, california</t>
  </si>
  <si>
    <t>San Francisco Bay Area</t>
  </si>
  <si>
    <t>San Francisco Bay Area (N.Bay)</t>
  </si>
  <si>
    <t>Davis, CA</t>
  </si>
  <si>
    <t>San Jose, California</t>
  </si>
  <si>
    <t>National Capital Region</t>
  </si>
  <si>
    <t>- S.KOREA</t>
  </si>
  <si>
    <t>Chicago, IL</t>
  </si>
  <si>
    <t>San Francisco, U.S.A.</t>
  </si>
  <si>
    <t>Auburn, CA</t>
  </si>
  <si>
    <t>California</t>
  </si>
  <si>
    <t>Richland, WA</t>
  </si>
  <si>
    <t>Orange County, CA</t>
  </si>
  <si>
    <t>Hayward, CA</t>
  </si>
  <si>
    <t>The nearest snowbank</t>
  </si>
  <si>
    <t>France Bretagne Quimper</t>
  </si>
  <si>
    <t>Portland, OR</t>
  </si>
  <si>
    <t>United States</t>
  </si>
  <si>
    <t>Paris</t>
  </si>
  <si>
    <t>Santa Maria, CA</t>
  </si>
  <si>
    <t>Rancho Cordova, CA</t>
  </si>
  <si>
    <t>Dülken, Deutschland</t>
  </si>
  <si>
    <t>Reno, NV</t>
  </si>
  <si>
    <t>부산광역시</t>
  </si>
  <si>
    <t>I am everyvhere und novhere</t>
  </si>
  <si>
    <t>Águilas, murcia</t>
  </si>
  <si>
    <t>http://transformationsociety.net/transforming-organizations-how-and-why/</t>
  </si>
  <si>
    <t>https://t.co/tYroCZHHQG</t>
  </si>
  <si>
    <t>https://www.linkedin.com/in/francoronconi/</t>
  </si>
  <si>
    <t>http://Industrial-IoT.com</t>
  </si>
  <si>
    <t>http://www.ipfconline.fr</t>
  </si>
  <si>
    <t>http://www.wiprodigital.com</t>
  </si>
  <si>
    <t>https://www.linkedin.com/today/author/ronald-van-loon-5411a</t>
  </si>
  <si>
    <t>http://7wdata.be</t>
  </si>
  <si>
    <t>http://www.fehradvice.com/ueber_uns/management_team/andreas_staub</t>
  </si>
  <si>
    <t>https://t.co/rMYWv5Bglm</t>
  </si>
  <si>
    <t>https://t.co/A6gBf8FV4g</t>
  </si>
  <si>
    <t>https://www.linkedin.com/in/crudinschi/</t>
  </si>
  <si>
    <t>https://t.co/hHT5hqg8IL</t>
  </si>
  <si>
    <t>http://t.co/AIqz08jlra</t>
  </si>
  <si>
    <t>http://www.crmtrilogix.com</t>
  </si>
  <si>
    <t>http://www.zementis.com</t>
  </si>
  <si>
    <t>https://t.co/d0pyUKLZ5X</t>
  </si>
  <si>
    <t>http://www.linkedin.com/in/olgaocon</t>
  </si>
  <si>
    <t>http://www.fortuneinfotech.com</t>
  </si>
  <si>
    <t>http://www.stefan-schulte.de.com</t>
  </si>
  <si>
    <t>https://t.co/sR9oPTnZ8H</t>
  </si>
  <si>
    <t>https://number1ihobfan.sarahah.com/</t>
  </si>
  <si>
    <t>https://t.co/cxnv6Kj9o2</t>
  </si>
  <si>
    <t>https://t.co/So3Y7MlEI2</t>
  </si>
  <si>
    <t>https://t.co/IS3WFJ94sb</t>
  </si>
  <si>
    <t>https://t.co/FM9nyGyYFJ</t>
  </si>
  <si>
    <t>https://t.co/baSmeOxUUf</t>
  </si>
  <si>
    <t>https://t.co/tSbV9PRL2n</t>
  </si>
  <si>
    <t>https://t.co/6LaQFiRtQc</t>
  </si>
  <si>
    <t>http://t.co/ixDmgafsPV</t>
  </si>
  <si>
    <t>https://t.co/XjROuDA64Q</t>
  </si>
  <si>
    <t>http://www.fucking-UN.net</t>
  </si>
  <si>
    <t>https://t.co/eoeG93Uhmh</t>
  </si>
  <si>
    <t>https://t.co/Glm4ufqqGO</t>
  </si>
  <si>
    <t>http://www.furaffinity.net/user/lordtigeron/</t>
  </si>
  <si>
    <t>https://t.co/uRiKCpyXzE</t>
  </si>
  <si>
    <t>https://t.co/MP4qeF71jV</t>
  </si>
  <si>
    <t>https://t.co/LFJOB9azSY</t>
  </si>
  <si>
    <t>https://t.co/mQdHQAlpMC</t>
  </si>
  <si>
    <t>https://t.co/QRZVV3nbu9</t>
  </si>
  <si>
    <t>https://www.linkedin.com/in/francoisemorvan/</t>
  </si>
  <si>
    <t>https://t.co/ZbraSytZ1a</t>
  </si>
  <si>
    <t>https://t.co/VoAA0buCmB</t>
  </si>
  <si>
    <t>http://www.softclouds.com</t>
  </si>
  <si>
    <t>https://t.co/jARkIoJD5v</t>
  </si>
  <si>
    <t>https://t.co/nRqXDrcoLH</t>
  </si>
  <si>
    <t>https://www.youtube.com/user/shadowulf20</t>
  </si>
  <si>
    <t>http://furaffinity.net/user/macethedeer</t>
  </si>
  <si>
    <t>https://t.co/KzadQdsGqa</t>
  </si>
  <si>
    <t>https://t.co/rJk6npXpnm</t>
  </si>
  <si>
    <t>Pretoria</t>
  </si>
  <si>
    <t>https://pbs.twimg.com/profile_banners/39691553/1543576453</t>
  </si>
  <si>
    <t>https://pbs.twimg.com/profile_banners/1409726425/1481716437</t>
  </si>
  <si>
    <t>https://pbs.twimg.com/profile_banners/3293012769/1528210224</t>
  </si>
  <si>
    <t>https://pbs.twimg.com/profile_banners/705539763349164032/1543420399</t>
  </si>
  <si>
    <t>https://pbs.twimg.com/profile_banners/2558633348/1437754023</t>
  </si>
  <si>
    <t>https://pbs.twimg.com/profile_banners/555031989/1504691055</t>
  </si>
  <si>
    <t>https://pbs.twimg.com/profile_banners/50010864/1537498017</t>
  </si>
  <si>
    <t>https://pbs.twimg.com/profile_banners/2485668158/1531930621</t>
  </si>
  <si>
    <t>https://pbs.twimg.com/profile_banners/3017688144/1528479533</t>
  </si>
  <si>
    <t>https://pbs.twimg.com/profile_banners/328329853/1526583180</t>
  </si>
  <si>
    <t>https://pbs.twimg.com/profile_banners/3307263796/1504007192</t>
  </si>
  <si>
    <t>https://pbs.twimg.com/profile_banners/3727769303/1447144146</t>
  </si>
  <si>
    <t>https://pbs.twimg.com/profile_banners/40168855/1484765582</t>
  </si>
  <si>
    <t>https://pbs.twimg.com/profile_banners/1097827056/1476567013</t>
  </si>
  <si>
    <t>https://pbs.twimg.com/profile_banners/21444414/1409150689</t>
  </si>
  <si>
    <t>https://pbs.twimg.com/profile_banners/73307531/1466792578</t>
  </si>
  <si>
    <t>https://pbs.twimg.com/profile_banners/622747190/1539376063</t>
  </si>
  <si>
    <t>https://pbs.twimg.com/profile_banners/1041214849701691393/1539850459</t>
  </si>
  <si>
    <t>https://pbs.twimg.com/profile_banners/1062524127318282241/1545472488</t>
  </si>
  <si>
    <t>https://pbs.twimg.com/profile_banners/1035274977514270721/1545817338</t>
  </si>
  <si>
    <t>https://pbs.twimg.com/profile_banners/826756501876375552/1544850684</t>
  </si>
  <si>
    <t>https://pbs.twimg.com/profile_banners/2334773442/1519265884</t>
  </si>
  <si>
    <t>https://pbs.twimg.com/profile_banners/471451078/1506619118</t>
  </si>
  <si>
    <t>https://pbs.twimg.com/profile_banners/474640199/1520895924</t>
  </si>
  <si>
    <t>https://pbs.twimg.com/profile_banners/886391049681108992/1531286497</t>
  </si>
  <si>
    <t>https://pbs.twimg.com/profile_banners/1885155619/1546060747</t>
  </si>
  <si>
    <t>https://pbs.twimg.com/profile_banners/94211711/1533339660</t>
  </si>
  <si>
    <t>https://pbs.twimg.com/profile_banners/538497729/1381316254</t>
  </si>
  <si>
    <t>https://pbs.twimg.com/profile_banners/953294734113599493/1541554487</t>
  </si>
  <si>
    <t>https://pbs.twimg.com/profile_banners/2573718409/1406570939</t>
  </si>
  <si>
    <t>https://pbs.twimg.com/profile_banners/1043343176197595143/1537588395</t>
  </si>
  <si>
    <t>https://pbs.twimg.com/profile_banners/119638651/1514624749</t>
  </si>
  <si>
    <t>https://pbs.twimg.com/profile_banners/346674040/1517850738</t>
  </si>
  <si>
    <t>https://pbs.twimg.com/profile_banners/965660375990525952/1542013980</t>
  </si>
  <si>
    <t>https://pbs.twimg.com/profile_banners/4493391494/1545947363</t>
  </si>
  <si>
    <t>https://pbs.twimg.com/profile_banners/1041060472781336576/1539068935</t>
  </si>
  <si>
    <t>https://pbs.twimg.com/profile_banners/1733418326/1543363814</t>
  </si>
  <si>
    <t>https://pbs.twimg.com/profile_banners/304127163/1546055687</t>
  </si>
  <si>
    <t>https://pbs.twimg.com/profile_banners/762487286118264832/1542874702</t>
  </si>
  <si>
    <t>https://pbs.twimg.com/profile_banners/1711375489/1451983555</t>
  </si>
  <si>
    <t>https://pbs.twimg.com/profile_banners/4558352378/1538544875</t>
  </si>
  <si>
    <t>https://pbs.twimg.com/profile_banners/2298938222/1432053793</t>
  </si>
  <si>
    <t>https://pbs.twimg.com/profile_banners/3229980963/1526233045</t>
  </si>
  <si>
    <t>https://pbs.twimg.com/profile_banners/1028023946245857280/1534184960</t>
  </si>
  <si>
    <t>https://pbs.twimg.com/profile_banners/821567125785612288/1541493475</t>
  </si>
  <si>
    <t>https://pbs.twimg.com/profile_banners/38306887/1538590768</t>
  </si>
  <si>
    <t>https://pbs.twimg.com/profile_banners/135543991/1465403099</t>
  </si>
  <si>
    <t>https://pbs.twimg.com/profile_banners/970534589981577216/1530138069</t>
  </si>
  <si>
    <t>https://pbs.twimg.com/profile_banners/4746606852/1544505536</t>
  </si>
  <si>
    <t>https://pbs.twimg.com/profile_banners/177556815/1544313984</t>
  </si>
  <si>
    <t>https://pbs.twimg.com/profile_banners/3283283796/1532068705</t>
  </si>
  <si>
    <t>https://pbs.twimg.com/profile_banners/1026603572090232832/1546185911</t>
  </si>
  <si>
    <t>https://pbs.twimg.com/profile_banners/2295819244/1545740801</t>
  </si>
  <si>
    <t>https://pbs.twimg.com/profile_banners/1937808068/1452043770</t>
  </si>
  <si>
    <t>ca</t>
  </si>
  <si>
    <t>it</t>
  </si>
  <si>
    <t>ar</t>
  </si>
  <si>
    <t>ko</t>
  </si>
  <si>
    <t>fr</t>
  </si>
  <si>
    <t>es</t>
  </si>
  <si>
    <t>http://abs.twimg.com/images/themes/theme1/bg.png</t>
  </si>
  <si>
    <t>http://abs.twimg.com/images/themes/theme13/bg.gif</t>
  </si>
  <si>
    <t>http://abs.twimg.com/images/themes/theme15/bg.png</t>
  </si>
  <si>
    <t>http://abs.twimg.com/images/themes/theme14/bg.gif</t>
  </si>
  <si>
    <t>http://abs.twimg.com/images/themes/theme9/bg.gif</t>
  </si>
  <si>
    <t>http://abs.twimg.com/images/themes/theme4/bg.gif</t>
  </si>
  <si>
    <t>http://abs.twimg.com/images/themes/theme16/bg.gif</t>
  </si>
  <si>
    <t>http://abs.twimg.com/images/themes/theme10/bg.gif</t>
  </si>
  <si>
    <t>http://abs.twimg.com/sticky/default_profile_images/default_profile_5_normal.png</t>
  </si>
  <si>
    <t>http://pbs.twimg.com/profile_images/1669808678/fabian_normal.jpg</t>
  </si>
  <si>
    <t>http://pbs.twimg.com/profile_images/822405255929405440/zuQLDu0Q_normal.jpg</t>
  </si>
  <si>
    <t>http://pbs.twimg.com/profile_images/745663022539153408/tr9LkmEs_normal.jpg</t>
  </si>
  <si>
    <t>http://pbs.twimg.com/profile_images/729065804004769793/St2_Pum9_normal.jpg</t>
  </si>
  <si>
    <t>http://pbs.twimg.com/profile_images/869951927118778368/6v302IjD_normal.jpg</t>
  </si>
  <si>
    <t>http://pbs.twimg.com/profile_images/456884052847386624/a69hONyQ_normal.jpeg</t>
  </si>
  <si>
    <t>http://pbs.twimg.com/profile_images/975114008301789184/rOaCSOdl_normal.jpg</t>
  </si>
  <si>
    <t>http://pbs.twimg.com/profile_images/732482833407582210/TDe-Ph8r_normal.jpg</t>
  </si>
  <si>
    <t>http://pbs.twimg.com/profile_images/936680001948307456/CLXWPMHP_normal.jpg</t>
  </si>
  <si>
    <t>http://pbs.twimg.com/profile_images/692445965123457024/Pw8drnWu_normal.png</t>
  </si>
  <si>
    <t>http://pbs.twimg.com/profile_images/1005144857801785346/50p46hEE_normal.jpg</t>
  </si>
  <si>
    <t>http://pbs.twimg.com/profile_images/1006301376752701440/uL7AKyE9_normal.jpg</t>
  </si>
  <si>
    <t>http://pbs.twimg.com/profile_images/689354215542648832/TVSFZWQV_normal.png</t>
  </si>
  <si>
    <t>http://pbs.twimg.com/profile_images/2538456378/prkj4y3k0t281hj96zrb_normal.jpeg</t>
  </si>
  <si>
    <t>http://pbs.twimg.com/profile_images/663996468605419520/mJ7ozB8L_normal.png</t>
  </si>
  <si>
    <t>http://pbs.twimg.com/profile_images/535829691/zementis-icon_normal.png</t>
  </si>
  <si>
    <t>http://pbs.twimg.com/profile_images/822549498698362884/UBrLbfLu_normal.jpg</t>
  </si>
  <si>
    <t>http://pbs.twimg.com/profile_images/509419595615043584/QZ6NHnuE_normal.jpeg</t>
  </si>
  <si>
    <t>http://pbs.twimg.com/profile_images/746405483016224768/uv0-njBk_normal.jpg</t>
  </si>
  <si>
    <t>http://pbs.twimg.com/profile_images/535840859342663680/sYlznBlZ_normal.jpeg</t>
  </si>
  <si>
    <t>http://pbs.twimg.com/profile_images/1076045529279287297/7k2PUiYJ_normal.jpg</t>
  </si>
  <si>
    <t>http://pbs.twimg.com/profile_images/1077794256285122560/jUUn8sfT_normal.jpg</t>
  </si>
  <si>
    <t>http://pbs.twimg.com/profile_images/1017421836223516674/qhaWuuRb_normal.jpg</t>
  </si>
  <si>
    <t>http://pbs.twimg.com/profile_images/1005988921975627776/JmNqpzXo_normal.jpg</t>
  </si>
  <si>
    <t>http://pbs.twimg.com/profile_images/998063004418686976/Bwu6TdcX_normal.jpg</t>
  </si>
  <si>
    <t>http://pbs.twimg.com/profile_images/479683651446128640/rM9ZBmSG_normal.png</t>
  </si>
  <si>
    <t>http://pbs.twimg.com/profile_images/809491802713530368/mxZ1RGtW_normal.jpg</t>
  </si>
  <si>
    <t>http://pbs.twimg.com/profile_images/960565119813079040/clKYtoXt_normal.jpg</t>
  </si>
  <si>
    <t>http://pbs.twimg.com/profile_images/1029069085215084544/1RHZHXOu_normal.jpg</t>
  </si>
  <si>
    <t>http://pbs.twimg.com/profile_images/1005145658939068416/ciyeeppk_normal.jpg</t>
  </si>
  <si>
    <t>http://pbs.twimg.com/profile_images/559971274697359360/k2xLve6v_normal.jpeg</t>
  </si>
  <si>
    <t>http://pbs.twimg.com/profile_images/891951876488531968/tQzLUoSe_normal.jpg</t>
  </si>
  <si>
    <t>http://pbs.twimg.com/profile_images/1038120227643392000/swGEZNPj_normal.jpg</t>
  </si>
  <si>
    <t>http://pbs.twimg.com/profile_images/1055803194473963521/RXcizKAH_normal.jpg</t>
  </si>
  <si>
    <t>http://pbs.twimg.com/profile_images/1015778237903826944/fB_q-YqY_normal.jpg</t>
  </si>
  <si>
    <t>http://pbs.twimg.com/profile_images/1079143046841741312/2vcNVulq_normal.jpg</t>
  </si>
  <si>
    <t>http://pbs.twimg.com/profile_images/550482547650863104/Dsl9iP65_normal.jpeg</t>
  </si>
  <si>
    <t>Open Twitter Page for This Person</t>
  </si>
  <si>
    <t>https://twitter.com/newsneus</t>
  </si>
  <si>
    <t>https://twitter.com/blueha</t>
  </si>
  <si>
    <t>https://twitter.com/hugodevotion</t>
  </si>
  <si>
    <t>https://twitter.com/frronconi</t>
  </si>
  <si>
    <t>https://twitter.com/iiot_viewpoints</t>
  </si>
  <si>
    <t>https://twitter.com/ipfconline1</t>
  </si>
  <si>
    <t>https://twitter.com/wiprodigital</t>
  </si>
  <si>
    <t>https://twitter.com/ronald_vanloon</t>
  </si>
  <si>
    <t>https://twitter.com/yvesmulkers</t>
  </si>
  <si>
    <t>https://twitter.com/andi_staub</t>
  </si>
  <si>
    <t>https://twitter.com/pawcon</t>
  </si>
  <si>
    <t>https://twitter.com/machinemetrics</t>
  </si>
  <si>
    <t>https://twitter.com/crudinschi</t>
  </si>
  <si>
    <t>https://twitter.com/balaji_sandiego</t>
  </si>
  <si>
    <t>https://twitter.com/thecrmteam</t>
  </si>
  <si>
    <t>https://twitter.com/crmnewsdaily</t>
  </si>
  <si>
    <t>https://twitter.com/crm_cws_cloud</t>
  </si>
  <si>
    <t>https://twitter.com/zementis</t>
  </si>
  <si>
    <t>https://twitter.com/qubixpj</t>
  </si>
  <si>
    <t>https://twitter.com/satansxwife</t>
  </si>
  <si>
    <t>https://twitter.com/bdsharmas</t>
  </si>
  <si>
    <t>https://twitter.com/marketingbi</t>
  </si>
  <si>
    <t>https://twitter.com/lynxsalem</t>
  </si>
  <si>
    <t>https://twitter.com/notmilesevans</t>
  </si>
  <si>
    <t>https://twitter.com/kotagreek</t>
  </si>
  <si>
    <t>https://twitter.com/mohammdyousef2</t>
  </si>
  <si>
    <t>https://twitter.com/bluehasia</t>
  </si>
  <si>
    <t>https://twitter.com/manedcalico</t>
  </si>
  <si>
    <t>https://twitter.com/sikdrift</t>
  </si>
  <si>
    <t>https://twitter.com/bixbywolf</t>
  </si>
  <si>
    <t>https://twitter.com/regtaf</t>
  </si>
  <si>
    <t>https://twitter.com/quinnton117</t>
  </si>
  <si>
    <t>https://twitter.com/zarafagiraffe</t>
  </si>
  <si>
    <t>https://twitter.com/lutofisk</t>
  </si>
  <si>
    <t>https://twitter.com/pacanthro</t>
  </si>
  <si>
    <t>https://twitter.com/wxkiel</t>
  </si>
  <si>
    <t>https://twitter.com/hannaraptor</t>
  </si>
  <si>
    <t>https://twitter.com/lemonbrat</t>
  </si>
  <si>
    <t>https://twitter.com/spikyhalcyon</t>
  </si>
  <si>
    <t>https://twitter.com/steventigeron</t>
  </si>
  <si>
    <t>https://twitter.com/morrowuff</t>
  </si>
  <si>
    <t>https://twitter.com/omega_kiba</t>
  </si>
  <si>
    <t>https://twitter.com/samthemoose101</t>
  </si>
  <si>
    <t>https://twitter.com/banditraccoon1</t>
  </si>
  <si>
    <t>https://twitter.com/doubleofoxx</t>
  </si>
  <si>
    <t>https://twitter.com/sourpatch2016</t>
  </si>
  <si>
    <t>https://twitter.com/303snowwolf</t>
  </si>
  <si>
    <t>https://twitter.com/fmfrancoise</t>
  </si>
  <si>
    <t>https://twitter.com/flickdoodledog</t>
  </si>
  <si>
    <t>https://twitter.com/iiot_world</t>
  </si>
  <si>
    <t>https://twitter.com/softclouds</t>
  </si>
  <si>
    <t>https://twitter.com/agilience</t>
  </si>
  <si>
    <t>https://twitter.com/demetriustrader</t>
  </si>
  <si>
    <t>https://twitter.com/varekwolf</t>
  </si>
  <si>
    <t>https://twitter.com/vatralion</t>
  </si>
  <si>
    <t>https://twitter.com/macethedeer</t>
  </si>
  <si>
    <t>https://twitter.com/jwypwem4gq9iyza</t>
  </si>
  <si>
    <t>https://twitter.com/aimrei</t>
  </si>
  <si>
    <t>https://twitter.com/jgzero97</t>
  </si>
  <si>
    <t>newsneus
RT @FmFrancoise: pawcon via NodeXL
https://t.co/0cfXJtx92T @crudinschi
@iiot_world @pawcon @softclouds
@machinemetrics @fmfrancoise @blueha…</t>
  </si>
  <si>
    <t xml:space="preserve">blueha
</t>
  </si>
  <si>
    <t>hugodevotion
RT @CRudinschi: Today's news: @MachineMetrics
Announces $11.3 Million Series
A Funding Round https://t.co/3r0FeJPHAy
#analytics #IIoT #imc2018 @pawcon
@andi_staub @YvesMulkers @Ronald_vanLoon
@WiproDigital @ipfconline1 @IIoT_Viewpoints
@FrRonconi https://t.co/4d5949BMIw</t>
  </si>
  <si>
    <t xml:space="preserve">frronconi
</t>
  </si>
  <si>
    <t xml:space="preserve">iiot_viewpoints
</t>
  </si>
  <si>
    <t xml:space="preserve">ipfconline1
</t>
  </si>
  <si>
    <t xml:space="preserve">wiprodigital
</t>
  </si>
  <si>
    <t xml:space="preserve">ronald_vanloon
</t>
  </si>
  <si>
    <t xml:space="preserve">yvesmulkers
</t>
  </si>
  <si>
    <t xml:space="preserve">andi_staub
</t>
  </si>
  <si>
    <t xml:space="preserve">pawcon
</t>
  </si>
  <si>
    <t xml:space="preserve">machinemetrics
</t>
  </si>
  <si>
    <t xml:space="preserve">crudinschi
</t>
  </si>
  <si>
    <t>balaji_sandiego
Using #PredictiveAnalytics we can
determine which characteristics
of a potential client and your
business's relationship actions
are responsible. https://t.co/A4q8RgSMU8
#CRM @pawcon @SatansXwife @qubixpj
@Zementis @CRM_CWS_Cloud @CRMNewsDaily
@TheCRMTeam https://t.co/xzDkmvfxsw</t>
  </si>
  <si>
    <t xml:space="preserve">thecrmteam
</t>
  </si>
  <si>
    <t xml:space="preserve">crmnewsdaily
</t>
  </si>
  <si>
    <t xml:space="preserve">crm_cws_cloud
</t>
  </si>
  <si>
    <t xml:space="preserve">zementis
</t>
  </si>
  <si>
    <t xml:space="preserve">qubixpj
</t>
  </si>
  <si>
    <t xml:space="preserve">satansxwife
</t>
  </si>
  <si>
    <t>bdsharmas
RT @marketingbi: See you soon at
the Predictive Analytics World
in Berlin.. #pawcon #analytics
#predictive https://t.co/nm5pzYFUp4</t>
  </si>
  <si>
    <t>marketingbi
See you soon at the Predictive
Analytics World in Berlin.. #pawcon
#analytics #predictive https://t.co/nm5pzYFUp4</t>
  </si>
  <si>
    <t>lynxsalem
I realized when i looked back on
the dance comp video from PawCon
2018 when i couldn't finish my
performance, i was surprised that
a few people were asking growly
if i was okay, made me realize
that those people did look out
for me. It was so caring for them
to know if i was okay</t>
  </si>
  <si>
    <t>notmilesevans
@kotagreek not trying to flex but
i took my daughter to pawcon 17
and we had VIP passes https://t.co/01Gtu8VyPP</t>
  </si>
  <si>
    <t xml:space="preserve">kotagreek
</t>
  </si>
  <si>
    <t>mohammdyousef2
RT @Bluehasia: As I Prowled Pawcon
2018 i took photos of fursuiters
#fursuitphotos View full gallery
here https://t.co/pUGHeTt0hE 12
If y…</t>
  </si>
  <si>
    <t>bluehasia
At Pawcon 2018 I got to Run the
Photo booth for the convention!
Thank you again for letting have
this opportunity! #fursuitphotos
View full gallery here https://t.co/rWLxbQQRmb
6 If you got a photo by me and
like it consider getting me some
kofi https://t.co/xRZD3kjp6w https://t.co/9S4Vxk8Zvc</t>
  </si>
  <si>
    <t>manedcalico
RT @Quinnton117: More favs from
this year: 1) John W. (SDCC) 2)
@regtaf (PAWCon BBQ) 3 )@BixbyWolf
(FC Picnic) 4) @SikDrift (CRX)
https://…</t>
  </si>
  <si>
    <t xml:space="preserve">sikdrift
</t>
  </si>
  <si>
    <t xml:space="preserve">bixbywolf
</t>
  </si>
  <si>
    <t>regtaf
hey, all! i just wanted to share
the photos i took at @pacanthro's
#PAWCon 2018 for #FursuitFriday!
i hope you all enjoy! _xD83E__xDD8A__xD83D__xDCF8_ main:
https://t.co/c8XH9spgRf runway:
https://t.co/lao2tqPC5H fursuit
games: https://t.co/UXpyhmG4t8
#furry #fursuit https://t.co/ZicY3mN4PK</t>
  </si>
  <si>
    <t>quinnton117
RT @regtaf: hey, all! i just wanted
to share the photos i took at @pacanthro's
#PAWCon 2018 for #FursuitFriday!
i hope you all enjoy! _xD83E__xDD8A__xD83D__xDCF8_ m…</t>
  </si>
  <si>
    <t>zarafagiraffe
RT @Quinnton117: More favs from
this year: 1) John W. (SDCC) 2)
@regtaf (PAWCon BBQ) 3 )@BixbyWolf
(FC Picnic) 4) @SikDrift (CRX)
https://…</t>
  </si>
  <si>
    <t>lutofisk
RT @regtaf: hey, all! i just wanted
to share the photos i took at @pacanthro's
#PAWCon 2018 for #FursuitFriday!
i hope you all enjoy! _xD83E__xDD8A__xD83D__xDCF8_ m…</t>
  </si>
  <si>
    <t xml:space="preserve">pacanthro
</t>
  </si>
  <si>
    <t>wxkiel
RT @regtaf: hey, all! i just wanted
to share the photos i took at @pacanthro's
#PAWCon 2018 for #FursuitFriday!
i hope you all enjoy! _xD83E__xDD8A__xD83D__xDCF8_ m…</t>
  </si>
  <si>
    <t>hannaraptor
RT @marketingbi: See you soon at
the Predictive Analytics World
in Berlin.. #pawcon #analytics
#predictive https://t.co/nm5pzYFUp4</t>
  </si>
  <si>
    <t>lemonbrat
RT @spikyhalcyon: How to find me
at PAWcon! Hug me anytime! @pacanthro
@lemonbrat #fursuit #sweatermeme
https://t.co/A25h6e8xVh</t>
  </si>
  <si>
    <t>spikyhalcyon
RT @regtaf: hey, all! i just wanted
to share the photos i took at @pacanthro's
#PAWCon 2018 for #FursuitFriday!
i hope you all enjoy! _xD83E__xDD8A__xD83D__xDCF8_ m…</t>
  </si>
  <si>
    <t>steventigeron
RT @regtaf: hey, all! i just wanted
to share the photos i took at @pacanthro's
#PAWCon 2018 for #FursuitFriday!
i hope you all enjoy! _xD83E__xDD8A__xD83D__xDCF8_ m…</t>
  </si>
  <si>
    <t>morrowuff
RT @regtaf: hey, all! i just wanted
to share the photos i took at @pacanthro's
#PAWCon 2018 for #FursuitFriday!
i hope you all enjoy! _xD83E__xDD8A__xD83D__xDCF8_ m…</t>
  </si>
  <si>
    <t>omega_kiba
RT @regtaf: hey, all! i just wanted
to share the photos i took at @pacanthro's
#PAWCon 2018 for #FursuitFriday!
i hope you all enjoy! _xD83E__xDD8A__xD83D__xDCF8_ m…</t>
  </si>
  <si>
    <t>samthemoose101
RT @regtaf: hey, all! i just wanted
to share the photos i took at @pacanthro's
#PAWCon 2018 for #FursuitFriday!
i hope you all enjoy! _xD83E__xDD8A__xD83D__xDCF8_ m…</t>
  </si>
  <si>
    <t>banditraccoon1
RT @Quinnton117: More favs from
this year: 1) John W. (SDCC) 2)
@regtaf (PAWCon BBQ) 3 )@BixbyWolf
(FC Picnic) 4) @SikDrift (CRX)
https://…</t>
  </si>
  <si>
    <t>doubleofoxx
RT @regtaf: hey, all! i just wanted
to share the photos i took at @pacanthro's
#PAWCon 2018 for #FursuitFriday!
i hope you all enjoy! _xD83E__xDD8A__xD83D__xDCF8_ m…</t>
  </si>
  <si>
    <t>sourpatch2016
RT @regtaf: hey, all! i just wanted
to share the photos i took at @pacanthro's
#PAWCon 2018 for #FursuitFriday!
i hope you all enjoy! _xD83E__xDD8A__xD83D__xDCF8_ m…</t>
  </si>
  <si>
    <t>303snowwolf
Cons for 2019: FC BLFC Furry FlyOut
AOPA LVK HSFI AirVenture PawCon
MFF</t>
  </si>
  <si>
    <t>fmfrancoise
Predictive Analytics @pawcon is
rated #1 on Predictive analytics
@Agilience. https://t.co/9swWf1SU7B</t>
  </si>
  <si>
    <t xml:space="preserve">flickdoodledog
</t>
  </si>
  <si>
    <t xml:space="preserve">iiot_world
</t>
  </si>
  <si>
    <t xml:space="preserve">softclouds
</t>
  </si>
  <si>
    <t xml:space="preserve">agilience
</t>
  </si>
  <si>
    <t>demetriustrader
Drunk Bird enjoying a good drink
at Pawcon Photo by Chatahspots
https://t.co/XqpW0nFPVo</t>
  </si>
  <si>
    <t>varekwolf
@MaceTheDeer This is truly saddening.
I never knew Mace, though I snapped
a couple photos of him at PAWCon
not even two months ago. My condolences
to his family and friends~</t>
  </si>
  <si>
    <t xml:space="preserve">vatralion
</t>
  </si>
  <si>
    <t xml:space="preserve">macethedeer
</t>
  </si>
  <si>
    <t>jwypwem4gq9iyza
RT @DemetriusTrader: Drunk Bird
enjoying a good drink at Pawcon
Photo by Chatahspots https://t.co/XqpW0nFPVo</t>
  </si>
  <si>
    <t>aimrei
RT @DemetriusTrader: Drunk Bird
enjoying a good drink at Pawcon
Photo by Chatahspots https://t.co/XqpW0nFPVo</t>
  </si>
  <si>
    <t>jgzero97
RT @DemetriusTrader: Drunk Bird
enjoying a good drink at Pawcon
Photo by Chatahspots https://t.co/XqpW0nFPVo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</si>
  <si>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</si>
  <si>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</si>
  <si>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</si>
  <si>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</si>
  <si>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</si>
  <si>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</si>
  <si>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</si>
  <si>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</si>
  <si>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</si>
  <si>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</si>
  <si>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</si>
  <si>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</si>
  <si>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</si>
  <si>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</si>
  <si>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</si>
  <si>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</si>
  <si>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</si>
  <si>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</si>
  <si>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</si>
  <si>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</si>
  <si>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</si>
  <si>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</si>
  <si>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</si>
  <si>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</si>
  <si>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</si>
  <si>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</si>
  <si>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</si>
  <si>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</si>
  <si>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</si>
  <si>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</si>
  <si>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</si>
  <si>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</si>
  <si>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</si>
  <si>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</si>
  <si>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</si>
  <si>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</si>
  <si>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</si>
  <si>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</si>
  <si>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</si>
  <si>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</si>
  <si>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</si>
  <si>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</si>
  <si>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</si>
  <si>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</si>
  <si>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</si>
  <si>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</si>
  <si>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</si>
  <si>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</si>
  <si>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</si>
  <si>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</si>
  <si>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</si>
  <si>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</si>
  <si>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</si>
  <si>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</si>
  <si>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</si>
  <si>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</si>
  <si>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</si>
  <si>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</si>
  <si>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</si>
  <si>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</si>
  <si>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</si>
  <si>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</si>
  <si>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</si>
  <si>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</si>
  <si>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</si>
  <si>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</si>
  <si>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</si>
  <si>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1.0.1.407</t>
  </si>
  <si>
    <t>Top URLs in Tweet in Entire Graph</t>
  </si>
  <si>
    <t>https://ko-fi.com/bluehasia</t>
  </si>
  <si>
    <t>https://bluehasia.smugmug.com/Fursuiters/FUR-CONS/PawCon/2018/Baker-Street-fursuit-photo-shoot/</t>
  </si>
  <si>
    <t>https://www.flickr.com/short_urls.gne?photoset=aHsmpcnZjs</t>
  </si>
  <si>
    <t>https://www.flickr.com/short_urls.gne?photoset=aHsmpcqSTA</t>
  </si>
  <si>
    <t>https://www.flickr.com/short_urls.gne?photoset=aHskLhEmYF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</si>
  <si>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</si>
  <si>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</si>
  <si>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</si>
  <si>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</si>
  <si>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</si>
  <si>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</si>
  <si>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</si>
  <si>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</si>
  <si>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</si>
  <si>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</si>
  <si>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</si>
  <si>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</si>
  <si>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</si>
  <si>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</si>
  <si>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</si>
  <si>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</si>
  <si>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</si>
  <si>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</si>
  <si>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</si>
  <si>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</si>
  <si>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https://ko-fi.com/bluehasia https://bluehasia.smugmug.com/Fursuiters/FUR-CONS/PawCon/2018/On-the-Prowl/ https://bluehasia.smugmug.com/Fursuiters/FUR-CONS/PawCon/2018/Baker-Street-fursuit-photo-shoot/ https://agilience.com/en/pawcon https://nodexlgraphgallery.org/Pages/Graph.aspx?graphID=179315 https://nodexlgraphgallery.org/Pages/Graph.aspx?graphID=179936 https://agilience.com/en/document/ene8ffe74a7b522d95bcaf2490fc7b86fed94f1e8f</t>
  </si>
  <si>
    <t>Top Domains in Tweet in Entire Graph</t>
  </si>
  <si>
    <t>ko-fi.com</t>
  </si>
  <si>
    <t>flickr.com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</si>
  <si>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</si>
  <si>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</si>
  <si>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</si>
  <si>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</si>
  <si>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</si>
  <si>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</si>
  <si>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</si>
  <si>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</si>
  <si>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</si>
  <si>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</si>
  <si>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smugmug.com ko-fi.com nodexlgraphgallery.org agilience.com</t>
  </si>
  <si>
    <t>Top Hashtags in Tweet in Entire Graph</t>
  </si>
  <si>
    <t>fursuitfriday</t>
  </si>
  <si>
    <t>analytics</t>
  </si>
  <si>
    <t>predictive</t>
  </si>
  <si>
    <t>iiot</t>
  </si>
  <si>
    <t>fursuit</t>
  </si>
  <si>
    <t>predictivemaintenance</t>
  </si>
  <si>
    <t>sweatermeme</t>
  </si>
  <si>
    <t>industry40</t>
  </si>
  <si>
    <t>Top Hashtags in Tweet in G1</t>
  </si>
  <si>
    <t>furry</t>
  </si>
  <si>
    <t>Top Hashtags in Tweet in G2</t>
  </si>
  <si>
    <t>Top Hashtags in Tweet in G3</t>
  </si>
  <si>
    <t>imc2018</t>
  </si>
  <si>
    <t>Top Hashtags in Tweet in G4</t>
  </si>
  <si>
    <t>predictiveanalytics</t>
  </si>
  <si>
    <t>crm</t>
  </si>
  <si>
    <t>Top Hashtags in Tweet in G5</t>
  </si>
  <si>
    <t>Top Hashtags in Tweet in G6</t>
  </si>
  <si>
    <t>Top Hashtags in Tweet in G7</t>
  </si>
  <si>
    <t>Top Hashtags in Tweet in G8</t>
  </si>
  <si>
    <t>Top Hashtags in Tweet in G9</t>
  </si>
  <si>
    <t>Top Hashtags in Tweet</t>
  </si>
  <si>
    <t>pawcon fursuitfriday fursuit sweatermeme furry</t>
  </si>
  <si>
    <t>fursuitphotos predictivemaintenance pawcon analytics iiot predictive industry40</t>
  </si>
  <si>
    <t>Top Words in Tweet in Entire Graph</t>
  </si>
  <si>
    <t>Words in Sentiment List#1: Positive</t>
  </si>
  <si>
    <t>Words in Sentiment List#2: Negative</t>
  </si>
  <si>
    <t>Words in Sentiment List#3: Angry/Violent</t>
  </si>
  <si>
    <t>Non-categorized Words</t>
  </si>
  <si>
    <t>Total Words</t>
  </si>
  <si>
    <t>2018</t>
  </si>
  <si>
    <t>photo</t>
  </si>
  <si>
    <t>photos</t>
  </si>
  <si>
    <t>took</t>
  </si>
  <si>
    <t>Top Words in Tweet in G1</t>
  </si>
  <si>
    <t>hey</t>
  </si>
  <si>
    <t>wanted</t>
  </si>
  <si>
    <t>share</t>
  </si>
  <si>
    <t>pacanthro's</t>
  </si>
  <si>
    <t>Top Words in Tweet in G2</t>
  </si>
  <si>
    <t>view</t>
  </si>
  <si>
    <t>full</t>
  </si>
  <si>
    <t>gallery</t>
  </si>
  <si>
    <t>here</t>
  </si>
  <si>
    <t>consider</t>
  </si>
  <si>
    <t>getting</t>
  </si>
  <si>
    <t>Top Words in Tweet in G3</t>
  </si>
  <si>
    <t>Top Words in Tweet in G4</t>
  </si>
  <si>
    <t>Top Words in Tweet in G5</t>
  </si>
  <si>
    <t>drunk</t>
  </si>
  <si>
    <t>bird</t>
  </si>
  <si>
    <t>enjoying</t>
  </si>
  <si>
    <t>good</t>
  </si>
  <si>
    <t>drink</t>
  </si>
  <si>
    <t>chatahspots</t>
  </si>
  <si>
    <t>love</t>
  </si>
  <si>
    <t>Top Words in Tweet in G6</t>
  </si>
  <si>
    <t>Top Words in Tweet in G7</t>
  </si>
  <si>
    <t>see</t>
  </si>
  <si>
    <t>soon</t>
  </si>
  <si>
    <t>world</t>
  </si>
  <si>
    <t>berlin</t>
  </si>
  <si>
    <t>Top Words in Tweet in G8</t>
  </si>
  <si>
    <t>Top Words in Tweet in G9</t>
  </si>
  <si>
    <t>people</t>
  </si>
  <si>
    <t>okay</t>
  </si>
  <si>
    <t>Top Words in Tweet</t>
  </si>
  <si>
    <t>pawcon regtaf hey wanted share photos took pacanthro's 2018 fursuitfriday</t>
  </si>
  <si>
    <t>pawcon photo fursuitphotos 2018 view full gallery here consider getting</t>
  </si>
  <si>
    <t>pawcon photo demetriustrader drunk bird enjoying good drink chatahspots love</t>
  </si>
  <si>
    <t>pawcon photos</t>
  </si>
  <si>
    <t>predictive analytics see soon world berlin pawcon marketingbi</t>
  </si>
  <si>
    <t>pawcon people okay</t>
  </si>
  <si>
    <t>Top Word Pairs in Tweet in Entire Graph</t>
  </si>
  <si>
    <t>pawcon,2018</t>
  </si>
  <si>
    <t>fursuitphotos,view</t>
  </si>
  <si>
    <t>view,full</t>
  </si>
  <si>
    <t>full,gallery</t>
  </si>
  <si>
    <t>gallery,here</t>
  </si>
  <si>
    <t>hey,wanted</t>
  </si>
  <si>
    <t>wanted,share</t>
  </si>
  <si>
    <t>share,photos</t>
  </si>
  <si>
    <t>photos,took</t>
  </si>
  <si>
    <t>took,pacanthro's</t>
  </si>
  <si>
    <t>Top Word Pairs in Tweet in G1</t>
  </si>
  <si>
    <t>pacanthro's,pawcon</t>
  </si>
  <si>
    <t>2018,fursuitfriday</t>
  </si>
  <si>
    <t>fursuitfriday,hope</t>
  </si>
  <si>
    <t>hope,enjoy</t>
  </si>
  <si>
    <t>Top Word Pairs in Tweet in G2</t>
  </si>
  <si>
    <t>photo,consider</t>
  </si>
  <si>
    <t>consider,getting</t>
  </si>
  <si>
    <t>getting,kofi</t>
  </si>
  <si>
    <t>prowled,pawcon</t>
  </si>
  <si>
    <t>2018,took</t>
  </si>
  <si>
    <t>Top Word Pairs in Tweet in G3</t>
  </si>
  <si>
    <t>Top Word Pairs in Tweet in G4</t>
  </si>
  <si>
    <t>Top Word Pairs in Tweet in G5</t>
  </si>
  <si>
    <t>pawcon,photo</t>
  </si>
  <si>
    <t>drunk,bird</t>
  </si>
  <si>
    <t>bird,enjoying</t>
  </si>
  <si>
    <t>enjoying,good</t>
  </si>
  <si>
    <t>good,drink</t>
  </si>
  <si>
    <t>drink,pawcon</t>
  </si>
  <si>
    <t>photo,chatahspots</t>
  </si>
  <si>
    <t>demetriustrader,drunk</t>
  </si>
  <si>
    <t>love,kid</t>
  </si>
  <si>
    <t>kid,head</t>
  </si>
  <si>
    <t>Top Word Pairs in Tweet in G6</t>
  </si>
  <si>
    <t>Top Word Pairs in Tweet in G7</t>
  </si>
  <si>
    <t>see,soon</t>
  </si>
  <si>
    <t>soon,predictive</t>
  </si>
  <si>
    <t>predictive,analytics</t>
  </si>
  <si>
    <t>analytics,world</t>
  </si>
  <si>
    <t>world,berlin</t>
  </si>
  <si>
    <t>berlin,pawcon</t>
  </si>
  <si>
    <t>pawcon,analytics</t>
  </si>
  <si>
    <t>analytics,predictive</t>
  </si>
  <si>
    <t>marketingbi,see</t>
  </si>
  <si>
    <t>Top Word Pairs in Tweet in G8</t>
  </si>
  <si>
    <t>Top Word Pairs in Tweet in G9</t>
  </si>
  <si>
    <t>Top Word Pairs in Tweet</t>
  </si>
  <si>
    <t>hey,wanted  wanted,share  share,photos  photos,took  took,pacanthro's  pacanthro's,pawcon  pawcon,2018  2018,fursuitfriday  fursuitfriday,hope  hope,enjoy</t>
  </si>
  <si>
    <t>pawcon,2018  fursuitphotos,view  view,full  full,gallery  gallery,here  photo,consider  consider,getting  getting,kofi  prowled,pawcon  2018,took</t>
  </si>
  <si>
    <t>pawcon,photo  drunk,bird  bird,enjoying  enjoying,good  good,drink  drink,pawcon  photo,chatahspots  demetriustrader,drunk  love,kid  kid,head</t>
  </si>
  <si>
    <t>see,soon  soon,predictive  predictive,analytics  analytics,world  world,berlin  berlin,pawcon  pawcon,analytics  analytics,predictive  marketingbi,see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</si>
  <si>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</si>
  <si>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</si>
  <si>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</si>
  <si>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</si>
  <si>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</si>
  <si>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</si>
  <si>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</si>
  <si>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</si>
  <si>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</si>
  <si>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</si>
  <si>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</si>
  <si>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</si>
  <si>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</si>
  <si>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</si>
  <si>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</si>
  <si>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</si>
  <si>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</si>
  <si>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</si>
  <si>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</si>
  <si>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</si>
  <si>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</si>
  <si>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macethedeer vatralion</t>
  </si>
  <si>
    <t>Top Mentioned in Tweet</t>
  </si>
  <si>
    <t>regtaf pacanthro bixbywolf sikdrift quinnton117 lemonbrat spikyhalcyon</t>
  </si>
  <si>
    <t>pawcon fmfrancoise crudinschi softclouds machinemetrics bluehasia demetriustrader pacanthro agilience iiot_world</t>
  </si>
  <si>
    <t>crudinschi machinemetrics pawcon andi_staub yvesmulkers ronald_vanloon wiprodigital ipfconline1 iiot_viewpoints frronconi</t>
  </si>
  <si>
    <t>pawcon satansxwife qubixpj zementis crm_cws_cloud crmnewsdaily thecrmteam</t>
  </si>
  <si>
    <t>regtaf pacanthro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</si>
  <si>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</si>
  <si>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</si>
  <si>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</si>
  <si>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</si>
  <si>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</si>
  <si>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</si>
  <si>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</si>
  <si>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</si>
  <si>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</si>
  <si>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</si>
  <si>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</si>
  <si>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manedcalico samthemoose101 omega_kiba doubleofoxx banditraccoon1 steventigeron zarafagiraffe wxkiel sourpatch2016 lemonbrat</t>
  </si>
  <si>
    <t>newsneus fmfrancoise mohammdyousef2 softclouds iiot_world bluehasia crudinschi pawcon agilience machinemetrics</t>
  </si>
  <si>
    <t>yvesmulkers ipfconline1 ronald_vanloon hugodevotion andi_staub wiprodigital frronconi iiot_viewpoints</t>
  </si>
  <si>
    <t>crm_cws_cloud zementis satansxwife balaji_sandiego qubixpj thecrmteam crmnewsdaily</t>
  </si>
  <si>
    <t>aimrei jwypwem4gq9iyza jgzero97 demetriustrader</t>
  </si>
  <si>
    <t>vatralion varekwolf macethedeer</t>
  </si>
  <si>
    <t>hannaraptor bdsharmas marketingbi</t>
  </si>
  <si>
    <t>kotagreek notmilesevans</t>
  </si>
  <si>
    <t>303snowwolf lynxsalem</t>
  </si>
  <si>
    <t>Top URLs in Tweet by Count</t>
  </si>
  <si>
    <t>https://ko-fi.com/bluehasia https://bluehasia.smugmug.com/Fursuiters/FUR-CONS/PawCon/2018/On-the-Prowl/ https://bluehasia.smugmug.com/Fursuiters/FUR-CONS/PawCon/2018/Baker-Street-fursuit-photo-shoot/</t>
  </si>
  <si>
    <t>https://agilience.com/en/pawcon https://nodexlgraphgallery.org/Pages/Graph.aspx?graphID=179936 https://nodexlgraphgallery.org/Pages/Graph.aspx?graphID=179315 https://agilience.com/en/document/ene8ffe74a7b522d95bcaf2490fc7b86fed94f1e8f</t>
  </si>
  <si>
    <t>Top URLs in Tweet by Salience</t>
  </si>
  <si>
    <t>https://bluehasia.smugmug.com/Fursuiters/FUR-CONS/PawCon/2018/Baker-Street-fursuit-photo-shoot/ https://bluehasia.smugmug.com/Fursuiters/FUR-CONS/PawCon/2018/On-the-Prowl/ https://ko-fi.com/bluehasia</t>
  </si>
  <si>
    <t>Top Domains in Tweet by Count</t>
  </si>
  <si>
    <t>agilience.com nodexlgraphgallery.org</t>
  </si>
  <si>
    <t>Top Domains in Tweet by Salience</t>
  </si>
  <si>
    <t>nodexlgraphgallery.org agilience.com</t>
  </si>
  <si>
    <t>Top Hashtags in Tweet by Count</t>
  </si>
  <si>
    <t>pawcon fursuitfriday fursuit sweatermeme</t>
  </si>
  <si>
    <t>predictivemaintenance fursuitphotos pawcon analytics iiot predictive industry40</t>
  </si>
  <si>
    <t>Top Hashtags in Tweet by Salience</t>
  </si>
  <si>
    <t>predictive industry40 predictivemaintenance fursuitphotos pawcon analytics iiot</t>
  </si>
  <si>
    <t>Top Words in Tweet by Count</t>
  </si>
  <si>
    <t>fmfrancoise via nodexl crudinschi iiot_world softclouds machinemetrics blueha</t>
  </si>
  <si>
    <t>crudinschi today's news machinemetrics announces 11 3 million series funding</t>
  </si>
  <si>
    <t>using predictiveanalytics determine characteristics potential client business's relationship actions responsible</t>
  </si>
  <si>
    <t>predictive analytics marketingbi see soon world berlin</t>
  </si>
  <si>
    <t>predictive analytics see soon world berlin</t>
  </si>
  <si>
    <t>people okay realized looked back dance comp video 2018 finish</t>
  </si>
  <si>
    <t>kotagreek trying flex took daughter 17 vip passes</t>
  </si>
  <si>
    <t>bluehasia prowled 2018 took photos fursuiters fursuitphotos view full gallery</t>
  </si>
  <si>
    <t>photo 2018 fursuitphotos view full gallery here consider getting kofi</t>
  </si>
  <si>
    <t>quinnton117 more favs year 1 john w sdcc 2 regtaf</t>
  </si>
  <si>
    <t>fursuit hey wanted share photos took pacanthro's 2018 fursuitfriday hope</t>
  </si>
  <si>
    <t>regtaf hey wanted share photos took pacanthro's 2018 fursuitfriday hope</t>
  </si>
  <si>
    <t>spikyhalcyon find hug anytime pacanthro lemonbrat fursuit sweatermeme</t>
  </si>
  <si>
    <t>regtaf quinnton117 more favs year 1 john w sdcc 2</t>
  </si>
  <si>
    <t>cons 2019 fc blfc furry flyout aopa lvk hsfi airventure</t>
  </si>
  <si>
    <t>analytics predictive via nodexl fmfrancoise crudinschi demetriustrader softclouds machinemetrics bluehasia</t>
  </si>
  <si>
    <t>photo drunk bird enjoying good drink chatahspots love kid head</t>
  </si>
  <si>
    <t>photos macethedeer truly saddening never knew mace though snapped couple</t>
  </si>
  <si>
    <t>demetriustrader drunk bird enjoying good drink photo chatahspots</t>
  </si>
  <si>
    <t>demetriustrader drunk bird enjoying good drink photo chatahspots love kid</t>
  </si>
  <si>
    <t>Top Words in Tweet by Salience</t>
  </si>
  <si>
    <t>run booth convention thank again letting opportunity prowled took photos</t>
  </si>
  <si>
    <t>hey wanted share photos took pacanthro's 2018 fursuitfriday hope enjoy</t>
  </si>
  <si>
    <t>quinnton117 more favs year 1 john w sdcc 2 bbq</t>
  </si>
  <si>
    <t>nodexl fmfrancoise crudinschi demetriustrader softclouds machinemetrics bluehasia pacanthro top hashtags</t>
  </si>
  <si>
    <t>drunk bird enjoying good drink chatahspots love kid head sale</t>
  </si>
  <si>
    <t>macethedeer truly saddening never knew mace though snapped couple even</t>
  </si>
  <si>
    <t>drunk bird enjoying good drink photo chatahspots love kid head</t>
  </si>
  <si>
    <t>Top Word Pairs in Tweet by Count</t>
  </si>
  <si>
    <t>fmfrancoise,pawcon  pawcon,via  via,nodexl  nodexl,crudinschi  crudinschi,iiot_world  iiot_world,pawcon  pawcon,softclouds  softclouds,machinemetrics  machinemetrics,fmfrancoise  fmfrancoise,blueha</t>
  </si>
  <si>
    <t>crudinschi,today's  today's,news  news,machinemetrics  machinemetrics,announces  announces,11  11,3  3,million  million,series  series,funding  funding,round</t>
  </si>
  <si>
    <t>using,predictiveanalytics  predictiveanalytics,determine  determine,characteristics  characteristics,potential  potential,client  client,business's  business's,relationship  relationship,actions  actions,responsible  responsible,crm</t>
  </si>
  <si>
    <t>marketingbi,see  see,soon  soon,predictive  predictive,analytics  analytics,world  world,berlin  berlin,pawcon  pawcon,analytics  analytics,predictive</t>
  </si>
  <si>
    <t>see,soon  soon,predictive  predictive,analytics  analytics,world  world,berlin  berlin,pawcon  pawcon,analytics  analytics,predictive</t>
  </si>
  <si>
    <t>realized,looked  looked,back  back,dance  dance,comp  comp,video  video,pawcon  pawcon,2018  2018,finish  finish,performance  performance,surprised</t>
  </si>
  <si>
    <t>kotagreek,trying  trying,flex  flex,took  took,daughter  daughter,pawcon  pawcon,17  17,vip  vip,passes</t>
  </si>
  <si>
    <t>bluehasia,prowled  prowled,pawcon  pawcon,2018  2018,took  took,photos  photos,fursuiters  fursuiters,fursuitphotos  fursuitphotos,view  view,full  full,gallery</t>
  </si>
  <si>
    <t>quinnton117,more  more,favs  favs,year  year,1  1,john  john,w  w,sdcc  sdcc,2  2,regtaf  regtaf,pawcon</t>
  </si>
  <si>
    <t>regtaf,hey  hey,wanted  wanted,share  share,photos  photos,took  took,pacanthro's  pacanthro's,pawcon  pawcon,2018  2018,fursuitfriday  fursuitfriday,hope</t>
  </si>
  <si>
    <t>spikyhalcyon,find  find,pawcon  pawcon,hug  hug,anytime  anytime,pacanthro  pacanthro,lemonbrat  lemonbrat,fursuit  fursuit,sweatermeme</t>
  </si>
  <si>
    <t>cons,2019  2019,fc  fc,blfc  blfc,furry  furry,flyout  flyout,aopa  aopa,lvk  lvk,hsfi  hsfi,airventure  airventure,pawcon</t>
  </si>
  <si>
    <t>predictive,analytics  pawcon,via  via,nodexl  softclouds,machinemetrics  top,hashtags  hashtags,predictivemaintenance  pawcon,analytics  analytics,pawcon  pawcon,rated  rated,1</t>
  </si>
  <si>
    <t>pawcon,photo  drunk,bird  bird,enjoying  enjoying,good  good,drink  drink,pawcon  photo,chatahspots  love,kid  kid,head  head,sale</t>
  </si>
  <si>
    <t>macethedeer,truly  truly,saddening  saddening,never  never,knew  knew,mace  mace,though  though,snapped  snapped,couple  couple,photos  photos,pawcon</t>
  </si>
  <si>
    <t>demetriustrader,drunk  drunk,bird  bird,enjoying  enjoying,good  good,drink  drink,pawcon  pawcon,photo  photo,chatahspots</t>
  </si>
  <si>
    <t>demetriustrader,drunk  drunk,bird  bird,enjoying  enjoying,good  good,drink  drink,pawcon  pawcon,photo  photo,chatahspots  demetriustrader,love  love,kid</t>
  </si>
  <si>
    <t>Top Word Pairs in Tweet by Salience</t>
  </si>
  <si>
    <t>2018,run  run,photo  photo,booth  booth,convention  convention,thank  thank,again  again,letting  letting,opportunity  opportunity,fursuitphotos  prowled,pawcon</t>
  </si>
  <si>
    <t>drunk,bird  bird,enjoying  enjoying,good  good,drink  drink,pawcon  photo,chatahspots  love,kid  kid,head  head,sale  sale,dealers</t>
  </si>
  <si>
    <t>Word</t>
  </si>
  <si>
    <t>hope</t>
  </si>
  <si>
    <t>enjoy</t>
  </si>
  <si>
    <t>kofi</t>
  </si>
  <si>
    <t>m</t>
  </si>
  <si>
    <t>prowled</t>
  </si>
  <si>
    <t>fursuiters</t>
  </si>
  <si>
    <t>fc</t>
  </si>
  <si>
    <t>3</t>
  </si>
  <si>
    <t>1</t>
  </si>
  <si>
    <t>4</t>
  </si>
  <si>
    <t>more</t>
  </si>
  <si>
    <t>favs</t>
  </si>
  <si>
    <t>year</t>
  </si>
  <si>
    <t>john</t>
  </si>
  <si>
    <t>w</t>
  </si>
  <si>
    <t>sdcc</t>
  </si>
  <si>
    <t>2</t>
  </si>
  <si>
    <t>bbq</t>
  </si>
  <si>
    <t>picnic</t>
  </si>
  <si>
    <t>crx</t>
  </si>
  <si>
    <t>run</t>
  </si>
  <si>
    <t>booth</t>
  </si>
  <si>
    <t>convention</t>
  </si>
  <si>
    <t>thank</t>
  </si>
  <si>
    <t>again</t>
  </si>
  <si>
    <t>letting</t>
  </si>
  <si>
    <t>opportunity</t>
  </si>
  <si>
    <t>nodexl</t>
  </si>
  <si>
    <t>kid</t>
  </si>
  <si>
    <t>head</t>
  </si>
  <si>
    <t>sale</t>
  </si>
  <si>
    <t>dealers</t>
  </si>
  <si>
    <t>young</t>
  </si>
  <si>
    <t>fur</t>
  </si>
  <si>
    <t>having</t>
  </si>
  <si>
    <t>time</t>
  </si>
  <si>
    <t>life</t>
  </si>
  <si>
    <t>blfc</t>
  </si>
  <si>
    <t>mff</t>
  </si>
  <si>
    <t>top</t>
  </si>
  <si>
    <t>hashtags</t>
  </si>
  <si>
    <t>rated</t>
  </si>
  <si>
    <t>find</t>
  </si>
  <si>
    <t>hug</t>
  </si>
  <si>
    <t>anytime</t>
  </si>
  <si>
    <t>6</t>
  </si>
  <si>
    <t>11</t>
  </si>
  <si>
    <t>12</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</si>
  <si>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</si>
  <si>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</si>
  <si>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</si>
  <si>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</si>
  <si>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</si>
  <si>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</si>
  <si>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</si>
  <si>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</si>
  <si>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</si>
  <si>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</si>
  <si>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</si>
  <si>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</si>
  <si>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</si>
  <si>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</si>
  <si>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</si>
  <si>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</si>
  <si>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</si>
  <si>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</si>
  <si>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</si>
  <si>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</si>
  <si>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</si>
  <si>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</si>
  <si>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</si>
  <si>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</si>
  <si>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</si>
  <si>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</si>
  <si>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</si>
  <si>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</si>
  <si>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</si>
  <si>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</si>
  <si>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</si>
  <si>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Oct</t>
  </si>
  <si>
    <t>8-Oct</t>
  </si>
  <si>
    <t>6 PM</t>
  </si>
  <si>
    <t>Nov</t>
  </si>
  <si>
    <t>2-Nov</t>
  </si>
  <si>
    <t>5 AM</t>
  </si>
  <si>
    <t>Dec</t>
  </si>
  <si>
    <t>20-Dec</t>
  </si>
  <si>
    <t>9 PM</t>
  </si>
  <si>
    <t>21-Dec</t>
  </si>
  <si>
    <t>11 AM</t>
  </si>
  <si>
    <t>22-Dec</t>
  </si>
  <si>
    <t>3 AM</t>
  </si>
  <si>
    <t>1 PM</t>
  </si>
  <si>
    <t>5 PM</t>
  </si>
  <si>
    <t>7 PM</t>
  </si>
  <si>
    <t>24-Dec</t>
  </si>
  <si>
    <t>7 AM</t>
  </si>
  <si>
    <t>25-Dec</t>
  </si>
  <si>
    <t>2 AM</t>
  </si>
  <si>
    <t>26-Dec</t>
  </si>
  <si>
    <t>27-Dec</t>
  </si>
  <si>
    <t>1 AM</t>
  </si>
  <si>
    <t>28-Dec</t>
  </si>
  <si>
    <t>8 AM</t>
  </si>
  <si>
    <t>12 PM</t>
  </si>
  <si>
    <t>10 PM</t>
  </si>
  <si>
    <t>29-Dec</t>
  </si>
  <si>
    <t>12 AM</t>
  </si>
  <si>
    <t>3 PM</t>
  </si>
  <si>
    <t>4 PM</t>
  </si>
  <si>
    <t>30-Dec</t>
  </si>
  <si>
    <t>31-Dec</t>
  </si>
  <si>
    <t>2019</t>
  </si>
  <si>
    <t>Jan</t>
  </si>
  <si>
    <t>1-Jan</t>
  </si>
  <si>
    <t>8 PM</t>
  </si>
  <si>
    <t>2-Jan</t>
  </si>
  <si>
    <t>9 AM</t>
  </si>
  <si>
    <t>3-Jan</t>
  </si>
  <si>
    <t>6 AM</t>
  </si>
  <si>
    <t>4-Jan</t>
  </si>
  <si>
    <t>128, 128, 128</t>
  </si>
  <si>
    <t>161, 95, 95</t>
  </si>
  <si>
    <t>Red</t>
  </si>
  <si>
    <t>G1: pawcon regtaf hey wanted share photos took pacanthro's 2018 fursuitfriday</t>
  </si>
  <si>
    <t>G2: pawcon photo fursuitphotos 2018 view full gallery here consider getting</t>
  </si>
  <si>
    <t>G5: pawcon photo demetriustrader drunk bird enjoying good drink chatahspots love</t>
  </si>
  <si>
    <t>G6: pawcon photos</t>
  </si>
  <si>
    <t>G7: predictive analytics see soon world berlin pawcon marketingbi</t>
  </si>
  <si>
    <t>G9: pawcon people okay</t>
  </si>
  <si>
    <t>Autofill Workbook Results</t>
  </si>
  <si>
    <t>Edge Weight▓1▓5▓0▓True▓Gray▓Red▓▓Edge Weight▓1▓5▓0▓3▓10▓False▓Edge Weight▓1▓5▓0▓35▓12▓False▓▓0▓0▓0▓True▓Black▓Black▓▓Followers▓1▓29459▓0▓162▓1000▓False▓▓0▓0▓0▓0▓0▓False▓▓0▓0▓0▓0▓0▓False▓▓0▓0▓0▓0▓0▓False</t>
  </si>
  <si>
    <t>GraphSource░GraphServerTwitterSearch▓GraphTerm░pawcon▓ImportDescription░The graph represents a network of 59 Twitter users whose tweets in the requested range contained "pawcon", or who were replied to or mentioned in those tweets.  The network was obtained from the NodeXL Graph Server on Friday, 04 January 2019 at 12:38 UTC.
The requested start date was Friday, 04 January 2019 at 01:01 UTC and the maximum number of days (going backward) was 14.
The maximum number of tweets collected was 5,000.
The tweets in the network were tweeted over the 13-day, 13-hour, 15-minute period from Friday, 21 December 2018 at 11:12 UTC to Friday, 04 January 2019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</si>
</sst>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93620"/>
        <c:axId val="24242581"/>
      </c:barChart>
      <c:catAx>
        <c:axId val="26936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42581"/>
        <c:crosses val="autoZero"/>
        <c:auto val="1"/>
        <c:lblOffset val="100"/>
        <c:noMultiLvlLbl val="0"/>
      </c:catAx>
      <c:valAx>
        <c:axId val="2424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6"/>
                <c:pt idx="0">
                  <c:v>6 PM
8-Oct
Oct
2018</c:v>
                </c:pt>
                <c:pt idx="1">
                  <c:v>5 AM
2-Nov
Nov</c:v>
                </c:pt>
                <c:pt idx="2">
                  <c:v>9 PM
20-Dec
Dec</c:v>
                </c:pt>
                <c:pt idx="3">
                  <c:v>11 AM
21-Dec</c:v>
                </c:pt>
                <c:pt idx="4">
                  <c:v>6 PM</c:v>
                </c:pt>
                <c:pt idx="5">
                  <c:v>3 AM
22-Dec</c:v>
                </c:pt>
                <c:pt idx="6">
                  <c:v>1 PM</c:v>
                </c:pt>
                <c:pt idx="7">
                  <c:v>5 PM</c:v>
                </c:pt>
                <c:pt idx="8">
                  <c:v>7 PM</c:v>
                </c:pt>
                <c:pt idx="9">
                  <c:v>7 AM
24-Dec</c:v>
                </c:pt>
                <c:pt idx="10">
                  <c:v>1 PM</c:v>
                </c:pt>
                <c:pt idx="11">
                  <c:v>7 PM</c:v>
                </c:pt>
                <c:pt idx="12">
                  <c:v>2 AM
25-Dec</c:v>
                </c:pt>
                <c:pt idx="13">
                  <c:v>7 PM</c:v>
                </c:pt>
                <c:pt idx="14">
                  <c:v>9 PM</c:v>
                </c:pt>
                <c:pt idx="15">
                  <c:v>1 PM
26-Dec</c:v>
                </c:pt>
                <c:pt idx="16">
                  <c:v>1 AM
27-Dec</c:v>
                </c:pt>
                <c:pt idx="17">
                  <c:v>7 AM</c:v>
                </c:pt>
                <c:pt idx="18">
                  <c:v>7 PM</c:v>
                </c:pt>
                <c:pt idx="19">
                  <c:v>5 AM
28-Dec</c:v>
                </c:pt>
                <c:pt idx="20">
                  <c:v>8 AM</c:v>
                </c:pt>
                <c:pt idx="21">
                  <c:v>12 PM</c:v>
                </c:pt>
                <c:pt idx="22">
                  <c:v>1 PM</c:v>
                </c:pt>
                <c:pt idx="23">
                  <c:v>10 PM</c:v>
                </c:pt>
                <c:pt idx="24">
                  <c:v>12 AM
29-Dec</c:v>
                </c:pt>
                <c:pt idx="25">
                  <c:v>5 AM</c:v>
                </c:pt>
                <c:pt idx="26">
                  <c:v>11 AM</c:v>
                </c:pt>
                <c:pt idx="27">
                  <c:v>3 PM</c:v>
                </c:pt>
                <c:pt idx="28">
                  <c:v>4 PM</c:v>
                </c:pt>
                <c:pt idx="29">
                  <c:v>5 PM</c:v>
                </c:pt>
                <c:pt idx="30">
                  <c:v>6 PM</c:v>
                </c:pt>
                <c:pt idx="31">
                  <c:v>7 PM</c:v>
                </c:pt>
                <c:pt idx="32">
                  <c:v>2 AM
30-Dec</c:v>
                </c:pt>
                <c:pt idx="33">
                  <c:v>9 PM</c:v>
                </c:pt>
                <c:pt idx="34">
                  <c:v>1 AM
31-Dec</c:v>
                </c:pt>
                <c:pt idx="35">
                  <c:v>3 AM</c:v>
                </c:pt>
                <c:pt idx="36">
                  <c:v>1 PM</c:v>
                </c:pt>
                <c:pt idx="37">
                  <c:v>7 PM
1-Jan
Jan
2019</c:v>
                </c:pt>
                <c:pt idx="38">
                  <c:v>8 PM</c:v>
                </c:pt>
                <c:pt idx="39">
                  <c:v>9 AM
2-Jan</c:v>
                </c:pt>
                <c:pt idx="40">
                  <c:v>6 AM
3-Jan</c:v>
                </c:pt>
                <c:pt idx="41">
                  <c:v>1 PM</c:v>
                </c:pt>
                <c:pt idx="42">
                  <c:v>7 PM</c:v>
                </c:pt>
                <c:pt idx="43">
                  <c:v>9 PM</c:v>
                </c:pt>
                <c:pt idx="44">
                  <c:v>10 PM</c:v>
                </c:pt>
                <c:pt idx="45">
                  <c:v>12 AM
4-Jan</c:v>
                </c:pt>
              </c:strCache>
            </c:strRef>
          </c:cat>
          <c:val>
            <c:numRef>
              <c:f>'Time Series'!$B$26:$B$95</c:f>
              <c:numCache>
                <c:formatCode>General</c:formatCode>
                <c:ptCount val="46"/>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3</c:v>
                </c:pt>
                <c:pt idx="24">
                  <c:v>1</c:v>
                </c:pt>
                <c:pt idx="25">
                  <c:v>4</c:v>
                </c:pt>
                <c:pt idx="26">
                  <c:v>1</c:v>
                </c:pt>
                <c:pt idx="27">
                  <c:v>1</c:v>
                </c:pt>
                <c:pt idx="28">
                  <c:v>1</c:v>
                </c:pt>
                <c:pt idx="29">
                  <c:v>1</c:v>
                </c:pt>
                <c:pt idx="30">
                  <c:v>3</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numCache>
            </c:numRef>
          </c:val>
        </c:ser>
        <c:axId val="4661518"/>
        <c:axId val="41953663"/>
      </c:barChart>
      <c:catAx>
        <c:axId val="4661518"/>
        <c:scaling>
          <c:orientation val="minMax"/>
        </c:scaling>
        <c:axPos val="b"/>
        <c:delete val="0"/>
        <c:numFmt formatCode="General" sourceLinked="1"/>
        <c:majorTickMark val="out"/>
        <c:minorTickMark val="none"/>
        <c:tickLblPos val="nextTo"/>
        <c:crossAx val="41953663"/>
        <c:crosses val="autoZero"/>
        <c:auto val="1"/>
        <c:lblOffset val="100"/>
        <c:noMultiLvlLbl val="0"/>
      </c:catAx>
      <c:valAx>
        <c:axId val="41953663"/>
        <c:scaling>
          <c:orientation val="minMax"/>
        </c:scaling>
        <c:axPos val="l"/>
        <c:majorGridlines/>
        <c:delete val="0"/>
        <c:numFmt formatCode="General" sourceLinked="1"/>
        <c:majorTickMark val="out"/>
        <c:minorTickMark val="none"/>
        <c:tickLblPos val="nextTo"/>
        <c:crossAx val="4661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856638"/>
        <c:axId val="17492015"/>
      </c:barChart>
      <c:catAx>
        <c:axId val="16856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92015"/>
        <c:crosses val="autoZero"/>
        <c:auto val="1"/>
        <c:lblOffset val="100"/>
        <c:noMultiLvlLbl val="0"/>
      </c:catAx>
      <c:valAx>
        <c:axId val="1749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56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210408"/>
        <c:axId val="7567081"/>
      </c:barChart>
      <c:catAx>
        <c:axId val="23210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67081"/>
        <c:crosses val="autoZero"/>
        <c:auto val="1"/>
        <c:lblOffset val="100"/>
        <c:noMultiLvlLbl val="0"/>
      </c:catAx>
      <c:valAx>
        <c:axId val="756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1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94866"/>
        <c:axId val="8953795"/>
      </c:barChart>
      <c:catAx>
        <c:axId val="994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53795"/>
        <c:crosses val="autoZero"/>
        <c:auto val="1"/>
        <c:lblOffset val="100"/>
        <c:noMultiLvlLbl val="0"/>
      </c:catAx>
      <c:valAx>
        <c:axId val="895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475292"/>
        <c:axId val="54168765"/>
      </c:barChart>
      <c:catAx>
        <c:axId val="134752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68765"/>
        <c:crosses val="autoZero"/>
        <c:auto val="1"/>
        <c:lblOffset val="100"/>
        <c:noMultiLvlLbl val="0"/>
      </c:catAx>
      <c:valAx>
        <c:axId val="54168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756838"/>
        <c:axId val="25593815"/>
      </c:barChart>
      <c:catAx>
        <c:axId val="177568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93815"/>
        <c:crosses val="autoZero"/>
        <c:auto val="1"/>
        <c:lblOffset val="100"/>
        <c:noMultiLvlLbl val="0"/>
      </c:catAx>
      <c:valAx>
        <c:axId val="2559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5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017744"/>
        <c:axId val="59833105"/>
      </c:barChart>
      <c:catAx>
        <c:axId val="290177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33105"/>
        <c:crosses val="autoZero"/>
        <c:auto val="1"/>
        <c:lblOffset val="100"/>
        <c:noMultiLvlLbl val="0"/>
      </c:catAx>
      <c:valAx>
        <c:axId val="59833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7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27034"/>
        <c:axId val="14643307"/>
      </c:barChart>
      <c:catAx>
        <c:axId val="16270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43307"/>
        <c:crosses val="autoZero"/>
        <c:auto val="1"/>
        <c:lblOffset val="100"/>
        <c:noMultiLvlLbl val="0"/>
      </c:catAx>
      <c:valAx>
        <c:axId val="1464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680900"/>
        <c:axId val="45257189"/>
      </c:barChart>
      <c:catAx>
        <c:axId val="64680900"/>
        <c:scaling>
          <c:orientation val="minMax"/>
        </c:scaling>
        <c:axPos val="b"/>
        <c:delete val="1"/>
        <c:majorTickMark val="out"/>
        <c:minorTickMark val="none"/>
        <c:tickLblPos val="none"/>
        <c:crossAx val="45257189"/>
        <c:crosses val="autoZero"/>
        <c:auto val="1"/>
        <c:lblOffset val="100"/>
        <c:noMultiLvlLbl val="0"/>
      </c:catAx>
      <c:valAx>
        <c:axId val="45257189"/>
        <c:scaling>
          <c:orientation val="minMax"/>
        </c:scaling>
        <c:axPos val="l"/>
        <c:delete val="1"/>
        <c:majorTickMark val="out"/>
        <c:minorTickMark val="none"/>
        <c:tickLblPos val="none"/>
        <c:crossAx val="64680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Smith" refreshedVersion="5">
  <cacheSource type="worksheet">
    <worksheetSource ref="A2:BL5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analytics iiot imc2018"/>
        <s v="predictiveanalytics crm"/>
        <s v="pawcon analytics predictive"/>
        <s v="fursuitphotos"/>
        <s v="pawcon fursuitfriday"/>
        <s v="fursuit sweatermeme"/>
        <s v="predictivemaintenance pawcon analytics fursuitphotos iiot industry40"/>
        <s v="predictivemaintenance fursuitphotos pawcon analytics iiot predictive"/>
        <s v="pawcon fursuitfriday furry fursuit"/>
        <s v="pawc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18-12-21T18:05:18.000"/>
        <d v="2018-12-22T17:01:17.000"/>
        <d v="2018-12-24T07:52:10.000"/>
        <d v="2018-12-25T02:36:16.000"/>
        <d v="2018-12-25T21:04:22.000"/>
        <d v="2018-12-28T05:56:31.000"/>
        <d v="2018-12-28T12:02:25.000"/>
        <d v="2018-12-28T22:54:23.000"/>
        <d v="2018-12-28T22:58:40.000"/>
        <d v="2018-12-29T05:11:17.000"/>
        <d v="2018-12-29T11:21:42.000"/>
        <d v="2018-10-08T18:33:35.000"/>
        <d v="2018-12-29T15:37:51.000"/>
        <d v="2018-12-22T03:18:56.000"/>
        <d v="2018-11-02T05:15:46.000"/>
        <d v="2018-12-29T16:40:08.000"/>
        <d v="2018-12-29T17:59:56.000"/>
        <d v="2018-12-29T18:16:26.000"/>
        <d v="2018-12-29T18:54:40.000"/>
        <d v="2018-12-29T19:49:12.000"/>
        <d v="2018-12-29T00:42:42.000"/>
        <d v="2018-12-28T22:53:18.000"/>
        <d v="2018-12-30T02:43:13.000"/>
        <d v="2018-12-29T18:52:11.000"/>
        <d v="2018-12-29T05:07:47.000"/>
        <d v="2018-12-30T21:30:12.000"/>
        <d v="2018-12-31T03:44:05.000"/>
        <d v="2019-01-01T20:46:56.000"/>
        <d v="2018-12-21T18:03:11.000"/>
        <d v="2018-12-28T13:41:29.000"/>
        <d v="2018-12-28T08:20:37.000"/>
        <d v="2019-01-02T09:38:21.000"/>
        <d v="2018-12-28T08:21:37.000"/>
        <d v="2018-12-27T07:45:04.000"/>
        <d v="2018-12-29T05:07:31.000"/>
        <d v="2018-12-29T05:37:42.000"/>
        <d v="2019-01-03T06:32:16.000"/>
        <d v="2018-12-22T13:15:25.000"/>
        <d v="2018-12-22T19:15:24.000"/>
        <d v="2018-12-24T13:15:32.000"/>
        <d v="2018-12-24T19:15:28.000"/>
        <d v="2018-12-25T19:15:25.000"/>
        <d v="2018-12-26T13:15:23.000"/>
        <d v="2018-12-27T01:15:24.000"/>
        <d v="2018-12-27T19:15:23.000"/>
        <d v="2018-12-31T01:15:22.000"/>
        <d v="2018-12-31T13:15:20.000"/>
        <d v="2019-01-01T19:15:20.000"/>
        <d v="2019-01-03T13:15:28.000"/>
        <d v="2019-01-03T19:15:27.000"/>
        <d v="2019-01-03T21:07:15.000"/>
        <d v="2019-01-03T22:28:58.000"/>
        <d v="2018-12-20T21:01:13.000"/>
        <d v="2019-01-03T21:01:20.000"/>
        <d v="2018-12-21T11:12:54.000"/>
        <d v="2019-01-04T00:28:26.000"/>
      </sharedItems>
      <fieldGroup par="66" base="22">
        <rangePr groupBy="hours" autoEnd="1" autoStart="1" startDate="2018-10-08T18:33:35.000" endDate="2019-01-04T00:28:26.000"/>
        <groupItems count="26">
          <s v="&lt;10/8/2018"/>
          <s v="12 AM"/>
          <s v="1 AM"/>
          <s v="2 AM"/>
          <s v="3 AM"/>
          <s v="4 AM"/>
          <s v="5 AM"/>
          <s v="6 AM"/>
          <s v="7 AM"/>
          <s v="8 AM"/>
          <s v="9 AM"/>
          <s v="10 AM"/>
          <s v="11 AM"/>
          <s v="12 PM"/>
          <s v="1 PM"/>
          <s v="2 PM"/>
          <s v="3 PM"/>
          <s v="4 PM"/>
          <s v="5 PM"/>
          <s v="6 PM"/>
          <s v="7 PM"/>
          <s v="8 PM"/>
          <s v="9 PM"/>
          <s v="10 PM"/>
          <s v="11 PM"/>
          <s v="&gt;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08T18:33:35.000" endDate="2019-01-04T00:28:26.000"/>
        <groupItems count="368">
          <s v="&lt;10/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4/2019"/>
        </groupItems>
      </fieldGroup>
    </cacheField>
    <cacheField name="Months" databaseField="0">
      <sharedItems containsMixedTypes="0" count="0"/>
      <fieldGroup base="22">
        <rangePr groupBy="months" autoEnd="1" autoStart="1" startDate="2018-10-08T18:33:35.000" endDate="2019-01-04T00:28:26.000"/>
        <groupItems count="14">
          <s v="&lt;10/8/2018"/>
          <s v="Jan"/>
          <s v="Feb"/>
          <s v="Mar"/>
          <s v="Apr"/>
          <s v="May"/>
          <s v="Jun"/>
          <s v="Jul"/>
          <s v="Aug"/>
          <s v="Sep"/>
          <s v="Oct"/>
          <s v="Nov"/>
          <s v="Dec"/>
          <s v="&gt;1/4/2019"/>
        </groupItems>
      </fieldGroup>
    </cacheField>
    <cacheField name="Years" databaseField="0">
      <sharedItems containsMixedTypes="0" count="0"/>
      <fieldGroup base="22">
        <rangePr groupBy="years" autoEnd="1" autoStart="1" startDate="2018-10-08T18:33:35.000" endDate="2019-01-04T00:28:26.000"/>
        <groupItems count="4">
          <s v="&lt;10/8/2018"/>
          <s v="2018"/>
          <s v="2019"/>
          <s v="&gt;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newsneus"/>
    <s v="blueha"/>
    <m/>
    <m/>
    <m/>
    <m/>
    <m/>
    <m/>
    <m/>
    <m/>
    <s v="No"/>
    <n v="3"/>
    <m/>
    <m/>
    <x v="0"/>
    <d v="2018-12-21T18:05:18.000"/>
    <s v="RT @FmFrancoise: pawcon via NodeXL https://t.co/0cfXJtx92T_x000a_@crudinschi_x000a_@iiot_world_x000a_@pawcon_x000a_@softclouds_x000a_@machinemetrics_x000a_@fmfrancoise_x000a_@blueha…"/>
    <s v="https://nodexlgraphgallery.org/Pages/Graph.aspx?graphID=179315"/>
    <s v="nodexlgraphgallery.org"/>
    <x v="0"/>
    <m/>
    <s v="http://pbs.twimg.com/profile_images/915398058300583937/HNwaosY8_normal.jpg"/>
    <x v="0"/>
    <s v="https://twitter.com/#!/newsneus/status/1076176800773038080"/>
    <m/>
    <m/>
    <s v="1076176800773038080"/>
    <m/>
    <b v="0"/>
    <n v="0"/>
    <s v=""/>
    <b v="0"/>
    <s v="de"/>
    <m/>
    <s v=""/>
    <b v="0"/>
    <n v="1"/>
    <s v="1076176270369656837"/>
    <s v="Twitter for Android"/>
    <b v="0"/>
    <s v="1076176270369656837"/>
    <s v="Tweet"/>
    <n v="0"/>
    <n v="0"/>
    <m/>
    <m/>
    <m/>
    <m/>
    <m/>
    <m/>
    <m/>
    <m/>
    <n v="1"/>
    <s v="2"/>
    <s v="2"/>
    <m/>
    <m/>
    <m/>
    <m/>
    <m/>
    <m/>
    <m/>
    <m/>
    <m/>
  </r>
  <r>
    <s v="hugodevotion"/>
    <s v="frronconi"/>
    <m/>
    <m/>
    <m/>
    <m/>
    <m/>
    <m/>
    <m/>
    <m/>
    <s v="No"/>
    <n v="4"/>
    <m/>
    <m/>
    <x v="0"/>
    <d v="2018-12-22T17:01:17.000"/>
    <s v="RT @CRudinschi: Today's news: @MachineMetrics Announces $11.3 Million Series A Funding Round https://t.co/3r0FeJPHAy _x000a_#analytics #IIoT  #imc2018 @pawcon @andi_staub @YvesMulkers @Ronald_vanLoon @WiproDigital @ipfconline1 @IIoT_Viewpoints @FrRonconi https://t.co/4d5949BMIw"/>
    <s v="https://iiot-world.com/predictive-maintenance/machinemetrics-announces-11-3-million-series-a-funding-round/"/>
    <s v="iiot-world.com"/>
    <x v="1"/>
    <s v="https://pbs.twimg.com/media/DuJRkaTWoAAH96l.jpg"/>
    <s v="https://pbs.twimg.com/media/DuJRkaTWoAAH96l.jpg"/>
    <x v="1"/>
    <s v="https://twitter.com/#!/hugodevotion/status/1076523077511589888"/>
    <m/>
    <m/>
    <s v="1076523077511589888"/>
    <m/>
    <b v="0"/>
    <n v="1"/>
    <s v=""/>
    <b v="0"/>
    <s v="en"/>
    <m/>
    <s v=""/>
    <b v="0"/>
    <n v="0"/>
    <s v=""/>
    <s v="Hootsuite Inc."/>
    <b v="0"/>
    <s v="1076523077511589888"/>
    <s v="Tweet"/>
    <n v="0"/>
    <n v="0"/>
    <m/>
    <m/>
    <m/>
    <m/>
    <m/>
    <m/>
    <m/>
    <m/>
    <n v="1"/>
    <s v="3"/>
    <s v="3"/>
    <m/>
    <m/>
    <m/>
    <m/>
    <m/>
    <m/>
    <m/>
    <m/>
    <m/>
  </r>
  <r>
    <s v="balaji_sandiego"/>
    <s v="thecrmteam"/>
    <m/>
    <m/>
    <m/>
    <m/>
    <m/>
    <m/>
    <m/>
    <m/>
    <s v="No"/>
    <n v="14"/>
    <m/>
    <m/>
    <x v="0"/>
    <d v="2018-12-24T07:52:10.000"/>
    <s v="Using #PredictiveAnalytics we can determine which characteristics of a potential client and your business's relationship actions are responsible. https://t.co/A4q8RgSMU8  #CRM @pawcon @SatansXwife @qubixpj @Zementis @CRM_CWS_Cloud @CRMNewsDaily @TheCRMTeam https://t.co/xzDkmvfxsw"/>
    <s v="http://softclouds.com/blogs/The-Gold-Rush-Predictive-Analytics-in-CRM-blog-26.html?utm_content=81698367&amp;utm_medium=social&amp;utm_source=twitter&amp;hss_channel=tw-328329853"/>
    <s v="softclouds.com"/>
    <x v="2"/>
    <s v="https://pbs.twimg.com/media/DvKpiIrWoAAuaxL.jpg"/>
    <s v="https://pbs.twimg.com/media/DvKpiIrWoAAuaxL.jpg"/>
    <x v="2"/>
    <s v="https://twitter.com/#!/balaji_sandiego/status/1077109666755330049"/>
    <m/>
    <m/>
    <s v="1077109666755330049"/>
    <m/>
    <b v="0"/>
    <n v="0"/>
    <s v=""/>
    <b v="0"/>
    <s v="en"/>
    <m/>
    <s v=""/>
    <b v="0"/>
    <n v="0"/>
    <s v=""/>
    <s v="HubSpot"/>
    <b v="0"/>
    <s v="1077109666755330049"/>
    <s v="Tweet"/>
    <n v="0"/>
    <n v="0"/>
    <m/>
    <m/>
    <m/>
    <m/>
    <m/>
    <m/>
    <m/>
    <m/>
    <n v="1"/>
    <s v="4"/>
    <s v="4"/>
    <m/>
    <m/>
    <m/>
    <m/>
    <m/>
    <m/>
    <m/>
    <m/>
    <m/>
  </r>
  <r>
    <s v="bdsharmas"/>
    <s v="marketingbi"/>
    <m/>
    <m/>
    <m/>
    <m/>
    <m/>
    <m/>
    <m/>
    <m/>
    <s v="No"/>
    <n v="20"/>
    <m/>
    <m/>
    <x v="0"/>
    <d v="2018-12-25T02:36:16.000"/>
    <s v="RT @marketingbi: See you soon at the Predictive Analytics World in Berlin.._x000a_#pawcon #analytics #predictive https://t.co/nm5pzYFUp4"/>
    <m/>
    <m/>
    <x v="3"/>
    <s v="https://pbs.twimg.com/media/DpAYNc6W4AAHrHH.jpg"/>
    <s v="https://pbs.twimg.com/media/DpAYNc6W4AAHrHH.jpg"/>
    <x v="3"/>
    <s v="https://twitter.com/#!/bdsharmas/status/1077392554998546432"/>
    <m/>
    <m/>
    <s v="1077392554998546432"/>
    <m/>
    <b v="0"/>
    <n v="0"/>
    <s v=""/>
    <b v="0"/>
    <s v="en"/>
    <m/>
    <s v=""/>
    <b v="0"/>
    <n v="15"/>
    <s v="1049367218113404929"/>
    <s v="Twitter for iPhone"/>
    <b v="0"/>
    <s v="1049367218113404929"/>
    <s v="Tweet"/>
    <n v="0"/>
    <n v="0"/>
    <m/>
    <m/>
    <m/>
    <m/>
    <m/>
    <m/>
    <m/>
    <m/>
    <n v="1"/>
    <s v="7"/>
    <s v="7"/>
    <n v="0"/>
    <n v="0"/>
    <n v="0"/>
    <n v="0"/>
    <n v="0"/>
    <n v="0"/>
    <n v="15"/>
    <n v="100"/>
    <n v="15"/>
  </r>
  <r>
    <s v="lynxsalem"/>
    <s v="lynxsalem"/>
    <m/>
    <m/>
    <m/>
    <m/>
    <m/>
    <m/>
    <m/>
    <m/>
    <s v="No"/>
    <n v="21"/>
    <m/>
    <m/>
    <x v="1"/>
    <d v="2018-12-25T21:04:22.000"/>
    <s v="I realized when i looked back on the dance comp video from PawCon 2018 when i couldn't finish my performance, i was surprised that a few people were asking growly if i was okay, made me realize that those people did look out for me. It was so caring for them to know if i was okay"/>
    <m/>
    <m/>
    <x v="0"/>
    <m/>
    <s v="http://pbs.twimg.com/profile_images/1075794990989697024/ksZcqCJM_normal.jpg"/>
    <x v="4"/>
    <s v="https://twitter.com/#!/lynxsalem/status/1077671414600151040"/>
    <m/>
    <m/>
    <s v="1077671414600151040"/>
    <m/>
    <b v="0"/>
    <n v="0"/>
    <s v=""/>
    <b v="0"/>
    <s v="en"/>
    <m/>
    <s v=""/>
    <b v="0"/>
    <n v="0"/>
    <s v=""/>
    <s v="Twitter for Android"/>
    <b v="0"/>
    <s v="1077671414600151040"/>
    <s v="Tweet"/>
    <n v="0"/>
    <n v="0"/>
    <m/>
    <m/>
    <m/>
    <m/>
    <m/>
    <m/>
    <m/>
    <m/>
    <n v="1"/>
    <s v="9"/>
    <s v="9"/>
    <n v="0"/>
    <n v="0"/>
    <n v="0"/>
    <n v="0"/>
    <n v="0"/>
    <n v="0"/>
    <n v="57"/>
    <n v="100"/>
    <n v="57"/>
  </r>
  <r>
    <s v="notmilesevans"/>
    <s v="kotagreek"/>
    <m/>
    <m/>
    <m/>
    <m/>
    <m/>
    <m/>
    <m/>
    <m/>
    <s v="No"/>
    <n v="22"/>
    <m/>
    <m/>
    <x v="2"/>
    <d v="2018-12-28T05:56:31.000"/>
    <s v="@kotagreek not trying to flex but i took  my daughter to pawcon 17 and we had VIP passes https://t.co/01Gtu8VyPP"/>
    <m/>
    <m/>
    <x v="0"/>
    <s v="https://pbs.twimg.com/media/Dve1aktVYAADvYZ.jpg"/>
    <s v="https://pbs.twimg.com/media/Dve1aktVYAADvYZ.jpg"/>
    <x v="5"/>
    <s v="https://twitter.com/#!/notmilesevans/status/1078530110611955713"/>
    <m/>
    <m/>
    <s v="1078530110611955713"/>
    <s v="1078528360723243008"/>
    <b v="0"/>
    <n v="1"/>
    <s v="1035274977514270721"/>
    <b v="0"/>
    <s v="en"/>
    <m/>
    <s v=""/>
    <b v="0"/>
    <n v="0"/>
    <s v=""/>
    <s v="Twitter Web Client"/>
    <b v="0"/>
    <s v="1078528360723243008"/>
    <s v="Tweet"/>
    <n v="0"/>
    <n v="0"/>
    <m/>
    <m/>
    <m/>
    <m/>
    <m/>
    <m/>
    <m/>
    <m/>
    <n v="1"/>
    <s v="8"/>
    <s v="8"/>
    <n v="0"/>
    <n v="0"/>
    <n v="0"/>
    <n v="0"/>
    <n v="0"/>
    <n v="0"/>
    <n v="18"/>
    <n v="100"/>
    <n v="18"/>
  </r>
  <r>
    <s v="mohammdyousef2"/>
    <s v="bluehasia"/>
    <m/>
    <m/>
    <m/>
    <m/>
    <m/>
    <m/>
    <m/>
    <m/>
    <s v="No"/>
    <n v="23"/>
    <m/>
    <m/>
    <x v="0"/>
    <d v="2018-12-28T12:02:25.000"/>
    <s v="RT @Bluehasia: As I Prowled Pawcon 2018 i took photos of fursuiters #fursuitphotos _x000a__x000a_View full gallery here_x000a_https://t.co/pUGHeTt0hE_x000a_12_x000a_If y…"/>
    <s v="https://bluehasia.smugmug.com/Fursuiters/FUR-CONS/PawCon/2018/On-the-Prowl/"/>
    <s v="smugmug.com"/>
    <x v="4"/>
    <m/>
    <s v="http://pbs.twimg.com/profile_images/1065183971426910210/nc7s66_K_normal.jpg"/>
    <x v="6"/>
    <s v="https://twitter.com/#!/mohammdyousef2/status/1078622195641999361"/>
    <m/>
    <m/>
    <s v="1078622195641999361"/>
    <m/>
    <b v="0"/>
    <n v="0"/>
    <s v=""/>
    <b v="0"/>
    <s v="en"/>
    <m/>
    <s v=""/>
    <b v="0"/>
    <n v="1"/>
    <s v="1078096977542463488"/>
    <s v="Twitter Web Client"/>
    <b v="0"/>
    <s v="1078096977542463488"/>
    <s v="Tweet"/>
    <n v="0"/>
    <n v="0"/>
    <m/>
    <m/>
    <m/>
    <m/>
    <m/>
    <m/>
    <m/>
    <m/>
    <n v="1"/>
    <s v="2"/>
    <s v="2"/>
    <n v="0"/>
    <n v="0"/>
    <n v="0"/>
    <n v="0"/>
    <n v="0"/>
    <n v="0"/>
    <n v="20"/>
    <n v="100"/>
    <n v="20"/>
  </r>
  <r>
    <s v="manedcalico"/>
    <s v="sikdrift"/>
    <m/>
    <m/>
    <m/>
    <m/>
    <m/>
    <m/>
    <m/>
    <m/>
    <s v="No"/>
    <n v="24"/>
    <m/>
    <m/>
    <x v="0"/>
    <d v="2018-12-28T22:54:23.000"/>
    <s v="RT @Quinnton117: More favs from this year:_x000a__x000a_1) John W. (SDCC)_x000a_2) @regtaf (PAWCon BBQ)_x000a_3 )@BixbyWolf (FC Picnic)_x000a_4) @SikDrift (CRX) https://…"/>
    <m/>
    <m/>
    <x v="0"/>
    <m/>
    <s v="http://pbs.twimg.com/profile_images/1015533282190954496/DKnf_UER_normal.jpg"/>
    <x v="7"/>
    <s v="https://twitter.com/#!/manedcalico/status/1078786265724710918"/>
    <m/>
    <m/>
    <s v="1078786265724710918"/>
    <m/>
    <b v="0"/>
    <n v="0"/>
    <s v=""/>
    <b v="0"/>
    <s v="en"/>
    <m/>
    <s v=""/>
    <b v="0"/>
    <n v="4"/>
    <s v="1078785993086447618"/>
    <s v="Twitter for iPhone"/>
    <b v="0"/>
    <s v="1078785993086447618"/>
    <s v="Tweet"/>
    <n v="0"/>
    <n v="0"/>
    <m/>
    <m/>
    <m/>
    <m/>
    <m/>
    <m/>
    <m/>
    <m/>
    <n v="1"/>
    <s v="1"/>
    <s v="1"/>
    <m/>
    <m/>
    <m/>
    <m/>
    <m/>
    <m/>
    <m/>
    <m/>
    <m/>
  </r>
  <r>
    <s v="zarafagiraffe"/>
    <s v="sikdrift"/>
    <m/>
    <m/>
    <m/>
    <m/>
    <m/>
    <m/>
    <m/>
    <m/>
    <s v="No"/>
    <n v="28"/>
    <m/>
    <m/>
    <x v="0"/>
    <d v="2018-12-28T22:58:40.000"/>
    <s v="RT @Quinnton117: More favs from this year:_x000a__x000a_1) John W. (SDCC)_x000a_2) @regtaf (PAWCon BBQ)_x000a_3 )@BixbyWolf (FC Picnic)_x000a_4) @SikDrift (CRX) https://…"/>
    <m/>
    <m/>
    <x v="0"/>
    <m/>
    <s v="http://pbs.twimg.com/profile_images/3119586210/ff4195e1c0928e70cda72490a3609dff_normal.jpeg"/>
    <x v="8"/>
    <s v="https://twitter.com/#!/zarafagiraffe/status/1078787346269655041"/>
    <m/>
    <m/>
    <s v="1078787346269655041"/>
    <m/>
    <b v="0"/>
    <n v="0"/>
    <s v=""/>
    <b v="0"/>
    <s v="en"/>
    <m/>
    <s v=""/>
    <b v="0"/>
    <n v="4"/>
    <s v="1078785993086447618"/>
    <s v="Twitter for iPhone"/>
    <b v="0"/>
    <s v="1078785993086447618"/>
    <s v="Tweet"/>
    <n v="0"/>
    <n v="0"/>
    <m/>
    <m/>
    <m/>
    <m/>
    <m/>
    <m/>
    <m/>
    <m/>
    <n v="1"/>
    <s v="1"/>
    <s v="1"/>
    <m/>
    <m/>
    <m/>
    <m/>
    <m/>
    <m/>
    <m/>
    <m/>
    <m/>
  </r>
  <r>
    <s v="lutofisk"/>
    <s v="pacanthro"/>
    <m/>
    <m/>
    <m/>
    <m/>
    <m/>
    <m/>
    <m/>
    <m/>
    <s v="No"/>
    <n v="32"/>
    <m/>
    <m/>
    <x v="0"/>
    <d v="2018-12-29T05:11:17.000"/>
    <s v="RT @regtaf: hey, all! i just wanted to share the photos i took at @pacanthro's #PAWCon 2018 for #FursuitFriday! i hope you all enjoy! 🦊📸_x000a__x000a_m…"/>
    <m/>
    <m/>
    <x v="5"/>
    <m/>
    <s v="http://pbs.twimg.com/profile_images/1059982452192464896/grQJ-2Ts_normal.jpg"/>
    <x v="9"/>
    <s v="https://twitter.com/#!/lutofisk/status/1078881115773972480"/>
    <m/>
    <m/>
    <s v="1078881115773972480"/>
    <m/>
    <b v="0"/>
    <n v="0"/>
    <s v=""/>
    <b v="0"/>
    <s v="en"/>
    <m/>
    <s v=""/>
    <b v="0"/>
    <n v="10"/>
    <s v="1078880170579132417"/>
    <s v="Twitter for iPad"/>
    <b v="0"/>
    <s v="1078880170579132417"/>
    <s v="Tweet"/>
    <n v="0"/>
    <n v="0"/>
    <m/>
    <m/>
    <m/>
    <m/>
    <m/>
    <m/>
    <m/>
    <m/>
    <n v="1"/>
    <s v="1"/>
    <s v="1"/>
    <n v="1"/>
    <n v="4"/>
    <n v="0"/>
    <n v="0"/>
    <n v="0"/>
    <n v="0"/>
    <n v="24"/>
    <n v="96"/>
    <n v="25"/>
  </r>
  <r>
    <s v="wxkiel"/>
    <s v="pacanthro"/>
    <m/>
    <m/>
    <m/>
    <m/>
    <m/>
    <m/>
    <m/>
    <m/>
    <s v="No"/>
    <n v="34"/>
    <m/>
    <m/>
    <x v="0"/>
    <d v="2018-12-29T11:21:42.000"/>
    <s v="RT @regtaf: hey, all! i just wanted to share the photos i took at @pacanthro's #PAWCon 2018 for #FursuitFriday! i hope you all enjoy! 🦊📸_x000a__x000a_m…"/>
    <m/>
    <m/>
    <x v="5"/>
    <m/>
    <s v="http://pbs.twimg.com/profile_images/1043343577567256577/Dxp6tgq0_normal.jpg"/>
    <x v="10"/>
    <s v="https://twitter.com/#!/wxkiel/status/1078974336910864385"/>
    <m/>
    <m/>
    <s v="1078974336910864385"/>
    <m/>
    <b v="0"/>
    <n v="0"/>
    <s v=""/>
    <b v="0"/>
    <s v="en"/>
    <m/>
    <s v=""/>
    <b v="0"/>
    <n v="10"/>
    <s v="1078880170579132417"/>
    <s v="Twitter for iPhone"/>
    <b v="0"/>
    <s v="1078880170579132417"/>
    <s v="Tweet"/>
    <n v="0"/>
    <n v="0"/>
    <m/>
    <m/>
    <m/>
    <m/>
    <m/>
    <m/>
    <m/>
    <m/>
    <n v="1"/>
    <s v="1"/>
    <s v="1"/>
    <m/>
    <m/>
    <m/>
    <m/>
    <m/>
    <m/>
    <m/>
    <m/>
    <m/>
  </r>
  <r>
    <s v="marketingbi"/>
    <s v="marketingbi"/>
    <m/>
    <m/>
    <m/>
    <m/>
    <m/>
    <m/>
    <m/>
    <m/>
    <s v="No"/>
    <n v="36"/>
    <m/>
    <m/>
    <x v="1"/>
    <d v="2018-10-08T18:33:35.000"/>
    <s v="See you soon at the Predictive Analytics World in Berlin.._x000a_#pawcon #analytics #predictive https://t.co/nm5pzYFUp4"/>
    <m/>
    <m/>
    <x v="3"/>
    <s v="https://pbs.twimg.com/media/DpAYNc6W4AAHrHH.jpg"/>
    <s v="https://pbs.twimg.com/media/DpAYNc6W4AAHrHH.jpg"/>
    <x v="11"/>
    <s v="https://twitter.com/#!/marketingbi/status/1049367218113404929"/>
    <m/>
    <m/>
    <s v="1049367218113404929"/>
    <m/>
    <b v="0"/>
    <n v="31"/>
    <s v=""/>
    <b v="0"/>
    <s v="en"/>
    <m/>
    <s v=""/>
    <b v="0"/>
    <n v="16"/>
    <s v=""/>
    <s v="Twitter Web Client"/>
    <b v="0"/>
    <s v="1049367218113404929"/>
    <s v="Retweet"/>
    <n v="0"/>
    <n v="0"/>
    <m/>
    <m/>
    <m/>
    <m/>
    <m/>
    <m/>
    <m/>
    <m/>
    <n v="1"/>
    <s v="7"/>
    <s v="7"/>
    <n v="0"/>
    <n v="0"/>
    <n v="0"/>
    <n v="0"/>
    <n v="0"/>
    <n v="0"/>
    <n v="13"/>
    <n v="100"/>
    <n v="13"/>
  </r>
  <r>
    <s v="hannaraptor"/>
    <s v="marketingbi"/>
    <m/>
    <m/>
    <m/>
    <m/>
    <m/>
    <m/>
    <m/>
    <m/>
    <s v="No"/>
    <n v="37"/>
    <m/>
    <m/>
    <x v="0"/>
    <d v="2018-12-29T15:37:51.000"/>
    <s v="RT @marketingbi: See you soon at the Predictive Analytics World in Berlin.._x000a_#pawcon #analytics #predictive https://t.co/nm5pzYFUp4"/>
    <m/>
    <m/>
    <x v="3"/>
    <s v="https://pbs.twimg.com/media/DpAYNc6W4AAHrHH.jpg"/>
    <s v="https://pbs.twimg.com/media/DpAYNc6W4AAHrHH.jpg"/>
    <x v="12"/>
    <s v="https://twitter.com/#!/hannaraptor/status/1079038795478007808"/>
    <m/>
    <m/>
    <s v="1079038795478007808"/>
    <m/>
    <b v="0"/>
    <n v="0"/>
    <s v=""/>
    <b v="0"/>
    <s v="en"/>
    <m/>
    <s v=""/>
    <b v="0"/>
    <n v="16"/>
    <s v="1049367218113404929"/>
    <s v="Twitter for Android"/>
    <b v="0"/>
    <s v="1049367218113404929"/>
    <s v="Tweet"/>
    <n v="0"/>
    <n v="0"/>
    <m/>
    <m/>
    <m/>
    <m/>
    <m/>
    <m/>
    <m/>
    <m/>
    <n v="1"/>
    <s v="7"/>
    <s v="7"/>
    <n v="0"/>
    <n v="0"/>
    <n v="0"/>
    <n v="0"/>
    <n v="0"/>
    <n v="0"/>
    <n v="15"/>
    <n v="100"/>
    <n v="15"/>
  </r>
  <r>
    <s v="lemonbrat"/>
    <s v="pacanthro"/>
    <m/>
    <m/>
    <m/>
    <m/>
    <m/>
    <m/>
    <m/>
    <m/>
    <s v="No"/>
    <n v="38"/>
    <m/>
    <m/>
    <x v="0"/>
    <d v="2018-12-22T03:18:56.000"/>
    <s v="RT @spikyhalcyon: How to find me at PAWcon! Hug me anytime!_x000a_@pacanthro @lemonbrat _x000a_#fursuit #sweatermeme https://t.co/A25h6e8xVh"/>
    <m/>
    <m/>
    <x v="6"/>
    <s v="https://pbs.twimg.com/media/Dq-TDxSVYAAH3Js.jpg"/>
    <s v="https://pbs.twimg.com/media/Dq-TDxSVYAAH3Js.jpg"/>
    <x v="13"/>
    <s v="https://twitter.com/#!/lemonbrat/status/1076316125972058117"/>
    <m/>
    <m/>
    <s v="1076316125972058117"/>
    <m/>
    <b v="0"/>
    <n v="0"/>
    <s v=""/>
    <b v="0"/>
    <s v="en"/>
    <m/>
    <s v=""/>
    <b v="0"/>
    <n v="4"/>
    <s v="1058226136826540033"/>
    <s v="Twitter for Android"/>
    <b v="0"/>
    <s v="1058226136826540033"/>
    <s v="Tweet"/>
    <n v="0"/>
    <n v="0"/>
    <m/>
    <m/>
    <m/>
    <m/>
    <m/>
    <m/>
    <m/>
    <m/>
    <n v="1"/>
    <s v="1"/>
    <s v="1"/>
    <m/>
    <m/>
    <m/>
    <m/>
    <m/>
    <m/>
    <m/>
    <m/>
    <m/>
  </r>
  <r>
    <s v="spikyhalcyon"/>
    <s v="lemonbrat"/>
    <m/>
    <m/>
    <m/>
    <m/>
    <m/>
    <m/>
    <m/>
    <m/>
    <s v="Yes"/>
    <n v="40"/>
    <m/>
    <m/>
    <x v="0"/>
    <d v="2018-11-02T05:15:46.000"/>
    <s v="How to find me at PAWcon! Hug me anytime!_x000a_@pacanthro @lemonbrat _x000a_#fursuit #sweatermeme https://t.co/A25h6e8xVh"/>
    <m/>
    <m/>
    <x v="6"/>
    <s v="https://pbs.twimg.com/media/Dq-TDxSVYAAH3Js.jpg"/>
    <s v="https://pbs.twimg.com/media/Dq-TDxSVYAAH3Js.jpg"/>
    <x v="14"/>
    <s v="https://twitter.com/#!/spikyhalcyon/status/1058226136826540033"/>
    <m/>
    <m/>
    <s v="1058226136826540033"/>
    <m/>
    <b v="0"/>
    <n v="41"/>
    <s v=""/>
    <b v="0"/>
    <s v="en"/>
    <m/>
    <s v=""/>
    <b v="0"/>
    <n v="4"/>
    <s v=""/>
    <s v="Twitter for Android"/>
    <b v="0"/>
    <s v="1058226136826540033"/>
    <s v="Retweet"/>
    <n v="0"/>
    <n v="0"/>
    <m/>
    <m/>
    <m/>
    <m/>
    <m/>
    <m/>
    <m/>
    <m/>
    <n v="1"/>
    <s v="1"/>
    <s v="1"/>
    <m/>
    <m/>
    <m/>
    <m/>
    <m/>
    <m/>
    <m/>
    <m/>
    <m/>
  </r>
  <r>
    <s v="spikyhalcyon"/>
    <s v="pacanthro"/>
    <m/>
    <m/>
    <m/>
    <m/>
    <m/>
    <m/>
    <m/>
    <m/>
    <s v="No"/>
    <n v="42"/>
    <m/>
    <m/>
    <x v="0"/>
    <d v="2018-12-29T16:40:08.000"/>
    <s v="RT @regtaf: hey, all! i just wanted to share the photos i took at @pacanthro's #PAWCon 2018 for #FursuitFriday! i hope you all enjoy! 🦊📸_x000a__x000a_m…"/>
    <m/>
    <m/>
    <x v="5"/>
    <m/>
    <s v="http://pbs.twimg.com/profile_images/1059565049554104321/5NtoTjFV_normal.jpg"/>
    <x v="15"/>
    <s v="https://twitter.com/#!/spikyhalcyon/status/1079054471672475648"/>
    <m/>
    <m/>
    <s v="1079054471672475648"/>
    <m/>
    <b v="0"/>
    <n v="0"/>
    <s v=""/>
    <b v="0"/>
    <s v="en"/>
    <m/>
    <s v=""/>
    <b v="0"/>
    <n v="10"/>
    <s v="1078880170579132417"/>
    <s v="Twitter for Android"/>
    <b v="0"/>
    <s v="1078880170579132417"/>
    <s v="Tweet"/>
    <n v="0"/>
    <n v="0"/>
    <m/>
    <m/>
    <m/>
    <m/>
    <m/>
    <m/>
    <m/>
    <m/>
    <n v="2"/>
    <s v="1"/>
    <s v="1"/>
    <m/>
    <m/>
    <m/>
    <m/>
    <m/>
    <m/>
    <m/>
    <m/>
    <m/>
  </r>
  <r>
    <s v="steventigeron"/>
    <s v="pacanthro"/>
    <m/>
    <m/>
    <m/>
    <m/>
    <m/>
    <m/>
    <m/>
    <m/>
    <s v="No"/>
    <n v="44"/>
    <m/>
    <m/>
    <x v="0"/>
    <d v="2018-12-29T17:59:56.000"/>
    <s v="RT @regtaf: hey, all! i just wanted to share the photos i took at @pacanthro's #PAWCon 2018 for #FursuitFriday! i hope you all enjoy! 🦊📸_x000a__x000a_m…"/>
    <m/>
    <m/>
    <x v="5"/>
    <m/>
    <s v="http://pbs.twimg.com/profile_images/1078407523860807680/_Hcv-1bg_normal.jpg"/>
    <x v="16"/>
    <s v="https://twitter.com/#!/steventigeron/status/1079074555094659072"/>
    <m/>
    <m/>
    <s v="1079074555094659072"/>
    <m/>
    <b v="0"/>
    <n v="0"/>
    <s v=""/>
    <b v="0"/>
    <s v="en"/>
    <m/>
    <s v=""/>
    <b v="0"/>
    <n v="10"/>
    <s v="1078880170579132417"/>
    <s v="Twitter for Android"/>
    <b v="0"/>
    <s v="1078880170579132417"/>
    <s v="Tweet"/>
    <n v="0"/>
    <n v="0"/>
    <m/>
    <m/>
    <m/>
    <m/>
    <m/>
    <m/>
    <m/>
    <m/>
    <n v="1"/>
    <s v="1"/>
    <s v="1"/>
    <m/>
    <m/>
    <m/>
    <m/>
    <m/>
    <m/>
    <m/>
    <m/>
    <m/>
  </r>
  <r>
    <s v="morrowuff"/>
    <s v="pacanthro"/>
    <m/>
    <m/>
    <m/>
    <m/>
    <m/>
    <m/>
    <m/>
    <m/>
    <s v="No"/>
    <n v="46"/>
    <m/>
    <m/>
    <x v="0"/>
    <d v="2018-12-29T18:16:26.000"/>
    <s v="RT @regtaf: hey, all! i just wanted to share the photos i took at @pacanthro's #PAWCon 2018 for #FursuitFriday! i hope you all enjoy! 🦊📸_x000a__x000a_m…"/>
    <m/>
    <m/>
    <x v="5"/>
    <m/>
    <s v="http://pbs.twimg.com/profile_images/1067668013984309248/pkIpI5Ek_normal.jpg"/>
    <x v="17"/>
    <s v="https://twitter.com/#!/morrowuff/status/1079078707967406080"/>
    <m/>
    <m/>
    <s v="1079078707967406080"/>
    <m/>
    <b v="0"/>
    <n v="0"/>
    <s v=""/>
    <b v="0"/>
    <s v="en"/>
    <m/>
    <s v=""/>
    <b v="0"/>
    <n v="10"/>
    <s v="1078880170579132417"/>
    <s v="Twitter Web Client"/>
    <b v="0"/>
    <s v="1078880170579132417"/>
    <s v="Tweet"/>
    <n v="0"/>
    <n v="0"/>
    <m/>
    <m/>
    <m/>
    <m/>
    <m/>
    <m/>
    <m/>
    <m/>
    <n v="1"/>
    <s v="1"/>
    <s v="1"/>
    <m/>
    <m/>
    <m/>
    <m/>
    <m/>
    <m/>
    <m/>
    <m/>
    <m/>
  </r>
  <r>
    <s v="omega_kiba"/>
    <s v="pacanthro"/>
    <m/>
    <m/>
    <m/>
    <m/>
    <m/>
    <m/>
    <m/>
    <m/>
    <s v="No"/>
    <n v="48"/>
    <m/>
    <m/>
    <x v="0"/>
    <d v="2018-12-29T18:54:40.000"/>
    <s v="RT @regtaf: hey, all! i just wanted to share the photos i took at @pacanthro's #PAWCon 2018 for #FursuitFriday! i hope you all enjoy! 🦊📸_x000a__x000a_m…"/>
    <m/>
    <m/>
    <x v="5"/>
    <m/>
    <s v="http://pbs.twimg.com/profile_images/994675012211695616/htB0SZdr_normal.jpg"/>
    <x v="18"/>
    <s v="https://twitter.com/#!/omega_kiba/status/1079088326819213312"/>
    <m/>
    <m/>
    <s v="1079088326819213312"/>
    <m/>
    <b v="0"/>
    <n v="0"/>
    <s v=""/>
    <b v="0"/>
    <s v="en"/>
    <m/>
    <s v=""/>
    <b v="0"/>
    <n v="10"/>
    <s v="1078880170579132417"/>
    <s v="Twitter for iPhone"/>
    <b v="0"/>
    <s v="1078880170579132417"/>
    <s v="Tweet"/>
    <n v="0"/>
    <n v="0"/>
    <m/>
    <m/>
    <m/>
    <m/>
    <m/>
    <m/>
    <m/>
    <m/>
    <n v="1"/>
    <s v="1"/>
    <s v="1"/>
    <m/>
    <m/>
    <m/>
    <m/>
    <m/>
    <m/>
    <m/>
    <m/>
    <m/>
  </r>
  <r>
    <s v="samthemoose101"/>
    <s v="pacanthro"/>
    <m/>
    <m/>
    <m/>
    <m/>
    <m/>
    <m/>
    <m/>
    <m/>
    <s v="No"/>
    <n v="50"/>
    <m/>
    <m/>
    <x v="0"/>
    <d v="2018-12-29T19:49:12.000"/>
    <s v="RT @regtaf: hey, all! i just wanted to share the photos i took at @pacanthro's #PAWCon 2018 for #FursuitFriday! i hope you all enjoy! 🦊📸_x000a__x000a_m…"/>
    <m/>
    <m/>
    <x v="5"/>
    <m/>
    <s v="http://pbs.twimg.com/profile_images/1078861744208961537/INqPPNy5_normal.jpg"/>
    <x v="19"/>
    <s v="https://twitter.com/#!/samthemoose101/status/1079102053354397696"/>
    <m/>
    <m/>
    <s v="1079102053354397696"/>
    <m/>
    <b v="0"/>
    <n v="0"/>
    <s v=""/>
    <b v="0"/>
    <s v="en"/>
    <m/>
    <s v=""/>
    <b v="0"/>
    <n v="10"/>
    <s v="1078880170579132417"/>
    <s v="Twitter Web Client"/>
    <b v="0"/>
    <s v="1078880170579132417"/>
    <s v="Tweet"/>
    <n v="0"/>
    <n v="0"/>
    <m/>
    <m/>
    <m/>
    <m/>
    <m/>
    <m/>
    <m/>
    <m/>
    <n v="1"/>
    <s v="1"/>
    <s v="1"/>
    <m/>
    <m/>
    <m/>
    <m/>
    <m/>
    <m/>
    <m/>
    <m/>
    <m/>
  </r>
  <r>
    <s v="regtaf"/>
    <s v="sikdrift"/>
    <m/>
    <m/>
    <m/>
    <m/>
    <m/>
    <m/>
    <m/>
    <m/>
    <s v="No"/>
    <n v="52"/>
    <m/>
    <m/>
    <x v="0"/>
    <d v="2018-12-29T00:42:42.000"/>
    <s v="RT @Quinnton117: More favs from this year:_x000a__x000a_1) John W. (SDCC)_x000a_2) @regtaf (PAWCon BBQ)_x000a_3 )@BixbyWolf (FC Picnic)_x000a_4) @SikDrift (CRX) https://…"/>
    <m/>
    <m/>
    <x v="0"/>
    <m/>
    <s v="http://pbs.twimg.com/profile_images/934930954115735552/DQrblUBw_normal.jpg"/>
    <x v="20"/>
    <s v="https://twitter.com/#!/regtaf/status/1078813524510547970"/>
    <m/>
    <m/>
    <s v="1078813524510547970"/>
    <m/>
    <b v="0"/>
    <n v="0"/>
    <s v=""/>
    <b v="0"/>
    <s v="en"/>
    <m/>
    <s v=""/>
    <b v="0"/>
    <n v="4"/>
    <s v="1078785993086447618"/>
    <s v="Twitter Web Client"/>
    <b v="0"/>
    <s v="1078785993086447618"/>
    <s v="Tweet"/>
    <n v="0"/>
    <n v="0"/>
    <m/>
    <m/>
    <m/>
    <m/>
    <m/>
    <m/>
    <m/>
    <m/>
    <n v="1"/>
    <s v="1"/>
    <s v="1"/>
    <m/>
    <m/>
    <m/>
    <m/>
    <m/>
    <m/>
    <m/>
    <m/>
    <m/>
  </r>
  <r>
    <s v="quinnton117"/>
    <s v="sikdrift"/>
    <m/>
    <m/>
    <m/>
    <m/>
    <m/>
    <m/>
    <m/>
    <m/>
    <s v="No"/>
    <n v="53"/>
    <m/>
    <m/>
    <x v="0"/>
    <d v="2018-12-28T22:53:18.000"/>
    <s v="More favs from this year:_x000a__x000a_1) John W. (SDCC)_x000a_2) @regtaf (PAWCon BBQ)_x000a_3 )@BixbyWolf (FC Picnic)_x000a_4) @SikDrift (CRX) https://t.co/B7QjqhwS74"/>
    <m/>
    <m/>
    <x v="0"/>
    <s v="https://pbs.twimg.com/media/Dvic1asUYAIbD5i.jpg"/>
    <s v="https://pbs.twimg.com/media/Dvic1asUYAIbD5i.jpg"/>
    <x v="21"/>
    <s v="https://twitter.com/#!/quinnton117/status/1078785993086447618"/>
    <m/>
    <m/>
    <s v="1078785993086447618"/>
    <s v="1078785986522431489"/>
    <b v="0"/>
    <n v="6"/>
    <s v="94211711"/>
    <b v="0"/>
    <s v="en"/>
    <m/>
    <s v=""/>
    <b v="0"/>
    <n v="4"/>
    <s v=""/>
    <s v="Twitter Web Client"/>
    <b v="0"/>
    <s v="1078785986522431489"/>
    <s v="Tweet"/>
    <n v="0"/>
    <n v="0"/>
    <m/>
    <m/>
    <m/>
    <m/>
    <m/>
    <m/>
    <m/>
    <m/>
    <n v="1"/>
    <s v="1"/>
    <s v="1"/>
    <m/>
    <m/>
    <m/>
    <m/>
    <m/>
    <m/>
    <m/>
    <m/>
    <m/>
  </r>
  <r>
    <s v="banditraccoon1"/>
    <s v="sikdrift"/>
    <m/>
    <m/>
    <m/>
    <m/>
    <m/>
    <m/>
    <m/>
    <m/>
    <s v="No"/>
    <n v="54"/>
    <m/>
    <m/>
    <x v="0"/>
    <d v="2018-12-30T02:43:13.000"/>
    <s v="RT @Quinnton117: More favs from this year:_x000a__x000a_1) John W. (SDCC)_x000a_2) @regtaf (PAWCon BBQ)_x000a_3 )@BixbyWolf (FC Picnic)_x000a_4) @SikDrift (CRX) https://…"/>
    <m/>
    <m/>
    <x v="0"/>
    <m/>
    <s v="http://pbs.twimg.com/profile_images/1043581382780313600/vcSGfTH5_normal.jpg"/>
    <x v="22"/>
    <s v="https://twitter.com/#!/banditraccoon1/status/1079206244156489728"/>
    <m/>
    <m/>
    <s v="1079206244156489728"/>
    <m/>
    <b v="0"/>
    <n v="0"/>
    <s v=""/>
    <b v="0"/>
    <s v="en"/>
    <m/>
    <s v=""/>
    <b v="0"/>
    <n v="5"/>
    <s v="1078785993086447618"/>
    <s v="Twitter for Android"/>
    <b v="0"/>
    <s v="1078785993086447618"/>
    <s v="Tweet"/>
    <n v="0"/>
    <n v="0"/>
    <m/>
    <m/>
    <m/>
    <m/>
    <m/>
    <m/>
    <m/>
    <m/>
    <n v="1"/>
    <s v="1"/>
    <s v="1"/>
    <m/>
    <m/>
    <m/>
    <m/>
    <m/>
    <m/>
    <m/>
    <m/>
    <m/>
  </r>
  <r>
    <s v="quinnton117"/>
    <s v="pacanthro"/>
    <m/>
    <m/>
    <m/>
    <m/>
    <m/>
    <m/>
    <m/>
    <m/>
    <s v="No"/>
    <n v="60"/>
    <m/>
    <m/>
    <x v="0"/>
    <d v="2018-12-29T18:52:11.000"/>
    <s v="RT @regtaf: hey, all! i just wanted to share the photos i took at @pacanthro's #PAWCon 2018 for #FursuitFriday! i hope you all enjoy! 🦊📸_x000a__x000a_m…"/>
    <m/>
    <m/>
    <x v="5"/>
    <m/>
    <s v="http://pbs.twimg.com/profile_images/1041532107250528256/AX1loGtR_normal.jpg"/>
    <x v="23"/>
    <s v="https://twitter.com/#!/quinnton117/status/1079087702987792384"/>
    <m/>
    <m/>
    <s v="1079087702987792384"/>
    <m/>
    <b v="0"/>
    <n v="0"/>
    <s v=""/>
    <b v="0"/>
    <s v="en"/>
    <m/>
    <s v=""/>
    <b v="0"/>
    <n v="10"/>
    <s v="1078880170579132417"/>
    <s v="Twitter for Android"/>
    <b v="0"/>
    <s v="1078880170579132417"/>
    <s v="Tweet"/>
    <n v="0"/>
    <n v="0"/>
    <m/>
    <m/>
    <m/>
    <m/>
    <m/>
    <m/>
    <m/>
    <m/>
    <n v="1"/>
    <s v="1"/>
    <s v="1"/>
    <n v="1"/>
    <n v="4"/>
    <n v="0"/>
    <n v="0"/>
    <n v="0"/>
    <n v="0"/>
    <n v="24"/>
    <n v="96"/>
    <n v="25"/>
  </r>
  <r>
    <s v="banditraccoon1"/>
    <s v="pacanthro"/>
    <m/>
    <m/>
    <m/>
    <m/>
    <m/>
    <m/>
    <m/>
    <m/>
    <s v="No"/>
    <n v="63"/>
    <m/>
    <m/>
    <x v="0"/>
    <d v="2018-12-29T05:07:47.000"/>
    <s v="RT @regtaf: hey, all! i just wanted to share the photos i took at @pacanthro's #PAWCon 2018 for #FursuitFriday! i hope you all enjoy! 🦊📸_x000a__x000a_m…"/>
    <m/>
    <m/>
    <x v="5"/>
    <m/>
    <s v="http://pbs.twimg.com/profile_images/1043581382780313600/vcSGfTH5_normal.jpg"/>
    <x v="24"/>
    <s v="https://twitter.com/#!/banditraccoon1/status/1078880237146914816"/>
    <m/>
    <m/>
    <s v="1078880237146914816"/>
    <m/>
    <b v="0"/>
    <n v="0"/>
    <s v=""/>
    <b v="0"/>
    <s v="en"/>
    <m/>
    <s v=""/>
    <b v="0"/>
    <n v="10"/>
    <s v="1078880170579132417"/>
    <s v="Twitter for Android"/>
    <b v="0"/>
    <s v="1078880170579132417"/>
    <s v="Tweet"/>
    <n v="0"/>
    <n v="0"/>
    <m/>
    <m/>
    <m/>
    <m/>
    <m/>
    <m/>
    <m/>
    <m/>
    <n v="1"/>
    <s v="1"/>
    <s v="1"/>
    <m/>
    <m/>
    <m/>
    <m/>
    <m/>
    <m/>
    <m/>
    <m/>
    <m/>
  </r>
  <r>
    <s v="doubleofoxx"/>
    <s v="pacanthro"/>
    <m/>
    <m/>
    <m/>
    <m/>
    <m/>
    <m/>
    <m/>
    <m/>
    <s v="No"/>
    <n v="66"/>
    <m/>
    <m/>
    <x v="0"/>
    <d v="2018-12-30T21:30:12.000"/>
    <s v="RT @regtaf: hey, all! i just wanted to share the photos i took at @pacanthro's #PAWCon 2018 for #FursuitFriday! i hope you all enjoy! 🦊📸_x000a__x000a_m…"/>
    <m/>
    <m/>
    <x v="5"/>
    <m/>
    <s v="http://pbs.twimg.com/profile_images/733133245903032320/JbLlgCpD_normal.jpg"/>
    <x v="25"/>
    <s v="https://twitter.com/#!/doubleofoxx/status/1079489855069908992"/>
    <m/>
    <m/>
    <s v="1079489855069908992"/>
    <m/>
    <b v="0"/>
    <n v="0"/>
    <s v=""/>
    <b v="0"/>
    <s v="en"/>
    <m/>
    <s v=""/>
    <b v="0"/>
    <n v="12"/>
    <s v="1078880170579132417"/>
    <s v="Twitter for Android"/>
    <b v="0"/>
    <s v="1078880170579132417"/>
    <s v="Tweet"/>
    <n v="0"/>
    <n v="0"/>
    <m/>
    <m/>
    <m/>
    <m/>
    <m/>
    <m/>
    <m/>
    <m/>
    <n v="1"/>
    <s v="1"/>
    <s v="1"/>
    <m/>
    <m/>
    <m/>
    <m/>
    <m/>
    <m/>
    <m/>
    <m/>
    <m/>
  </r>
  <r>
    <s v="sourpatch2016"/>
    <s v="pacanthro"/>
    <m/>
    <m/>
    <m/>
    <m/>
    <m/>
    <m/>
    <m/>
    <m/>
    <s v="No"/>
    <n v="68"/>
    <m/>
    <m/>
    <x v="0"/>
    <d v="2018-12-31T03:44:05.000"/>
    <s v="RT @regtaf: hey, all! i just wanted to share the photos i took at @pacanthro's #PAWCon 2018 for #FursuitFriday! i hope you all enjoy! 🦊📸_x000a__x000a_m…"/>
    <m/>
    <m/>
    <x v="5"/>
    <m/>
    <s v="http://pbs.twimg.com/profile_images/1074207697703075842/lTzqKoun_normal.jpg"/>
    <x v="26"/>
    <s v="https://twitter.com/#!/sourpatch2016/status/1079583948072611841"/>
    <m/>
    <m/>
    <s v="1079583948072611841"/>
    <m/>
    <b v="0"/>
    <n v="0"/>
    <s v=""/>
    <b v="0"/>
    <s v="en"/>
    <m/>
    <s v=""/>
    <b v="0"/>
    <n v="12"/>
    <s v="1078880170579132417"/>
    <s v="Twitter for Android"/>
    <b v="0"/>
    <s v="1078880170579132417"/>
    <s v="Tweet"/>
    <n v="0"/>
    <n v="0"/>
    <m/>
    <m/>
    <m/>
    <m/>
    <m/>
    <m/>
    <m/>
    <m/>
    <n v="1"/>
    <s v="1"/>
    <s v="1"/>
    <m/>
    <m/>
    <m/>
    <m/>
    <m/>
    <m/>
    <m/>
    <m/>
    <m/>
  </r>
  <r>
    <s v="303snowwolf"/>
    <s v="303snowwolf"/>
    <m/>
    <m/>
    <m/>
    <m/>
    <m/>
    <m/>
    <m/>
    <m/>
    <s v="No"/>
    <n v="70"/>
    <m/>
    <m/>
    <x v="1"/>
    <d v="2019-01-01T20:46:56.000"/>
    <s v="Cons for 2019:_x000a_FC_x000a_BLFC_x000a_Furry FlyOut_x000a_AOPA LVK_x000a_HSFI_x000a_AirVenture_x000a_PawCon_x000a_MFF"/>
    <m/>
    <m/>
    <x v="0"/>
    <m/>
    <s v="http://pbs.twimg.com/profile_images/928683505944379392/eTWtFyCX_normal.jpg"/>
    <x v="27"/>
    <s v="https://twitter.com/#!/303snowwolf/status/1080203745122648064"/>
    <m/>
    <m/>
    <s v="1080203745122648064"/>
    <m/>
    <b v="0"/>
    <n v="16"/>
    <s v=""/>
    <b v="0"/>
    <s v="fi"/>
    <m/>
    <s v=""/>
    <b v="0"/>
    <n v="0"/>
    <s v=""/>
    <s v="Twitter for iPhone"/>
    <b v="0"/>
    <s v="1080203745122648064"/>
    <s v="Tweet"/>
    <n v="0"/>
    <n v="0"/>
    <m/>
    <m/>
    <m/>
    <m/>
    <m/>
    <m/>
    <m/>
    <m/>
    <n v="1"/>
    <s v="9"/>
    <s v="9"/>
    <n v="0"/>
    <n v="0"/>
    <n v="1"/>
    <n v="7.6923076923076925"/>
    <n v="0"/>
    <n v="0"/>
    <n v="12"/>
    <n v="92.3076923076923"/>
    <n v="13"/>
  </r>
  <r>
    <s v="fmfrancoise"/>
    <s v="flickdoodledog"/>
    <m/>
    <m/>
    <m/>
    <m/>
    <m/>
    <m/>
    <m/>
    <m/>
    <s v="No"/>
    <n v="71"/>
    <m/>
    <m/>
    <x v="0"/>
    <d v="2018-12-21T18:03:11.000"/>
    <s v="pawcon via NodeXL https://t.co/0cfXJtx92T_x000a_@crudinschi_x000a_@iiot_world_x000a_@pawcon_x000a_@softclouds_x000a_@machinemetrics_x000a_@fmfrancoise_x000a_@bluehasia_x000a_@pacanthro_x000a_@flickdoodledog_x000a_@demetriustrader_x000a__x000a_Top hashtags:_x000a_#predictivemaintenance_x000a_#pawcon_x000a_#analytics_x000a_#fursuitphotos_x000a_#iiot_x000a_#industry40"/>
    <s v="https://nodexlgraphgallery.org/Pages/Graph.aspx?graphID=179315"/>
    <s v="nodexlgraphgallery.org"/>
    <x v="7"/>
    <m/>
    <s v="http://pbs.twimg.com/profile_images/985495411564695552/i90ppaeE_normal.jpg"/>
    <x v="28"/>
    <s v="https://twitter.com/#!/fmfrancoise/status/1076176270369656837"/>
    <m/>
    <m/>
    <s v="1076176270369656837"/>
    <m/>
    <b v="0"/>
    <n v="1"/>
    <s v=""/>
    <b v="0"/>
    <s v="de"/>
    <m/>
    <s v=""/>
    <b v="0"/>
    <n v="1"/>
    <s v=""/>
    <s v="Twitter Web Client"/>
    <b v="0"/>
    <s v="1076176270369656837"/>
    <s v="Tweet"/>
    <n v="0"/>
    <n v="0"/>
    <m/>
    <m/>
    <m/>
    <m/>
    <m/>
    <m/>
    <m/>
    <m/>
    <n v="1"/>
    <s v="2"/>
    <s v="2"/>
    <m/>
    <m/>
    <m/>
    <m/>
    <m/>
    <m/>
    <m/>
    <m/>
    <m/>
  </r>
  <r>
    <s v="fmfrancoise"/>
    <s v="balaji_sandiego"/>
    <m/>
    <m/>
    <m/>
    <m/>
    <m/>
    <m/>
    <m/>
    <m/>
    <s v="No"/>
    <n v="75"/>
    <m/>
    <m/>
    <x v="0"/>
    <d v="2018-12-28T13:41:29.000"/>
    <s v="pawcon via NodeXL https://t.co/IfDMvkTxyN_x000a_@fmfrancoise_x000a_@crudinschi_x000a_@demetriustrader_x000a_@softclouds_x000a_@machinemetrics_x000a_@bluehasia_x000a_@pawcon_x000a_@pacanthro_x000a_@newsneus_x000a_@balaji_sandiego_x000a__x000a_Top hashtags:_x000a_#predictivemaintenance_x000a_#fursuitphotos_x000a_#pawcon_x000a_#analytics_x000a_#iiot_x000a_#predictive"/>
    <s v="https://nodexlgraphgallery.org/Pages/Graph.aspx?graphID=179936"/>
    <s v="nodexlgraphgallery.org"/>
    <x v="8"/>
    <m/>
    <s v="http://pbs.twimg.com/profile_images/985495411564695552/i90ppaeE_normal.jpg"/>
    <x v="29"/>
    <s v="https://twitter.com/#!/fmfrancoise/status/1078647125876064257"/>
    <m/>
    <m/>
    <s v="1078647125876064257"/>
    <m/>
    <b v="0"/>
    <n v="3"/>
    <s v=""/>
    <b v="0"/>
    <s v="de"/>
    <m/>
    <s v=""/>
    <b v="0"/>
    <n v="0"/>
    <s v=""/>
    <s v="Twitter Web Client"/>
    <b v="0"/>
    <s v="1078647125876064257"/>
    <s v="Tweet"/>
    <n v="0"/>
    <n v="0"/>
    <m/>
    <m/>
    <m/>
    <m/>
    <m/>
    <m/>
    <m/>
    <m/>
    <n v="1"/>
    <s v="2"/>
    <s v="4"/>
    <m/>
    <m/>
    <m/>
    <m/>
    <m/>
    <m/>
    <m/>
    <m/>
    <m/>
  </r>
  <r>
    <s v="fmfrancoise"/>
    <s v="agilience"/>
    <m/>
    <m/>
    <m/>
    <m/>
    <m/>
    <m/>
    <m/>
    <m/>
    <s v="No"/>
    <n v="88"/>
    <m/>
    <m/>
    <x v="0"/>
    <d v="2018-12-28T08:20:37.000"/>
    <s v="Predictive Analytics @pawcon is rated #1 on Predictive analytics @Agilience.  https://t.co/9swWf1SU7B"/>
    <s v="https://agilience.com/en/pawcon"/>
    <s v="agilience.com"/>
    <x v="0"/>
    <m/>
    <s v="http://pbs.twimg.com/profile_images/985495411564695552/i90ppaeE_normal.jpg"/>
    <x v="30"/>
    <s v="https://twitter.com/#!/fmfrancoise/status/1078566374329454592"/>
    <m/>
    <m/>
    <s v="1078566374329454592"/>
    <m/>
    <b v="0"/>
    <n v="0"/>
    <s v=""/>
    <b v="0"/>
    <s v="en"/>
    <m/>
    <s v=""/>
    <b v="0"/>
    <n v="0"/>
    <s v=""/>
    <s v="Twitter Web Client"/>
    <b v="0"/>
    <s v="1078566374329454592"/>
    <s v="Tweet"/>
    <n v="0"/>
    <n v="0"/>
    <m/>
    <m/>
    <m/>
    <m/>
    <m/>
    <m/>
    <m/>
    <m/>
    <n v="2"/>
    <s v="2"/>
    <s v="2"/>
    <n v="0"/>
    <n v="0"/>
    <n v="0"/>
    <n v="0"/>
    <n v="0"/>
    <n v="0"/>
    <n v="10"/>
    <n v="100"/>
    <n v="10"/>
  </r>
  <r>
    <s v="fmfrancoise"/>
    <s v="agilience"/>
    <m/>
    <m/>
    <m/>
    <m/>
    <m/>
    <m/>
    <m/>
    <m/>
    <s v="No"/>
    <n v="89"/>
    <m/>
    <m/>
    <x v="0"/>
    <d v="2019-01-02T09:38:21.000"/>
    <s v="Predictive Analytics @pawcon is rated #1 on Predictive analytics @Agilience.  https://t.co/9swWf1SU7B"/>
    <s v="https://agilience.com/en/pawcon"/>
    <s v="agilience.com"/>
    <x v="0"/>
    <m/>
    <s v="http://pbs.twimg.com/profile_images/985495411564695552/i90ppaeE_normal.jpg"/>
    <x v="31"/>
    <s v="https://twitter.com/#!/fmfrancoise/status/1080397876818268160"/>
    <m/>
    <m/>
    <s v="1080397876818268160"/>
    <m/>
    <b v="0"/>
    <n v="0"/>
    <s v=""/>
    <b v="0"/>
    <s v="en"/>
    <m/>
    <s v=""/>
    <b v="0"/>
    <n v="0"/>
    <s v=""/>
    <s v="Twitter Web Client"/>
    <b v="0"/>
    <s v="1080397876818268160"/>
    <s v="Tweet"/>
    <n v="0"/>
    <n v="0"/>
    <m/>
    <m/>
    <m/>
    <m/>
    <m/>
    <m/>
    <m/>
    <m/>
    <n v="2"/>
    <s v="2"/>
    <s v="2"/>
    <n v="0"/>
    <n v="0"/>
    <n v="0"/>
    <n v="0"/>
    <n v="0"/>
    <n v="0"/>
    <n v="10"/>
    <n v="100"/>
    <n v="10"/>
  </r>
  <r>
    <s v="fmfrancoise"/>
    <s v="pawcon"/>
    <m/>
    <m/>
    <m/>
    <m/>
    <m/>
    <m/>
    <m/>
    <m/>
    <s v="No"/>
    <n v="92"/>
    <m/>
    <m/>
    <x v="0"/>
    <d v="2018-12-28T08:21:37.000"/>
    <s v="Predictive Analytics - The Power to Predict Who Will Click, Buy, Lie, or Die via @pawcon https://t.co/W9npTecUL1"/>
    <s v="https://agilience.com/en/document/ene8ffe74a7b522d95bcaf2490fc7b86fed94f1e8f"/>
    <s v="agilience.com"/>
    <x v="0"/>
    <m/>
    <s v="http://pbs.twimg.com/profile_images/985495411564695552/i90ppaeE_normal.jpg"/>
    <x v="32"/>
    <s v="https://twitter.com/#!/fmfrancoise/status/1078566628667912192"/>
    <m/>
    <m/>
    <s v="1078566628667912192"/>
    <m/>
    <b v="0"/>
    <n v="0"/>
    <s v=""/>
    <b v="0"/>
    <s v="en"/>
    <m/>
    <s v=""/>
    <b v="0"/>
    <n v="0"/>
    <s v=""/>
    <s v="Twitter Web Client"/>
    <b v="0"/>
    <s v="1078566628667912192"/>
    <s v="Tweet"/>
    <n v="0"/>
    <n v="0"/>
    <m/>
    <m/>
    <m/>
    <m/>
    <m/>
    <m/>
    <m/>
    <m/>
    <n v="5"/>
    <s v="2"/>
    <s v="2"/>
    <n v="0"/>
    <n v="0"/>
    <n v="2"/>
    <n v="13.333333333333334"/>
    <n v="0"/>
    <n v="0"/>
    <n v="13"/>
    <n v="86.66666666666667"/>
    <n v="15"/>
  </r>
  <r>
    <s v="varekwolf"/>
    <s v="vatralion"/>
    <m/>
    <m/>
    <m/>
    <m/>
    <m/>
    <m/>
    <m/>
    <m/>
    <s v="No"/>
    <n v="101"/>
    <m/>
    <m/>
    <x v="2"/>
    <d v="2018-12-27T07:45:04.000"/>
    <s v="@VatraLion FC (in 3 weeks!!), then BLFC, Denfur, PAWCon, and hopefully my first trip to MFF"/>
    <m/>
    <m/>
    <x v="0"/>
    <m/>
    <s v="http://pbs.twimg.com/profile_images/1072360333854081024/c5KDunM6_normal.jpg"/>
    <x v="33"/>
    <s v="https://twitter.com/#!/varekwolf/status/1078195039811952640"/>
    <m/>
    <m/>
    <s v="1078195039811952640"/>
    <s v="1077587106472624134"/>
    <b v="0"/>
    <n v="2"/>
    <s v="177556815"/>
    <b v="0"/>
    <s v="en"/>
    <m/>
    <s v=""/>
    <b v="0"/>
    <n v="0"/>
    <s v=""/>
    <s v="Twitter Web Client"/>
    <b v="0"/>
    <s v="1077587106472624134"/>
    <s v="Tweet"/>
    <n v="0"/>
    <n v="0"/>
    <m/>
    <m/>
    <m/>
    <m/>
    <m/>
    <m/>
    <m/>
    <m/>
    <n v="1"/>
    <s v="6"/>
    <s v="6"/>
    <n v="0"/>
    <n v="0"/>
    <n v="0"/>
    <n v="0"/>
    <n v="0"/>
    <n v="0"/>
    <n v="16"/>
    <n v="100"/>
    <n v="16"/>
  </r>
  <r>
    <s v="regtaf"/>
    <s v="pacanthro"/>
    <m/>
    <m/>
    <m/>
    <m/>
    <m/>
    <m/>
    <m/>
    <m/>
    <s v="No"/>
    <n v="102"/>
    <m/>
    <m/>
    <x v="0"/>
    <d v="2018-12-29T05:07:31.000"/>
    <s v="hey, all! i just wanted to share the photos i took at @pacanthro's #PAWCon 2018 for #FursuitFriday! i hope you all enjoy! 🦊📸_x000a__x000a_main: https://t.co/c8XH9spgRf_x000a_runway: https://t.co/lao2tqPC5H_x000a_fursuit games: https://t.co/UXpyhmG4t8_x000a__x000a_#furry #fursuit https://t.co/ZicY3mN4PK"/>
    <s v="https://www.flickr.com/short_urls.gne?photoset=aHsmpcnZjs https://www.flickr.com/short_urls.gne?photoset=aHsmpcqSTA https://www.flickr.com/short_urls.gne?photoset=aHskLhEmYF"/>
    <s v="flickr.com flickr.com flickr.com"/>
    <x v="9"/>
    <s v="https://pbs.twimg.com/media/DvjyJafVAAA6zP3.jpg"/>
    <s v="https://pbs.twimg.com/media/DvjyJafVAAA6zP3.jpg"/>
    <x v="34"/>
    <s v="https://twitter.com/#!/regtaf/status/1078880170579132417"/>
    <m/>
    <m/>
    <s v="1078880170579132417"/>
    <m/>
    <b v="0"/>
    <n v="32"/>
    <s v=""/>
    <b v="0"/>
    <s v="en"/>
    <m/>
    <s v=""/>
    <b v="0"/>
    <n v="10"/>
    <s v=""/>
    <s v="Twitter Web Client"/>
    <b v="0"/>
    <s v="1078880170579132417"/>
    <s v="Tweet"/>
    <n v="0"/>
    <n v="0"/>
    <m/>
    <m/>
    <m/>
    <m/>
    <m/>
    <m/>
    <m/>
    <m/>
    <n v="1"/>
    <s v="1"/>
    <s v="1"/>
    <n v="1"/>
    <n v="3.5714285714285716"/>
    <n v="0"/>
    <n v="0"/>
    <n v="0"/>
    <n v="0"/>
    <n v="27"/>
    <n v="96.42857142857143"/>
    <n v="28"/>
  </r>
  <r>
    <s v="varekwolf"/>
    <s v="pacanthro"/>
    <m/>
    <m/>
    <m/>
    <m/>
    <m/>
    <m/>
    <m/>
    <m/>
    <s v="No"/>
    <n v="103"/>
    <m/>
    <m/>
    <x v="0"/>
    <d v="2018-12-29T05:37:42.000"/>
    <s v="RT @regtaf: hey, all! i just wanted to share the photos i took at @pacanthro's #PAWCon 2018 for #FursuitFriday! i hope you all enjoy! 🦊📸_x000a__x000a_m…"/>
    <m/>
    <m/>
    <x v="5"/>
    <m/>
    <s v="http://pbs.twimg.com/profile_images/1072360333854081024/c5KDunM6_normal.jpg"/>
    <x v="35"/>
    <s v="https://twitter.com/#!/varekwolf/status/1078887765213773824"/>
    <m/>
    <m/>
    <s v="1078887765213773824"/>
    <m/>
    <b v="0"/>
    <n v="0"/>
    <s v=""/>
    <b v="0"/>
    <s v="en"/>
    <m/>
    <s v=""/>
    <b v="0"/>
    <n v="10"/>
    <s v="1078880170579132417"/>
    <s v="Twitter Web Client"/>
    <b v="0"/>
    <s v="1078880170579132417"/>
    <s v="Tweet"/>
    <n v="0"/>
    <n v="0"/>
    <m/>
    <m/>
    <m/>
    <m/>
    <m/>
    <m/>
    <m/>
    <m/>
    <n v="1"/>
    <s v="6"/>
    <s v="1"/>
    <m/>
    <m/>
    <m/>
    <m/>
    <m/>
    <m/>
    <m/>
    <m/>
    <m/>
  </r>
  <r>
    <s v="varekwolf"/>
    <s v="macethedeer"/>
    <m/>
    <m/>
    <m/>
    <m/>
    <m/>
    <m/>
    <m/>
    <m/>
    <s v="No"/>
    <n v="105"/>
    <m/>
    <m/>
    <x v="2"/>
    <d v="2019-01-03T06:32:16.000"/>
    <s v="@MaceTheDeer This is truly saddening. I never knew Mace, though I snapped a couple photos of him at PAWCon not even two months ago. My condolences to his family and friends~"/>
    <m/>
    <m/>
    <x v="0"/>
    <m/>
    <s v="http://pbs.twimg.com/profile_images/1072360333854081024/c5KDunM6_normal.jpg"/>
    <x v="36"/>
    <s v="https://twitter.com/#!/varekwolf/status/1080713434541379584"/>
    <m/>
    <m/>
    <s v="1080713434541379584"/>
    <s v="1080639520863748097"/>
    <b v="0"/>
    <n v="1"/>
    <s v="3283283796"/>
    <b v="0"/>
    <s v="en"/>
    <m/>
    <s v=""/>
    <b v="0"/>
    <n v="0"/>
    <s v=""/>
    <s v="Twitter Web Client"/>
    <b v="0"/>
    <s v="1080639520863748097"/>
    <s v="Tweet"/>
    <n v="0"/>
    <n v="0"/>
    <m/>
    <m/>
    <m/>
    <m/>
    <m/>
    <m/>
    <m/>
    <m/>
    <n v="1"/>
    <s v="6"/>
    <s v="6"/>
    <n v="0"/>
    <n v="0"/>
    <n v="0"/>
    <n v="0"/>
    <n v="0"/>
    <n v="0"/>
    <n v="31"/>
    <n v="100"/>
    <n v="31"/>
  </r>
  <r>
    <s v="bluehasia"/>
    <s v="bluehasia"/>
    <m/>
    <m/>
    <m/>
    <m/>
    <m/>
    <m/>
    <m/>
    <m/>
    <s v="No"/>
    <n v="106"/>
    <m/>
    <m/>
    <x v="1"/>
    <d v="2018-12-22T13:15:25.000"/>
    <s v="As I Prowled Pawcon 2018 i took photos of fursuiters #fursuitphotos _x000a__x000a_View full gallery here_x000a_https://t.co/pUGHeTt0hE_x000a_10_x000a_If you got a photo by me and like it consider getting me some kofi_x000a_https://t.co/xRZD3kjp6w https://t.co/hTJee0EZ5j"/>
    <s v="https://bluehasia.smugmug.com/Fursuiters/FUR-CONS/PawCon/2018/On-the-Prowl/ https://ko-fi.com/bluehasia"/>
    <s v="smugmug.com ko-fi.com"/>
    <x v="4"/>
    <s v="https://pbs.twimg.com/media/DvBgVcHX0AIomAn.jpg"/>
    <s v="https://pbs.twimg.com/media/DvBgVcHX0AIomAn.jpg"/>
    <x v="37"/>
    <s v="https://twitter.com/#!/bluehasia/status/1076466237239115776"/>
    <m/>
    <m/>
    <s v="1076466237239115776"/>
    <m/>
    <b v="0"/>
    <n v="2"/>
    <s v=""/>
    <b v="0"/>
    <s v="en"/>
    <m/>
    <s v=""/>
    <b v="0"/>
    <n v="0"/>
    <s v=""/>
    <s v="The Social Jukebox"/>
    <b v="0"/>
    <s v="1076466237239115776"/>
    <s v="Tweet"/>
    <n v="0"/>
    <n v="0"/>
    <m/>
    <m/>
    <m/>
    <m/>
    <m/>
    <m/>
    <m/>
    <m/>
    <n v="13"/>
    <s v="2"/>
    <s v="2"/>
    <n v="1"/>
    <n v="3.225806451612903"/>
    <n v="0"/>
    <n v="0"/>
    <n v="0"/>
    <n v="0"/>
    <n v="30"/>
    <n v="96.7741935483871"/>
    <n v="31"/>
  </r>
  <r>
    <s v="bluehasia"/>
    <s v="bluehasia"/>
    <m/>
    <m/>
    <m/>
    <m/>
    <m/>
    <m/>
    <m/>
    <m/>
    <s v="No"/>
    <n v="107"/>
    <m/>
    <m/>
    <x v="1"/>
    <d v="2018-12-22T19:15:24.000"/>
    <s v="At Pawcon 2018 I got to Run the Photo booth for the convention! Thank you again for letting have this opportunity! #fursuitphotos _x000a__x000a_View full gallery here_x000a_https://t.co/rWLxbQQRmb_x000a_5_x000a_If you got a photo by me and like it consider getting me some kofi_x000a_https://t.co/xRZD3kjp6w https://t.co/kPzCaMgTom"/>
    <s v="https://bluehasia.smugmug.com/Fursuiters/FUR-CONS/PawCon/2018/Baker-Street-fursuit-photo-shoot/ https://ko-fi.com/bluehasia"/>
    <s v="smugmug.com ko-fi.com"/>
    <x v="4"/>
    <s v="https://pbs.twimg.com/media/DvCyuq2WkAE8ZLp.jpg"/>
    <s v="https://pbs.twimg.com/media/DvCyuq2WkAE8ZLp.jpg"/>
    <x v="38"/>
    <s v="https://twitter.com/#!/bluehasia/status/1076556829608550402"/>
    <m/>
    <m/>
    <s v="1076556829608550402"/>
    <m/>
    <b v="0"/>
    <n v="4"/>
    <s v=""/>
    <b v="0"/>
    <s v="en"/>
    <m/>
    <s v=""/>
    <b v="0"/>
    <n v="0"/>
    <s v=""/>
    <s v="The Social Jukebox"/>
    <b v="0"/>
    <s v="1076556829608550402"/>
    <s v="Tweet"/>
    <n v="0"/>
    <n v="0"/>
    <m/>
    <m/>
    <m/>
    <m/>
    <m/>
    <m/>
    <m/>
    <m/>
    <n v="13"/>
    <s v="2"/>
    <s v="2"/>
    <n v="2"/>
    <n v="4.761904761904762"/>
    <n v="0"/>
    <n v="0"/>
    <n v="0"/>
    <n v="0"/>
    <n v="40"/>
    <n v="95.23809523809524"/>
    <n v="42"/>
  </r>
  <r>
    <s v="bluehasia"/>
    <s v="bluehasia"/>
    <m/>
    <m/>
    <m/>
    <m/>
    <m/>
    <m/>
    <m/>
    <m/>
    <s v="No"/>
    <n v="108"/>
    <m/>
    <m/>
    <x v="1"/>
    <d v="2018-12-24T13:15:32.000"/>
    <s v="As I Prowled Pawcon 2018 i took photos of fursuiters #fursuitphotos _x000a__x000a_View full gallery here_x000a_https://t.co/pUGHeTt0hE_x000a_6_x000a_If you got a photo by me and like it consider getting me some kofi_x000a_https://t.co/xRZD3kjp6w https://t.co/1YEc0mTAgW"/>
    <s v="https://bluehasia.smugmug.com/Fursuiters/FUR-CONS/PawCon/2018/On-the-Prowl/ https://ko-fi.com/bluehasia"/>
    <s v="smugmug.com ko-fi.com"/>
    <x v="4"/>
    <s v="https://pbs.twimg.com/media/DvLziroXQAAFqSO.jpg"/>
    <s v="https://pbs.twimg.com/media/DvLziroXQAAFqSO.jpg"/>
    <x v="39"/>
    <s v="https://twitter.com/#!/bluehasia/status/1077191042628288512"/>
    <m/>
    <m/>
    <s v="1077191042628288512"/>
    <m/>
    <b v="0"/>
    <n v="4"/>
    <s v=""/>
    <b v="0"/>
    <s v="en"/>
    <m/>
    <s v=""/>
    <b v="0"/>
    <n v="0"/>
    <s v=""/>
    <s v="The Social Jukebox"/>
    <b v="0"/>
    <s v="1077191042628288512"/>
    <s v="Tweet"/>
    <n v="0"/>
    <n v="0"/>
    <m/>
    <m/>
    <m/>
    <m/>
    <m/>
    <m/>
    <m/>
    <m/>
    <n v="13"/>
    <s v="2"/>
    <s v="2"/>
    <n v="1"/>
    <n v="3.225806451612903"/>
    <n v="0"/>
    <n v="0"/>
    <n v="0"/>
    <n v="0"/>
    <n v="30"/>
    <n v="96.7741935483871"/>
    <n v="31"/>
  </r>
  <r>
    <s v="bluehasia"/>
    <s v="bluehasia"/>
    <m/>
    <m/>
    <m/>
    <m/>
    <m/>
    <m/>
    <m/>
    <m/>
    <s v="No"/>
    <n v="109"/>
    <m/>
    <m/>
    <x v="1"/>
    <d v="2018-12-24T19:15:28.000"/>
    <s v="As I Prowled Pawcon 2018 i took photos of fursuiters #fursuitphotos _x000a__x000a_View full gallery here_x000a_https://t.co/pUGHeTt0hE_x000a_7_x000a_If you got a photo by me and like it consider getting me some kofi_x000a_https://t.co/xRZD3kjp6w https://t.co/bIdMIOobwY"/>
    <s v="https://bluehasia.smugmug.com/Fursuiters/FUR-CONS/PawCon/2018/On-the-Prowl/ https://ko-fi.com/bluehasia"/>
    <s v="smugmug.com ko-fi.com"/>
    <x v="4"/>
    <s v="https://pbs.twimg.com/media/DvNF7NHXQAIXxFf.jpg"/>
    <s v="https://pbs.twimg.com/media/DvNF7NHXQAIXxFf.jpg"/>
    <x v="40"/>
    <s v="https://twitter.com/#!/bluehasia/status/1077281623501144064"/>
    <m/>
    <m/>
    <s v="1077281623501144064"/>
    <m/>
    <b v="0"/>
    <n v="3"/>
    <s v=""/>
    <b v="0"/>
    <s v="en"/>
    <m/>
    <s v=""/>
    <b v="0"/>
    <n v="0"/>
    <s v=""/>
    <s v="The Social Jukebox"/>
    <b v="0"/>
    <s v="1077281623501144064"/>
    <s v="Tweet"/>
    <n v="0"/>
    <n v="0"/>
    <m/>
    <m/>
    <m/>
    <m/>
    <m/>
    <m/>
    <m/>
    <m/>
    <n v="13"/>
    <s v="2"/>
    <s v="2"/>
    <n v="1"/>
    <n v="3.225806451612903"/>
    <n v="0"/>
    <n v="0"/>
    <n v="0"/>
    <n v="0"/>
    <n v="30"/>
    <n v="96.7741935483871"/>
    <n v="31"/>
  </r>
  <r>
    <s v="bluehasia"/>
    <s v="bluehasia"/>
    <m/>
    <m/>
    <m/>
    <m/>
    <m/>
    <m/>
    <m/>
    <m/>
    <s v="No"/>
    <n v="110"/>
    <m/>
    <m/>
    <x v="1"/>
    <d v="2018-12-25T19:15:25.000"/>
    <s v="As I Prowled Pawcon 2018 i took photos of fursuiters #fursuitphotos _x000a__x000a_View full gallery here_x000a_https://t.co/pUGHeTt0hE_x000a_22_x000a_If you got a photo by me and like it consider getting me some kofi_x000a_https://t.co/xRZD3kjp6w https://t.co/LmeQwxh36q"/>
    <s v="https://bluehasia.smugmug.com/Fursuiters/FUR-CONS/PawCon/2018/On-the-Prowl/ https://ko-fi.com/bluehasia"/>
    <s v="smugmug.com ko-fi.com"/>
    <x v="4"/>
    <s v="https://pbs.twimg.com/media/DvSPgSbWsAE4Vcg.jpg"/>
    <s v="https://pbs.twimg.com/media/DvSPgSbWsAE4Vcg.jpg"/>
    <x v="41"/>
    <s v="https://twitter.com/#!/bluehasia/status/1077643998951542790"/>
    <m/>
    <m/>
    <s v="1077643998951542790"/>
    <m/>
    <b v="0"/>
    <n v="3"/>
    <s v=""/>
    <b v="0"/>
    <s v="en"/>
    <m/>
    <s v=""/>
    <b v="0"/>
    <n v="0"/>
    <s v=""/>
    <s v="The Social Jukebox"/>
    <b v="0"/>
    <s v="1077643998951542790"/>
    <s v="Tweet"/>
    <n v="0"/>
    <n v="0"/>
    <m/>
    <m/>
    <m/>
    <m/>
    <m/>
    <m/>
    <m/>
    <m/>
    <n v="13"/>
    <s v="2"/>
    <s v="2"/>
    <n v="1"/>
    <n v="3.225806451612903"/>
    <n v="0"/>
    <n v="0"/>
    <n v="0"/>
    <n v="0"/>
    <n v="30"/>
    <n v="96.7741935483871"/>
    <n v="31"/>
  </r>
  <r>
    <s v="bluehasia"/>
    <s v="bluehasia"/>
    <m/>
    <m/>
    <m/>
    <m/>
    <m/>
    <m/>
    <m/>
    <m/>
    <s v="No"/>
    <n v="111"/>
    <m/>
    <m/>
    <x v="1"/>
    <d v="2018-12-26T13:15:23.000"/>
    <s v="As I Prowled Pawcon 2018 i took photos of fursuiters #fursuitphotos _x000a__x000a_View full gallery here_x000a_https://t.co/pUGHeTt0hE_x000a_4_x000a_If you got a photo by me and like it consider getting me some kofi_x000a_https://t.co/xRZD3kjp6w https://t.co/NEHWtOuGLA"/>
    <s v="https://bluehasia.smugmug.com/Fursuiters/FUR-CONS/PawCon/2018/On-the-Prowl/ https://ko-fi.com/bluehasia"/>
    <s v="smugmug.com ko-fi.com"/>
    <x v="4"/>
    <s v="https://pbs.twimg.com/media/DvWGsGkWwAAXYga.jpg"/>
    <s v="https://pbs.twimg.com/media/DvWGsGkWwAAXYga.jpg"/>
    <x v="42"/>
    <s v="https://twitter.com/#!/bluehasia/status/1077915781952876544"/>
    <m/>
    <m/>
    <s v="1077915781952876544"/>
    <m/>
    <b v="0"/>
    <n v="1"/>
    <s v=""/>
    <b v="0"/>
    <s v="en"/>
    <m/>
    <s v=""/>
    <b v="0"/>
    <n v="0"/>
    <s v=""/>
    <s v="The Social Jukebox"/>
    <b v="0"/>
    <s v="1077915781952876544"/>
    <s v="Tweet"/>
    <n v="0"/>
    <n v="0"/>
    <m/>
    <m/>
    <m/>
    <m/>
    <m/>
    <m/>
    <m/>
    <m/>
    <n v="13"/>
    <s v="2"/>
    <s v="2"/>
    <n v="1"/>
    <n v="3.225806451612903"/>
    <n v="0"/>
    <n v="0"/>
    <n v="0"/>
    <n v="0"/>
    <n v="30"/>
    <n v="96.7741935483871"/>
    <n v="31"/>
  </r>
  <r>
    <s v="bluehasia"/>
    <s v="bluehasia"/>
    <m/>
    <m/>
    <m/>
    <m/>
    <m/>
    <m/>
    <m/>
    <m/>
    <s v="No"/>
    <n v="112"/>
    <m/>
    <m/>
    <x v="1"/>
    <d v="2018-12-27T01:15:24.000"/>
    <s v="As I Prowled Pawcon 2018 i took photos of fursuiters #fursuitphotos _x000a__x000a_View full gallery here_x000a_https://t.co/pUGHeTt0hE_x000a_12_x000a_If you got a photo by me and like it consider getting me some kofi_x000a_https://t.co/xRZD3kjp6w https://t.co/X8jGY8XiIK"/>
    <s v="https://bluehasia.smugmug.com/Fursuiters/FUR-CONS/PawCon/2018/On-the-Prowl/ https://ko-fi.com/bluehasia"/>
    <s v="smugmug.com ko-fi.com"/>
    <x v="4"/>
    <s v="https://pbs.twimg.com/media/DvYrfEtX0AAasfu.jpg"/>
    <s v="https://pbs.twimg.com/media/DvYrfEtX0AAasfu.jpg"/>
    <x v="43"/>
    <s v="https://twitter.com/#!/bluehasia/status/1078096977542463488"/>
    <m/>
    <m/>
    <s v="1078096977542463488"/>
    <m/>
    <b v="0"/>
    <n v="4"/>
    <s v=""/>
    <b v="0"/>
    <s v="en"/>
    <m/>
    <s v=""/>
    <b v="0"/>
    <n v="0"/>
    <s v=""/>
    <s v="The Social Jukebox"/>
    <b v="0"/>
    <s v="1078096977542463488"/>
    <s v="Tweet"/>
    <n v="0"/>
    <n v="0"/>
    <m/>
    <m/>
    <m/>
    <m/>
    <m/>
    <m/>
    <m/>
    <m/>
    <n v="13"/>
    <s v="2"/>
    <s v="2"/>
    <n v="1"/>
    <n v="3.225806451612903"/>
    <n v="0"/>
    <n v="0"/>
    <n v="0"/>
    <n v="0"/>
    <n v="30"/>
    <n v="96.7741935483871"/>
    <n v="31"/>
  </r>
  <r>
    <s v="bluehasia"/>
    <s v="bluehasia"/>
    <m/>
    <m/>
    <m/>
    <m/>
    <m/>
    <m/>
    <m/>
    <m/>
    <s v="No"/>
    <n v="113"/>
    <m/>
    <m/>
    <x v="1"/>
    <d v="2018-12-27T19:15:23.000"/>
    <s v="At Pawcon 2018 I got to Run the Photo booth for the convention! Thank you again for letting have this opportunity! #fursuitphotos _x000a__x000a_View full gallery here_x000a_https://t.co/rWLxbQQRmb_x000a_21_x000a_If you got a photo by me and like it consider getting me some kofi_x000a_https://t.co/xRZD3kjp6w https://t.co/YB5Sp3kboQ"/>
    <s v="https://bluehasia.smugmug.com/Fursuiters/FUR-CONS/PawCon/2018/Baker-Street-fursuit-photo-shoot/ https://ko-fi.com/bluehasia"/>
    <s v="smugmug.com ko-fi.com"/>
    <x v="4"/>
    <s v="https://pbs.twimg.com/media/DvcirOkX4AAOBdS.jpg"/>
    <s v="https://pbs.twimg.com/media/DvcirOkX4AAOBdS.jpg"/>
    <x v="44"/>
    <s v="https://twitter.com/#!/bluehasia/status/1078368766403194881"/>
    <m/>
    <m/>
    <s v="1078368766403194881"/>
    <m/>
    <b v="0"/>
    <n v="0"/>
    <s v=""/>
    <b v="0"/>
    <s v="en"/>
    <m/>
    <s v=""/>
    <b v="0"/>
    <n v="0"/>
    <s v=""/>
    <s v="The Social Jukebox"/>
    <b v="0"/>
    <s v="1078368766403194881"/>
    <s v="Tweet"/>
    <n v="0"/>
    <n v="0"/>
    <m/>
    <m/>
    <m/>
    <m/>
    <m/>
    <m/>
    <m/>
    <m/>
    <n v="13"/>
    <s v="2"/>
    <s v="2"/>
    <n v="2"/>
    <n v="4.761904761904762"/>
    <n v="0"/>
    <n v="0"/>
    <n v="0"/>
    <n v="0"/>
    <n v="40"/>
    <n v="95.23809523809524"/>
    <n v="42"/>
  </r>
  <r>
    <s v="bluehasia"/>
    <s v="bluehasia"/>
    <m/>
    <m/>
    <m/>
    <m/>
    <m/>
    <m/>
    <m/>
    <m/>
    <s v="No"/>
    <n v="114"/>
    <m/>
    <m/>
    <x v="1"/>
    <d v="2018-12-31T01:15:22.000"/>
    <s v="At Pawcon 2018 I got to Run the Photo booth for the convention! Thank you again for letting have this opportunity! #fursuitphotos _x000a__x000a_View full gallery here_x000a_https://t.co/rWLxbQQRmb_x000a_23_x000a_If you got a photo by me and like it consider getting me some kofi_x000a_https://t.co/xRZD3kjp6w https://t.co/0yFH9xTuKB"/>
    <s v="https://bluehasia.smugmug.com/Fursuiters/FUR-CONS/PawCon/2018/Baker-Street-fursuit-photo-shoot/ https://ko-fi.com/bluehasia"/>
    <s v="smugmug.com ko-fi.com"/>
    <x v="4"/>
    <s v="https://pbs.twimg.com/media/DvtR1hKX4AA67sY.jpg"/>
    <s v="https://pbs.twimg.com/media/DvtR1hKX4AA67sY.jpg"/>
    <x v="45"/>
    <s v="https://twitter.com/#!/bluehasia/status/1079546520528138241"/>
    <m/>
    <m/>
    <s v="1079546520528138241"/>
    <m/>
    <b v="0"/>
    <n v="3"/>
    <s v=""/>
    <b v="0"/>
    <s v="en"/>
    <m/>
    <s v=""/>
    <b v="0"/>
    <n v="0"/>
    <s v=""/>
    <s v="The Social Jukebox"/>
    <b v="0"/>
    <s v="1079546520528138241"/>
    <s v="Tweet"/>
    <n v="0"/>
    <n v="0"/>
    <m/>
    <m/>
    <m/>
    <m/>
    <m/>
    <m/>
    <m/>
    <m/>
    <n v="13"/>
    <s v="2"/>
    <s v="2"/>
    <n v="2"/>
    <n v="4.761904761904762"/>
    <n v="0"/>
    <n v="0"/>
    <n v="0"/>
    <n v="0"/>
    <n v="40"/>
    <n v="95.23809523809524"/>
    <n v="42"/>
  </r>
  <r>
    <s v="bluehasia"/>
    <s v="bluehasia"/>
    <m/>
    <m/>
    <m/>
    <m/>
    <m/>
    <m/>
    <m/>
    <m/>
    <s v="No"/>
    <n v="115"/>
    <m/>
    <m/>
    <x v="1"/>
    <d v="2018-12-31T13:15:20.000"/>
    <s v="As I Prowled Pawcon 2018 i took photos of fursuiters #fursuitphotos _x000a__x000a_View full gallery here_x000a_https://t.co/pUGHeTt0hE_x000a_11_x000a_If you got a photo by me and like it consider getting me some kofi_x000a_https://t.co/xRZD3kjp6w https://t.co/9FlEvOdhQI"/>
    <s v="https://bluehasia.smugmug.com/Fursuiters/FUR-CONS/PawCon/2018/On-the-Prowl/ https://ko-fi.com/bluehasia"/>
    <s v="smugmug.com ko-fi.com"/>
    <x v="4"/>
    <s v="https://pbs.twimg.com/media/Dvv2oFKXgAAb9cd.jpg"/>
    <s v="https://pbs.twimg.com/media/Dvv2oFKXgAAb9cd.jpg"/>
    <x v="46"/>
    <s v="https://twitter.com/#!/bluehasia/status/1079727707854983168"/>
    <m/>
    <m/>
    <s v="1079727707854983168"/>
    <m/>
    <b v="0"/>
    <n v="3"/>
    <s v=""/>
    <b v="0"/>
    <s v="en"/>
    <m/>
    <s v=""/>
    <b v="0"/>
    <n v="0"/>
    <s v=""/>
    <s v="The Social Jukebox"/>
    <b v="0"/>
    <s v="1079727707854983168"/>
    <s v="Tweet"/>
    <n v="0"/>
    <n v="0"/>
    <m/>
    <m/>
    <m/>
    <m/>
    <m/>
    <m/>
    <m/>
    <m/>
    <n v="13"/>
    <s v="2"/>
    <s v="2"/>
    <n v="1"/>
    <n v="3.225806451612903"/>
    <n v="0"/>
    <n v="0"/>
    <n v="0"/>
    <n v="0"/>
    <n v="30"/>
    <n v="96.7741935483871"/>
    <n v="31"/>
  </r>
  <r>
    <s v="bluehasia"/>
    <s v="bluehasia"/>
    <m/>
    <m/>
    <m/>
    <m/>
    <m/>
    <m/>
    <m/>
    <m/>
    <s v="No"/>
    <n v="116"/>
    <m/>
    <m/>
    <x v="1"/>
    <d v="2019-01-01T19:15:20.000"/>
    <s v="At Pawcon 2018 I got to Run the Photo booth for the convention! Thank you again for letting have this opportunity! #fursuitphotos _x000a__x000a_View full gallery here_x000a_https://t.co/rWLxbQQRmb_x000a_20_x000a_If you got a photo by me and like it consider getting me some kofi_x000a_https://t.co/xRZD3kjp6w https://t.co/n3ZYHaK4P0"/>
    <s v="https://bluehasia.smugmug.com/Fursuiters/FUR-CONS/PawCon/2018/Baker-Street-fursuit-photo-shoot/ https://ko-fi.com/bluehasia"/>
    <s v="smugmug.com ko-fi.com"/>
    <x v="4"/>
    <s v="https://pbs.twimg.com/media/Dv2SnS-XcAE40Rr.jpg"/>
    <s v="https://pbs.twimg.com/media/Dv2SnS-XcAE40Rr.jpg"/>
    <x v="47"/>
    <s v="https://twitter.com/#!/bluehasia/status/1080180692137459712"/>
    <m/>
    <m/>
    <s v="1080180692137459712"/>
    <m/>
    <b v="0"/>
    <n v="0"/>
    <s v=""/>
    <b v="0"/>
    <s v="en"/>
    <m/>
    <s v=""/>
    <b v="0"/>
    <n v="0"/>
    <s v=""/>
    <s v="The Social Jukebox"/>
    <b v="0"/>
    <s v="1080180692137459712"/>
    <s v="Tweet"/>
    <n v="0"/>
    <n v="0"/>
    <m/>
    <m/>
    <m/>
    <m/>
    <m/>
    <m/>
    <m/>
    <m/>
    <n v="13"/>
    <s v="2"/>
    <s v="2"/>
    <n v="2"/>
    <n v="4.761904761904762"/>
    <n v="0"/>
    <n v="0"/>
    <n v="0"/>
    <n v="0"/>
    <n v="40"/>
    <n v="95.23809523809524"/>
    <n v="42"/>
  </r>
  <r>
    <s v="bluehasia"/>
    <s v="bluehasia"/>
    <m/>
    <m/>
    <m/>
    <m/>
    <m/>
    <m/>
    <m/>
    <m/>
    <s v="No"/>
    <n v="117"/>
    <m/>
    <m/>
    <x v="1"/>
    <d v="2019-01-03T13:15:28.000"/>
    <s v="As I Prowled Pawcon 2018 i took photos of fursuiters #fursuitphotos _x000a__x000a_View full gallery here_x000a_https://t.co/pUGHeTt0hE_x000a_24_x000a_If you got a photo by me and like it consider getting me some kofi_x000a_https://t.co/xRZD3kjp6w https://t.co/NhjKABp2vX"/>
    <s v="https://bluehasia.smugmug.com/Fursuiters/FUR-CONS/PawCon/2018/On-the-Prowl/ https://ko-fi.com/bluehasia"/>
    <s v="smugmug.com ko-fi.com"/>
    <x v="4"/>
    <s v="https://pbs.twimg.com/media/Dv_TbQzX4AEcMT1.jpg"/>
    <s v="https://pbs.twimg.com/media/Dv_TbQzX4AEcMT1.jpg"/>
    <x v="48"/>
    <s v="https://twitter.com/#!/bluehasia/status/1080814904980979713"/>
    <m/>
    <m/>
    <s v="1080814904980979713"/>
    <m/>
    <b v="0"/>
    <n v="9"/>
    <s v=""/>
    <b v="0"/>
    <s v="en"/>
    <m/>
    <s v=""/>
    <b v="0"/>
    <n v="0"/>
    <s v=""/>
    <s v="The Social Jukebox"/>
    <b v="0"/>
    <s v="1080814904980979713"/>
    <s v="Tweet"/>
    <n v="0"/>
    <n v="0"/>
    <m/>
    <m/>
    <m/>
    <m/>
    <m/>
    <m/>
    <m/>
    <m/>
    <n v="13"/>
    <s v="2"/>
    <s v="2"/>
    <n v="1"/>
    <n v="3.225806451612903"/>
    <n v="0"/>
    <n v="0"/>
    <n v="0"/>
    <n v="0"/>
    <n v="30"/>
    <n v="96.7741935483871"/>
    <n v="31"/>
  </r>
  <r>
    <s v="bluehasia"/>
    <s v="bluehasia"/>
    <m/>
    <m/>
    <m/>
    <m/>
    <m/>
    <m/>
    <m/>
    <m/>
    <s v="No"/>
    <n v="118"/>
    <m/>
    <m/>
    <x v="1"/>
    <d v="2019-01-03T19:15:27.000"/>
    <s v="At Pawcon 2018 I got to Run the Photo booth for the convention! Thank you again for letting have this opportunity! #fursuitphotos _x000a__x000a_View full gallery here_x000a_https://t.co/rWLxbQQRmb_x000a_6_x000a_If you got a photo by me and like it consider getting me some kofi_x000a_https://t.co/xRZD3kjp6w https://t.co/9S4Vxk8Zvc"/>
    <s v="https://bluehasia.smugmug.com/Fursuiters/FUR-CONS/PawCon/2018/Baker-Street-fursuit-photo-shoot/ https://ko-fi.com/bluehasia"/>
    <s v="smugmug.com ko-fi.com"/>
    <x v="4"/>
    <s v="https://pbs.twimg.com/media/DwAl0YrWwAA2R9q.jpg"/>
    <s v="https://pbs.twimg.com/media/DwAl0YrWwAA2R9q.jpg"/>
    <x v="49"/>
    <s v="https://twitter.com/#!/bluehasia/status/1080905495769157633"/>
    <m/>
    <m/>
    <s v="1080905495769157633"/>
    <m/>
    <b v="0"/>
    <n v="3"/>
    <s v=""/>
    <b v="0"/>
    <s v="en"/>
    <m/>
    <s v=""/>
    <b v="0"/>
    <n v="0"/>
    <s v=""/>
    <s v="The Social Jukebox"/>
    <b v="0"/>
    <s v="1080905495769157633"/>
    <s v="Tweet"/>
    <n v="0"/>
    <n v="0"/>
    <m/>
    <m/>
    <m/>
    <m/>
    <m/>
    <m/>
    <m/>
    <m/>
    <n v="13"/>
    <s v="2"/>
    <s v="2"/>
    <n v="2"/>
    <n v="4.761904761904762"/>
    <n v="0"/>
    <n v="0"/>
    <n v="0"/>
    <n v="0"/>
    <n v="40"/>
    <n v="95.23809523809524"/>
    <n v="42"/>
  </r>
  <r>
    <s v="jwypwem4gq9iyza"/>
    <s v="demetriustrader"/>
    <m/>
    <m/>
    <m/>
    <m/>
    <m/>
    <m/>
    <m/>
    <m/>
    <s v="No"/>
    <n v="119"/>
    <m/>
    <m/>
    <x v="0"/>
    <d v="2019-01-03T21:07:15.000"/>
    <s v="RT @DemetriusTrader: Drunk Bird enjoying a good drink at Pawcon_x000a__x000a_Photo by Chatahspots https://t.co/XqpW0nFPVo"/>
    <m/>
    <m/>
    <x v="0"/>
    <s v="https://pbs.twimg.com/media/DwA-Dh5WoAQEnuO.jpg"/>
    <s v="https://pbs.twimg.com/media/DwA-Dh5WoAQEnuO.jpg"/>
    <x v="50"/>
    <s v="https://twitter.com/#!/jwypwem4gq9iyza/status/1080933633576251392"/>
    <m/>
    <m/>
    <s v="1080933633576251392"/>
    <m/>
    <b v="0"/>
    <n v="0"/>
    <s v=""/>
    <b v="0"/>
    <s v="en"/>
    <m/>
    <s v=""/>
    <b v="0"/>
    <n v="8"/>
    <s v="1080932145227542530"/>
    <s v="Twitter for Android"/>
    <b v="0"/>
    <s v="1080932145227542530"/>
    <s v="Tweet"/>
    <n v="0"/>
    <n v="0"/>
    <m/>
    <m/>
    <m/>
    <m/>
    <m/>
    <m/>
    <m/>
    <m/>
    <n v="1"/>
    <s v="5"/>
    <s v="5"/>
    <n v="2"/>
    <n v="15.384615384615385"/>
    <n v="1"/>
    <n v="7.6923076923076925"/>
    <n v="0"/>
    <n v="0"/>
    <n v="10"/>
    <n v="76.92307692307692"/>
    <n v="13"/>
  </r>
  <r>
    <s v="aimrei"/>
    <s v="demetriustrader"/>
    <m/>
    <m/>
    <m/>
    <m/>
    <m/>
    <m/>
    <m/>
    <m/>
    <s v="No"/>
    <n v="120"/>
    <m/>
    <m/>
    <x v="0"/>
    <d v="2019-01-03T22:28:58.000"/>
    <s v="RT @DemetriusTrader: Drunk Bird enjoying a good drink at Pawcon_x000a__x000a_Photo by Chatahspots https://t.co/XqpW0nFPVo"/>
    <m/>
    <m/>
    <x v="0"/>
    <s v="https://pbs.twimg.com/media/DwA-Dh5WoAQEnuO.jpg"/>
    <s v="https://pbs.twimg.com/media/DwA-Dh5WoAQEnuO.jpg"/>
    <x v="51"/>
    <s v="https://twitter.com/#!/aimrei/status/1080954195958743042"/>
    <m/>
    <m/>
    <s v="1080954195958743042"/>
    <m/>
    <b v="0"/>
    <n v="0"/>
    <s v=""/>
    <b v="0"/>
    <s v="en"/>
    <m/>
    <s v=""/>
    <b v="0"/>
    <n v="8"/>
    <s v="1080932145227542530"/>
    <s v="Twitter for Android"/>
    <b v="0"/>
    <s v="1080932145227542530"/>
    <s v="Tweet"/>
    <n v="0"/>
    <n v="0"/>
    <m/>
    <m/>
    <m/>
    <m/>
    <m/>
    <m/>
    <m/>
    <m/>
    <n v="1"/>
    <s v="5"/>
    <s v="5"/>
    <n v="2"/>
    <n v="15.384615384615385"/>
    <n v="1"/>
    <n v="7.6923076923076925"/>
    <n v="0"/>
    <n v="0"/>
    <n v="10"/>
    <n v="76.92307692307692"/>
    <n v="13"/>
  </r>
  <r>
    <s v="demetriustrader"/>
    <s v="demetriustrader"/>
    <m/>
    <m/>
    <m/>
    <m/>
    <m/>
    <m/>
    <m/>
    <m/>
    <s v="No"/>
    <n v="121"/>
    <m/>
    <m/>
    <x v="1"/>
    <d v="2018-12-20T21:01:13.000"/>
    <s v="I love this kid! they got this head that was for sale at dealers and this young fur was having the time of there life! SQUAWK! #pawcon_x000a__x000a_Photo by Camerapup https://t.co/7l71V1Sbvj"/>
    <m/>
    <m/>
    <x v="10"/>
    <s v="https://pbs.twimg.com/media/Du43xM2WoAIdjZ2.jpg"/>
    <s v="https://pbs.twimg.com/media/Du43xM2WoAIdjZ2.jpg"/>
    <x v="52"/>
    <s v="https://twitter.com/#!/demetriustrader/status/1075858682645282822"/>
    <m/>
    <m/>
    <s v="1075858682645282822"/>
    <m/>
    <b v="0"/>
    <n v="72"/>
    <s v=""/>
    <b v="0"/>
    <s v="en"/>
    <m/>
    <s v=""/>
    <b v="0"/>
    <n v="3"/>
    <s v=""/>
    <s v="The Social Jukebox"/>
    <b v="0"/>
    <s v="1075858682645282822"/>
    <s v="Retweet"/>
    <n v="0"/>
    <n v="0"/>
    <m/>
    <m/>
    <m/>
    <m/>
    <m/>
    <m/>
    <m/>
    <m/>
    <n v="2"/>
    <s v="5"/>
    <s v="5"/>
    <n v="1"/>
    <n v="3.3333333333333335"/>
    <n v="0"/>
    <n v="0"/>
    <n v="0"/>
    <n v="0"/>
    <n v="29"/>
    <n v="96.66666666666667"/>
    <n v="30"/>
  </r>
  <r>
    <s v="demetriustrader"/>
    <s v="demetriustrader"/>
    <m/>
    <m/>
    <m/>
    <m/>
    <m/>
    <m/>
    <m/>
    <m/>
    <s v="No"/>
    <n v="122"/>
    <m/>
    <m/>
    <x v="1"/>
    <d v="2019-01-03T21:01:20.000"/>
    <s v="Drunk Bird enjoying a good drink at Pawcon_x000a__x000a_Photo by Chatahspots https://t.co/XqpW0nFPVo"/>
    <m/>
    <m/>
    <x v="0"/>
    <s v="https://pbs.twimg.com/media/DwA-Dh5WoAQEnuO.jpg"/>
    <s v="https://pbs.twimg.com/media/DwA-Dh5WoAQEnuO.jpg"/>
    <x v="53"/>
    <s v="https://twitter.com/#!/demetriustrader/status/1080932145227542530"/>
    <m/>
    <m/>
    <s v="1080932145227542530"/>
    <m/>
    <b v="0"/>
    <n v="76"/>
    <s v=""/>
    <b v="0"/>
    <s v="en"/>
    <m/>
    <s v=""/>
    <b v="0"/>
    <n v="8"/>
    <s v=""/>
    <s v="The Social Jukebox"/>
    <b v="0"/>
    <s v="1080932145227542530"/>
    <s v="Tweet"/>
    <n v="0"/>
    <n v="0"/>
    <m/>
    <m/>
    <m/>
    <m/>
    <m/>
    <m/>
    <m/>
    <m/>
    <n v="2"/>
    <s v="5"/>
    <s v="5"/>
    <n v="2"/>
    <n v="18.181818181818183"/>
    <n v="1"/>
    <n v="9.090909090909092"/>
    <n v="0"/>
    <n v="0"/>
    <n v="8"/>
    <n v="72.72727272727273"/>
    <n v="11"/>
  </r>
  <r>
    <s v="jgzero97"/>
    <s v="demetriustrader"/>
    <m/>
    <m/>
    <m/>
    <m/>
    <m/>
    <m/>
    <m/>
    <m/>
    <s v="No"/>
    <n v="123"/>
    <m/>
    <m/>
    <x v="0"/>
    <d v="2018-12-21T11:12:54.000"/>
    <s v="RT @DemetriusTrader: I love this kid! they got this head that was for sale at dealers and this young fur was having the time of there life!…"/>
    <m/>
    <m/>
    <x v="0"/>
    <m/>
    <s v="http://pbs.twimg.com/profile_images/1078014471891750912/1dxk3iL4_normal.jpg"/>
    <x v="54"/>
    <s v="https://twitter.com/#!/jgzero97/status/1076073017363611650"/>
    <m/>
    <m/>
    <s v="1076073017363611650"/>
    <m/>
    <b v="0"/>
    <n v="0"/>
    <s v=""/>
    <b v="0"/>
    <s v="en"/>
    <m/>
    <s v=""/>
    <b v="0"/>
    <n v="3"/>
    <s v="1075858682645282822"/>
    <s v="Twitter for Android"/>
    <b v="0"/>
    <s v="1075858682645282822"/>
    <s v="Tweet"/>
    <n v="0"/>
    <n v="0"/>
    <m/>
    <m/>
    <m/>
    <m/>
    <m/>
    <m/>
    <m/>
    <m/>
    <n v="2"/>
    <s v="5"/>
    <s v="5"/>
    <n v="1"/>
    <n v="3.7037037037037037"/>
    <n v="0"/>
    <n v="0"/>
    <n v="0"/>
    <n v="0"/>
    <n v="26"/>
    <n v="96.29629629629629"/>
    <n v="27"/>
  </r>
  <r>
    <s v="jgzero97"/>
    <s v="demetriustrader"/>
    <m/>
    <m/>
    <m/>
    <m/>
    <m/>
    <m/>
    <m/>
    <m/>
    <s v="No"/>
    <n v="124"/>
    <m/>
    <m/>
    <x v="0"/>
    <d v="2019-01-04T00:28:26.000"/>
    <s v="RT @DemetriusTrader: Drunk Bird enjoying a good drink at Pawcon_x000a__x000a_Photo by Chatahspots https://t.co/XqpW0nFPVo"/>
    <m/>
    <m/>
    <x v="0"/>
    <s v="https://pbs.twimg.com/media/DwA-Dh5WoAQEnuO.jpg"/>
    <s v="https://pbs.twimg.com/media/DwA-Dh5WoAQEnuO.jpg"/>
    <x v="55"/>
    <s v="https://twitter.com/#!/jgzero97/status/1080984262453747712"/>
    <m/>
    <m/>
    <s v="1080984262453747712"/>
    <m/>
    <b v="0"/>
    <n v="0"/>
    <s v=""/>
    <b v="0"/>
    <s v="en"/>
    <m/>
    <s v=""/>
    <b v="0"/>
    <n v="8"/>
    <s v="1080932145227542530"/>
    <s v="Twitter for Android"/>
    <b v="0"/>
    <s v="1080932145227542530"/>
    <s v="Tweet"/>
    <n v="0"/>
    <n v="0"/>
    <m/>
    <m/>
    <m/>
    <m/>
    <m/>
    <m/>
    <m/>
    <m/>
    <n v="2"/>
    <s v="5"/>
    <s v="5"/>
    <n v="2"/>
    <n v="15.384615384615385"/>
    <n v="1"/>
    <n v="7.6923076923076925"/>
    <n v="0"/>
    <n v="0"/>
    <n v="10"/>
    <n v="76.92307692307692"/>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0">
    <i>
      <x v="1"/>
    </i>
    <i r="1">
      <x v="10"/>
    </i>
    <i r="2">
      <x v="282"/>
    </i>
    <i r="3">
      <x v="19"/>
    </i>
    <i r="1">
      <x v="11"/>
    </i>
    <i r="2">
      <x v="307"/>
    </i>
    <i r="3">
      <x v="6"/>
    </i>
    <i r="1">
      <x v="12"/>
    </i>
    <i r="2">
      <x v="355"/>
    </i>
    <i r="3">
      <x v="22"/>
    </i>
    <i r="2">
      <x v="356"/>
    </i>
    <i r="3">
      <x v="12"/>
    </i>
    <i r="3">
      <x v="19"/>
    </i>
    <i r="2">
      <x v="357"/>
    </i>
    <i r="3">
      <x v="4"/>
    </i>
    <i r="3">
      <x v="14"/>
    </i>
    <i r="3">
      <x v="18"/>
    </i>
    <i r="3">
      <x v="20"/>
    </i>
    <i r="2">
      <x v="359"/>
    </i>
    <i r="3">
      <x v="8"/>
    </i>
    <i r="3">
      <x v="14"/>
    </i>
    <i r="3">
      <x v="20"/>
    </i>
    <i r="2">
      <x v="360"/>
    </i>
    <i r="3">
      <x v="3"/>
    </i>
    <i r="3">
      <x v="20"/>
    </i>
    <i r="3">
      <x v="22"/>
    </i>
    <i r="2">
      <x v="361"/>
    </i>
    <i r="3">
      <x v="14"/>
    </i>
    <i r="2">
      <x v="362"/>
    </i>
    <i r="3">
      <x v="2"/>
    </i>
    <i r="3">
      <x v="8"/>
    </i>
    <i r="3">
      <x v="20"/>
    </i>
    <i r="2">
      <x v="363"/>
    </i>
    <i r="3">
      <x v="6"/>
    </i>
    <i r="3">
      <x v="9"/>
    </i>
    <i r="3">
      <x v="13"/>
    </i>
    <i r="3">
      <x v="14"/>
    </i>
    <i r="3">
      <x v="23"/>
    </i>
    <i r="2">
      <x v="364"/>
    </i>
    <i r="3">
      <x v="1"/>
    </i>
    <i r="3">
      <x v="6"/>
    </i>
    <i r="3">
      <x v="12"/>
    </i>
    <i r="3">
      <x v="16"/>
    </i>
    <i r="3">
      <x v="17"/>
    </i>
    <i r="3">
      <x v="18"/>
    </i>
    <i r="3">
      <x v="19"/>
    </i>
    <i r="3">
      <x v="20"/>
    </i>
    <i r="2">
      <x v="365"/>
    </i>
    <i r="3">
      <x v="3"/>
    </i>
    <i r="3">
      <x v="22"/>
    </i>
    <i r="2">
      <x v="366"/>
    </i>
    <i r="3">
      <x v="2"/>
    </i>
    <i r="3">
      <x v="4"/>
    </i>
    <i r="3">
      <x v="14"/>
    </i>
    <i>
      <x v="2"/>
    </i>
    <i r="1">
      <x v="1"/>
    </i>
    <i r="2">
      <x v="1"/>
    </i>
    <i r="3">
      <x v="20"/>
    </i>
    <i r="3">
      <x v="21"/>
    </i>
    <i r="2">
      <x v="2"/>
    </i>
    <i r="3">
      <x v="10"/>
    </i>
    <i r="2">
      <x v="3"/>
    </i>
    <i r="3">
      <x v="7"/>
    </i>
    <i r="3">
      <x v="14"/>
    </i>
    <i r="3">
      <x v="20"/>
    </i>
    <i r="3">
      <x v="22"/>
    </i>
    <i r="3">
      <x v="23"/>
    </i>
    <i r="2">
      <x v="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1">
        <i x="1" s="1"/>
        <i x="6" s="1"/>
        <i x="4" s="1"/>
        <i x="10" s="1"/>
        <i x="3" s="1"/>
        <i x="5" s="1"/>
        <i x="9" s="1"/>
        <i x="2"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4" totalsRowShown="0" headerRowDxfId="476" dataDxfId="475">
  <autoFilter ref="A2:BL124"/>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46" dataDxfId="345">
  <autoFilter ref="A2:C17"/>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1" totalsRowShown="0" headerRowDxfId="317" dataDxfId="316">
  <autoFilter ref="A14:T21"/>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T34" totalsRowShown="0" headerRowDxfId="295" dataDxfId="294">
  <autoFilter ref="A24:T34"/>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T47" totalsRowShown="0" headerRowDxfId="272" dataDxfId="271">
  <autoFilter ref="A37:T47"/>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T60" totalsRowShown="0" headerRowDxfId="249" dataDxfId="248">
  <autoFilter ref="A50:T60"/>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T66" totalsRowShown="0" headerRowDxfId="226" dataDxfId="225">
  <autoFilter ref="A63:T66"/>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T79" totalsRowShown="0" headerRowDxfId="223" dataDxfId="222">
  <autoFilter ref="A69:T79"/>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T92" totalsRowShown="0" headerRowDxfId="180" dataDxfId="179">
  <autoFilter ref="A82:T92"/>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1" totalsRowShown="0" headerRowDxfId="423" dataDxfId="422">
  <autoFilter ref="A2:BS61"/>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7" totalsRowShown="0" headerRowDxfId="147" dataDxfId="146">
  <autoFilter ref="A1:G21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7" totalsRowShown="0" headerRowDxfId="138" dataDxfId="137">
  <autoFilter ref="A1:L20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8" totalsRowShown="0" headerRowDxfId="64" dataDxfId="63">
  <autoFilter ref="A2:BL5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77" dataDxfId="376">
  <autoFilter ref="A1:C60"/>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79315" TargetMode="External" /><Relationship Id="rId2" Type="http://schemas.openxmlformats.org/officeDocument/2006/relationships/hyperlink" Target="https://iiot-world.com/predictive-maintenance/machinemetrics-announces-11-3-million-series-a-funding-round/" TargetMode="External" /><Relationship Id="rId3" Type="http://schemas.openxmlformats.org/officeDocument/2006/relationships/hyperlink" Target="https://iiot-world.com/predictive-maintenance/machinemetrics-announces-11-3-million-series-a-funding-round/" TargetMode="External" /><Relationship Id="rId4" Type="http://schemas.openxmlformats.org/officeDocument/2006/relationships/hyperlink" Target="https://iiot-world.com/predictive-maintenance/machinemetrics-announces-11-3-million-series-a-funding-round/" TargetMode="External" /><Relationship Id="rId5" Type="http://schemas.openxmlformats.org/officeDocument/2006/relationships/hyperlink" Target="https://iiot-world.com/predictive-maintenance/machinemetrics-announces-11-3-million-series-a-funding-round/" TargetMode="External" /><Relationship Id="rId6" Type="http://schemas.openxmlformats.org/officeDocument/2006/relationships/hyperlink" Target="https://iiot-world.com/predictive-maintenance/machinemetrics-announces-11-3-million-series-a-funding-round/" TargetMode="External" /><Relationship Id="rId7" Type="http://schemas.openxmlformats.org/officeDocument/2006/relationships/hyperlink" Target="https://iiot-world.com/predictive-maintenance/machinemetrics-announces-11-3-million-series-a-funding-round/" TargetMode="External" /><Relationship Id="rId8" Type="http://schemas.openxmlformats.org/officeDocument/2006/relationships/hyperlink" Target="https://iiot-world.com/predictive-maintenance/machinemetrics-announces-11-3-million-series-a-funding-round/" TargetMode="External" /><Relationship Id="rId9" Type="http://schemas.openxmlformats.org/officeDocument/2006/relationships/hyperlink" Target="https://iiot-world.com/predictive-maintenance/machinemetrics-announces-11-3-million-series-a-funding-round/" TargetMode="External" /><Relationship Id="rId10" Type="http://schemas.openxmlformats.org/officeDocument/2006/relationships/hyperlink" Target="https://iiot-world.com/predictive-maintenance/machinemetrics-announces-11-3-million-series-a-funding-round/" TargetMode="External" /><Relationship Id="rId11" Type="http://schemas.openxmlformats.org/officeDocument/2006/relationships/hyperlink" Target="https://iiot-world.com/predictive-maintenance/machinemetrics-announces-11-3-million-series-a-funding-round/" TargetMode="External" /><Relationship Id="rId12" Type="http://schemas.openxmlformats.org/officeDocument/2006/relationships/hyperlink" Target="http://softclouds.com/blogs/The-Gold-Rush-Predictive-Analytics-in-CRM-blog-26.html?utm_content=81698367&amp;utm_medium=social&amp;utm_source=twitter&amp;hss_channel=tw-328329853" TargetMode="External" /><Relationship Id="rId13" Type="http://schemas.openxmlformats.org/officeDocument/2006/relationships/hyperlink" Target="http://softclouds.com/blogs/The-Gold-Rush-Predictive-Analytics-in-CRM-blog-26.html?utm_content=81698367&amp;utm_medium=social&amp;utm_source=twitter&amp;hss_channel=tw-328329853" TargetMode="External" /><Relationship Id="rId14" Type="http://schemas.openxmlformats.org/officeDocument/2006/relationships/hyperlink" Target="http://softclouds.com/blogs/The-Gold-Rush-Predictive-Analytics-in-CRM-blog-26.html?utm_content=81698367&amp;utm_medium=social&amp;utm_source=twitter&amp;hss_channel=tw-328329853" TargetMode="External" /><Relationship Id="rId15" Type="http://schemas.openxmlformats.org/officeDocument/2006/relationships/hyperlink" Target="http://softclouds.com/blogs/The-Gold-Rush-Predictive-Analytics-in-CRM-blog-26.html?utm_content=81698367&amp;utm_medium=social&amp;utm_source=twitter&amp;hss_channel=tw-328329853" TargetMode="External" /><Relationship Id="rId16" Type="http://schemas.openxmlformats.org/officeDocument/2006/relationships/hyperlink" Target="http://softclouds.com/blogs/The-Gold-Rush-Predictive-Analytics-in-CRM-blog-26.html?utm_content=81698367&amp;utm_medium=social&amp;utm_source=twitter&amp;hss_channel=tw-328329853" TargetMode="External" /><Relationship Id="rId17" Type="http://schemas.openxmlformats.org/officeDocument/2006/relationships/hyperlink" Target="http://softclouds.com/blogs/The-Gold-Rush-Predictive-Analytics-in-CRM-blog-26.html?utm_content=81698367&amp;utm_medium=social&amp;utm_source=twitter&amp;hss_channel=tw-328329853" TargetMode="External" /><Relationship Id="rId18" Type="http://schemas.openxmlformats.org/officeDocument/2006/relationships/hyperlink" Target="https://bluehasia.smugmug.com/Fursuiters/FUR-CONS/PawCon/2018/On-the-Prowl/" TargetMode="External" /><Relationship Id="rId19" Type="http://schemas.openxmlformats.org/officeDocument/2006/relationships/hyperlink" Target="https://nodexlgraphgallery.org/Pages/Graph.aspx?graphID=179315" TargetMode="External" /><Relationship Id="rId20" Type="http://schemas.openxmlformats.org/officeDocument/2006/relationships/hyperlink" Target="https://nodexlgraphgallery.org/Pages/Graph.aspx?graphID=179315" TargetMode="External" /><Relationship Id="rId21" Type="http://schemas.openxmlformats.org/officeDocument/2006/relationships/hyperlink" Target="https://nodexlgraphgallery.org/Pages/Graph.aspx?graphID=179315" TargetMode="External" /><Relationship Id="rId22" Type="http://schemas.openxmlformats.org/officeDocument/2006/relationships/hyperlink" Target="http://softclouds.com/blogs/The-Gold-Rush-Predictive-Analytics-in-CRM-blog-26.html?utm_content=81698367&amp;utm_medium=social&amp;utm_source=twitter&amp;hss_channel=tw-328329853" TargetMode="External" /><Relationship Id="rId23" Type="http://schemas.openxmlformats.org/officeDocument/2006/relationships/hyperlink" Target="https://nodexlgraphgallery.org/Pages/Graph.aspx?graphID=179936" TargetMode="External" /><Relationship Id="rId24" Type="http://schemas.openxmlformats.org/officeDocument/2006/relationships/hyperlink" Target="https://nodexlgraphgallery.org/Pages/Graph.aspx?graphID=179315" TargetMode="External" /><Relationship Id="rId25" Type="http://schemas.openxmlformats.org/officeDocument/2006/relationships/hyperlink" Target="https://nodexlgraphgallery.org/Pages/Graph.aspx?graphID=179315" TargetMode="External" /><Relationship Id="rId26" Type="http://schemas.openxmlformats.org/officeDocument/2006/relationships/hyperlink" Target="https://nodexlgraphgallery.org/Pages/Graph.aspx?graphID=179315" TargetMode="External" /><Relationship Id="rId27" Type="http://schemas.openxmlformats.org/officeDocument/2006/relationships/hyperlink" Target="https://nodexlgraphgallery.org/Pages/Graph.aspx?graphID=179315" TargetMode="External" /><Relationship Id="rId28" Type="http://schemas.openxmlformats.org/officeDocument/2006/relationships/hyperlink" Target="https://nodexlgraphgallery.org/Pages/Graph.aspx?graphID=179315" TargetMode="External" /><Relationship Id="rId29" Type="http://schemas.openxmlformats.org/officeDocument/2006/relationships/hyperlink" Target="https://nodexlgraphgallery.org/Pages/Graph.aspx?graphID=179936" TargetMode="External" /><Relationship Id="rId30" Type="http://schemas.openxmlformats.org/officeDocument/2006/relationships/hyperlink" Target="https://nodexlgraphgallery.org/Pages/Graph.aspx?graphID=179315" TargetMode="External" /><Relationship Id="rId31" Type="http://schemas.openxmlformats.org/officeDocument/2006/relationships/hyperlink" Target="https://nodexlgraphgallery.org/Pages/Graph.aspx?graphID=179936" TargetMode="External" /><Relationship Id="rId32" Type="http://schemas.openxmlformats.org/officeDocument/2006/relationships/hyperlink" Target="https://nodexlgraphgallery.org/Pages/Graph.aspx?graphID=179315" TargetMode="External" /><Relationship Id="rId33" Type="http://schemas.openxmlformats.org/officeDocument/2006/relationships/hyperlink" Target="https://nodexlgraphgallery.org/Pages/Graph.aspx?graphID=179936" TargetMode="External" /><Relationship Id="rId34" Type="http://schemas.openxmlformats.org/officeDocument/2006/relationships/hyperlink" Target="https://nodexlgraphgallery.org/Pages/Graph.aspx?graphID=179315" TargetMode="External" /><Relationship Id="rId35" Type="http://schemas.openxmlformats.org/officeDocument/2006/relationships/hyperlink" Target="https://nodexlgraphgallery.org/Pages/Graph.aspx?graphID=179936" TargetMode="External" /><Relationship Id="rId36" Type="http://schemas.openxmlformats.org/officeDocument/2006/relationships/hyperlink" Target="https://agilience.com/en/pawcon" TargetMode="External" /><Relationship Id="rId37" Type="http://schemas.openxmlformats.org/officeDocument/2006/relationships/hyperlink" Target="https://agilience.com/en/pawcon" TargetMode="External" /><Relationship Id="rId38" Type="http://schemas.openxmlformats.org/officeDocument/2006/relationships/hyperlink" Target="https://nodexlgraphgallery.org/Pages/Graph.aspx?graphID=179315" TargetMode="External" /><Relationship Id="rId39" Type="http://schemas.openxmlformats.org/officeDocument/2006/relationships/hyperlink" Target="https://agilience.com/en/pawcon" TargetMode="External" /><Relationship Id="rId40" Type="http://schemas.openxmlformats.org/officeDocument/2006/relationships/hyperlink" Target="https://agilience.com/en/document/ene8ffe74a7b522d95bcaf2490fc7b86fed94f1e8f" TargetMode="External" /><Relationship Id="rId41" Type="http://schemas.openxmlformats.org/officeDocument/2006/relationships/hyperlink" Target="https://nodexlgraphgallery.org/Pages/Graph.aspx?graphID=179936" TargetMode="External" /><Relationship Id="rId42" Type="http://schemas.openxmlformats.org/officeDocument/2006/relationships/hyperlink" Target="https://agilience.com/en/pawcon" TargetMode="External" /><Relationship Id="rId43" Type="http://schemas.openxmlformats.org/officeDocument/2006/relationships/hyperlink" Target="https://nodexlgraphgallery.org/Pages/Graph.aspx?graphID=179315" TargetMode="External" /><Relationship Id="rId44" Type="http://schemas.openxmlformats.org/officeDocument/2006/relationships/hyperlink" Target="https://nodexlgraphgallery.org/Pages/Graph.aspx?graphID=179315" TargetMode="External" /><Relationship Id="rId45" Type="http://schemas.openxmlformats.org/officeDocument/2006/relationships/hyperlink" Target="https://nodexlgraphgallery.org/Pages/Graph.aspx?graphID=179315" TargetMode="External" /><Relationship Id="rId46" Type="http://schemas.openxmlformats.org/officeDocument/2006/relationships/hyperlink" Target="https://nodexlgraphgallery.org/Pages/Graph.aspx?graphID=179936" TargetMode="External" /><Relationship Id="rId47" Type="http://schemas.openxmlformats.org/officeDocument/2006/relationships/hyperlink" Target="https://nodexlgraphgallery.org/Pages/Graph.aspx?graphID=179936" TargetMode="External" /><Relationship Id="rId48" Type="http://schemas.openxmlformats.org/officeDocument/2006/relationships/hyperlink" Target="https://nodexlgraphgallery.org/Pages/Graph.aspx?graphID=179936" TargetMode="External" /><Relationship Id="rId49" Type="http://schemas.openxmlformats.org/officeDocument/2006/relationships/hyperlink" Target="https://pbs.twimg.com/media/DuJRkaTWoAAH96l.jpg" TargetMode="External" /><Relationship Id="rId50" Type="http://schemas.openxmlformats.org/officeDocument/2006/relationships/hyperlink" Target="https://pbs.twimg.com/media/DuJRkaTWoAAH96l.jpg" TargetMode="External" /><Relationship Id="rId51" Type="http://schemas.openxmlformats.org/officeDocument/2006/relationships/hyperlink" Target="https://pbs.twimg.com/media/DuJRkaTWoAAH96l.jpg" TargetMode="External" /><Relationship Id="rId52" Type="http://schemas.openxmlformats.org/officeDocument/2006/relationships/hyperlink" Target="https://pbs.twimg.com/media/DuJRkaTWoAAH96l.jpg" TargetMode="External" /><Relationship Id="rId53" Type="http://schemas.openxmlformats.org/officeDocument/2006/relationships/hyperlink" Target="https://pbs.twimg.com/media/DuJRkaTWoAAH96l.jpg" TargetMode="External" /><Relationship Id="rId54" Type="http://schemas.openxmlformats.org/officeDocument/2006/relationships/hyperlink" Target="https://pbs.twimg.com/media/DuJRkaTWoAAH96l.jpg" TargetMode="External" /><Relationship Id="rId55" Type="http://schemas.openxmlformats.org/officeDocument/2006/relationships/hyperlink" Target="https://pbs.twimg.com/media/DuJRkaTWoAAH96l.jpg" TargetMode="External" /><Relationship Id="rId56" Type="http://schemas.openxmlformats.org/officeDocument/2006/relationships/hyperlink" Target="https://pbs.twimg.com/media/DuJRkaTWoAAH96l.jpg" TargetMode="External" /><Relationship Id="rId57" Type="http://schemas.openxmlformats.org/officeDocument/2006/relationships/hyperlink" Target="https://pbs.twimg.com/media/DuJRkaTWoAAH96l.jpg" TargetMode="External" /><Relationship Id="rId58" Type="http://schemas.openxmlformats.org/officeDocument/2006/relationships/hyperlink" Target="https://pbs.twimg.com/media/DuJRkaTWoAAH96l.jpg" TargetMode="External" /><Relationship Id="rId59" Type="http://schemas.openxmlformats.org/officeDocument/2006/relationships/hyperlink" Target="https://pbs.twimg.com/media/DvKpiIrWoAAuaxL.jpg" TargetMode="External" /><Relationship Id="rId60" Type="http://schemas.openxmlformats.org/officeDocument/2006/relationships/hyperlink" Target="https://pbs.twimg.com/media/DvKpiIrWoAAuaxL.jpg" TargetMode="External" /><Relationship Id="rId61" Type="http://schemas.openxmlformats.org/officeDocument/2006/relationships/hyperlink" Target="https://pbs.twimg.com/media/DvKpiIrWoAAuaxL.jpg" TargetMode="External" /><Relationship Id="rId62" Type="http://schemas.openxmlformats.org/officeDocument/2006/relationships/hyperlink" Target="https://pbs.twimg.com/media/DvKpiIrWoAAuaxL.jpg" TargetMode="External" /><Relationship Id="rId63" Type="http://schemas.openxmlformats.org/officeDocument/2006/relationships/hyperlink" Target="https://pbs.twimg.com/media/DvKpiIrWoAAuaxL.jpg" TargetMode="External" /><Relationship Id="rId64" Type="http://schemas.openxmlformats.org/officeDocument/2006/relationships/hyperlink" Target="https://pbs.twimg.com/media/DvKpiIrWoAAuaxL.jpg" TargetMode="External" /><Relationship Id="rId65" Type="http://schemas.openxmlformats.org/officeDocument/2006/relationships/hyperlink" Target="https://pbs.twimg.com/media/DpAYNc6W4AAHrHH.jpg" TargetMode="External" /><Relationship Id="rId66" Type="http://schemas.openxmlformats.org/officeDocument/2006/relationships/hyperlink" Target="https://pbs.twimg.com/media/Dve1aktVYAADvYZ.jpg" TargetMode="External" /><Relationship Id="rId67" Type="http://schemas.openxmlformats.org/officeDocument/2006/relationships/hyperlink" Target="https://pbs.twimg.com/media/DpAYNc6W4AAHrHH.jpg" TargetMode="External" /><Relationship Id="rId68" Type="http://schemas.openxmlformats.org/officeDocument/2006/relationships/hyperlink" Target="https://pbs.twimg.com/media/DpAYNc6W4AAHrHH.jpg" TargetMode="External" /><Relationship Id="rId69" Type="http://schemas.openxmlformats.org/officeDocument/2006/relationships/hyperlink" Target="https://pbs.twimg.com/media/Dq-TDxSVYAAH3Js.jpg" TargetMode="External" /><Relationship Id="rId70" Type="http://schemas.openxmlformats.org/officeDocument/2006/relationships/hyperlink" Target="https://pbs.twimg.com/media/Dq-TDxSVYAAH3Js.jpg" TargetMode="External" /><Relationship Id="rId71" Type="http://schemas.openxmlformats.org/officeDocument/2006/relationships/hyperlink" Target="https://pbs.twimg.com/media/Dq-TDxSVYAAH3Js.jpg" TargetMode="External" /><Relationship Id="rId72" Type="http://schemas.openxmlformats.org/officeDocument/2006/relationships/hyperlink" Target="https://pbs.twimg.com/media/Dq-TDxSVYAAH3Js.jpg" TargetMode="External" /><Relationship Id="rId73" Type="http://schemas.openxmlformats.org/officeDocument/2006/relationships/hyperlink" Target="https://pbs.twimg.com/media/Dvic1asUYAIbD5i.jpg" TargetMode="External" /><Relationship Id="rId74" Type="http://schemas.openxmlformats.org/officeDocument/2006/relationships/hyperlink" Target="https://pbs.twimg.com/media/Dvic1asUYAIbD5i.jpg" TargetMode="External" /><Relationship Id="rId75" Type="http://schemas.openxmlformats.org/officeDocument/2006/relationships/hyperlink" Target="https://pbs.twimg.com/media/Dvic1asUYAIbD5i.jpg" TargetMode="External" /><Relationship Id="rId76" Type="http://schemas.openxmlformats.org/officeDocument/2006/relationships/hyperlink" Target="https://pbs.twimg.com/media/DvKpiIrWoAAuaxL.jpg" TargetMode="External" /><Relationship Id="rId77" Type="http://schemas.openxmlformats.org/officeDocument/2006/relationships/hyperlink" Target="https://pbs.twimg.com/media/DvjyJafVAAA6zP3.jpg" TargetMode="External" /><Relationship Id="rId78" Type="http://schemas.openxmlformats.org/officeDocument/2006/relationships/hyperlink" Target="https://pbs.twimg.com/media/DvBgVcHX0AIomAn.jpg" TargetMode="External" /><Relationship Id="rId79" Type="http://schemas.openxmlformats.org/officeDocument/2006/relationships/hyperlink" Target="https://pbs.twimg.com/media/DvCyuq2WkAE8ZLp.jpg" TargetMode="External" /><Relationship Id="rId80" Type="http://schemas.openxmlformats.org/officeDocument/2006/relationships/hyperlink" Target="https://pbs.twimg.com/media/DvLziroXQAAFqSO.jpg" TargetMode="External" /><Relationship Id="rId81" Type="http://schemas.openxmlformats.org/officeDocument/2006/relationships/hyperlink" Target="https://pbs.twimg.com/media/DvNF7NHXQAIXxFf.jpg" TargetMode="External" /><Relationship Id="rId82" Type="http://schemas.openxmlformats.org/officeDocument/2006/relationships/hyperlink" Target="https://pbs.twimg.com/media/DvSPgSbWsAE4Vcg.jpg" TargetMode="External" /><Relationship Id="rId83" Type="http://schemas.openxmlformats.org/officeDocument/2006/relationships/hyperlink" Target="https://pbs.twimg.com/media/DvWGsGkWwAAXYga.jpg" TargetMode="External" /><Relationship Id="rId84" Type="http://schemas.openxmlformats.org/officeDocument/2006/relationships/hyperlink" Target="https://pbs.twimg.com/media/DvYrfEtX0AAasfu.jpg" TargetMode="External" /><Relationship Id="rId85" Type="http://schemas.openxmlformats.org/officeDocument/2006/relationships/hyperlink" Target="https://pbs.twimg.com/media/DvcirOkX4AAOBdS.jpg" TargetMode="External" /><Relationship Id="rId86" Type="http://schemas.openxmlformats.org/officeDocument/2006/relationships/hyperlink" Target="https://pbs.twimg.com/media/DvtR1hKX4AA67sY.jpg" TargetMode="External" /><Relationship Id="rId87" Type="http://schemas.openxmlformats.org/officeDocument/2006/relationships/hyperlink" Target="https://pbs.twimg.com/media/Dvv2oFKXgAAb9cd.jpg" TargetMode="External" /><Relationship Id="rId88" Type="http://schemas.openxmlformats.org/officeDocument/2006/relationships/hyperlink" Target="https://pbs.twimg.com/media/Dv2SnS-XcAE40Rr.jpg" TargetMode="External" /><Relationship Id="rId89" Type="http://schemas.openxmlformats.org/officeDocument/2006/relationships/hyperlink" Target="https://pbs.twimg.com/media/Dv_TbQzX4AEcMT1.jpg" TargetMode="External" /><Relationship Id="rId90" Type="http://schemas.openxmlformats.org/officeDocument/2006/relationships/hyperlink" Target="https://pbs.twimg.com/media/DwAl0YrWwAA2R9q.jpg" TargetMode="External" /><Relationship Id="rId91" Type="http://schemas.openxmlformats.org/officeDocument/2006/relationships/hyperlink" Target="https://pbs.twimg.com/media/DwA-Dh5WoAQEnuO.jpg" TargetMode="External" /><Relationship Id="rId92" Type="http://schemas.openxmlformats.org/officeDocument/2006/relationships/hyperlink" Target="https://pbs.twimg.com/media/DwA-Dh5WoAQEnuO.jpg" TargetMode="External" /><Relationship Id="rId93" Type="http://schemas.openxmlformats.org/officeDocument/2006/relationships/hyperlink" Target="https://pbs.twimg.com/media/Du43xM2WoAIdjZ2.jpg" TargetMode="External" /><Relationship Id="rId94" Type="http://schemas.openxmlformats.org/officeDocument/2006/relationships/hyperlink" Target="https://pbs.twimg.com/media/DwA-Dh5WoAQEnuO.jpg" TargetMode="External" /><Relationship Id="rId95" Type="http://schemas.openxmlformats.org/officeDocument/2006/relationships/hyperlink" Target="https://pbs.twimg.com/media/DwA-Dh5WoAQEnuO.jpg" TargetMode="External" /><Relationship Id="rId96" Type="http://schemas.openxmlformats.org/officeDocument/2006/relationships/hyperlink" Target="http://pbs.twimg.com/profile_images/915398058300583937/HNwaosY8_normal.jpg" TargetMode="External" /><Relationship Id="rId97" Type="http://schemas.openxmlformats.org/officeDocument/2006/relationships/hyperlink" Target="https://pbs.twimg.com/media/DuJRkaTWoAAH96l.jpg" TargetMode="External" /><Relationship Id="rId98" Type="http://schemas.openxmlformats.org/officeDocument/2006/relationships/hyperlink" Target="https://pbs.twimg.com/media/DuJRkaTWoAAH96l.jpg" TargetMode="External" /><Relationship Id="rId99" Type="http://schemas.openxmlformats.org/officeDocument/2006/relationships/hyperlink" Target="https://pbs.twimg.com/media/DuJRkaTWoAAH96l.jpg" TargetMode="External" /><Relationship Id="rId100" Type="http://schemas.openxmlformats.org/officeDocument/2006/relationships/hyperlink" Target="https://pbs.twimg.com/media/DuJRkaTWoAAH96l.jpg" TargetMode="External" /><Relationship Id="rId101" Type="http://schemas.openxmlformats.org/officeDocument/2006/relationships/hyperlink" Target="https://pbs.twimg.com/media/DuJRkaTWoAAH96l.jpg" TargetMode="External" /><Relationship Id="rId102" Type="http://schemas.openxmlformats.org/officeDocument/2006/relationships/hyperlink" Target="https://pbs.twimg.com/media/DuJRkaTWoAAH96l.jpg" TargetMode="External" /><Relationship Id="rId103" Type="http://schemas.openxmlformats.org/officeDocument/2006/relationships/hyperlink" Target="https://pbs.twimg.com/media/DuJRkaTWoAAH96l.jpg" TargetMode="External" /><Relationship Id="rId104" Type="http://schemas.openxmlformats.org/officeDocument/2006/relationships/hyperlink" Target="https://pbs.twimg.com/media/DuJRkaTWoAAH96l.jpg" TargetMode="External" /><Relationship Id="rId105" Type="http://schemas.openxmlformats.org/officeDocument/2006/relationships/hyperlink" Target="https://pbs.twimg.com/media/DuJRkaTWoAAH96l.jpg" TargetMode="External" /><Relationship Id="rId106" Type="http://schemas.openxmlformats.org/officeDocument/2006/relationships/hyperlink" Target="https://pbs.twimg.com/media/DuJRkaTWoAAH96l.jpg" TargetMode="External" /><Relationship Id="rId107" Type="http://schemas.openxmlformats.org/officeDocument/2006/relationships/hyperlink" Target="https://pbs.twimg.com/media/DvKpiIrWoAAuaxL.jpg" TargetMode="External" /><Relationship Id="rId108" Type="http://schemas.openxmlformats.org/officeDocument/2006/relationships/hyperlink" Target="https://pbs.twimg.com/media/DvKpiIrWoAAuaxL.jpg" TargetMode="External" /><Relationship Id="rId109" Type="http://schemas.openxmlformats.org/officeDocument/2006/relationships/hyperlink" Target="https://pbs.twimg.com/media/DvKpiIrWoAAuaxL.jpg" TargetMode="External" /><Relationship Id="rId110" Type="http://schemas.openxmlformats.org/officeDocument/2006/relationships/hyperlink" Target="https://pbs.twimg.com/media/DvKpiIrWoAAuaxL.jpg" TargetMode="External" /><Relationship Id="rId111" Type="http://schemas.openxmlformats.org/officeDocument/2006/relationships/hyperlink" Target="https://pbs.twimg.com/media/DvKpiIrWoAAuaxL.jpg" TargetMode="External" /><Relationship Id="rId112" Type="http://schemas.openxmlformats.org/officeDocument/2006/relationships/hyperlink" Target="https://pbs.twimg.com/media/DvKpiIrWoAAuaxL.jpg" TargetMode="External" /><Relationship Id="rId113" Type="http://schemas.openxmlformats.org/officeDocument/2006/relationships/hyperlink" Target="https://pbs.twimg.com/media/DpAYNc6W4AAHrHH.jpg" TargetMode="External" /><Relationship Id="rId114" Type="http://schemas.openxmlformats.org/officeDocument/2006/relationships/hyperlink" Target="http://pbs.twimg.com/profile_images/1075794990989697024/ksZcqCJM_normal.jpg" TargetMode="External" /><Relationship Id="rId115" Type="http://schemas.openxmlformats.org/officeDocument/2006/relationships/hyperlink" Target="https://pbs.twimg.com/media/Dve1aktVYAADvYZ.jpg" TargetMode="External" /><Relationship Id="rId116" Type="http://schemas.openxmlformats.org/officeDocument/2006/relationships/hyperlink" Target="http://pbs.twimg.com/profile_images/1065183971426910210/nc7s66_K_normal.jpg" TargetMode="External" /><Relationship Id="rId117" Type="http://schemas.openxmlformats.org/officeDocument/2006/relationships/hyperlink" Target="http://pbs.twimg.com/profile_images/1015533282190954496/DKnf_UER_normal.jpg" TargetMode="External" /><Relationship Id="rId118" Type="http://schemas.openxmlformats.org/officeDocument/2006/relationships/hyperlink" Target="http://pbs.twimg.com/profile_images/1015533282190954496/DKnf_UER_normal.jpg" TargetMode="External" /><Relationship Id="rId119" Type="http://schemas.openxmlformats.org/officeDocument/2006/relationships/hyperlink" Target="http://pbs.twimg.com/profile_images/1015533282190954496/DKnf_UER_normal.jpg" TargetMode="External" /><Relationship Id="rId120" Type="http://schemas.openxmlformats.org/officeDocument/2006/relationships/hyperlink" Target="http://pbs.twimg.com/profile_images/1015533282190954496/DKnf_UER_normal.jpg" TargetMode="External" /><Relationship Id="rId121" Type="http://schemas.openxmlformats.org/officeDocument/2006/relationships/hyperlink" Target="http://pbs.twimg.com/profile_images/3119586210/ff4195e1c0928e70cda72490a3609dff_normal.jpeg" TargetMode="External" /><Relationship Id="rId122" Type="http://schemas.openxmlformats.org/officeDocument/2006/relationships/hyperlink" Target="http://pbs.twimg.com/profile_images/3119586210/ff4195e1c0928e70cda72490a3609dff_normal.jpeg" TargetMode="External" /><Relationship Id="rId123" Type="http://schemas.openxmlformats.org/officeDocument/2006/relationships/hyperlink" Target="http://pbs.twimg.com/profile_images/3119586210/ff4195e1c0928e70cda72490a3609dff_normal.jpeg" TargetMode="External" /><Relationship Id="rId124" Type="http://schemas.openxmlformats.org/officeDocument/2006/relationships/hyperlink" Target="http://pbs.twimg.com/profile_images/3119586210/ff4195e1c0928e70cda72490a3609dff_normal.jpeg" TargetMode="External" /><Relationship Id="rId125" Type="http://schemas.openxmlformats.org/officeDocument/2006/relationships/hyperlink" Target="http://pbs.twimg.com/profile_images/1059982452192464896/grQJ-2Ts_normal.jpg" TargetMode="External" /><Relationship Id="rId126" Type="http://schemas.openxmlformats.org/officeDocument/2006/relationships/hyperlink" Target="http://pbs.twimg.com/profile_images/1059982452192464896/grQJ-2Ts_normal.jpg" TargetMode="External" /><Relationship Id="rId127" Type="http://schemas.openxmlformats.org/officeDocument/2006/relationships/hyperlink" Target="http://pbs.twimg.com/profile_images/1043343577567256577/Dxp6tgq0_normal.jpg" TargetMode="External" /><Relationship Id="rId128" Type="http://schemas.openxmlformats.org/officeDocument/2006/relationships/hyperlink" Target="http://pbs.twimg.com/profile_images/1043343577567256577/Dxp6tgq0_normal.jpg" TargetMode="External" /><Relationship Id="rId129" Type="http://schemas.openxmlformats.org/officeDocument/2006/relationships/hyperlink" Target="https://pbs.twimg.com/media/DpAYNc6W4AAHrHH.jpg" TargetMode="External" /><Relationship Id="rId130" Type="http://schemas.openxmlformats.org/officeDocument/2006/relationships/hyperlink" Target="https://pbs.twimg.com/media/DpAYNc6W4AAHrHH.jpg" TargetMode="External" /><Relationship Id="rId131" Type="http://schemas.openxmlformats.org/officeDocument/2006/relationships/hyperlink" Target="https://pbs.twimg.com/media/Dq-TDxSVYAAH3Js.jpg" TargetMode="External" /><Relationship Id="rId132" Type="http://schemas.openxmlformats.org/officeDocument/2006/relationships/hyperlink" Target="https://pbs.twimg.com/media/Dq-TDxSVYAAH3Js.jpg" TargetMode="External" /><Relationship Id="rId133" Type="http://schemas.openxmlformats.org/officeDocument/2006/relationships/hyperlink" Target="https://pbs.twimg.com/media/Dq-TDxSVYAAH3Js.jpg" TargetMode="External" /><Relationship Id="rId134" Type="http://schemas.openxmlformats.org/officeDocument/2006/relationships/hyperlink" Target="https://pbs.twimg.com/media/Dq-TDxSVYAAH3Js.jpg" TargetMode="External" /><Relationship Id="rId135" Type="http://schemas.openxmlformats.org/officeDocument/2006/relationships/hyperlink" Target="http://pbs.twimg.com/profile_images/1059565049554104321/5NtoTjFV_normal.jpg" TargetMode="External" /><Relationship Id="rId136" Type="http://schemas.openxmlformats.org/officeDocument/2006/relationships/hyperlink" Target="http://pbs.twimg.com/profile_images/1059565049554104321/5NtoTjFV_normal.jpg" TargetMode="External" /><Relationship Id="rId137" Type="http://schemas.openxmlformats.org/officeDocument/2006/relationships/hyperlink" Target="http://pbs.twimg.com/profile_images/1078407523860807680/_Hcv-1bg_normal.jpg" TargetMode="External" /><Relationship Id="rId138" Type="http://schemas.openxmlformats.org/officeDocument/2006/relationships/hyperlink" Target="http://pbs.twimg.com/profile_images/1078407523860807680/_Hcv-1bg_normal.jpg" TargetMode="External" /><Relationship Id="rId139" Type="http://schemas.openxmlformats.org/officeDocument/2006/relationships/hyperlink" Target="http://pbs.twimg.com/profile_images/1067668013984309248/pkIpI5Ek_normal.jpg" TargetMode="External" /><Relationship Id="rId140" Type="http://schemas.openxmlformats.org/officeDocument/2006/relationships/hyperlink" Target="http://pbs.twimg.com/profile_images/1067668013984309248/pkIpI5Ek_normal.jpg" TargetMode="External" /><Relationship Id="rId141" Type="http://schemas.openxmlformats.org/officeDocument/2006/relationships/hyperlink" Target="http://pbs.twimg.com/profile_images/994675012211695616/htB0SZdr_normal.jpg" TargetMode="External" /><Relationship Id="rId142" Type="http://schemas.openxmlformats.org/officeDocument/2006/relationships/hyperlink" Target="http://pbs.twimg.com/profile_images/994675012211695616/htB0SZdr_normal.jpg" TargetMode="External" /><Relationship Id="rId143" Type="http://schemas.openxmlformats.org/officeDocument/2006/relationships/hyperlink" Target="http://pbs.twimg.com/profile_images/1078861744208961537/INqPPNy5_normal.jpg" TargetMode="External" /><Relationship Id="rId144" Type="http://schemas.openxmlformats.org/officeDocument/2006/relationships/hyperlink" Target="http://pbs.twimg.com/profile_images/1078861744208961537/INqPPNy5_normal.jpg" TargetMode="External" /><Relationship Id="rId145" Type="http://schemas.openxmlformats.org/officeDocument/2006/relationships/hyperlink" Target="http://pbs.twimg.com/profile_images/934930954115735552/DQrblUBw_normal.jpg" TargetMode="External" /><Relationship Id="rId146" Type="http://schemas.openxmlformats.org/officeDocument/2006/relationships/hyperlink" Target="https://pbs.twimg.com/media/Dvic1asUYAIbD5i.jpg" TargetMode="External" /><Relationship Id="rId147" Type="http://schemas.openxmlformats.org/officeDocument/2006/relationships/hyperlink" Target="http://pbs.twimg.com/profile_images/1043581382780313600/vcSGfTH5_normal.jpg" TargetMode="External" /><Relationship Id="rId148" Type="http://schemas.openxmlformats.org/officeDocument/2006/relationships/hyperlink" Target="http://pbs.twimg.com/profile_images/934930954115735552/DQrblUBw_normal.jpg" TargetMode="External" /><Relationship Id="rId149" Type="http://schemas.openxmlformats.org/officeDocument/2006/relationships/hyperlink" Target="https://pbs.twimg.com/media/Dvic1asUYAIbD5i.jpg" TargetMode="External" /><Relationship Id="rId150" Type="http://schemas.openxmlformats.org/officeDocument/2006/relationships/hyperlink" Target="http://pbs.twimg.com/profile_images/1043581382780313600/vcSGfTH5_normal.jpg" TargetMode="External" /><Relationship Id="rId151" Type="http://schemas.openxmlformats.org/officeDocument/2006/relationships/hyperlink" Target="http://pbs.twimg.com/profile_images/934930954115735552/DQrblUBw_normal.jpg" TargetMode="External" /><Relationship Id="rId152" Type="http://schemas.openxmlformats.org/officeDocument/2006/relationships/hyperlink" Target="https://pbs.twimg.com/media/Dvic1asUYAIbD5i.jpg" TargetMode="External" /><Relationship Id="rId153" Type="http://schemas.openxmlformats.org/officeDocument/2006/relationships/hyperlink" Target="http://pbs.twimg.com/profile_images/1041532107250528256/AX1loGtR_normal.jpg" TargetMode="External" /><Relationship Id="rId154" Type="http://schemas.openxmlformats.org/officeDocument/2006/relationships/hyperlink" Target="http://pbs.twimg.com/profile_images/1041532107250528256/AX1loGtR_normal.jpg" TargetMode="External" /><Relationship Id="rId155" Type="http://schemas.openxmlformats.org/officeDocument/2006/relationships/hyperlink" Target="http://pbs.twimg.com/profile_images/1043581382780313600/vcSGfTH5_normal.jpg" TargetMode="External" /><Relationship Id="rId156" Type="http://schemas.openxmlformats.org/officeDocument/2006/relationships/hyperlink" Target="http://pbs.twimg.com/profile_images/1043581382780313600/vcSGfTH5_normal.jpg" TargetMode="External" /><Relationship Id="rId157" Type="http://schemas.openxmlformats.org/officeDocument/2006/relationships/hyperlink" Target="http://pbs.twimg.com/profile_images/1043581382780313600/vcSGfTH5_normal.jpg" TargetMode="External" /><Relationship Id="rId158" Type="http://schemas.openxmlformats.org/officeDocument/2006/relationships/hyperlink" Target="http://pbs.twimg.com/profile_images/1043581382780313600/vcSGfTH5_normal.jpg" TargetMode="External" /><Relationship Id="rId159" Type="http://schemas.openxmlformats.org/officeDocument/2006/relationships/hyperlink" Target="http://pbs.twimg.com/profile_images/733133245903032320/JbLlgCpD_normal.jpg" TargetMode="External" /><Relationship Id="rId160" Type="http://schemas.openxmlformats.org/officeDocument/2006/relationships/hyperlink" Target="http://pbs.twimg.com/profile_images/733133245903032320/JbLlgCpD_normal.jpg" TargetMode="External" /><Relationship Id="rId161" Type="http://schemas.openxmlformats.org/officeDocument/2006/relationships/hyperlink" Target="http://pbs.twimg.com/profile_images/1074207697703075842/lTzqKoun_normal.jpg" TargetMode="External" /><Relationship Id="rId162" Type="http://schemas.openxmlformats.org/officeDocument/2006/relationships/hyperlink" Target="http://pbs.twimg.com/profile_images/1074207697703075842/lTzqKoun_normal.jpg" TargetMode="External" /><Relationship Id="rId163" Type="http://schemas.openxmlformats.org/officeDocument/2006/relationships/hyperlink" Target="http://pbs.twimg.com/profile_images/928683505944379392/eTWtFyCX_normal.jpg" TargetMode="External" /><Relationship Id="rId164" Type="http://schemas.openxmlformats.org/officeDocument/2006/relationships/hyperlink" Target="http://pbs.twimg.com/profile_images/985495411564695552/i90ppaeE_normal.jpg" TargetMode="External" /><Relationship Id="rId165" Type="http://schemas.openxmlformats.org/officeDocument/2006/relationships/hyperlink" Target="http://pbs.twimg.com/profile_images/915398058300583937/HNwaosY8_normal.jpg" TargetMode="External" /><Relationship Id="rId166" Type="http://schemas.openxmlformats.org/officeDocument/2006/relationships/hyperlink" Target="http://pbs.twimg.com/profile_images/985495411564695552/i90ppaeE_normal.jpg" TargetMode="External" /><Relationship Id="rId167" Type="http://schemas.openxmlformats.org/officeDocument/2006/relationships/hyperlink" Target="https://pbs.twimg.com/media/DvKpiIrWoAAuaxL.jpg" TargetMode="External" /><Relationship Id="rId168" Type="http://schemas.openxmlformats.org/officeDocument/2006/relationships/hyperlink" Target="http://pbs.twimg.com/profile_images/985495411564695552/i90ppaeE_normal.jpg" TargetMode="External" /><Relationship Id="rId169" Type="http://schemas.openxmlformats.org/officeDocument/2006/relationships/hyperlink" Target="http://pbs.twimg.com/profile_images/915398058300583937/HNwaosY8_normal.jpg" TargetMode="External" /><Relationship Id="rId170" Type="http://schemas.openxmlformats.org/officeDocument/2006/relationships/hyperlink" Target="http://pbs.twimg.com/profile_images/915398058300583937/HNwaosY8_normal.jpg" TargetMode="External" /><Relationship Id="rId171" Type="http://schemas.openxmlformats.org/officeDocument/2006/relationships/hyperlink" Target="http://pbs.twimg.com/profile_images/915398058300583937/HNwaosY8_normal.jpg" TargetMode="External" /><Relationship Id="rId172" Type="http://schemas.openxmlformats.org/officeDocument/2006/relationships/hyperlink" Target="http://pbs.twimg.com/profile_images/915398058300583937/HNwaosY8_normal.jpg" TargetMode="External" /><Relationship Id="rId173" Type="http://schemas.openxmlformats.org/officeDocument/2006/relationships/hyperlink" Target="http://pbs.twimg.com/profile_images/915398058300583937/HNwaosY8_normal.jpg" TargetMode="External" /><Relationship Id="rId174" Type="http://schemas.openxmlformats.org/officeDocument/2006/relationships/hyperlink" Target="http://pbs.twimg.com/profile_images/985495411564695552/i90ppaeE_normal.jpg" TargetMode="External" /><Relationship Id="rId175" Type="http://schemas.openxmlformats.org/officeDocument/2006/relationships/hyperlink" Target="http://pbs.twimg.com/profile_images/985495411564695552/i90ppaeE_normal.jpg" TargetMode="External" /><Relationship Id="rId176" Type="http://schemas.openxmlformats.org/officeDocument/2006/relationships/hyperlink" Target="http://pbs.twimg.com/profile_images/985495411564695552/i90ppaeE_normal.jpg" TargetMode="External" /><Relationship Id="rId177" Type="http://schemas.openxmlformats.org/officeDocument/2006/relationships/hyperlink" Target="http://pbs.twimg.com/profile_images/985495411564695552/i90ppaeE_normal.jpg" TargetMode="External" /><Relationship Id="rId178" Type="http://schemas.openxmlformats.org/officeDocument/2006/relationships/hyperlink" Target="http://pbs.twimg.com/profile_images/985495411564695552/i90ppaeE_normal.jpg" TargetMode="External" /><Relationship Id="rId179" Type="http://schemas.openxmlformats.org/officeDocument/2006/relationships/hyperlink" Target="http://pbs.twimg.com/profile_images/985495411564695552/i90ppaeE_normal.jpg" TargetMode="External" /><Relationship Id="rId180" Type="http://schemas.openxmlformats.org/officeDocument/2006/relationships/hyperlink" Target="http://pbs.twimg.com/profile_images/985495411564695552/i90ppaeE_normal.jpg" TargetMode="External" /><Relationship Id="rId181" Type="http://schemas.openxmlformats.org/officeDocument/2006/relationships/hyperlink" Target="http://pbs.twimg.com/profile_images/985495411564695552/i90ppaeE_normal.jpg" TargetMode="External" /><Relationship Id="rId182" Type="http://schemas.openxmlformats.org/officeDocument/2006/relationships/hyperlink" Target="http://pbs.twimg.com/profile_images/985495411564695552/i90ppaeE_normal.jpg" TargetMode="External" /><Relationship Id="rId183" Type="http://schemas.openxmlformats.org/officeDocument/2006/relationships/hyperlink" Target="http://pbs.twimg.com/profile_images/985495411564695552/i90ppaeE_normal.jpg" TargetMode="External" /><Relationship Id="rId184" Type="http://schemas.openxmlformats.org/officeDocument/2006/relationships/hyperlink" Target="http://pbs.twimg.com/profile_images/985495411564695552/i90ppaeE_normal.jpg" TargetMode="External" /><Relationship Id="rId185" Type="http://schemas.openxmlformats.org/officeDocument/2006/relationships/hyperlink" Target="http://pbs.twimg.com/profile_images/985495411564695552/i90ppaeE_normal.jpg" TargetMode="External" /><Relationship Id="rId186" Type="http://schemas.openxmlformats.org/officeDocument/2006/relationships/hyperlink" Target="http://pbs.twimg.com/profile_images/985495411564695552/i90ppaeE_normal.jpg" TargetMode="External" /><Relationship Id="rId187" Type="http://schemas.openxmlformats.org/officeDocument/2006/relationships/hyperlink" Target="http://pbs.twimg.com/profile_images/985495411564695552/i90ppaeE_normal.jpg" TargetMode="External" /><Relationship Id="rId188" Type="http://schemas.openxmlformats.org/officeDocument/2006/relationships/hyperlink" Target="http://pbs.twimg.com/profile_images/985495411564695552/i90ppaeE_normal.jpg" TargetMode="External" /><Relationship Id="rId189" Type="http://schemas.openxmlformats.org/officeDocument/2006/relationships/hyperlink" Target="http://pbs.twimg.com/profile_images/985495411564695552/i90ppaeE_normal.jpg" TargetMode="External" /><Relationship Id="rId190" Type="http://schemas.openxmlformats.org/officeDocument/2006/relationships/hyperlink" Target="http://pbs.twimg.com/profile_images/985495411564695552/i90ppaeE_normal.jpg" TargetMode="External" /><Relationship Id="rId191" Type="http://schemas.openxmlformats.org/officeDocument/2006/relationships/hyperlink" Target="http://pbs.twimg.com/profile_images/985495411564695552/i90ppaeE_normal.jpg" TargetMode="External" /><Relationship Id="rId192" Type="http://schemas.openxmlformats.org/officeDocument/2006/relationships/hyperlink" Target="http://pbs.twimg.com/profile_images/985495411564695552/i90ppaeE_normal.jpg" TargetMode="External" /><Relationship Id="rId193" Type="http://schemas.openxmlformats.org/officeDocument/2006/relationships/hyperlink" Target="http://pbs.twimg.com/profile_images/985495411564695552/i90ppaeE_normal.jpg" TargetMode="External" /><Relationship Id="rId194" Type="http://schemas.openxmlformats.org/officeDocument/2006/relationships/hyperlink" Target="http://pbs.twimg.com/profile_images/1072360333854081024/c5KDunM6_normal.jpg" TargetMode="External" /><Relationship Id="rId195" Type="http://schemas.openxmlformats.org/officeDocument/2006/relationships/hyperlink" Target="https://pbs.twimg.com/media/DvjyJafVAAA6zP3.jpg" TargetMode="External" /><Relationship Id="rId196" Type="http://schemas.openxmlformats.org/officeDocument/2006/relationships/hyperlink" Target="http://pbs.twimg.com/profile_images/1072360333854081024/c5KDunM6_normal.jpg" TargetMode="External" /><Relationship Id="rId197" Type="http://schemas.openxmlformats.org/officeDocument/2006/relationships/hyperlink" Target="http://pbs.twimg.com/profile_images/1072360333854081024/c5KDunM6_normal.jpg" TargetMode="External" /><Relationship Id="rId198" Type="http://schemas.openxmlformats.org/officeDocument/2006/relationships/hyperlink" Target="http://pbs.twimg.com/profile_images/1072360333854081024/c5KDunM6_normal.jpg" TargetMode="External" /><Relationship Id="rId199" Type="http://schemas.openxmlformats.org/officeDocument/2006/relationships/hyperlink" Target="https://pbs.twimg.com/media/DvBgVcHX0AIomAn.jpg" TargetMode="External" /><Relationship Id="rId200" Type="http://schemas.openxmlformats.org/officeDocument/2006/relationships/hyperlink" Target="https://pbs.twimg.com/media/DvCyuq2WkAE8ZLp.jpg" TargetMode="External" /><Relationship Id="rId201" Type="http://schemas.openxmlformats.org/officeDocument/2006/relationships/hyperlink" Target="https://pbs.twimg.com/media/DvLziroXQAAFqSO.jpg" TargetMode="External" /><Relationship Id="rId202" Type="http://schemas.openxmlformats.org/officeDocument/2006/relationships/hyperlink" Target="https://pbs.twimg.com/media/DvNF7NHXQAIXxFf.jpg" TargetMode="External" /><Relationship Id="rId203" Type="http://schemas.openxmlformats.org/officeDocument/2006/relationships/hyperlink" Target="https://pbs.twimg.com/media/DvSPgSbWsAE4Vcg.jpg" TargetMode="External" /><Relationship Id="rId204" Type="http://schemas.openxmlformats.org/officeDocument/2006/relationships/hyperlink" Target="https://pbs.twimg.com/media/DvWGsGkWwAAXYga.jpg" TargetMode="External" /><Relationship Id="rId205" Type="http://schemas.openxmlformats.org/officeDocument/2006/relationships/hyperlink" Target="https://pbs.twimg.com/media/DvYrfEtX0AAasfu.jpg" TargetMode="External" /><Relationship Id="rId206" Type="http://schemas.openxmlformats.org/officeDocument/2006/relationships/hyperlink" Target="https://pbs.twimg.com/media/DvcirOkX4AAOBdS.jpg" TargetMode="External" /><Relationship Id="rId207" Type="http://schemas.openxmlformats.org/officeDocument/2006/relationships/hyperlink" Target="https://pbs.twimg.com/media/DvtR1hKX4AA67sY.jpg" TargetMode="External" /><Relationship Id="rId208" Type="http://schemas.openxmlformats.org/officeDocument/2006/relationships/hyperlink" Target="https://pbs.twimg.com/media/Dvv2oFKXgAAb9cd.jpg" TargetMode="External" /><Relationship Id="rId209" Type="http://schemas.openxmlformats.org/officeDocument/2006/relationships/hyperlink" Target="https://pbs.twimg.com/media/Dv2SnS-XcAE40Rr.jpg" TargetMode="External" /><Relationship Id="rId210" Type="http://schemas.openxmlformats.org/officeDocument/2006/relationships/hyperlink" Target="https://pbs.twimg.com/media/Dv_TbQzX4AEcMT1.jpg" TargetMode="External" /><Relationship Id="rId211" Type="http://schemas.openxmlformats.org/officeDocument/2006/relationships/hyperlink" Target="https://pbs.twimg.com/media/DwAl0YrWwAA2R9q.jpg" TargetMode="External" /><Relationship Id="rId212" Type="http://schemas.openxmlformats.org/officeDocument/2006/relationships/hyperlink" Target="https://pbs.twimg.com/media/DwA-Dh5WoAQEnuO.jpg" TargetMode="External" /><Relationship Id="rId213" Type="http://schemas.openxmlformats.org/officeDocument/2006/relationships/hyperlink" Target="https://pbs.twimg.com/media/DwA-Dh5WoAQEnuO.jpg" TargetMode="External" /><Relationship Id="rId214" Type="http://schemas.openxmlformats.org/officeDocument/2006/relationships/hyperlink" Target="https://pbs.twimg.com/media/Du43xM2WoAIdjZ2.jpg" TargetMode="External" /><Relationship Id="rId215" Type="http://schemas.openxmlformats.org/officeDocument/2006/relationships/hyperlink" Target="https://pbs.twimg.com/media/DwA-Dh5WoAQEnuO.jpg" TargetMode="External" /><Relationship Id="rId216" Type="http://schemas.openxmlformats.org/officeDocument/2006/relationships/hyperlink" Target="http://pbs.twimg.com/profile_images/1078014471891750912/1dxk3iL4_normal.jpg" TargetMode="External" /><Relationship Id="rId217" Type="http://schemas.openxmlformats.org/officeDocument/2006/relationships/hyperlink" Target="https://pbs.twimg.com/media/DwA-Dh5WoAQEnuO.jpg" TargetMode="External" /><Relationship Id="rId218" Type="http://schemas.openxmlformats.org/officeDocument/2006/relationships/hyperlink" Target="https://twitter.com/#!/newsneus/status/1076176800773038080" TargetMode="External" /><Relationship Id="rId219" Type="http://schemas.openxmlformats.org/officeDocument/2006/relationships/hyperlink" Target="https://twitter.com/#!/hugodevotion/status/1076523077511589888" TargetMode="External" /><Relationship Id="rId220" Type="http://schemas.openxmlformats.org/officeDocument/2006/relationships/hyperlink" Target="https://twitter.com/#!/hugodevotion/status/1076523077511589888" TargetMode="External" /><Relationship Id="rId221" Type="http://schemas.openxmlformats.org/officeDocument/2006/relationships/hyperlink" Target="https://twitter.com/#!/hugodevotion/status/1076523077511589888" TargetMode="External" /><Relationship Id="rId222" Type="http://schemas.openxmlformats.org/officeDocument/2006/relationships/hyperlink" Target="https://twitter.com/#!/hugodevotion/status/1076523077511589888" TargetMode="External" /><Relationship Id="rId223" Type="http://schemas.openxmlformats.org/officeDocument/2006/relationships/hyperlink" Target="https://twitter.com/#!/hugodevotion/status/1076523077511589888" TargetMode="External" /><Relationship Id="rId224" Type="http://schemas.openxmlformats.org/officeDocument/2006/relationships/hyperlink" Target="https://twitter.com/#!/hugodevotion/status/1076523077511589888" TargetMode="External" /><Relationship Id="rId225" Type="http://schemas.openxmlformats.org/officeDocument/2006/relationships/hyperlink" Target="https://twitter.com/#!/hugodevotion/status/1076523077511589888" TargetMode="External" /><Relationship Id="rId226" Type="http://schemas.openxmlformats.org/officeDocument/2006/relationships/hyperlink" Target="https://twitter.com/#!/hugodevotion/status/1076523077511589888" TargetMode="External" /><Relationship Id="rId227" Type="http://schemas.openxmlformats.org/officeDocument/2006/relationships/hyperlink" Target="https://twitter.com/#!/hugodevotion/status/1076523077511589888" TargetMode="External" /><Relationship Id="rId228" Type="http://schemas.openxmlformats.org/officeDocument/2006/relationships/hyperlink" Target="https://twitter.com/#!/hugodevotion/status/1076523077511589888" TargetMode="External" /><Relationship Id="rId229" Type="http://schemas.openxmlformats.org/officeDocument/2006/relationships/hyperlink" Target="https://twitter.com/#!/balaji_sandiego/status/1077109666755330049" TargetMode="External" /><Relationship Id="rId230" Type="http://schemas.openxmlformats.org/officeDocument/2006/relationships/hyperlink" Target="https://twitter.com/#!/balaji_sandiego/status/1077109666755330049" TargetMode="External" /><Relationship Id="rId231" Type="http://schemas.openxmlformats.org/officeDocument/2006/relationships/hyperlink" Target="https://twitter.com/#!/balaji_sandiego/status/1077109666755330049" TargetMode="External" /><Relationship Id="rId232" Type="http://schemas.openxmlformats.org/officeDocument/2006/relationships/hyperlink" Target="https://twitter.com/#!/balaji_sandiego/status/1077109666755330049" TargetMode="External" /><Relationship Id="rId233" Type="http://schemas.openxmlformats.org/officeDocument/2006/relationships/hyperlink" Target="https://twitter.com/#!/balaji_sandiego/status/1077109666755330049" TargetMode="External" /><Relationship Id="rId234" Type="http://schemas.openxmlformats.org/officeDocument/2006/relationships/hyperlink" Target="https://twitter.com/#!/balaji_sandiego/status/1077109666755330049" TargetMode="External" /><Relationship Id="rId235" Type="http://schemas.openxmlformats.org/officeDocument/2006/relationships/hyperlink" Target="https://twitter.com/#!/bdsharmas/status/1077392554998546432" TargetMode="External" /><Relationship Id="rId236" Type="http://schemas.openxmlformats.org/officeDocument/2006/relationships/hyperlink" Target="https://twitter.com/#!/lynxsalem/status/1077671414600151040" TargetMode="External" /><Relationship Id="rId237" Type="http://schemas.openxmlformats.org/officeDocument/2006/relationships/hyperlink" Target="https://twitter.com/#!/notmilesevans/status/1078530110611955713" TargetMode="External" /><Relationship Id="rId238" Type="http://schemas.openxmlformats.org/officeDocument/2006/relationships/hyperlink" Target="https://twitter.com/#!/mohammdyousef2/status/1078622195641999361" TargetMode="External" /><Relationship Id="rId239" Type="http://schemas.openxmlformats.org/officeDocument/2006/relationships/hyperlink" Target="https://twitter.com/#!/manedcalico/status/1078786265724710918" TargetMode="External" /><Relationship Id="rId240" Type="http://schemas.openxmlformats.org/officeDocument/2006/relationships/hyperlink" Target="https://twitter.com/#!/manedcalico/status/1078786265724710918" TargetMode="External" /><Relationship Id="rId241" Type="http://schemas.openxmlformats.org/officeDocument/2006/relationships/hyperlink" Target="https://twitter.com/#!/manedcalico/status/1078786265724710918" TargetMode="External" /><Relationship Id="rId242" Type="http://schemas.openxmlformats.org/officeDocument/2006/relationships/hyperlink" Target="https://twitter.com/#!/manedcalico/status/1078786265724710918" TargetMode="External" /><Relationship Id="rId243" Type="http://schemas.openxmlformats.org/officeDocument/2006/relationships/hyperlink" Target="https://twitter.com/#!/zarafagiraffe/status/1078787346269655041" TargetMode="External" /><Relationship Id="rId244" Type="http://schemas.openxmlformats.org/officeDocument/2006/relationships/hyperlink" Target="https://twitter.com/#!/zarafagiraffe/status/1078787346269655041" TargetMode="External" /><Relationship Id="rId245" Type="http://schemas.openxmlformats.org/officeDocument/2006/relationships/hyperlink" Target="https://twitter.com/#!/zarafagiraffe/status/1078787346269655041" TargetMode="External" /><Relationship Id="rId246" Type="http://schemas.openxmlformats.org/officeDocument/2006/relationships/hyperlink" Target="https://twitter.com/#!/zarafagiraffe/status/1078787346269655041" TargetMode="External" /><Relationship Id="rId247" Type="http://schemas.openxmlformats.org/officeDocument/2006/relationships/hyperlink" Target="https://twitter.com/#!/lutofisk/status/1078881115773972480" TargetMode="External" /><Relationship Id="rId248" Type="http://schemas.openxmlformats.org/officeDocument/2006/relationships/hyperlink" Target="https://twitter.com/#!/lutofisk/status/1078881115773972480" TargetMode="External" /><Relationship Id="rId249" Type="http://schemas.openxmlformats.org/officeDocument/2006/relationships/hyperlink" Target="https://twitter.com/#!/wxkiel/status/1078974336910864385" TargetMode="External" /><Relationship Id="rId250" Type="http://schemas.openxmlformats.org/officeDocument/2006/relationships/hyperlink" Target="https://twitter.com/#!/wxkiel/status/1078974336910864385" TargetMode="External" /><Relationship Id="rId251" Type="http://schemas.openxmlformats.org/officeDocument/2006/relationships/hyperlink" Target="https://twitter.com/#!/marketingbi/status/1049367218113404929" TargetMode="External" /><Relationship Id="rId252" Type="http://schemas.openxmlformats.org/officeDocument/2006/relationships/hyperlink" Target="https://twitter.com/#!/hannaraptor/status/1079038795478007808" TargetMode="External" /><Relationship Id="rId253" Type="http://schemas.openxmlformats.org/officeDocument/2006/relationships/hyperlink" Target="https://twitter.com/#!/lemonbrat/status/1076316125972058117" TargetMode="External" /><Relationship Id="rId254" Type="http://schemas.openxmlformats.org/officeDocument/2006/relationships/hyperlink" Target="https://twitter.com/#!/lemonbrat/status/1076316125972058117" TargetMode="External" /><Relationship Id="rId255" Type="http://schemas.openxmlformats.org/officeDocument/2006/relationships/hyperlink" Target="https://twitter.com/#!/spikyhalcyon/status/1058226136826540033" TargetMode="External" /><Relationship Id="rId256" Type="http://schemas.openxmlformats.org/officeDocument/2006/relationships/hyperlink" Target="https://twitter.com/#!/spikyhalcyon/status/1058226136826540033" TargetMode="External" /><Relationship Id="rId257" Type="http://schemas.openxmlformats.org/officeDocument/2006/relationships/hyperlink" Target="https://twitter.com/#!/spikyhalcyon/status/1079054471672475648" TargetMode="External" /><Relationship Id="rId258" Type="http://schemas.openxmlformats.org/officeDocument/2006/relationships/hyperlink" Target="https://twitter.com/#!/spikyhalcyon/status/1079054471672475648" TargetMode="External" /><Relationship Id="rId259" Type="http://schemas.openxmlformats.org/officeDocument/2006/relationships/hyperlink" Target="https://twitter.com/#!/steventigeron/status/1079074555094659072" TargetMode="External" /><Relationship Id="rId260" Type="http://schemas.openxmlformats.org/officeDocument/2006/relationships/hyperlink" Target="https://twitter.com/#!/steventigeron/status/1079074555094659072" TargetMode="External" /><Relationship Id="rId261" Type="http://schemas.openxmlformats.org/officeDocument/2006/relationships/hyperlink" Target="https://twitter.com/#!/morrowuff/status/1079078707967406080" TargetMode="External" /><Relationship Id="rId262" Type="http://schemas.openxmlformats.org/officeDocument/2006/relationships/hyperlink" Target="https://twitter.com/#!/morrowuff/status/1079078707967406080" TargetMode="External" /><Relationship Id="rId263" Type="http://schemas.openxmlformats.org/officeDocument/2006/relationships/hyperlink" Target="https://twitter.com/#!/omega_kiba/status/1079088326819213312" TargetMode="External" /><Relationship Id="rId264" Type="http://schemas.openxmlformats.org/officeDocument/2006/relationships/hyperlink" Target="https://twitter.com/#!/omega_kiba/status/1079088326819213312" TargetMode="External" /><Relationship Id="rId265" Type="http://schemas.openxmlformats.org/officeDocument/2006/relationships/hyperlink" Target="https://twitter.com/#!/samthemoose101/status/1079102053354397696" TargetMode="External" /><Relationship Id="rId266" Type="http://schemas.openxmlformats.org/officeDocument/2006/relationships/hyperlink" Target="https://twitter.com/#!/samthemoose101/status/1079102053354397696" TargetMode="External" /><Relationship Id="rId267" Type="http://schemas.openxmlformats.org/officeDocument/2006/relationships/hyperlink" Target="https://twitter.com/#!/regtaf/status/1078813524510547970" TargetMode="External" /><Relationship Id="rId268" Type="http://schemas.openxmlformats.org/officeDocument/2006/relationships/hyperlink" Target="https://twitter.com/#!/quinnton117/status/1078785993086447618" TargetMode="External" /><Relationship Id="rId269" Type="http://schemas.openxmlformats.org/officeDocument/2006/relationships/hyperlink" Target="https://twitter.com/#!/banditraccoon1/status/1079206244156489728" TargetMode="External" /><Relationship Id="rId270" Type="http://schemas.openxmlformats.org/officeDocument/2006/relationships/hyperlink" Target="https://twitter.com/#!/regtaf/status/1078813524510547970" TargetMode="External" /><Relationship Id="rId271" Type="http://schemas.openxmlformats.org/officeDocument/2006/relationships/hyperlink" Target="https://twitter.com/#!/quinnton117/status/1078785993086447618" TargetMode="External" /><Relationship Id="rId272" Type="http://schemas.openxmlformats.org/officeDocument/2006/relationships/hyperlink" Target="https://twitter.com/#!/banditraccoon1/status/1079206244156489728" TargetMode="External" /><Relationship Id="rId273" Type="http://schemas.openxmlformats.org/officeDocument/2006/relationships/hyperlink" Target="https://twitter.com/#!/regtaf/status/1078813524510547970" TargetMode="External" /><Relationship Id="rId274" Type="http://schemas.openxmlformats.org/officeDocument/2006/relationships/hyperlink" Target="https://twitter.com/#!/quinnton117/status/1078785993086447618" TargetMode="External" /><Relationship Id="rId275" Type="http://schemas.openxmlformats.org/officeDocument/2006/relationships/hyperlink" Target="https://twitter.com/#!/quinnton117/status/1079087702987792384" TargetMode="External" /><Relationship Id="rId276" Type="http://schemas.openxmlformats.org/officeDocument/2006/relationships/hyperlink" Target="https://twitter.com/#!/quinnton117/status/1079087702987792384" TargetMode="External" /><Relationship Id="rId277" Type="http://schemas.openxmlformats.org/officeDocument/2006/relationships/hyperlink" Target="https://twitter.com/#!/banditraccoon1/status/1079206244156489728" TargetMode="External" /><Relationship Id="rId278" Type="http://schemas.openxmlformats.org/officeDocument/2006/relationships/hyperlink" Target="https://twitter.com/#!/banditraccoon1/status/1078880237146914816" TargetMode="External" /><Relationship Id="rId279" Type="http://schemas.openxmlformats.org/officeDocument/2006/relationships/hyperlink" Target="https://twitter.com/#!/banditraccoon1/status/1078880237146914816" TargetMode="External" /><Relationship Id="rId280" Type="http://schemas.openxmlformats.org/officeDocument/2006/relationships/hyperlink" Target="https://twitter.com/#!/banditraccoon1/status/1079206244156489728" TargetMode="External" /><Relationship Id="rId281" Type="http://schemas.openxmlformats.org/officeDocument/2006/relationships/hyperlink" Target="https://twitter.com/#!/doubleofoxx/status/1079489855069908992" TargetMode="External" /><Relationship Id="rId282" Type="http://schemas.openxmlformats.org/officeDocument/2006/relationships/hyperlink" Target="https://twitter.com/#!/doubleofoxx/status/1079489855069908992" TargetMode="External" /><Relationship Id="rId283" Type="http://schemas.openxmlformats.org/officeDocument/2006/relationships/hyperlink" Target="https://twitter.com/#!/sourpatch2016/status/1079583948072611841" TargetMode="External" /><Relationship Id="rId284" Type="http://schemas.openxmlformats.org/officeDocument/2006/relationships/hyperlink" Target="https://twitter.com/#!/sourpatch2016/status/1079583948072611841" TargetMode="External" /><Relationship Id="rId285" Type="http://schemas.openxmlformats.org/officeDocument/2006/relationships/hyperlink" Target="https://twitter.com/#!/303snowwolf/status/1080203745122648064" TargetMode="External" /><Relationship Id="rId286" Type="http://schemas.openxmlformats.org/officeDocument/2006/relationships/hyperlink" Target="https://twitter.com/#!/fmfrancoise/status/1076176270369656837" TargetMode="External" /><Relationship Id="rId287" Type="http://schemas.openxmlformats.org/officeDocument/2006/relationships/hyperlink" Target="https://twitter.com/#!/newsneus/status/1076176800773038080" TargetMode="External" /><Relationship Id="rId288" Type="http://schemas.openxmlformats.org/officeDocument/2006/relationships/hyperlink" Target="https://twitter.com/#!/fmfrancoise/status/1076176270369656837" TargetMode="External" /><Relationship Id="rId289" Type="http://schemas.openxmlformats.org/officeDocument/2006/relationships/hyperlink" Target="https://twitter.com/#!/balaji_sandiego/status/1077109666755330049" TargetMode="External" /><Relationship Id="rId290" Type="http://schemas.openxmlformats.org/officeDocument/2006/relationships/hyperlink" Target="https://twitter.com/#!/fmfrancoise/status/1078647125876064257" TargetMode="External" /><Relationship Id="rId291" Type="http://schemas.openxmlformats.org/officeDocument/2006/relationships/hyperlink" Target="https://twitter.com/#!/newsneus/status/1076176800773038080" TargetMode="External" /><Relationship Id="rId292" Type="http://schemas.openxmlformats.org/officeDocument/2006/relationships/hyperlink" Target="https://twitter.com/#!/newsneus/status/1076176800773038080" TargetMode="External" /><Relationship Id="rId293" Type="http://schemas.openxmlformats.org/officeDocument/2006/relationships/hyperlink" Target="https://twitter.com/#!/newsneus/status/1076176800773038080" TargetMode="External" /><Relationship Id="rId294" Type="http://schemas.openxmlformats.org/officeDocument/2006/relationships/hyperlink" Target="https://twitter.com/#!/newsneus/status/1076176800773038080" TargetMode="External" /><Relationship Id="rId295" Type="http://schemas.openxmlformats.org/officeDocument/2006/relationships/hyperlink" Target="https://twitter.com/#!/newsneus/status/1076176800773038080" TargetMode="External" /><Relationship Id="rId296" Type="http://schemas.openxmlformats.org/officeDocument/2006/relationships/hyperlink" Target="https://twitter.com/#!/fmfrancoise/status/1078647125876064257" TargetMode="External" /><Relationship Id="rId297" Type="http://schemas.openxmlformats.org/officeDocument/2006/relationships/hyperlink" Target="https://twitter.com/#!/fmfrancoise/status/1076176270369656837" TargetMode="External" /><Relationship Id="rId298" Type="http://schemas.openxmlformats.org/officeDocument/2006/relationships/hyperlink" Target="https://twitter.com/#!/fmfrancoise/status/1078647125876064257" TargetMode="External" /><Relationship Id="rId299" Type="http://schemas.openxmlformats.org/officeDocument/2006/relationships/hyperlink" Target="https://twitter.com/#!/fmfrancoise/status/1076176270369656837" TargetMode="External" /><Relationship Id="rId300" Type="http://schemas.openxmlformats.org/officeDocument/2006/relationships/hyperlink" Target="https://twitter.com/#!/fmfrancoise/status/1078647125876064257" TargetMode="External" /><Relationship Id="rId301" Type="http://schemas.openxmlformats.org/officeDocument/2006/relationships/hyperlink" Target="https://twitter.com/#!/fmfrancoise/status/1076176270369656837" TargetMode="External" /><Relationship Id="rId302" Type="http://schemas.openxmlformats.org/officeDocument/2006/relationships/hyperlink" Target="https://twitter.com/#!/fmfrancoise/status/1078647125876064257" TargetMode="External" /><Relationship Id="rId303" Type="http://schemas.openxmlformats.org/officeDocument/2006/relationships/hyperlink" Target="https://twitter.com/#!/fmfrancoise/status/1078566374329454592" TargetMode="External" /><Relationship Id="rId304" Type="http://schemas.openxmlformats.org/officeDocument/2006/relationships/hyperlink" Target="https://twitter.com/#!/fmfrancoise/status/1080397876818268160" TargetMode="External" /><Relationship Id="rId305" Type="http://schemas.openxmlformats.org/officeDocument/2006/relationships/hyperlink" Target="https://twitter.com/#!/fmfrancoise/status/1076176270369656837" TargetMode="External" /><Relationship Id="rId306" Type="http://schemas.openxmlformats.org/officeDocument/2006/relationships/hyperlink" Target="https://twitter.com/#!/fmfrancoise/status/1078566374329454592" TargetMode="External" /><Relationship Id="rId307" Type="http://schemas.openxmlformats.org/officeDocument/2006/relationships/hyperlink" Target="https://twitter.com/#!/fmfrancoise/status/1078566628667912192" TargetMode="External" /><Relationship Id="rId308" Type="http://schemas.openxmlformats.org/officeDocument/2006/relationships/hyperlink" Target="https://twitter.com/#!/fmfrancoise/status/1078647125876064257" TargetMode="External" /><Relationship Id="rId309" Type="http://schemas.openxmlformats.org/officeDocument/2006/relationships/hyperlink" Target="https://twitter.com/#!/fmfrancoise/status/1080397876818268160" TargetMode="External" /><Relationship Id="rId310" Type="http://schemas.openxmlformats.org/officeDocument/2006/relationships/hyperlink" Target="https://twitter.com/#!/fmfrancoise/status/1076176270369656837" TargetMode="External" /><Relationship Id="rId311" Type="http://schemas.openxmlformats.org/officeDocument/2006/relationships/hyperlink" Target="https://twitter.com/#!/fmfrancoise/status/1076176270369656837" TargetMode="External" /><Relationship Id="rId312" Type="http://schemas.openxmlformats.org/officeDocument/2006/relationships/hyperlink" Target="https://twitter.com/#!/fmfrancoise/status/1076176270369656837" TargetMode="External" /><Relationship Id="rId313" Type="http://schemas.openxmlformats.org/officeDocument/2006/relationships/hyperlink" Target="https://twitter.com/#!/fmfrancoise/status/1078647125876064257" TargetMode="External" /><Relationship Id="rId314" Type="http://schemas.openxmlformats.org/officeDocument/2006/relationships/hyperlink" Target="https://twitter.com/#!/fmfrancoise/status/1078647125876064257" TargetMode="External" /><Relationship Id="rId315" Type="http://schemas.openxmlformats.org/officeDocument/2006/relationships/hyperlink" Target="https://twitter.com/#!/fmfrancoise/status/1078647125876064257" TargetMode="External" /><Relationship Id="rId316" Type="http://schemas.openxmlformats.org/officeDocument/2006/relationships/hyperlink" Target="https://twitter.com/#!/varekwolf/status/1078195039811952640" TargetMode="External" /><Relationship Id="rId317" Type="http://schemas.openxmlformats.org/officeDocument/2006/relationships/hyperlink" Target="https://twitter.com/#!/regtaf/status/1078880170579132417" TargetMode="External" /><Relationship Id="rId318" Type="http://schemas.openxmlformats.org/officeDocument/2006/relationships/hyperlink" Target="https://twitter.com/#!/varekwolf/status/1078887765213773824" TargetMode="External" /><Relationship Id="rId319" Type="http://schemas.openxmlformats.org/officeDocument/2006/relationships/hyperlink" Target="https://twitter.com/#!/varekwolf/status/1078887765213773824" TargetMode="External" /><Relationship Id="rId320" Type="http://schemas.openxmlformats.org/officeDocument/2006/relationships/hyperlink" Target="https://twitter.com/#!/varekwolf/status/1080713434541379584" TargetMode="External" /><Relationship Id="rId321" Type="http://schemas.openxmlformats.org/officeDocument/2006/relationships/hyperlink" Target="https://twitter.com/#!/bluehasia/status/1076466237239115776" TargetMode="External" /><Relationship Id="rId322" Type="http://schemas.openxmlformats.org/officeDocument/2006/relationships/hyperlink" Target="https://twitter.com/#!/bluehasia/status/1076556829608550402" TargetMode="External" /><Relationship Id="rId323" Type="http://schemas.openxmlformats.org/officeDocument/2006/relationships/hyperlink" Target="https://twitter.com/#!/bluehasia/status/1077191042628288512" TargetMode="External" /><Relationship Id="rId324" Type="http://schemas.openxmlformats.org/officeDocument/2006/relationships/hyperlink" Target="https://twitter.com/#!/bluehasia/status/1077281623501144064" TargetMode="External" /><Relationship Id="rId325" Type="http://schemas.openxmlformats.org/officeDocument/2006/relationships/hyperlink" Target="https://twitter.com/#!/bluehasia/status/1077643998951542790" TargetMode="External" /><Relationship Id="rId326" Type="http://schemas.openxmlformats.org/officeDocument/2006/relationships/hyperlink" Target="https://twitter.com/#!/bluehasia/status/1077915781952876544" TargetMode="External" /><Relationship Id="rId327" Type="http://schemas.openxmlformats.org/officeDocument/2006/relationships/hyperlink" Target="https://twitter.com/#!/bluehasia/status/1078096977542463488" TargetMode="External" /><Relationship Id="rId328" Type="http://schemas.openxmlformats.org/officeDocument/2006/relationships/hyperlink" Target="https://twitter.com/#!/bluehasia/status/1078368766403194881" TargetMode="External" /><Relationship Id="rId329" Type="http://schemas.openxmlformats.org/officeDocument/2006/relationships/hyperlink" Target="https://twitter.com/#!/bluehasia/status/1079546520528138241" TargetMode="External" /><Relationship Id="rId330" Type="http://schemas.openxmlformats.org/officeDocument/2006/relationships/hyperlink" Target="https://twitter.com/#!/bluehasia/status/1079727707854983168" TargetMode="External" /><Relationship Id="rId331" Type="http://schemas.openxmlformats.org/officeDocument/2006/relationships/hyperlink" Target="https://twitter.com/#!/bluehasia/status/1080180692137459712" TargetMode="External" /><Relationship Id="rId332" Type="http://schemas.openxmlformats.org/officeDocument/2006/relationships/hyperlink" Target="https://twitter.com/#!/bluehasia/status/1080814904980979713" TargetMode="External" /><Relationship Id="rId333" Type="http://schemas.openxmlformats.org/officeDocument/2006/relationships/hyperlink" Target="https://twitter.com/#!/bluehasia/status/1080905495769157633" TargetMode="External" /><Relationship Id="rId334" Type="http://schemas.openxmlformats.org/officeDocument/2006/relationships/hyperlink" Target="https://twitter.com/#!/jwypwem4gq9iyza/status/1080933633576251392" TargetMode="External" /><Relationship Id="rId335" Type="http://schemas.openxmlformats.org/officeDocument/2006/relationships/hyperlink" Target="https://twitter.com/#!/aimrei/status/1080954195958743042" TargetMode="External" /><Relationship Id="rId336" Type="http://schemas.openxmlformats.org/officeDocument/2006/relationships/hyperlink" Target="https://twitter.com/#!/demetriustrader/status/1075858682645282822" TargetMode="External" /><Relationship Id="rId337" Type="http://schemas.openxmlformats.org/officeDocument/2006/relationships/hyperlink" Target="https://twitter.com/#!/demetriustrader/status/1080932145227542530" TargetMode="External" /><Relationship Id="rId338" Type="http://schemas.openxmlformats.org/officeDocument/2006/relationships/hyperlink" Target="https://twitter.com/#!/jgzero97/status/1076073017363611650" TargetMode="External" /><Relationship Id="rId339" Type="http://schemas.openxmlformats.org/officeDocument/2006/relationships/hyperlink" Target="https://twitter.com/#!/jgzero97/status/1080984262453747712" TargetMode="External" /><Relationship Id="rId340" Type="http://schemas.openxmlformats.org/officeDocument/2006/relationships/comments" Target="../comments1.xml" /><Relationship Id="rId341" Type="http://schemas.openxmlformats.org/officeDocument/2006/relationships/vmlDrawing" Target="../drawings/vmlDrawing1.vml" /><Relationship Id="rId342" Type="http://schemas.openxmlformats.org/officeDocument/2006/relationships/table" Target="../tables/table1.xml" /><Relationship Id="rId3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79315" TargetMode="External" /><Relationship Id="rId2" Type="http://schemas.openxmlformats.org/officeDocument/2006/relationships/hyperlink" Target="https://iiot-world.com/predictive-maintenance/machinemetrics-announces-11-3-million-series-a-funding-round/" TargetMode="External" /><Relationship Id="rId3" Type="http://schemas.openxmlformats.org/officeDocument/2006/relationships/hyperlink" Target="http://softclouds.com/blogs/The-Gold-Rush-Predictive-Analytics-in-CRM-blog-26.html?utm_content=81698367&amp;utm_medium=social&amp;utm_source=twitter&amp;hss_channel=tw-328329853" TargetMode="External" /><Relationship Id="rId4" Type="http://schemas.openxmlformats.org/officeDocument/2006/relationships/hyperlink" Target="https://bluehasia.smugmug.com/Fursuiters/FUR-CONS/PawCon/2018/On-the-Prowl/" TargetMode="External" /><Relationship Id="rId5" Type="http://schemas.openxmlformats.org/officeDocument/2006/relationships/hyperlink" Target="https://nodexlgraphgallery.org/Pages/Graph.aspx?graphID=179315" TargetMode="External" /><Relationship Id="rId6" Type="http://schemas.openxmlformats.org/officeDocument/2006/relationships/hyperlink" Target="https://nodexlgraphgallery.org/Pages/Graph.aspx?graphID=179936" TargetMode="External" /><Relationship Id="rId7" Type="http://schemas.openxmlformats.org/officeDocument/2006/relationships/hyperlink" Target="https://agilience.com/en/pawcon" TargetMode="External" /><Relationship Id="rId8" Type="http://schemas.openxmlformats.org/officeDocument/2006/relationships/hyperlink" Target="https://agilience.com/en/pawcon" TargetMode="External" /><Relationship Id="rId9" Type="http://schemas.openxmlformats.org/officeDocument/2006/relationships/hyperlink" Target="https://agilience.com/en/document/ene8ffe74a7b522d95bcaf2490fc7b86fed94f1e8f" TargetMode="External" /><Relationship Id="rId10" Type="http://schemas.openxmlformats.org/officeDocument/2006/relationships/hyperlink" Target="https://pbs.twimg.com/media/DuJRkaTWoAAH96l.jpg" TargetMode="External" /><Relationship Id="rId11" Type="http://schemas.openxmlformats.org/officeDocument/2006/relationships/hyperlink" Target="https://pbs.twimg.com/media/DvKpiIrWoAAuaxL.jpg" TargetMode="External" /><Relationship Id="rId12" Type="http://schemas.openxmlformats.org/officeDocument/2006/relationships/hyperlink" Target="https://pbs.twimg.com/media/DpAYNc6W4AAHrHH.jpg" TargetMode="External" /><Relationship Id="rId13" Type="http://schemas.openxmlformats.org/officeDocument/2006/relationships/hyperlink" Target="https://pbs.twimg.com/media/Dve1aktVYAADvYZ.jpg" TargetMode="External" /><Relationship Id="rId14" Type="http://schemas.openxmlformats.org/officeDocument/2006/relationships/hyperlink" Target="https://pbs.twimg.com/media/DpAYNc6W4AAHrHH.jpg" TargetMode="External" /><Relationship Id="rId15" Type="http://schemas.openxmlformats.org/officeDocument/2006/relationships/hyperlink" Target="https://pbs.twimg.com/media/DpAYNc6W4AAHrHH.jpg" TargetMode="External" /><Relationship Id="rId16" Type="http://schemas.openxmlformats.org/officeDocument/2006/relationships/hyperlink" Target="https://pbs.twimg.com/media/Dq-TDxSVYAAH3Js.jpg" TargetMode="External" /><Relationship Id="rId17" Type="http://schemas.openxmlformats.org/officeDocument/2006/relationships/hyperlink" Target="https://pbs.twimg.com/media/Dq-TDxSVYAAH3Js.jpg" TargetMode="External" /><Relationship Id="rId18" Type="http://schemas.openxmlformats.org/officeDocument/2006/relationships/hyperlink" Target="https://pbs.twimg.com/media/Dvic1asUYAIbD5i.jpg" TargetMode="External" /><Relationship Id="rId19" Type="http://schemas.openxmlformats.org/officeDocument/2006/relationships/hyperlink" Target="https://pbs.twimg.com/media/DvjyJafVAAA6zP3.jpg" TargetMode="External" /><Relationship Id="rId20" Type="http://schemas.openxmlformats.org/officeDocument/2006/relationships/hyperlink" Target="https://pbs.twimg.com/media/DvBgVcHX0AIomAn.jpg" TargetMode="External" /><Relationship Id="rId21" Type="http://schemas.openxmlformats.org/officeDocument/2006/relationships/hyperlink" Target="https://pbs.twimg.com/media/DvCyuq2WkAE8ZLp.jpg" TargetMode="External" /><Relationship Id="rId22" Type="http://schemas.openxmlformats.org/officeDocument/2006/relationships/hyperlink" Target="https://pbs.twimg.com/media/DvLziroXQAAFqSO.jpg" TargetMode="External" /><Relationship Id="rId23" Type="http://schemas.openxmlformats.org/officeDocument/2006/relationships/hyperlink" Target="https://pbs.twimg.com/media/DvNF7NHXQAIXxFf.jpg" TargetMode="External" /><Relationship Id="rId24" Type="http://schemas.openxmlformats.org/officeDocument/2006/relationships/hyperlink" Target="https://pbs.twimg.com/media/DvSPgSbWsAE4Vcg.jpg" TargetMode="External" /><Relationship Id="rId25" Type="http://schemas.openxmlformats.org/officeDocument/2006/relationships/hyperlink" Target="https://pbs.twimg.com/media/DvWGsGkWwAAXYga.jpg" TargetMode="External" /><Relationship Id="rId26" Type="http://schemas.openxmlformats.org/officeDocument/2006/relationships/hyperlink" Target="https://pbs.twimg.com/media/DvYrfEtX0AAasfu.jpg" TargetMode="External" /><Relationship Id="rId27" Type="http://schemas.openxmlformats.org/officeDocument/2006/relationships/hyperlink" Target="https://pbs.twimg.com/media/DvcirOkX4AAOBdS.jpg" TargetMode="External" /><Relationship Id="rId28" Type="http://schemas.openxmlformats.org/officeDocument/2006/relationships/hyperlink" Target="https://pbs.twimg.com/media/DvtR1hKX4AA67sY.jpg" TargetMode="External" /><Relationship Id="rId29" Type="http://schemas.openxmlformats.org/officeDocument/2006/relationships/hyperlink" Target="https://pbs.twimg.com/media/Dvv2oFKXgAAb9cd.jpg" TargetMode="External" /><Relationship Id="rId30" Type="http://schemas.openxmlformats.org/officeDocument/2006/relationships/hyperlink" Target="https://pbs.twimg.com/media/Dv2SnS-XcAE40Rr.jpg" TargetMode="External" /><Relationship Id="rId31" Type="http://schemas.openxmlformats.org/officeDocument/2006/relationships/hyperlink" Target="https://pbs.twimg.com/media/Dv_TbQzX4AEcMT1.jpg" TargetMode="External" /><Relationship Id="rId32" Type="http://schemas.openxmlformats.org/officeDocument/2006/relationships/hyperlink" Target="https://pbs.twimg.com/media/DwAl0YrWwAA2R9q.jpg" TargetMode="External" /><Relationship Id="rId33" Type="http://schemas.openxmlformats.org/officeDocument/2006/relationships/hyperlink" Target="https://pbs.twimg.com/media/DwA-Dh5WoAQEnuO.jpg" TargetMode="External" /><Relationship Id="rId34" Type="http://schemas.openxmlformats.org/officeDocument/2006/relationships/hyperlink" Target="https://pbs.twimg.com/media/DwA-Dh5WoAQEnuO.jpg" TargetMode="External" /><Relationship Id="rId35" Type="http://schemas.openxmlformats.org/officeDocument/2006/relationships/hyperlink" Target="https://pbs.twimg.com/media/Du43xM2WoAIdjZ2.jpg" TargetMode="External" /><Relationship Id="rId36" Type="http://schemas.openxmlformats.org/officeDocument/2006/relationships/hyperlink" Target="https://pbs.twimg.com/media/DwA-Dh5WoAQEnuO.jpg" TargetMode="External" /><Relationship Id="rId37" Type="http://schemas.openxmlformats.org/officeDocument/2006/relationships/hyperlink" Target="https://pbs.twimg.com/media/DwA-Dh5WoAQEnuO.jpg" TargetMode="External" /><Relationship Id="rId38" Type="http://schemas.openxmlformats.org/officeDocument/2006/relationships/hyperlink" Target="http://pbs.twimg.com/profile_images/915398058300583937/HNwaosY8_normal.jpg" TargetMode="External" /><Relationship Id="rId39" Type="http://schemas.openxmlformats.org/officeDocument/2006/relationships/hyperlink" Target="https://pbs.twimg.com/media/DuJRkaTWoAAH96l.jpg" TargetMode="External" /><Relationship Id="rId40" Type="http://schemas.openxmlformats.org/officeDocument/2006/relationships/hyperlink" Target="https://pbs.twimg.com/media/DvKpiIrWoAAuaxL.jpg" TargetMode="External" /><Relationship Id="rId41" Type="http://schemas.openxmlformats.org/officeDocument/2006/relationships/hyperlink" Target="https://pbs.twimg.com/media/DpAYNc6W4AAHrHH.jpg" TargetMode="External" /><Relationship Id="rId42" Type="http://schemas.openxmlformats.org/officeDocument/2006/relationships/hyperlink" Target="http://pbs.twimg.com/profile_images/1075794990989697024/ksZcqCJM_normal.jpg" TargetMode="External" /><Relationship Id="rId43" Type="http://schemas.openxmlformats.org/officeDocument/2006/relationships/hyperlink" Target="https://pbs.twimg.com/media/Dve1aktVYAADvYZ.jpg" TargetMode="External" /><Relationship Id="rId44" Type="http://schemas.openxmlformats.org/officeDocument/2006/relationships/hyperlink" Target="http://pbs.twimg.com/profile_images/1065183971426910210/nc7s66_K_normal.jpg" TargetMode="External" /><Relationship Id="rId45" Type="http://schemas.openxmlformats.org/officeDocument/2006/relationships/hyperlink" Target="http://pbs.twimg.com/profile_images/1015533282190954496/DKnf_UER_normal.jpg" TargetMode="External" /><Relationship Id="rId46" Type="http://schemas.openxmlformats.org/officeDocument/2006/relationships/hyperlink" Target="http://pbs.twimg.com/profile_images/3119586210/ff4195e1c0928e70cda72490a3609dff_normal.jpeg" TargetMode="External" /><Relationship Id="rId47" Type="http://schemas.openxmlformats.org/officeDocument/2006/relationships/hyperlink" Target="http://pbs.twimg.com/profile_images/1059982452192464896/grQJ-2Ts_normal.jpg" TargetMode="External" /><Relationship Id="rId48" Type="http://schemas.openxmlformats.org/officeDocument/2006/relationships/hyperlink" Target="http://pbs.twimg.com/profile_images/1043343577567256577/Dxp6tgq0_normal.jpg" TargetMode="External" /><Relationship Id="rId49" Type="http://schemas.openxmlformats.org/officeDocument/2006/relationships/hyperlink" Target="https://pbs.twimg.com/media/DpAYNc6W4AAHrHH.jpg" TargetMode="External" /><Relationship Id="rId50" Type="http://schemas.openxmlformats.org/officeDocument/2006/relationships/hyperlink" Target="https://pbs.twimg.com/media/DpAYNc6W4AAHrHH.jpg" TargetMode="External" /><Relationship Id="rId51" Type="http://schemas.openxmlformats.org/officeDocument/2006/relationships/hyperlink" Target="https://pbs.twimg.com/media/Dq-TDxSVYAAH3Js.jpg" TargetMode="External" /><Relationship Id="rId52" Type="http://schemas.openxmlformats.org/officeDocument/2006/relationships/hyperlink" Target="https://pbs.twimg.com/media/Dq-TDxSVYAAH3Js.jpg" TargetMode="External" /><Relationship Id="rId53" Type="http://schemas.openxmlformats.org/officeDocument/2006/relationships/hyperlink" Target="http://pbs.twimg.com/profile_images/1059565049554104321/5NtoTjFV_normal.jpg" TargetMode="External" /><Relationship Id="rId54" Type="http://schemas.openxmlformats.org/officeDocument/2006/relationships/hyperlink" Target="http://pbs.twimg.com/profile_images/1078407523860807680/_Hcv-1bg_normal.jpg" TargetMode="External" /><Relationship Id="rId55" Type="http://schemas.openxmlformats.org/officeDocument/2006/relationships/hyperlink" Target="http://pbs.twimg.com/profile_images/1067668013984309248/pkIpI5Ek_normal.jpg" TargetMode="External" /><Relationship Id="rId56" Type="http://schemas.openxmlformats.org/officeDocument/2006/relationships/hyperlink" Target="http://pbs.twimg.com/profile_images/994675012211695616/htB0SZdr_normal.jpg" TargetMode="External" /><Relationship Id="rId57" Type="http://schemas.openxmlformats.org/officeDocument/2006/relationships/hyperlink" Target="http://pbs.twimg.com/profile_images/1078861744208961537/INqPPNy5_normal.jpg" TargetMode="External" /><Relationship Id="rId58" Type="http://schemas.openxmlformats.org/officeDocument/2006/relationships/hyperlink" Target="http://pbs.twimg.com/profile_images/934930954115735552/DQrblUBw_normal.jpg" TargetMode="External" /><Relationship Id="rId59" Type="http://schemas.openxmlformats.org/officeDocument/2006/relationships/hyperlink" Target="https://pbs.twimg.com/media/Dvic1asUYAIbD5i.jpg" TargetMode="External" /><Relationship Id="rId60" Type="http://schemas.openxmlformats.org/officeDocument/2006/relationships/hyperlink" Target="http://pbs.twimg.com/profile_images/1043581382780313600/vcSGfTH5_normal.jpg" TargetMode="External" /><Relationship Id="rId61" Type="http://schemas.openxmlformats.org/officeDocument/2006/relationships/hyperlink" Target="http://pbs.twimg.com/profile_images/1041532107250528256/AX1loGtR_normal.jpg" TargetMode="External" /><Relationship Id="rId62" Type="http://schemas.openxmlformats.org/officeDocument/2006/relationships/hyperlink" Target="http://pbs.twimg.com/profile_images/1043581382780313600/vcSGfTH5_normal.jpg" TargetMode="External" /><Relationship Id="rId63" Type="http://schemas.openxmlformats.org/officeDocument/2006/relationships/hyperlink" Target="http://pbs.twimg.com/profile_images/733133245903032320/JbLlgCpD_normal.jpg" TargetMode="External" /><Relationship Id="rId64" Type="http://schemas.openxmlformats.org/officeDocument/2006/relationships/hyperlink" Target="http://pbs.twimg.com/profile_images/1074207697703075842/lTzqKoun_normal.jpg" TargetMode="External" /><Relationship Id="rId65" Type="http://schemas.openxmlformats.org/officeDocument/2006/relationships/hyperlink" Target="http://pbs.twimg.com/profile_images/928683505944379392/eTWtFyCX_normal.jpg" TargetMode="External" /><Relationship Id="rId66" Type="http://schemas.openxmlformats.org/officeDocument/2006/relationships/hyperlink" Target="http://pbs.twimg.com/profile_images/985495411564695552/i90ppaeE_normal.jpg" TargetMode="External" /><Relationship Id="rId67" Type="http://schemas.openxmlformats.org/officeDocument/2006/relationships/hyperlink" Target="http://pbs.twimg.com/profile_images/985495411564695552/i90ppaeE_normal.jpg" TargetMode="External" /><Relationship Id="rId68" Type="http://schemas.openxmlformats.org/officeDocument/2006/relationships/hyperlink" Target="http://pbs.twimg.com/profile_images/985495411564695552/i90ppaeE_normal.jpg" TargetMode="External" /><Relationship Id="rId69" Type="http://schemas.openxmlformats.org/officeDocument/2006/relationships/hyperlink" Target="http://pbs.twimg.com/profile_images/985495411564695552/i90ppaeE_normal.jpg" TargetMode="External" /><Relationship Id="rId70" Type="http://schemas.openxmlformats.org/officeDocument/2006/relationships/hyperlink" Target="http://pbs.twimg.com/profile_images/985495411564695552/i90ppaeE_normal.jpg" TargetMode="External" /><Relationship Id="rId71" Type="http://schemas.openxmlformats.org/officeDocument/2006/relationships/hyperlink" Target="http://pbs.twimg.com/profile_images/1072360333854081024/c5KDunM6_normal.jpg" TargetMode="External" /><Relationship Id="rId72" Type="http://schemas.openxmlformats.org/officeDocument/2006/relationships/hyperlink" Target="https://pbs.twimg.com/media/DvjyJafVAAA6zP3.jpg" TargetMode="External" /><Relationship Id="rId73" Type="http://schemas.openxmlformats.org/officeDocument/2006/relationships/hyperlink" Target="http://pbs.twimg.com/profile_images/1072360333854081024/c5KDunM6_normal.jpg" TargetMode="External" /><Relationship Id="rId74" Type="http://schemas.openxmlformats.org/officeDocument/2006/relationships/hyperlink" Target="http://pbs.twimg.com/profile_images/1072360333854081024/c5KDunM6_normal.jpg" TargetMode="External" /><Relationship Id="rId75" Type="http://schemas.openxmlformats.org/officeDocument/2006/relationships/hyperlink" Target="https://pbs.twimg.com/media/DvBgVcHX0AIomAn.jpg" TargetMode="External" /><Relationship Id="rId76" Type="http://schemas.openxmlformats.org/officeDocument/2006/relationships/hyperlink" Target="https://pbs.twimg.com/media/DvCyuq2WkAE8ZLp.jpg" TargetMode="External" /><Relationship Id="rId77" Type="http://schemas.openxmlformats.org/officeDocument/2006/relationships/hyperlink" Target="https://pbs.twimg.com/media/DvLziroXQAAFqSO.jpg" TargetMode="External" /><Relationship Id="rId78" Type="http://schemas.openxmlformats.org/officeDocument/2006/relationships/hyperlink" Target="https://pbs.twimg.com/media/DvNF7NHXQAIXxFf.jpg" TargetMode="External" /><Relationship Id="rId79" Type="http://schemas.openxmlformats.org/officeDocument/2006/relationships/hyperlink" Target="https://pbs.twimg.com/media/DvSPgSbWsAE4Vcg.jpg" TargetMode="External" /><Relationship Id="rId80" Type="http://schemas.openxmlformats.org/officeDocument/2006/relationships/hyperlink" Target="https://pbs.twimg.com/media/DvWGsGkWwAAXYga.jpg" TargetMode="External" /><Relationship Id="rId81" Type="http://schemas.openxmlformats.org/officeDocument/2006/relationships/hyperlink" Target="https://pbs.twimg.com/media/DvYrfEtX0AAasfu.jpg" TargetMode="External" /><Relationship Id="rId82" Type="http://schemas.openxmlformats.org/officeDocument/2006/relationships/hyperlink" Target="https://pbs.twimg.com/media/DvcirOkX4AAOBdS.jpg" TargetMode="External" /><Relationship Id="rId83" Type="http://schemas.openxmlformats.org/officeDocument/2006/relationships/hyperlink" Target="https://pbs.twimg.com/media/DvtR1hKX4AA67sY.jpg" TargetMode="External" /><Relationship Id="rId84" Type="http://schemas.openxmlformats.org/officeDocument/2006/relationships/hyperlink" Target="https://pbs.twimg.com/media/Dvv2oFKXgAAb9cd.jpg" TargetMode="External" /><Relationship Id="rId85" Type="http://schemas.openxmlformats.org/officeDocument/2006/relationships/hyperlink" Target="https://pbs.twimg.com/media/Dv2SnS-XcAE40Rr.jpg" TargetMode="External" /><Relationship Id="rId86" Type="http://schemas.openxmlformats.org/officeDocument/2006/relationships/hyperlink" Target="https://pbs.twimg.com/media/Dv_TbQzX4AEcMT1.jpg" TargetMode="External" /><Relationship Id="rId87" Type="http://schemas.openxmlformats.org/officeDocument/2006/relationships/hyperlink" Target="https://pbs.twimg.com/media/DwAl0YrWwAA2R9q.jpg" TargetMode="External" /><Relationship Id="rId88" Type="http://schemas.openxmlformats.org/officeDocument/2006/relationships/hyperlink" Target="https://pbs.twimg.com/media/DwA-Dh5WoAQEnuO.jpg" TargetMode="External" /><Relationship Id="rId89" Type="http://schemas.openxmlformats.org/officeDocument/2006/relationships/hyperlink" Target="https://pbs.twimg.com/media/DwA-Dh5WoAQEnuO.jpg" TargetMode="External" /><Relationship Id="rId90" Type="http://schemas.openxmlformats.org/officeDocument/2006/relationships/hyperlink" Target="https://pbs.twimg.com/media/Du43xM2WoAIdjZ2.jpg" TargetMode="External" /><Relationship Id="rId91" Type="http://schemas.openxmlformats.org/officeDocument/2006/relationships/hyperlink" Target="https://pbs.twimg.com/media/DwA-Dh5WoAQEnuO.jpg" TargetMode="External" /><Relationship Id="rId92" Type="http://schemas.openxmlformats.org/officeDocument/2006/relationships/hyperlink" Target="http://pbs.twimg.com/profile_images/1078014471891750912/1dxk3iL4_normal.jpg" TargetMode="External" /><Relationship Id="rId93" Type="http://schemas.openxmlformats.org/officeDocument/2006/relationships/hyperlink" Target="https://pbs.twimg.com/media/DwA-Dh5WoAQEnuO.jpg" TargetMode="External" /><Relationship Id="rId94" Type="http://schemas.openxmlformats.org/officeDocument/2006/relationships/hyperlink" Target="https://twitter.com/#!/newsneus/status/1076176800773038080" TargetMode="External" /><Relationship Id="rId95" Type="http://schemas.openxmlformats.org/officeDocument/2006/relationships/hyperlink" Target="https://twitter.com/#!/hugodevotion/status/1076523077511589888" TargetMode="External" /><Relationship Id="rId96" Type="http://schemas.openxmlformats.org/officeDocument/2006/relationships/hyperlink" Target="https://twitter.com/#!/balaji_sandiego/status/1077109666755330049" TargetMode="External" /><Relationship Id="rId97" Type="http://schemas.openxmlformats.org/officeDocument/2006/relationships/hyperlink" Target="https://twitter.com/#!/bdsharmas/status/1077392554998546432" TargetMode="External" /><Relationship Id="rId98" Type="http://schemas.openxmlformats.org/officeDocument/2006/relationships/hyperlink" Target="https://twitter.com/#!/lynxsalem/status/1077671414600151040" TargetMode="External" /><Relationship Id="rId99" Type="http://schemas.openxmlformats.org/officeDocument/2006/relationships/hyperlink" Target="https://twitter.com/#!/notmilesevans/status/1078530110611955713" TargetMode="External" /><Relationship Id="rId100" Type="http://schemas.openxmlformats.org/officeDocument/2006/relationships/hyperlink" Target="https://twitter.com/#!/mohammdyousef2/status/1078622195641999361" TargetMode="External" /><Relationship Id="rId101" Type="http://schemas.openxmlformats.org/officeDocument/2006/relationships/hyperlink" Target="https://twitter.com/#!/manedcalico/status/1078786265724710918" TargetMode="External" /><Relationship Id="rId102" Type="http://schemas.openxmlformats.org/officeDocument/2006/relationships/hyperlink" Target="https://twitter.com/#!/zarafagiraffe/status/1078787346269655041" TargetMode="External" /><Relationship Id="rId103" Type="http://schemas.openxmlformats.org/officeDocument/2006/relationships/hyperlink" Target="https://twitter.com/#!/lutofisk/status/1078881115773972480" TargetMode="External" /><Relationship Id="rId104" Type="http://schemas.openxmlformats.org/officeDocument/2006/relationships/hyperlink" Target="https://twitter.com/#!/wxkiel/status/1078974336910864385" TargetMode="External" /><Relationship Id="rId105" Type="http://schemas.openxmlformats.org/officeDocument/2006/relationships/hyperlink" Target="https://twitter.com/#!/marketingbi/status/1049367218113404929" TargetMode="External" /><Relationship Id="rId106" Type="http://schemas.openxmlformats.org/officeDocument/2006/relationships/hyperlink" Target="https://twitter.com/#!/hannaraptor/status/1079038795478007808" TargetMode="External" /><Relationship Id="rId107" Type="http://schemas.openxmlformats.org/officeDocument/2006/relationships/hyperlink" Target="https://twitter.com/#!/lemonbrat/status/1076316125972058117" TargetMode="External" /><Relationship Id="rId108" Type="http://schemas.openxmlformats.org/officeDocument/2006/relationships/hyperlink" Target="https://twitter.com/#!/spikyhalcyon/status/1058226136826540033" TargetMode="External" /><Relationship Id="rId109" Type="http://schemas.openxmlformats.org/officeDocument/2006/relationships/hyperlink" Target="https://twitter.com/#!/spikyhalcyon/status/1079054471672475648" TargetMode="External" /><Relationship Id="rId110" Type="http://schemas.openxmlformats.org/officeDocument/2006/relationships/hyperlink" Target="https://twitter.com/#!/steventigeron/status/1079074555094659072" TargetMode="External" /><Relationship Id="rId111" Type="http://schemas.openxmlformats.org/officeDocument/2006/relationships/hyperlink" Target="https://twitter.com/#!/morrowuff/status/1079078707967406080" TargetMode="External" /><Relationship Id="rId112" Type="http://schemas.openxmlformats.org/officeDocument/2006/relationships/hyperlink" Target="https://twitter.com/#!/omega_kiba/status/1079088326819213312" TargetMode="External" /><Relationship Id="rId113" Type="http://schemas.openxmlformats.org/officeDocument/2006/relationships/hyperlink" Target="https://twitter.com/#!/samthemoose101/status/1079102053354397696" TargetMode="External" /><Relationship Id="rId114" Type="http://schemas.openxmlformats.org/officeDocument/2006/relationships/hyperlink" Target="https://twitter.com/#!/regtaf/status/1078813524510547970" TargetMode="External" /><Relationship Id="rId115" Type="http://schemas.openxmlformats.org/officeDocument/2006/relationships/hyperlink" Target="https://twitter.com/#!/quinnton117/status/1078785993086447618" TargetMode="External" /><Relationship Id="rId116" Type="http://schemas.openxmlformats.org/officeDocument/2006/relationships/hyperlink" Target="https://twitter.com/#!/banditraccoon1/status/1079206244156489728" TargetMode="External" /><Relationship Id="rId117" Type="http://schemas.openxmlformats.org/officeDocument/2006/relationships/hyperlink" Target="https://twitter.com/#!/quinnton117/status/1079087702987792384" TargetMode="External" /><Relationship Id="rId118" Type="http://schemas.openxmlformats.org/officeDocument/2006/relationships/hyperlink" Target="https://twitter.com/#!/banditraccoon1/status/1078880237146914816" TargetMode="External" /><Relationship Id="rId119" Type="http://schemas.openxmlformats.org/officeDocument/2006/relationships/hyperlink" Target="https://twitter.com/#!/doubleofoxx/status/1079489855069908992" TargetMode="External" /><Relationship Id="rId120" Type="http://schemas.openxmlformats.org/officeDocument/2006/relationships/hyperlink" Target="https://twitter.com/#!/sourpatch2016/status/1079583948072611841" TargetMode="External" /><Relationship Id="rId121" Type="http://schemas.openxmlformats.org/officeDocument/2006/relationships/hyperlink" Target="https://twitter.com/#!/303snowwolf/status/1080203745122648064" TargetMode="External" /><Relationship Id="rId122" Type="http://schemas.openxmlformats.org/officeDocument/2006/relationships/hyperlink" Target="https://twitter.com/#!/fmfrancoise/status/1076176270369656837" TargetMode="External" /><Relationship Id="rId123" Type="http://schemas.openxmlformats.org/officeDocument/2006/relationships/hyperlink" Target="https://twitter.com/#!/fmfrancoise/status/1078647125876064257" TargetMode="External" /><Relationship Id="rId124" Type="http://schemas.openxmlformats.org/officeDocument/2006/relationships/hyperlink" Target="https://twitter.com/#!/fmfrancoise/status/1078566374329454592" TargetMode="External" /><Relationship Id="rId125" Type="http://schemas.openxmlformats.org/officeDocument/2006/relationships/hyperlink" Target="https://twitter.com/#!/fmfrancoise/status/1080397876818268160" TargetMode="External" /><Relationship Id="rId126" Type="http://schemas.openxmlformats.org/officeDocument/2006/relationships/hyperlink" Target="https://twitter.com/#!/fmfrancoise/status/1078566628667912192" TargetMode="External" /><Relationship Id="rId127" Type="http://schemas.openxmlformats.org/officeDocument/2006/relationships/hyperlink" Target="https://twitter.com/#!/varekwolf/status/1078195039811952640" TargetMode="External" /><Relationship Id="rId128" Type="http://schemas.openxmlformats.org/officeDocument/2006/relationships/hyperlink" Target="https://twitter.com/#!/regtaf/status/1078880170579132417" TargetMode="External" /><Relationship Id="rId129" Type="http://schemas.openxmlformats.org/officeDocument/2006/relationships/hyperlink" Target="https://twitter.com/#!/varekwolf/status/1078887765213773824" TargetMode="External" /><Relationship Id="rId130" Type="http://schemas.openxmlformats.org/officeDocument/2006/relationships/hyperlink" Target="https://twitter.com/#!/varekwolf/status/1080713434541379584" TargetMode="External" /><Relationship Id="rId131" Type="http://schemas.openxmlformats.org/officeDocument/2006/relationships/hyperlink" Target="https://twitter.com/#!/bluehasia/status/1076466237239115776" TargetMode="External" /><Relationship Id="rId132" Type="http://schemas.openxmlformats.org/officeDocument/2006/relationships/hyperlink" Target="https://twitter.com/#!/bluehasia/status/1076556829608550402" TargetMode="External" /><Relationship Id="rId133" Type="http://schemas.openxmlformats.org/officeDocument/2006/relationships/hyperlink" Target="https://twitter.com/#!/bluehasia/status/1077191042628288512" TargetMode="External" /><Relationship Id="rId134" Type="http://schemas.openxmlformats.org/officeDocument/2006/relationships/hyperlink" Target="https://twitter.com/#!/bluehasia/status/1077281623501144064" TargetMode="External" /><Relationship Id="rId135" Type="http://schemas.openxmlformats.org/officeDocument/2006/relationships/hyperlink" Target="https://twitter.com/#!/bluehasia/status/1077643998951542790" TargetMode="External" /><Relationship Id="rId136" Type="http://schemas.openxmlformats.org/officeDocument/2006/relationships/hyperlink" Target="https://twitter.com/#!/bluehasia/status/1077915781952876544" TargetMode="External" /><Relationship Id="rId137" Type="http://schemas.openxmlformats.org/officeDocument/2006/relationships/hyperlink" Target="https://twitter.com/#!/bluehasia/status/1078096977542463488" TargetMode="External" /><Relationship Id="rId138" Type="http://schemas.openxmlformats.org/officeDocument/2006/relationships/hyperlink" Target="https://twitter.com/#!/bluehasia/status/1078368766403194881" TargetMode="External" /><Relationship Id="rId139" Type="http://schemas.openxmlformats.org/officeDocument/2006/relationships/hyperlink" Target="https://twitter.com/#!/bluehasia/status/1079546520528138241" TargetMode="External" /><Relationship Id="rId140" Type="http://schemas.openxmlformats.org/officeDocument/2006/relationships/hyperlink" Target="https://twitter.com/#!/bluehasia/status/1079727707854983168" TargetMode="External" /><Relationship Id="rId141" Type="http://schemas.openxmlformats.org/officeDocument/2006/relationships/hyperlink" Target="https://twitter.com/#!/bluehasia/status/1080180692137459712" TargetMode="External" /><Relationship Id="rId142" Type="http://schemas.openxmlformats.org/officeDocument/2006/relationships/hyperlink" Target="https://twitter.com/#!/bluehasia/status/1080814904980979713" TargetMode="External" /><Relationship Id="rId143" Type="http://schemas.openxmlformats.org/officeDocument/2006/relationships/hyperlink" Target="https://twitter.com/#!/bluehasia/status/1080905495769157633" TargetMode="External" /><Relationship Id="rId144" Type="http://schemas.openxmlformats.org/officeDocument/2006/relationships/hyperlink" Target="https://twitter.com/#!/jwypwem4gq9iyza/status/1080933633576251392" TargetMode="External" /><Relationship Id="rId145" Type="http://schemas.openxmlformats.org/officeDocument/2006/relationships/hyperlink" Target="https://twitter.com/#!/aimrei/status/1080954195958743042" TargetMode="External" /><Relationship Id="rId146" Type="http://schemas.openxmlformats.org/officeDocument/2006/relationships/hyperlink" Target="https://twitter.com/#!/demetriustrader/status/1075858682645282822" TargetMode="External" /><Relationship Id="rId147" Type="http://schemas.openxmlformats.org/officeDocument/2006/relationships/hyperlink" Target="https://twitter.com/#!/demetriustrader/status/1080932145227542530" TargetMode="External" /><Relationship Id="rId148" Type="http://schemas.openxmlformats.org/officeDocument/2006/relationships/hyperlink" Target="https://twitter.com/#!/jgzero97/status/1076073017363611650" TargetMode="External" /><Relationship Id="rId149" Type="http://schemas.openxmlformats.org/officeDocument/2006/relationships/hyperlink" Target="https://twitter.com/#!/jgzero97/status/1080984262453747712" TargetMode="External" /><Relationship Id="rId150" Type="http://schemas.openxmlformats.org/officeDocument/2006/relationships/comments" Target="../comments12.xml" /><Relationship Id="rId151" Type="http://schemas.openxmlformats.org/officeDocument/2006/relationships/vmlDrawing" Target="../drawings/vmlDrawing6.vml" /><Relationship Id="rId152" Type="http://schemas.openxmlformats.org/officeDocument/2006/relationships/table" Target="../tables/table22.xml" /><Relationship Id="rId15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ransformationsociety.net/transforming-organizations-how-and-why/" TargetMode="External" /><Relationship Id="rId2" Type="http://schemas.openxmlformats.org/officeDocument/2006/relationships/hyperlink" Target="https://t.co/tYroCZHHQG" TargetMode="External" /><Relationship Id="rId3" Type="http://schemas.openxmlformats.org/officeDocument/2006/relationships/hyperlink" Target="https://www.linkedin.com/in/francoronconi/" TargetMode="External" /><Relationship Id="rId4" Type="http://schemas.openxmlformats.org/officeDocument/2006/relationships/hyperlink" Target="http://industrial-iot.com/" TargetMode="External" /><Relationship Id="rId5" Type="http://schemas.openxmlformats.org/officeDocument/2006/relationships/hyperlink" Target="http://www.ipfconline.fr/" TargetMode="External" /><Relationship Id="rId6" Type="http://schemas.openxmlformats.org/officeDocument/2006/relationships/hyperlink" Target="http://www.wiprodigital.com/" TargetMode="External" /><Relationship Id="rId7" Type="http://schemas.openxmlformats.org/officeDocument/2006/relationships/hyperlink" Target="https://www.linkedin.com/today/author/ronald-van-loon-5411a" TargetMode="External" /><Relationship Id="rId8" Type="http://schemas.openxmlformats.org/officeDocument/2006/relationships/hyperlink" Target="http://7wdata.be/" TargetMode="External" /><Relationship Id="rId9" Type="http://schemas.openxmlformats.org/officeDocument/2006/relationships/hyperlink" Target="http://www.fehradvice.com/ueber_uns/management_team/andreas_staub" TargetMode="External" /><Relationship Id="rId10" Type="http://schemas.openxmlformats.org/officeDocument/2006/relationships/hyperlink" Target="https://t.co/rMYWv5Bglm" TargetMode="External" /><Relationship Id="rId11" Type="http://schemas.openxmlformats.org/officeDocument/2006/relationships/hyperlink" Target="https://t.co/A6gBf8FV4g" TargetMode="External" /><Relationship Id="rId12" Type="http://schemas.openxmlformats.org/officeDocument/2006/relationships/hyperlink" Target="https://www.linkedin.com/in/crudinschi/" TargetMode="External" /><Relationship Id="rId13" Type="http://schemas.openxmlformats.org/officeDocument/2006/relationships/hyperlink" Target="https://t.co/hHT5hqg8IL" TargetMode="External" /><Relationship Id="rId14" Type="http://schemas.openxmlformats.org/officeDocument/2006/relationships/hyperlink" Target="http://t.co/AIqz08jlra" TargetMode="External" /><Relationship Id="rId15" Type="http://schemas.openxmlformats.org/officeDocument/2006/relationships/hyperlink" Target="http://www.crmtrilogix.com/" TargetMode="External" /><Relationship Id="rId16" Type="http://schemas.openxmlformats.org/officeDocument/2006/relationships/hyperlink" Target="http://www.zementis.com/" TargetMode="External" /><Relationship Id="rId17" Type="http://schemas.openxmlformats.org/officeDocument/2006/relationships/hyperlink" Target="https://t.co/d0pyUKLZ5X" TargetMode="External" /><Relationship Id="rId18" Type="http://schemas.openxmlformats.org/officeDocument/2006/relationships/hyperlink" Target="http://www.linkedin.com/in/olgaocon" TargetMode="External" /><Relationship Id="rId19" Type="http://schemas.openxmlformats.org/officeDocument/2006/relationships/hyperlink" Target="http://www.fortuneinfotech.com/" TargetMode="External" /><Relationship Id="rId20" Type="http://schemas.openxmlformats.org/officeDocument/2006/relationships/hyperlink" Target="http://www.stefan-schulte.de.com/" TargetMode="External" /><Relationship Id="rId21" Type="http://schemas.openxmlformats.org/officeDocument/2006/relationships/hyperlink" Target="https://t.co/sR9oPTnZ8H" TargetMode="External" /><Relationship Id="rId22" Type="http://schemas.openxmlformats.org/officeDocument/2006/relationships/hyperlink" Target="https://number1ihobfan.sarahah.com/" TargetMode="External" /><Relationship Id="rId23" Type="http://schemas.openxmlformats.org/officeDocument/2006/relationships/hyperlink" Target="https://t.co/cxnv6Kj9o2" TargetMode="External" /><Relationship Id="rId24" Type="http://schemas.openxmlformats.org/officeDocument/2006/relationships/hyperlink" Target="https://t.co/So3Y7MlEI2" TargetMode="External" /><Relationship Id="rId25" Type="http://schemas.openxmlformats.org/officeDocument/2006/relationships/hyperlink" Target="https://t.co/IS3WFJ94sb" TargetMode="External" /><Relationship Id="rId26" Type="http://schemas.openxmlformats.org/officeDocument/2006/relationships/hyperlink" Target="https://t.co/FM9nyGyYFJ" TargetMode="External" /><Relationship Id="rId27" Type="http://schemas.openxmlformats.org/officeDocument/2006/relationships/hyperlink" Target="https://t.co/baSmeOxUUf" TargetMode="External" /><Relationship Id="rId28" Type="http://schemas.openxmlformats.org/officeDocument/2006/relationships/hyperlink" Target="https://t.co/tSbV9PRL2n" TargetMode="External" /><Relationship Id="rId29" Type="http://schemas.openxmlformats.org/officeDocument/2006/relationships/hyperlink" Target="https://t.co/6LaQFiRtQc" TargetMode="External" /><Relationship Id="rId30" Type="http://schemas.openxmlformats.org/officeDocument/2006/relationships/hyperlink" Target="http://t.co/ixDmgafsPV" TargetMode="External" /><Relationship Id="rId31" Type="http://schemas.openxmlformats.org/officeDocument/2006/relationships/hyperlink" Target="https://t.co/XjROuDA64Q" TargetMode="External" /><Relationship Id="rId32" Type="http://schemas.openxmlformats.org/officeDocument/2006/relationships/hyperlink" Target="http://www.fucking-un.net/" TargetMode="External" /><Relationship Id="rId33" Type="http://schemas.openxmlformats.org/officeDocument/2006/relationships/hyperlink" Target="https://t.co/eoeG93Uhmh" TargetMode="External" /><Relationship Id="rId34" Type="http://schemas.openxmlformats.org/officeDocument/2006/relationships/hyperlink" Target="https://t.co/Glm4ufqqGO" TargetMode="External" /><Relationship Id="rId35" Type="http://schemas.openxmlformats.org/officeDocument/2006/relationships/hyperlink" Target="http://www.furaffinity.net/user/lordtigeron/" TargetMode="External" /><Relationship Id="rId36" Type="http://schemas.openxmlformats.org/officeDocument/2006/relationships/hyperlink" Target="https://t.co/uRiKCpyXzE" TargetMode="External" /><Relationship Id="rId37" Type="http://schemas.openxmlformats.org/officeDocument/2006/relationships/hyperlink" Target="https://t.co/MP4qeF71jV" TargetMode="External" /><Relationship Id="rId38" Type="http://schemas.openxmlformats.org/officeDocument/2006/relationships/hyperlink" Target="https://t.co/LFJOB9azSY" TargetMode="External" /><Relationship Id="rId39" Type="http://schemas.openxmlformats.org/officeDocument/2006/relationships/hyperlink" Target="https://t.co/mQdHQAlpMC" TargetMode="External" /><Relationship Id="rId40" Type="http://schemas.openxmlformats.org/officeDocument/2006/relationships/hyperlink" Target="https://t.co/QRZVV3nbu9" TargetMode="External" /><Relationship Id="rId41" Type="http://schemas.openxmlformats.org/officeDocument/2006/relationships/hyperlink" Target="https://www.linkedin.com/in/francoisemorvan/" TargetMode="External" /><Relationship Id="rId42" Type="http://schemas.openxmlformats.org/officeDocument/2006/relationships/hyperlink" Target="https://t.co/ZbraSytZ1a" TargetMode="External" /><Relationship Id="rId43" Type="http://schemas.openxmlformats.org/officeDocument/2006/relationships/hyperlink" Target="https://t.co/VoAA0buCmB" TargetMode="External" /><Relationship Id="rId44" Type="http://schemas.openxmlformats.org/officeDocument/2006/relationships/hyperlink" Target="http://www.softclouds.com/" TargetMode="External" /><Relationship Id="rId45" Type="http://schemas.openxmlformats.org/officeDocument/2006/relationships/hyperlink" Target="https://t.co/jARkIoJD5v" TargetMode="External" /><Relationship Id="rId46" Type="http://schemas.openxmlformats.org/officeDocument/2006/relationships/hyperlink" Target="https://t.co/nRqXDrcoLH" TargetMode="External" /><Relationship Id="rId47" Type="http://schemas.openxmlformats.org/officeDocument/2006/relationships/hyperlink" Target="https://www.youtube.com/user/shadowulf20" TargetMode="External" /><Relationship Id="rId48" Type="http://schemas.openxmlformats.org/officeDocument/2006/relationships/hyperlink" Target="http://furaffinity.net/user/macethedeer" TargetMode="External" /><Relationship Id="rId49" Type="http://schemas.openxmlformats.org/officeDocument/2006/relationships/hyperlink" Target="https://t.co/KzadQdsGqa" TargetMode="External" /><Relationship Id="rId50" Type="http://schemas.openxmlformats.org/officeDocument/2006/relationships/hyperlink" Target="https://t.co/rJk6npXpnm" TargetMode="External" /><Relationship Id="rId51" Type="http://schemas.openxmlformats.org/officeDocument/2006/relationships/hyperlink" Target="https://pbs.twimg.com/profile_banners/39691553/1543576453" TargetMode="External" /><Relationship Id="rId52" Type="http://schemas.openxmlformats.org/officeDocument/2006/relationships/hyperlink" Target="https://pbs.twimg.com/profile_banners/1409726425/1481716437" TargetMode="External" /><Relationship Id="rId53" Type="http://schemas.openxmlformats.org/officeDocument/2006/relationships/hyperlink" Target="https://pbs.twimg.com/profile_banners/3293012769/1528210224" TargetMode="External" /><Relationship Id="rId54" Type="http://schemas.openxmlformats.org/officeDocument/2006/relationships/hyperlink" Target="https://pbs.twimg.com/profile_banners/705539763349164032/1543420399" TargetMode="External" /><Relationship Id="rId55" Type="http://schemas.openxmlformats.org/officeDocument/2006/relationships/hyperlink" Target="https://pbs.twimg.com/profile_banners/2558633348/1437754023" TargetMode="External" /><Relationship Id="rId56" Type="http://schemas.openxmlformats.org/officeDocument/2006/relationships/hyperlink" Target="https://pbs.twimg.com/profile_banners/555031989/1504691055" TargetMode="External" /><Relationship Id="rId57" Type="http://schemas.openxmlformats.org/officeDocument/2006/relationships/hyperlink" Target="https://pbs.twimg.com/profile_banners/50010864/1537498017" TargetMode="External" /><Relationship Id="rId58" Type="http://schemas.openxmlformats.org/officeDocument/2006/relationships/hyperlink" Target="https://pbs.twimg.com/profile_banners/2485668158/1531930621" TargetMode="External" /><Relationship Id="rId59" Type="http://schemas.openxmlformats.org/officeDocument/2006/relationships/hyperlink" Target="https://pbs.twimg.com/profile_banners/3017688144/1528479533" TargetMode="External" /><Relationship Id="rId60" Type="http://schemas.openxmlformats.org/officeDocument/2006/relationships/hyperlink" Target="https://pbs.twimg.com/profile_banners/328329853/1526583180" TargetMode="External" /><Relationship Id="rId61" Type="http://schemas.openxmlformats.org/officeDocument/2006/relationships/hyperlink" Target="https://pbs.twimg.com/profile_banners/3307263796/1504007192" TargetMode="External" /><Relationship Id="rId62" Type="http://schemas.openxmlformats.org/officeDocument/2006/relationships/hyperlink" Target="https://pbs.twimg.com/profile_banners/3727769303/1447144146" TargetMode="External" /><Relationship Id="rId63" Type="http://schemas.openxmlformats.org/officeDocument/2006/relationships/hyperlink" Target="https://pbs.twimg.com/profile_banners/40168855/1484765582" TargetMode="External" /><Relationship Id="rId64" Type="http://schemas.openxmlformats.org/officeDocument/2006/relationships/hyperlink" Target="https://pbs.twimg.com/profile_banners/1097827056/1476567013" TargetMode="External" /><Relationship Id="rId65" Type="http://schemas.openxmlformats.org/officeDocument/2006/relationships/hyperlink" Target="https://pbs.twimg.com/profile_banners/21444414/1409150689" TargetMode="External" /><Relationship Id="rId66" Type="http://schemas.openxmlformats.org/officeDocument/2006/relationships/hyperlink" Target="https://pbs.twimg.com/profile_banners/73307531/1466792578" TargetMode="External" /><Relationship Id="rId67" Type="http://schemas.openxmlformats.org/officeDocument/2006/relationships/hyperlink" Target="https://pbs.twimg.com/profile_banners/622747190/1539376063" TargetMode="External" /><Relationship Id="rId68" Type="http://schemas.openxmlformats.org/officeDocument/2006/relationships/hyperlink" Target="https://pbs.twimg.com/profile_banners/1041214849701691393/1539850459" TargetMode="External" /><Relationship Id="rId69" Type="http://schemas.openxmlformats.org/officeDocument/2006/relationships/hyperlink" Target="https://pbs.twimg.com/profile_banners/1062524127318282241/1545472488" TargetMode="External" /><Relationship Id="rId70" Type="http://schemas.openxmlformats.org/officeDocument/2006/relationships/hyperlink" Target="https://pbs.twimg.com/profile_banners/1035274977514270721/1545817338" TargetMode="External" /><Relationship Id="rId71" Type="http://schemas.openxmlformats.org/officeDocument/2006/relationships/hyperlink" Target="https://pbs.twimg.com/profile_banners/826756501876375552/1544850684" TargetMode="External" /><Relationship Id="rId72" Type="http://schemas.openxmlformats.org/officeDocument/2006/relationships/hyperlink" Target="https://pbs.twimg.com/profile_banners/2334773442/1519265884" TargetMode="External" /><Relationship Id="rId73" Type="http://schemas.openxmlformats.org/officeDocument/2006/relationships/hyperlink" Target="https://pbs.twimg.com/profile_banners/471451078/1506619118" TargetMode="External" /><Relationship Id="rId74" Type="http://schemas.openxmlformats.org/officeDocument/2006/relationships/hyperlink" Target="https://pbs.twimg.com/profile_banners/474640199/1520895924" TargetMode="External" /><Relationship Id="rId75" Type="http://schemas.openxmlformats.org/officeDocument/2006/relationships/hyperlink" Target="https://pbs.twimg.com/profile_banners/886391049681108992/1531286497" TargetMode="External" /><Relationship Id="rId76" Type="http://schemas.openxmlformats.org/officeDocument/2006/relationships/hyperlink" Target="https://pbs.twimg.com/profile_banners/1885155619/1546060747" TargetMode="External" /><Relationship Id="rId77" Type="http://schemas.openxmlformats.org/officeDocument/2006/relationships/hyperlink" Target="https://pbs.twimg.com/profile_banners/94211711/1533339660" TargetMode="External" /><Relationship Id="rId78" Type="http://schemas.openxmlformats.org/officeDocument/2006/relationships/hyperlink" Target="https://pbs.twimg.com/profile_banners/538497729/1381316254" TargetMode="External" /><Relationship Id="rId79" Type="http://schemas.openxmlformats.org/officeDocument/2006/relationships/hyperlink" Target="https://pbs.twimg.com/profile_banners/953294734113599493/1541554487" TargetMode="External" /><Relationship Id="rId80" Type="http://schemas.openxmlformats.org/officeDocument/2006/relationships/hyperlink" Target="https://pbs.twimg.com/profile_banners/2573718409/1406570939" TargetMode="External" /><Relationship Id="rId81" Type="http://schemas.openxmlformats.org/officeDocument/2006/relationships/hyperlink" Target="https://pbs.twimg.com/profile_banners/1043343176197595143/1537588395" TargetMode="External" /><Relationship Id="rId82" Type="http://schemas.openxmlformats.org/officeDocument/2006/relationships/hyperlink" Target="https://pbs.twimg.com/profile_banners/119638651/1514624749" TargetMode="External" /><Relationship Id="rId83" Type="http://schemas.openxmlformats.org/officeDocument/2006/relationships/hyperlink" Target="https://pbs.twimg.com/profile_banners/346674040/1517850738" TargetMode="External" /><Relationship Id="rId84" Type="http://schemas.openxmlformats.org/officeDocument/2006/relationships/hyperlink" Target="https://pbs.twimg.com/profile_banners/965660375990525952/1542013980" TargetMode="External" /><Relationship Id="rId85" Type="http://schemas.openxmlformats.org/officeDocument/2006/relationships/hyperlink" Target="https://pbs.twimg.com/profile_banners/4493391494/1545947363" TargetMode="External" /><Relationship Id="rId86" Type="http://schemas.openxmlformats.org/officeDocument/2006/relationships/hyperlink" Target="https://pbs.twimg.com/profile_banners/1041060472781336576/1539068935" TargetMode="External" /><Relationship Id="rId87" Type="http://schemas.openxmlformats.org/officeDocument/2006/relationships/hyperlink" Target="https://pbs.twimg.com/profile_banners/1733418326/1543363814" TargetMode="External" /><Relationship Id="rId88" Type="http://schemas.openxmlformats.org/officeDocument/2006/relationships/hyperlink" Target="https://pbs.twimg.com/profile_banners/304127163/1546055687" TargetMode="External" /><Relationship Id="rId89" Type="http://schemas.openxmlformats.org/officeDocument/2006/relationships/hyperlink" Target="https://pbs.twimg.com/profile_banners/762487286118264832/1542874702" TargetMode="External" /><Relationship Id="rId90" Type="http://schemas.openxmlformats.org/officeDocument/2006/relationships/hyperlink" Target="https://pbs.twimg.com/profile_banners/1711375489/1451983555" TargetMode="External" /><Relationship Id="rId91" Type="http://schemas.openxmlformats.org/officeDocument/2006/relationships/hyperlink" Target="https://pbs.twimg.com/profile_banners/4558352378/1538544875" TargetMode="External" /><Relationship Id="rId92" Type="http://schemas.openxmlformats.org/officeDocument/2006/relationships/hyperlink" Target="https://pbs.twimg.com/profile_banners/2298938222/1432053793" TargetMode="External" /><Relationship Id="rId93" Type="http://schemas.openxmlformats.org/officeDocument/2006/relationships/hyperlink" Target="https://pbs.twimg.com/profile_banners/3229980963/1526233045" TargetMode="External" /><Relationship Id="rId94" Type="http://schemas.openxmlformats.org/officeDocument/2006/relationships/hyperlink" Target="https://pbs.twimg.com/profile_banners/1028023946245857280/1534184960" TargetMode="External" /><Relationship Id="rId95" Type="http://schemas.openxmlformats.org/officeDocument/2006/relationships/hyperlink" Target="https://pbs.twimg.com/profile_banners/821567125785612288/1541493475" TargetMode="External" /><Relationship Id="rId96" Type="http://schemas.openxmlformats.org/officeDocument/2006/relationships/hyperlink" Target="https://pbs.twimg.com/profile_banners/38306887/1538590768" TargetMode="External" /><Relationship Id="rId97" Type="http://schemas.openxmlformats.org/officeDocument/2006/relationships/hyperlink" Target="https://pbs.twimg.com/profile_banners/135543991/1465403099" TargetMode="External" /><Relationship Id="rId98" Type="http://schemas.openxmlformats.org/officeDocument/2006/relationships/hyperlink" Target="https://pbs.twimg.com/profile_banners/970534589981577216/1530138069" TargetMode="External" /><Relationship Id="rId99" Type="http://schemas.openxmlformats.org/officeDocument/2006/relationships/hyperlink" Target="https://pbs.twimg.com/profile_banners/4746606852/1544505536" TargetMode="External" /><Relationship Id="rId100" Type="http://schemas.openxmlformats.org/officeDocument/2006/relationships/hyperlink" Target="https://pbs.twimg.com/profile_banners/177556815/1544313984" TargetMode="External" /><Relationship Id="rId101" Type="http://schemas.openxmlformats.org/officeDocument/2006/relationships/hyperlink" Target="https://pbs.twimg.com/profile_banners/3283283796/1532068705" TargetMode="External" /><Relationship Id="rId102" Type="http://schemas.openxmlformats.org/officeDocument/2006/relationships/hyperlink" Target="https://pbs.twimg.com/profile_banners/1026603572090232832/1546185911" TargetMode="External" /><Relationship Id="rId103" Type="http://schemas.openxmlformats.org/officeDocument/2006/relationships/hyperlink" Target="https://pbs.twimg.com/profile_banners/2295819244/1545740801" TargetMode="External" /><Relationship Id="rId104" Type="http://schemas.openxmlformats.org/officeDocument/2006/relationships/hyperlink" Target="https://pbs.twimg.com/profile_banners/1937808068/1452043770"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3/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5/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5/bg.png" TargetMode="External" /><Relationship Id="rId123" Type="http://schemas.openxmlformats.org/officeDocument/2006/relationships/hyperlink" Target="http://abs.twimg.com/images/themes/theme1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3/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0/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pbs.twimg.com/profile_images/915398058300583937/HNwaosY8_normal.jpg" TargetMode="External" /><Relationship Id="rId157" Type="http://schemas.openxmlformats.org/officeDocument/2006/relationships/hyperlink" Target="http://abs.twimg.com/sticky/default_profile_images/default_profile_5_normal.png" TargetMode="External" /><Relationship Id="rId158" Type="http://schemas.openxmlformats.org/officeDocument/2006/relationships/hyperlink" Target="http://pbs.twimg.com/profile_images/1669808678/fabian_normal.jpg" TargetMode="External" /><Relationship Id="rId159" Type="http://schemas.openxmlformats.org/officeDocument/2006/relationships/hyperlink" Target="http://pbs.twimg.com/profile_images/822405255929405440/zuQLDu0Q_normal.jpg" TargetMode="External" /><Relationship Id="rId160" Type="http://schemas.openxmlformats.org/officeDocument/2006/relationships/hyperlink" Target="http://pbs.twimg.com/profile_images/745663022539153408/tr9LkmEs_normal.jpg" TargetMode="External" /><Relationship Id="rId161" Type="http://schemas.openxmlformats.org/officeDocument/2006/relationships/hyperlink" Target="http://pbs.twimg.com/profile_images/729065804004769793/St2_Pum9_normal.jpg" TargetMode="External" /><Relationship Id="rId162" Type="http://schemas.openxmlformats.org/officeDocument/2006/relationships/hyperlink" Target="http://pbs.twimg.com/profile_images/869951927118778368/6v302IjD_normal.jpg" TargetMode="External" /><Relationship Id="rId163" Type="http://schemas.openxmlformats.org/officeDocument/2006/relationships/hyperlink" Target="http://pbs.twimg.com/profile_images/456884052847386624/a69hONyQ_normal.jpeg" TargetMode="External" /><Relationship Id="rId164" Type="http://schemas.openxmlformats.org/officeDocument/2006/relationships/hyperlink" Target="http://pbs.twimg.com/profile_images/975114008301789184/rOaCSOdl_normal.jpg" TargetMode="External" /><Relationship Id="rId165" Type="http://schemas.openxmlformats.org/officeDocument/2006/relationships/hyperlink" Target="http://pbs.twimg.com/profile_images/732482833407582210/TDe-Ph8r_normal.jpg" TargetMode="External" /><Relationship Id="rId166" Type="http://schemas.openxmlformats.org/officeDocument/2006/relationships/hyperlink" Target="http://pbs.twimg.com/profile_images/936680001948307456/CLXWPMHP_normal.jpg" TargetMode="External" /><Relationship Id="rId167" Type="http://schemas.openxmlformats.org/officeDocument/2006/relationships/hyperlink" Target="http://pbs.twimg.com/profile_images/692445965123457024/Pw8drnWu_normal.png" TargetMode="External" /><Relationship Id="rId168" Type="http://schemas.openxmlformats.org/officeDocument/2006/relationships/hyperlink" Target="http://pbs.twimg.com/profile_images/1005144857801785346/50p46hEE_normal.jpg" TargetMode="External" /><Relationship Id="rId169" Type="http://schemas.openxmlformats.org/officeDocument/2006/relationships/hyperlink" Target="http://pbs.twimg.com/profile_images/1006301376752701440/uL7AKyE9_normal.jpg" TargetMode="External" /><Relationship Id="rId170" Type="http://schemas.openxmlformats.org/officeDocument/2006/relationships/hyperlink" Target="http://pbs.twimg.com/profile_images/689354215542648832/TVSFZWQV_normal.png" TargetMode="External" /><Relationship Id="rId171" Type="http://schemas.openxmlformats.org/officeDocument/2006/relationships/hyperlink" Target="http://pbs.twimg.com/profile_images/2538456378/prkj4y3k0t281hj96zrb_normal.jpeg" TargetMode="External" /><Relationship Id="rId172" Type="http://schemas.openxmlformats.org/officeDocument/2006/relationships/hyperlink" Target="http://pbs.twimg.com/profile_images/663996468605419520/mJ7ozB8L_normal.png" TargetMode="External" /><Relationship Id="rId173" Type="http://schemas.openxmlformats.org/officeDocument/2006/relationships/hyperlink" Target="http://pbs.twimg.com/profile_images/535829691/zementis-icon_normal.png" TargetMode="External" /><Relationship Id="rId174" Type="http://schemas.openxmlformats.org/officeDocument/2006/relationships/hyperlink" Target="http://pbs.twimg.com/profile_images/822549498698362884/UBrLbfLu_normal.jpg" TargetMode="External" /><Relationship Id="rId175" Type="http://schemas.openxmlformats.org/officeDocument/2006/relationships/hyperlink" Target="http://pbs.twimg.com/profile_images/509419595615043584/QZ6NHnuE_normal.jpeg" TargetMode="External" /><Relationship Id="rId176" Type="http://schemas.openxmlformats.org/officeDocument/2006/relationships/hyperlink" Target="http://pbs.twimg.com/profile_images/746405483016224768/uv0-njBk_normal.jpg" TargetMode="External" /><Relationship Id="rId177" Type="http://schemas.openxmlformats.org/officeDocument/2006/relationships/hyperlink" Target="http://pbs.twimg.com/profile_images/535840859342663680/sYlznBlZ_normal.jpeg" TargetMode="External" /><Relationship Id="rId178" Type="http://schemas.openxmlformats.org/officeDocument/2006/relationships/hyperlink" Target="http://pbs.twimg.com/profile_images/1075794990989697024/ksZcqCJM_normal.jpg" TargetMode="External" /><Relationship Id="rId179" Type="http://schemas.openxmlformats.org/officeDocument/2006/relationships/hyperlink" Target="http://pbs.twimg.com/profile_images/1076045529279287297/7k2PUiYJ_normal.jpg" TargetMode="External" /><Relationship Id="rId180" Type="http://schemas.openxmlformats.org/officeDocument/2006/relationships/hyperlink" Target="http://pbs.twimg.com/profile_images/1077794256285122560/jUUn8sfT_normal.jpg" TargetMode="External" /><Relationship Id="rId181" Type="http://schemas.openxmlformats.org/officeDocument/2006/relationships/hyperlink" Target="http://pbs.twimg.com/profile_images/1065183971426910210/nc7s66_K_normal.jpg" TargetMode="External" /><Relationship Id="rId182" Type="http://schemas.openxmlformats.org/officeDocument/2006/relationships/hyperlink" Target="http://pbs.twimg.com/profile_images/1017421836223516674/qhaWuuRb_normal.jpg" TargetMode="External" /><Relationship Id="rId183" Type="http://schemas.openxmlformats.org/officeDocument/2006/relationships/hyperlink" Target="http://pbs.twimg.com/profile_images/1015533282190954496/DKnf_UER_normal.jpg" TargetMode="External" /><Relationship Id="rId184" Type="http://schemas.openxmlformats.org/officeDocument/2006/relationships/hyperlink" Target="http://pbs.twimg.com/profile_images/1005988921975627776/JmNqpzXo_normal.jpg" TargetMode="External" /><Relationship Id="rId185" Type="http://schemas.openxmlformats.org/officeDocument/2006/relationships/hyperlink" Target="http://pbs.twimg.com/profile_images/998063004418686976/Bwu6TdcX_normal.jpg" TargetMode="External" /><Relationship Id="rId186" Type="http://schemas.openxmlformats.org/officeDocument/2006/relationships/hyperlink" Target="http://pbs.twimg.com/profile_images/934930954115735552/DQrblUBw_normal.jpg" TargetMode="External" /><Relationship Id="rId187" Type="http://schemas.openxmlformats.org/officeDocument/2006/relationships/hyperlink" Target="http://pbs.twimg.com/profile_images/1041532107250528256/AX1loGtR_normal.jpg" TargetMode="External" /><Relationship Id="rId188" Type="http://schemas.openxmlformats.org/officeDocument/2006/relationships/hyperlink" Target="http://pbs.twimg.com/profile_images/3119586210/ff4195e1c0928e70cda72490a3609dff_normal.jpeg" TargetMode="External" /><Relationship Id="rId189" Type="http://schemas.openxmlformats.org/officeDocument/2006/relationships/hyperlink" Target="http://pbs.twimg.com/profile_images/1059982452192464896/grQJ-2Ts_normal.jpg" TargetMode="External" /><Relationship Id="rId190" Type="http://schemas.openxmlformats.org/officeDocument/2006/relationships/hyperlink" Target="http://pbs.twimg.com/profile_images/479683651446128640/rM9ZBmSG_normal.png" TargetMode="External" /><Relationship Id="rId191" Type="http://schemas.openxmlformats.org/officeDocument/2006/relationships/hyperlink" Target="http://pbs.twimg.com/profile_images/1043343577567256577/Dxp6tgq0_normal.jpg" TargetMode="External" /><Relationship Id="rId192" Type="http://schemas.openxmlformats.org/officeDocument/2006/relationships/hyperlink" Target="http://pbs.twimg.com/profile_images/809491802713530368/mxZ1RGtW_normal.jpg" TargetMode="External" /><Relationship Id="rId193" Type="http://schemas.openxmlformats.org/officeDocument/2006/relationships/hyperlink" Target="http://pbs.twimg.com/profile_images/960565119813079040/clKYtoXt_normal.jpg" TargetMode="External" /><Relationship Id="rId194" Type="http://schemas.openxmlformats.org/officeDocument/2006/relationships/hyperlink" Target="http://pbs.twimg.com/profile_images/1059565049554104321/5NtoTjFV_normal.jpg" TargetMode="External" /><Relationship Id="rId195" Type="http://schemas.openxmlformats.org/officeDocument/2006/relationships/hyperlink" Target="http://pbs.twimg.com/profile_images/1078407523860807680/_Hcv-1bg_normal.jpg" TargetMode="External" /><Relationship Id="rId196" Type="http://schemas.openxmlformats.org/officeDocument/2006/relationships/hyperlink" Target="http://pbs.twimg.com/profile_images/1067668013984309248/pkIpI5Ek_normal.jpg" TargetMode="External" /><Relationship Id="rId197" Type="http://schemas.openxmlformats.org/officeDocument/2006/relationships/hyperlink" Target="http://pbs.twimg.com/profile_images/994675012211695616/htB0SZdr_normal.jpg" TargetMode="External" /><Relationship Id="rId198" Type="http://schemas.openxmlformats.org/officeDocument/2006/relationships/hyperlink" Target="http://pbs.twimg.com/profile_images/1078861744208961537/INqPPNy5_normal.jpg" TargetMode="External" /><Relationship Id="rId199" Type="http://schemas.openxmlformats.org/officeDocument/2006/relationships/hyperlink" Target="http://pbs.twimg.com/profile_images/1043581382780313600/vcSGfTH5_normal.jpg" TargetMode="External" /><Relationship Id="rId200" Type="http://schemas.openxmlformats.org/officeDocument/2006/relationships/hyperlink" Target="http://pbs.twimg.com/profile_images/733133245903032320/JbLlgCpD_normal.jpg" TargetMode="External" /><Relationship Id="rId201" Type="http://schemas.openxmlformats.org/officeDocument/2006/relationships/hyperlink" Target="http://pbs.twimg.com/profile_images/1074207697703075842/lTzqKoun_normal.jpg" TargetMode="External" /><Relationship Id="rId202" Type="http://schemas.openxmlformats.org/officeDocument/2006/relationships/hyperlink" Target="http://pbs.twimg.com/profile_images/928683505944379392/eTWtFyCX_normal.jpg" TargetMode="External" /><Relationship Id="rId203" Type="http://schemas.openxmlformats.org/officeDocument/2006/relationships/hyperlink" Target="http://pbs.twimg.com/profile_images/985495411564695552/i90ppaeE_normal.jpg" TargetMode="External" /><Relationship Id="rId204" Type="http://schemas.openxmlformats.org/officeDocument/2006/relationships/hyperlink" Target="http://pbs.twimg.com/profile_images/1029069085215084544/1RHZHXOu_normal.jpg" TargetMode="External" /><Relationship Id="rId205" Type="http://schemas.openxmlformats.org/officeDocument/2006/relationships/hyperlink" Target="http://pbs.twimg.com/profile_images/1005145658939068416/ciyeeppk_normal.jpg" TargetMode="External" /><Relationship Id="rId206" Type="http://schemas.openxmlformats.org/officeDocument/2006/relationships/hyperlink" Target="http://pbs.twimg.com/profile_images/559971274697359360/k2xLve6v_normal.jpeg" TargetMode="External" /><Relationship Id="rId207" Type="http://schemas.openxmlformats.org/officeDocument/2006/relationships/hyperlink" Target="http://pbs.twimg.com/profile_images/891951876488531968/tQzLUoSe_normal.jpg" TargetMode="External" /><Relationship Id="rId208" Type="http://schemas.openxmlformats.org/officeDocument/2006/relationships/hyperlink" Target="http://pbs.twimg.com/profile_images/1038120227643392000/swGEZNPj_normal.jpg" TargetMode="External" /><Relationship Id="rId209" Type="http://schemas.openxmlformats.org/officeDocument/2006/relationships/hyperlink" Target="http://pbs.twimg.com/profile_images/1072360333854081024/c5KDunM6_normal.jpg" TargetMode="External" /><Relationship Id="rId210" Type="http://schemas.openxmlformats.org/officeDocument/2006/relationships/hyperlink" Target="http://pbs.twimg.com/profile_images/1055803194473963521/RXcizKAH_normal.jpg" TargetMode="External" /><Relationship Id="rId211" Type="http://schemas.openxmlformats.org/officeDocument/2006/relationships/hyperlink" Target="http://pbs.twimg.com/profile_images/1015778237903826944/fB_q-YqY_normal.jpg" TargetMode="External" /><Relationship Id="rId212" Type="http://schemas.openxmlformats.org/officeDocument/2006/relationships/hyperlink" Target="http://pbs.twimg.com/profile_images/1079143046841741312/2vcNVulq_normal.jpg" TargetMode="External" /><Relationship Id="rId213" Type="http://schemas.openxmlformats.org/officeDocument/2006/relationships/hyperlink" Target="http://pbs.twimg.com/profile_images/550482547650863104/Dsl9iP65_normal.jpeg" TargetMode="External" /><Relationship Id="rId214" Type="http://schemas.openxmlformats.org/officeDocument/2006/relationships/hyperlink" Target="http://pbs.twimg.com/profile_images/1078014471891750912/1dxk3iL4_normal.jpg" TargetMode="External" /><Relationship Id="rId215" Type="http://schemas.openxmlformats.org/officeDocument/2006/relationships/hyperlink" Target="https://twitter.com/newsneus" TargetMode="External" /><Relationship Id="rId216" Type="http://schemas.openxmlformats.org/officeDocument/2006/relationships/hyperlink" Target="https://twitter.com/blueha" TargetMode="External" /><Relationship Id="rId217" Type="http://schemas.openxmlformats.org/officeDocument/2006/relationships/hyperlink" Target="https://twitter.com/hugodevotion" TargetMode="External" /><Relationship Id="rId218" Type="http://schemas.openxmlformats.org/officeDocument/2006/relationships/hyperlink" Target="https://twitter.com/frronconi" TargetMode="External" /><Relationship Id="rId219" Type="http://schemas.openxmlformats.org/officeDocument/2006/relationships/hyperlink" Target="https://twitter.com/iiot_viewpoints" TargetMode="External" /><Relationship Id="rId220" Type="http://schemas.openxmlformats.org/officeDocument/2006/relationships/hyperlink" Target="https://twitter.com/ipfconline1" TargetMode="External" /><Relationship Id="rId221" Type="http://schemas.openxmlformats.org/officeDocument/2006/relationships/hyperlink" Target="https://twitter.com/wiprodigital" TargetMode="External" /><Relationship Id="rId222" Type="http://schemas.openxmlformats.org/officeDocument/2006/relationships/hyperlink" Target="https://twitter.com/ronald_vanloon" TargetMode="External" /><Relationship Id="rId223" Type="http://schemas.openxmlformats.org/officeDocument/2006/relationships/hyperlink" Target="https://twitter.com/yvesmulkers" TargetMode="External" /><Relationship Id="rId224" Type="http://schemas.openxmlformats.org/officeDocument/2006/relationships/hyperlink" Target="https://twitter.com/andi_staub" TargetMode="External" /><Relationship Id="rId225" Type="http://schemas.openxmlformats.org/officeDocument/2006/relationships/hyperlink" Target="https://twitter.com/pawcon" TargetMode="External" /><Relationship Id="rId226" Type="http://schemas.openxmlformats.org/officeDocument/2006/relationships/hyperlink" Target="https://twitter.com/machinemetrics" TargetMode="External" /><Relationship Id="rId227" Type="http://schemas.openxmlformats.org/officeDocument/2006/relationships/hyperlink" Target="https://twitter.com/crudinschi" TargetMode="External" /><Relationship Id="rId228" Type="http://schemas.openxmlformats.org/officeDocument/2006/relationships/hyperlink" Target="https://twitter.com/balaji_sandiego" TargetMode="External" /><Relationship Id="rId229" Type="http://schemas.openxmlformats.org/officeDocument/2006/relationships/hyperlink" Target="https://twitter.com/thecrmteam" TargetMode="External" /><Relationship Id="rId230" Type="http://schemas.openxmlformats.org/officeDocument/2006/relationships/hyperlink" Target="https://twitter.com/crmnewsdaily" TargetMode="External" /><Relationship Id="rId231" Type="http://schemas.openxmlformats.org/officeDocument/2006/relationships/hyperlink" Target="https://twitter.com/crm_cws_cloud" TargetMode="External" /><Relationship Id="rId232" Type="http://schemas.openxmlformats.org/officeDocument/2006/relationships/hyperlink" Target="https://twitter.com/zementis" TargetMode="External" /><Relationship Id="rId233" Type="http://schemas.openxmlformats.org/officeDocument/2006/relationships/hyperlink" Target="https://twitter.com/qubixpj" TargetMode="External" /><Relationship Id="rId234" Type="http://schemas.openxmlformats.org/officeDocument/2006/relationships/hyperlink" Target="https://twitter.com/satansxwife" TargetMode="External" /><Relationship Id="rId235" Type="http://schemas.openxmlformats.org/officeDocument/2006/relationships/hyperlink" Target="https://twitter.com/bdsharmas" TargetMode="External" /><Relationship Id="rId236" Type="http://schemas.openxmlformats.org/officeDocument/2006/relationships/hyperlink" Target="https://twitter.com/marketingbi" TargetMode="External" /><Relationship Id="rId237" Type="http://schemas.openxmlformats.org/officeDocument/2006/relationships/hyperlink" Target="https://twitter.com/lynxsalem" TargetMode="External" /><Relationship Id="rId238" Type="http://schemas.openxmlformats.org/officeDocument/2006/relationships/hyperlink" Target="https://twitter.com/notmilesevans" TargetMode="External" /><Relationship Id="rId239" Type="http://schemas.openxmlformats.org/officeDocument/2006/relationships/hyperlink" Target="https://twitter.com/kotagreek" TargetMode="External" /><Relationship Id="rId240" Type="http://schemas.openxmlformats.org/officeDocument/2006/relationships/hyperlink" Target="https://twitter.com/mohammdyousef2" TargetMode="External" /><Relationship Id="rId241" Type="http://schemas.openxmlformats.org/officeDocument/2006/relationships/hyperlink" Target="https://twitter.com/bluehasia" TargetMode="External" /><Relationship Id="rId242" Type="http://schemas.openxmlformats.org/officeDocument/2006/relationships/hyperlink" Target="https://twitter.com/manedcalico" TargetMode="External" /><Relationship Id="rId243" Type="http://schemas.openxmlformats.org/officeDocument/2006/relationships/hyperlink" Target="https://twitter.com/sikdrift" TargetMode="External" /><Relationship Id="rId244" Type="http://schemas.openxmlformats.org/officeDocument/2006/relationships/hyperlink" Target="https://twitter.com/bixbywolf" TargetMode="External" /><Relationship Id="rId245" Type="http://schemas.openxmlformats.org/officeDocument/2006/relationships/hyperlink" Target="https://twitter.com/regtaf" TargetMode="External" /><Relationship Id="rId246" Type="http://schemas.openxmlformats.org/officeDocument/2006/relationships/hyperlink" Target="https://twitter.com/quinnton117" TargetMode="External" /><Relationship Id="rId247" Type="http://schemas.openxmlformats.org/officeDocument/2006/relationships/hyperlink" Target="https://twitter.com/zarafagiraffe" TargetMode="External" /><Relationship Id="rId248" Type="http://schemas.openxmlformats.org/officeDocument/2006/relationships/hyperlink" Target="https://twitter.com/lutofisk" TargetMode="External" /><Relationship Id="rId249" Type="http://schemas.openxmlformats.org/officeDocument/2006/relationships/hyperlink" Target="https://twitter.com/pacanthro" TargetMode="External" /><Relationship Id="rId250" Type="http://schemas.openxmlformats.org/officeDocument/2006/relationships/hyperlink" Target="https://twitter.com/wxkiel" TargetMode="External" /><Relationship Id="rId251" Type="http://schemas.openxmlformats.org/officeDocument/2006/relationships/hyperlink" Target="https://twitter.com/hannaraptor" TargetMode="External" /><Relationship Id="rId252" Type="http://schemas.openxmlformats.org/officeDocument/2006/relationships/hyperlink" Target="https://twitter.com/lemonbrat" TargetMode="External" /><Relationship Id="rId253" Type="http://schemas.openxmlformats.org/officeDocument/2006/relationships/hyperlink" Target="https://twitter.com/spikyhalcyon" TargetMode="External" /><Relationship Id="rId254" Type="http://schemas.openxmlformats.org/officeDocument/2006/relationships/hyperlink" Target="https://twitter.com/steventigeron" TargetMode="External" /><Relationship Id="rId255" Type="http://schemas.openxmlformats.org/officeDocument/2006/relationships/hyperlink" Target="https://twitter.com/morrowuff" TargetMode="External" /><Relationship Id="rId256" Type="http://schemas.openxmlformats.org/officeDocument/2006/relationships/hyperlink" Target="https://twitter.com/omega_kiba" TargetMode="External" /><Relationship Id="rId257" Type="http://schemas.openxmlformats.org/officeDocument/2006/relationships/hyperlink" Target="https://twitter.com/samthemoose101" TargetMode="External" /><Relationship Id="rId258" Type="http://schemas.openxmlformats.org/officeDocument/2006/relationships/hyperlink" Target="https://twitter.com/banditraccoon1" TargetMode="External" /><Relationship Id="rId259" Type="http://schemas.openxmlformats.org/officeDocument/2006/relationships/hyperlink" Target="https://twitter.com/doubleofoxx" TargetMode="External" /><Relationship Id="rId260" Type="http://schemas.openxmlformats.org/officeDocument/2006/relationships/hyperlink" Target="https://twitter.com/sourpatch2016" TargetMode="External" /><Relationship Id="rId261" Type="http://schemas.openxmlformats.org/officeDocument/2006/relationships/hyperlink" Target="https://twitter.com/303snowwolf" TargetMode="External" /><Relationship Id="rId262" Type="http://schemas.openxmlformats.org/officeDocument/2006/relationships/hyperlink" Target="https://twitter.com/fmfrancoise" TargetMode="External" /><Relationship Id="rId263" Type="http://schemas.openxmlformats.org/officeDocument/2006/relationships/hyperlink" Target="https://twitter.com/flickdoodledog" TargetMode="External" /><Relationship Id="rId264" Type="http://schemas.openxmlformats.org/officeDocument/2006/relationships/hyperlink" Target="https://twitter.com/iiot_world" TargetMode="External" /><Relationship Id="rId265" Type="http://schemas.openxmlformats.org/officeDocument/2006/relationships/hyperlink" Target="https://twitter.com/softclouds" TargetMode="External" /><Relationship Id="rId266" Type="http://schemas.openxmlformats.org/officeDocument/2006/relationships/hyperlink" Target="https://twitter.com/agilience" TargetMode="External" /><Relationship Id="rId267" Type="http://schemas.openxmlformats.org/officeDocument/2006/relationships/hyperlink" Target="https://twitter.com/demetriustrader" TargetMode="External" /><Relationship Id="rId268" Type="http://schemas.openxmlformats.org/officeDocument/2006/relationships/hyperlink" Target="https://twitter.com/varekwolf" TargetMode="External" /><Relationship Id="rId269" Type="http://schemas.openxmlformats.org/officeDocument/2006/relationships/hyperlink" Target="https://twitter.com/vatralion" TargetMode="External" /><Relationship Id="rId270" Type="http://schemas.openxmlformats.org/officeDocument/2006/relationships/hyperlink" Target="https://twitter.com/macethedeer" TargetMode="External" /><Relationship Id="rId271" Type="http://schemas.openxmlformats.org/officeDocument/2006/relationships/hyperlink" Target="https://twitter.com/jwypwem4gq9iyza" TargetMode="External" /><Relationship Id="rId272" Type="http://schemas.openxmlformats.org/officeDocument/2006/relationships/hyperlink" Target="https://twitter.com/aimrei" TargetMode="External" /><Relationship Id="rId273" Type="http://schemas.openxmlformats.org/officeDocument/2006/relationships/hyperlink" Target="https://twitter.com/jgzero97" TargetMode="External" /><Relationship Id="rId274" Type="http://schemas.openxmlformats.org/officeDocument/2006/relationships/comments" Target="../comments2.xml" /><Relationship Id="rId275" Type="http://schemas.openxmlformats.org/officeDocument/2006/relationships/vmlDrawing" Target="../drawings/vmlDrawing2.vml" /><Relationship Id="rId276" Type="http://schemas.openxmlformats.org/officeDocument/2006/relationships/table" Target="../tables/table2.xml" /><Relationship Id="rId2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ko-fi.com/bluehasia" TargetMode="External" /><Relationship Id="rId2" Type="http://schemas.openxmlformats.org/officeDocument/2006/relationships/hyperlink" Target="https://bluehasia.smugmug.com/Fursuiters/FUR-CONS/PawCon/2018/On-the-Prowl/" TargetMode="External" /><Relationship Id="rId3" Type="http://schemas.openxmlformats.org/officeDocument/2006/relationships/hyperlink" Target="https://bluehasia.smugmug.com/Fursuiters/FUR-CONS/PawCon/2018/Baker-Street-fursuit-photo-shoot/" TargetMode="External" /><Relationship Id="rId4" Type="http://schemas.openxmlformats.org/officeDocument/2006/relationships/hyperlink" Target="https://nodexlgraphgallery.org/Pages/Graph.aspx?graphID=179315" TargetMode="External" /><Relationship Id="rId5" Type="http://schemas.openxmlformats.org/officeDocument/2006/relationships/hyperlink" Target="https://agilience.com/en/pawcon" TargetMode="External" /><Relationship Id="rId6" Type="http://schemas.openxmlformats.org/officeDocument/2006/relationships/hyperlink" Target="https://nodexlgraphgallery.org/Pages/Graph.aspx?graphID=179936" TargetMode="External" /><Relationship Id="rId7" Type="http://schemas.openxmlformats.org/officeDocument/2006/relationships/hyperlink" Target="https://agilience.com/en/document/ene8ffe74a7b522d95bcaf2490fc7b86fed94f1e8f" TargetMode="External" /><Relationship Id="rId8" Type="http://schemas.openxmlformats.org/officeDocument/2006/relationships/hyperlink" Target="https://www.flickr.com/short_urls.gne?photoset=aHsmpcnZjs" TargetMode="External" /><Relationship Id="rId9" Type="http://schemas.openxmlformats.org/officeDocument/2006/relationships/hyperlink" Target="https://www.flickr.com/short_urls.gne?photoset=aHsmpcqSTA" TargetMode="External" /><Relationship Id="rId10" Type="http://schemas.openxmlformats.org/officeDocument/2006/relationships/hyperlink" Target="https://www.flickr.com/short_urls.gne?photoset=aHskLhEmYF" TargetMode="External" /><Relationship Id="rId11" Type="http://schemas.openxmlformats.org/officeDocument/2006/relationships/hyperlink" Target="https://www.flickr.com/short_urls.gne?photoset=aHsmpcnZjs" TargetMode="External" /><Relationship Id="rId12" Type="http://schemas.openxmlformats.org/officeDocument/2006/relationships/hyperlink" Target="https://www.flickr.com/short_urls.gne?photoset=aHsmpcqSTA" TargetMode="External" /><Relationship Id="rId13" Type="http://schemas.openxmlformats.org/officeDocument/2006/relationships/hyperlink" Target="https://www.flickr.com/short_urls.gne?photoset=aHskLhEmYF" TargetMode="External" /><Relationship Id="rId14" Type="http://schemas.openxmlformats.org/officeDocument/2006/relationships/hyperlink" Target="https://ko-fi.com/bluehasia" TargetMode="External" /><Relationship Id="rId15" Type="http://schemas.openxmlformats.org/officeDocument/2006/relationships/hyperlink" Target="https://bluehasia.smugmug.com/Fursuiters/FUR-CONS/PawCon/2018/On-the-Prowl/" TargetMode="External" /><Relationship Id="rId16" Type="http://schemas.openxmlformats.org/officeDocument/2006/relationships/hyperlink" Target="https://bluehasia.smugmug.com/Fursuiters/FUR-CONS/PawCon/2018/Baker-Street-fursuit-photo-shoot/" TargetMode="External" /><Relationship Id="rId17" Type="http://schemas.openxmlformats.org/officeDocument/2006/relationships/hyperlink" Target="https://agilience.com/en/pawcon" TargetMode="External" /><Relationship Id="rId18" Type="http://schemas.openxmlformats.org/officeDocument/2006/relationships/hyperlink" Target="https://nodexlgraphgallery.org/Pages/Graph.aspx?graphID=179315" TargetMode="External" /><Relationship Id="rId19" Type="http://schemas.openxmlformats.org/officeDocument/2006/relationships/hyperlink" Target="https://nodexlgraphgallery.org/Pages/Graph.aspx?graphID=179936" TargetMode="External" /><Relationship Id="rId20" Type="http://schemas.openxmlformats.org/officeDocument/2006/relationships/hyperlink" Target="https://agilience.com/en/document/ene8ffe74a7b522d95bcaf2490fc7b86fed94f1e8f" TargetMode="External" /><Relationship Id="rId21" Type="http://schemas.openxmlformats.org/officeDocument/2006/relationships/hyperlink" Target="https://iiot-world.com/predictive-maintenance/machinemetrics-announces-11-3-million-series-a-funding-round/" TargetMode="External" /><Relationship Id="rId22" Type="http://schemas.openxmlformats.org/officeDocument/2006/relationships/hyperlink" Target="http://softclouds.com/blogs/The-Gold-Rush-Predictive-Analytics-in-CRM-blog-26.html?utm_content=81698367&amp;utm_medium=social&amp;utm_source=twitter&amp;hss_channel=tw-328329853"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1014</v>
      </c>
      <c r="BB2" s="13" t="s">
        <v>1034</v>
      </c>
      <c r="BC2" s="13" t="s">
        <v>1035</v>
      </c>
      <c r="BD2" s="117" t="s">
        <v>1388</v>
      </c>
      <c r="BE2" s="117" t="s">
        <v>1389</v>
      </c>
      <c r="BF2" s="117" t="s">
        <v>1390</v>
      </c>
      <c r="BG2" s="117" t="s">
        <v>1391</v>
      </c>
      <c r="BH2" s="117" t="s">
        <v>1392</v>
      </c>
      <c r="BI2" s="117" t="s">
        <v>1393</v>
      </c>
      <c r="BJ2" s="117" t="s">
        <v>1394</v>
      </c>
      <c r="BK2" s="117" t="s">
        <v>1395</v>
      </c>
      <c r="BL2" s="117" t="s">
        <v>1396</v>
      </c>
    </row>
    <row r="3" spans="1:64" ht="15" customHeight="1">
      <c r="A3" s="64" t="s">
        <v>212</v>
      </c>
      <c r="B3" s="64" t="s">
        <v>244</v>
      </c>
      <c r="C3" s="65" t="s">
        <v>1446</v>
      </c>
      <c r="D3" s="66">
        <v>3</v>
      </c>
      <c r="E3" s="67" t="s">
        <v>132</v>
      </c>
      <c r="F3" s="68">
        <v>35</v>
      </c>
      <c r="G3" s="65"/>
      <c r="H3" s="69"/>
      <c r="I3" s="70"/>
      <c r="J3" s="70"/>
      <c r="K3" s="34" t="s">
        <v>65</v>
      </c>
      <c r="L3" s="71">
        <v>3</v>
      </c>
      <c r="M3" s="71"/>
      <c r="N3" s="72"/>
      <c r="O3" s="78" t="s">
        <v>271</v>
      </c>
      <c r="P3" s="80">
        <v>43455.75368055556</v>
      </c>
      <c r="Q3" s="78" t="s">
        <v>273</v>
      </c>
      <c r="R3" s="82" t="s">
        <v>311</v>
      </c>
      <c r="S3" s="78" t="s">
        <v>321</v>
      </c>
      <c r="T3" s="78"/>
      <c r="U3" s="78"/>
      <c r="V3" s="82" t="s">
        <v>359</v>
      </c>
      <c r="W3" s="80">
        <v>43455.75368055556</v>
      </c>
      <c r="X3" s="82" t="s">
        <v>380</v>
      </c>
      <c r="Y3" s="78"/>
      <c r="Z3" s="78"/>
      <c r="AA3" s="84" t="s">
        <v>436</v>
      </c>
      <c r="AB3" s="78"/>
      <c r="AC3" s="78" t="b">
        <v>0</v>
      </c>
      <c r="AD3" s="78">
        <v>0</v>
      </c>
      <c r="AE3" s="84" t="s">
        <v>496</v>
      </c>
      <c r="AF3" s="78" t="b">
        <v>0</v>
      </c>
      <c r="AG3" s="78" t="s">
        <v>501</v>
      </c>
      <c r="AH3" s="78"/>
      <c r="AI3" s="84" t="s">
        <v>496</v>
      </c>
      <c r="AJ3" s="78" t="b">
        <v>0</v>
      </c>
      <c r="AK3" s="78">
        <v>1</v>
      </c>
      <c r="AL3" s="84" t="s">
        <v>464</v>
      </c>
      <c r="AM3" s="78" t="s">
        <v>504</v>
      </c>
      <c r="AN3" s="78" t="b">
        <v>0</v>
      </c>
      <c r="AO3" s="84" t="s">
        <v>464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245</v>
      </c>
      <c r="C4" s="65" t="s">
        <v>1446</v>
      </c>
      <c r="D4" s="66">
        <v>3</v>
      </c>
      <c r="E4" s="67" t="s">
        <v>132</v>
      </c>
      <c r="F4" s="68">
        <v>35</v>
      </c>
      <c r="G4" s="65"/>
      <c r="H4" s="69"/>
      <c r="I4" s="70"/>
      <c r="J4" s="70"/>
      <c r="K4" s="34" t="s">
        <v>65</v>
      </c>
      <c r="L4" s="77">
        <v>4</v>
      </c>
      <c r="M4" s="77"/>
      <c r="N4" s="72"/>
      <c r="O4" s="79" t="s">
        <v>271</v>
      </c>
      <c r="P4" s="81">
        <v>43456.70922453704</v>
      </c>
      <c r="Q4" s="79" t="s">
        <v>274</v>
      </c>
      <c r="R4" s="83" t="s">
        <v>312</v>
      </c>
      <c r="S4" s="79" t="s">
        <v>322</v>
      </c>
      <c r="T4" s="79" t="s">
        <v>328</v>
      </c>
      <c r="U4" s="83" t="s">
        <v>337</v>
      </c>
      <c r="V4" s="83" t="s">
        <v>337</v>
      </c>
      <c r="W4" s="81">
        <v>43456.70922453704</v>
      </c>
      <c r="X4" s="83" t="s">
        <v>381</v>
      </c>
      <c r="Y4" s="79"/>
      <c r="Z4" s="79"/>
      <c r="AA4" s="85" t="s">
        <v>437</v>
      </c>
      <c r="AB4" s="79"/>
      <c r="AC4" s="79" t="b">
        <v>0</v>
      </c>
      <c r="AD4" s="79">
        <v>1</v>
      </c>
      <c r="AE4" s="85" t="s">
        <v>496</v>
      </c>
      <c r="AF4" s="79" t="b">
        <v>0</v>
      </c>
      <c r="AG4" s="79" t="s">
        <v>502</v>
      </c>
      <c r="AH4" s="79"/>
      <c r="AI4" s="85" t="s">
        <v>496</v>
      </c>
      <c r="AJ4" s="79" t="b">
        <v>0</v>
      </c>
      <c r="AK4" s="79">
        <v>0</v>
      </c>
      <c r="AL4" s="85" t="s">
        <v>496</v>
      </c>
      <c r="AM4" s="79" t="s">
        <v>505</v>
      </c>
      <c r="AN4" s="79" t="b">
        <v>0</v>
      </c>
      <c r="AO4" s="85" t="s">
        <v>437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246</v>
      </c>
      <c r="C5" s="65" t="s">
        <v>1446</v>
      </c>
      <c r="D5" s="66">
        <v>3</v>
      </c>
      <c r="E5" s="67" t="s">
        <v>132</v>
      </c>
      <c r="F5" s="68">
        <v>35</v>
      </c>
      <c r="G5" s="65"/>
      <c r="H5" s="69"/>
      <c r="I5" s="70"/>
      <c r="J5" s="70"/>
      <c r="K5" s="34" t="s">
        <v>65</v>
      </c>
      <c r="L5" s="77">
        <v>5</v>
      </c>
      <c r="M5" s="77"/>
      <c r="N5" s="72"/>
      <c r="O5" s="79" t="s">
        <v>271</v>
      </c>
      <c r="P5" s="81">
        <v>43456.70922453704</v>
      </c>
      <c r="Q5" s="79" t="s">
        <v>274</v>
      </c>
      <c r="R5" s="83" t="s">
        <v>312</v>
      </c>
      <c r="S5" s="79" t="s">
        <v>322</v>
      </c>
      <c r="T5" s="79" t="s">
        <v>328</v>
      </c>
      <c r="U5" s="83" t="s">
        <v>337</v>
      </c>
      <c r="V5" s="83" t="s">
        <v>337</v>
      </c>
      <c r="W5" s="81">
        <v>43456.70922453704</v>
      </c>
      <c r="X5" s="83" t="s">
        <v>381</v>
      </c>
      <c r="Y5" s="79"/>
      <c r="Z5" s="79"/>
      <c r="AA5" s="85" t="s">
        <v>437</v>
      </c>
      <c r="AB5" s="79"/>
      <c r="AC5" s="79" t="b">
        <v>0</v>
      </c>
      <c r="AD5" s="79">
        <v>1</v>
      </c>
      <c r="AE5" s="85" t="s">
        <v>496</v>
      </c>
      <c r="AF5" s="79" t="b">
        <v>0</v>
      </c>
      <c r="AG5" s="79" t="s">
        <v>502</v>
      </c>
      <c r="AH5" s="79"/>
      <c r="AI5" s="85" t="s">
        <v>496</v>
      </c>
      <c r="AJ5" s="79" t="b">
        <v>0</v>
      </c>
      <c r="AK5" s="79">
        <v>0</v>
      </c>
      <c r="AL5" s="85" t="s">
        <v>496</v>
      </c>
      <c r="AM5" s="79" t="s">
        <v>505</v>
      </c>
      <c r="AN5" s="79" t="b">
        <v>0</v>
      </c>
      <c r="AO5" s="85" t="s">
        <v>437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247</v>
      </c>
      <c r="C6" s="65" t="s">
        <v>1446</v>
      </c>
      <c r="D6" s="66">
        <v>3</v>
      </c>
      <c r="E6" s="67" t="s">
        <v>132</v>
      </c>
      <c r="F6" s="68">
        <v>35</v>
      </c>
      <c r="G6" s="65"/>
      <c r="H6" s="69"/>
      <c r="I6" s="70"/>
      <c r="J6" s="70"/>
      <c r="K6" s="34" t="s">
        <v>65</v>
      </c>
      <c r="L6" s="77">
        <v>6</v>
      </c>
      <c r="M6" s="77"/>
      <c r="N6" s="72"/>
      <c r="O6" s="79" t="s">
        <v>271</v>
      </c>
      <c r="P6" s="81">
        <v>43456.70922453704</v>
      </c>
      <c r="Q6" s="79" t="s">
        <v>274</v>
      </c>
      <c r="R6" s="83" t="s">
        <v>312</v>
      </c>
      <c r="S6" s="79" t="s">
        <v>322</v>
      </c>
      <c r="T6" s="79" t="s">
        <v>328</v>
      </c>
      <c r="U6" s="83" t="s">
        <v>337</v>
      </c>
      <c r="V6" s="83" t="s">
        <v>337</v>
      </c>
      <c r="W6" s="81">
        <v>43456.70922453704</v>
      </c>
      <c r="X6" s="83" t="s">
        <v>381</v>
      </c>
      <c r="Y6" s="79"/>
      <c r="Z6" s="79"/>
      <c r="AA6" s="85" t="s">
        <v>437</v>
      </c>
      <c r="AB6" s="79"/>
      <c r="AC6" s="79" t="b">
        <v>0</v>
      </c>
      <c r="AD6" s="79">
        <v>1</v>
      </c>
      <c r="AE6" s="85" t="s">
        <v>496</v>
      </c>
      <c r="AF6" s="79" t="b">
        <v>0</v>
      </c>
      <c r="AG6" s="79" t="s">
        <v>502</v>
      </c>
      <c r="AH6" s="79"/>
      <c r="AI6" s="85" t="s">
        <v>496</v>
      </c>
      <c r="AJ6" s="79" t="b">
        <v>0</v>
      </c>
      <c r="AK6" s="79">
        <v>0</v>
      </c>
      <c r="AL6" s="85" t="s">
        <v>496</v>
      </c>
      <c r="AM6" s="79" t="s">
        <v>505</v>
      </c>
      <c r="AN6" s="79" t="b">
        <v>0</v>
      </c>
      <c r="AO6" s="85" t="s">
        <v>437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248</v>
      </c>
      <c r="C7" s="65" t="s">
        <v>1446</v>
      </c>
      <c r="D7" s="66">
        <v>3</v>
      </c>
      <c r="E7" s="67" t="s">
        <v>132</v>
      </c>
      <c r="F7" s="68">
        <v>35</v>
      </c>
      <c r="G7" s="65"/>
      <c r="H7" s="69"/>
      <c r="I7" s="70"/>
      <c r="J7" s="70"/>
      <c r="K7" s="34" t="s">
        <v>65</v>
      </c>
      <c r="L7" s="77">
        <v>7</v>
      </c>
      <c r="M7" s="77"/>
      <c r="N7" s="72"/>
      <c r="O7" s="79" t="s">
        <v>271</v>
      </c>
      <c r="P7" s="81">
        <v>43456.70922453704</v>
      </c>
      <c r="Q7" s="79" t="s">
        <v>274</v>
      </c>
      <c r="R7" s="83" t="s">
        <v>312</v>
      </c>
      <c r="S7" s="79" t="s">
        <v>322</v>
      </c>
      <c r="T7" s="79" t="s">
        <v>328</v>
      </c>
      <c r="U7" s="83" t="s">
        <v>337</v>
      </c>
      <c r="V7" s="83" t="s">
        <v>337</v>
      </c>
      <c r="W7" s="81">
        <v>43456.70922453704</v>
      </c>
      <c r="X7" s="83" t="s">
        <v>381</v>
      </c>
      <c r="Y7" s="79"/>
      <c r="Z7" s="79"/>
      <c r="AA7" s="85" t="s">
        <v>437</v>
      </c>
      <c r="AB7" s="79"/>
      <c r="AC7" s="79" t="b">
        <v>0</v>
      </c>
      <c r="AD7" s="79">
        <v>1</v>
      </c>
      <c r="AE7" s="85" t="s">
        <v>496</v>
      </c>
      <c r="AF7" s="79" t="b">
        <v>0</v>
      </c>
      <c r="AG7" s="79" t="s">
        <v>502</v>
      </c>
      <c r="AH7" s="79"/>
      <c r="AI7" s="85" t="s">
        <v>496</v>
      </c>
      <c r="AJ7" s="79" t="b">
        <v>0</v>
      </c>
      <c r="AK7" s="79">
        <v>0</v>
      </c>
      <c r="AL7" s="85" t="s">
        <v>496</v>
      </c>
      <c r="AM7" s="79" t="s">
        <v>505</v>
      </c>
      <c r="AN7" s="79" t="b">
        <v>0</v>
      </c>
      <c r="AO7" s="85" t="s">
        <v>437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249</v>
      </c>
      <c r="C8" s="65" t="s">
        <v>1446</v>
      </c>
      <c r="D8" s="66">
        <v>3</v>
      </c>
      <c r="E8" s="67" t="s">
        <v>132</v>
      </c>
      <c r="F8" s="68">
        <v>35</v>
      </c>
      <c r="G8" s="65"/>
      <c r="H8" s="69"/>
      <c r="I8" s="70"/>
      <c r="J8" s="70"/>
      <c r="K8" s="34" t="s">
        <v>65</v>
      </c>
      <c r="L8" s="77">
        <v>8</v>
      </c>
      <c r="M8" s="77"/>
      <c r="N8" s="72"/>
      <c r="O8" s="79" t="s">
        <v>271</v>
      </c>
      <c r="P8" s="81">
        <v>43456.70922453704</v>
      </c>
      <c r="Q8" s="79" t="s">
        <v>274</v>
      </c>
      <c r="R8" s="83" t="s">
        <v>312</v>
      </c>
      <c r="S8" s="79" t="s">
        <v>322</v>
      </c>
      <c r="T8" s="79" t="s">
        <v>328</v>
      </c>
      <c r="U8" s="83" t="s">
        <v>337</v>
      </c>
      <c r="V8" s="83" t="s">
        <v>337</v>
      </c>
      <c r="W8" s="81">
        <v>43456.70922453704</v>
      </c>
      <c r="X8" s="83" t="s">
        <v>381</v>
      </c>
      <c r="Y8" s="79"/>
      <c r="Z8" s="79"/>
      <c r="AA8" s="85" t="s">
        <v>437</v>
      </c>
      <c r="AB8" s="79"/>
      <c r="AC8" s="79" t="b">
        <v>0</v>
      </c>
      <c r="AD8" s="79">
        <v>1</v>
      </c>
      <c r="AE8" s="85" t="s">
        <v>496</v>
      </c>
      <c r="AF8" s="79" t="b">
        <v>0</v>
      </c>
      <c r="AG8" s="79" t="s">
        <v>502</v>
      </c>
      <c r="AH8" s="79"/>
      <c r="AI8" s="85" t="s">
        <v>496</v>
      </c>
      <c r="AJ8" s="79" t="b">
        <v>0</v>
      </c>
      <c r="AK8" s="79">
        <v>0</v>
      </c>
      <c r="AL8" s="85" t="s">
        <v>496</v>
      </c>
      <c r="AM8" s="79" t="s">
        <v>505</v>
      </c>
      <c r="AN8" s="79" t="b">
        <v>0</v>
      </c>
      <c r="AO8" s="85" t="s">
        <v>437</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213</v>
      </c>
      <c r="B9" s="64" t="s">
        <v>250</v>
      </c>
      <c r="C9" s="65" t="s">
        <v>1446</v>
      </c>
      <c r="D9" s="66">
        <v>3</v>
      </c>
      <c r="E9" s="67" t="s">
        <v>132</v>
      </c>
      <c r="F9" s="68">
        <v>35</v>
      </c>
      <c r="G9" s="65"/>
      <c r="H9" s="69"/>
      <c r="I9" s="70"/>
      <c r="J9" s="70"/>
      <c r="K9" s="34" t="s">
        <v>65</v>
      </c>
      <c r="L9" s="77">
        <v>9</v>
      </c>
      <c r="M9" s="77"/>
      <c r="N9" s="72"/>
      <c r="O9" s="79" t="s">
        <v>271</v>
      </c>
      <c r="P9" s="81">
        <v>43456.70922453704</v>
      </c>
      <c r="Q9" s="79" t="s">
        <v>274</v>
      </c>
      <c r="R9" s="83" t="s">
        <v>312</v>
      </c>
      <c r="S9" s="79" t="s">
        <v>322</v>
      </c>
      <c r="T9" s="79" t="s">
        <v>328</v>
      </c>
      <c r="U9" s="83" t="s">
        <v>337</v>
      </c>
      <c r="V9" s="83" t="s">
        <v>337</v>
      </c>
      <c r="W9" s="81">
        <v>43456.70922453704</v>
      </c>
      <c r="X9" s="83" t="s">
        <v>381</v>
      </c>
      <c r="Y9" s="79"/>
      <c r="Z9" s="79"/>
      <c r="AA9" s="85" t="s">
        <v>437</v>
      </c>
      <c r="AB9" s="79"/>
      <c r="AC9" s="79" t="b">
        <v>0</v>
      </c>
      <c r="AD9" s="79">
        <v>1</v>
      </c>
      <c r="AE9" s="85" t="s">
        <v>496</v>
      </c>
      <c r="AF9" s="79" t="b">
        <v>0</v>
      </c>
      <c r="AG9" s="79" t="s">
        <v>502</v>
      </c>
      <c r="AH9" s="79"/>
      <c r="AI9" s="85" t="s">
        <v>496</v>
      </c>
      <c r="AJ9" s="79" t="b">
        <v>0</v>
      </c>
      <c r="AK9" s="79">
        <v>0</v>
      </c>
      <c r="AL9" s="85" t="s">
        <v>496</v>
      </c>
      <c r="AM9" s="79" t="s">
        <v>505</v>
      </c>
      <c r="AN9" s="79" t="b">
        <v>0</v>
      </c>
      <c r="AO9" s="85" t="s">
        <v>437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251</v>
      </c>
      <c r="C10" s="65" t="s">
        <v>1446</v>
      </c>
      <c r="D10" s="66">
        <v>3</v>
      </c>
      <c r="E10" s="67" t="s">
        <v>132</v>
      </c>
      <c r="F10" s="68">
        <v>35</v>
      </c>
      <c r="G10" s="65"/>
      <c r="H10" s="69"/>
      <c r="I10" s="70"/>
      <c r="J10" s="70"/>
      <c r="K10" s="34" t="s">
        <v>65</v>
      </c>
      <c r="L10" s="77">
        <v>10</v>
      </c>
      <c r="M10" s="77"/>
      <c r="N10" s="72"/>
      <c r="O10" s="79" t="s">
        <v>271</v>
      </c>
      <c r="P10" s="81">
        <v>43456.70922453704</v>
      </c>
      <c r="Q10" s="79" t="s">
        <v>274</v>
      </c>
      <c r="R10" s="83" t="s">
        <v>312</v>
      </c>
      <c r="S10" s="79" t="s">
        <v>322</v>
      </c>
      <c r="T10" s="79" t="s">
        <v>328</v>
      </c>
      <c r="U10" s="83" t="s">
        <v>337</v>
      </c>
      <c r="V10" s="83" t="s">
        <v>337</v>
      </c>
      <c r="W10" s="81">
        <v>43456.70922453704</v>
      </c>
      <c r="X10" s="83" t="s">
        <v>381</v>
      </c>
      <c r="Y10" s="79"/>
      <c r="Z10" s="79"/>
      <c r="AA10" s="85" t="s">
        <v>437</v>
      </c>
      <c r="AB10" s="79"/>
      <c r="AC10" s="79" t="b">
        <v>0</v>
      </c>
      <c r="AD10" s="79">
        <v>1</v>
      </c>
      <c r="AE10" s="85" t="s">
        <v>496</v>
      </c>
      <c r="AF10" s="79" t="b">
        <v>0</v>
      </c>
      <c r="AG10" s="79" t="s">
        <v>502</v>
      </c>
      <c r="AH10" s="79"/>
      <c r="AI10" s="85" t="s">
        <v>496</v>
      </c>
      <c r="AJ10" s="79" t="b">
        <v>0</v>
      </c>
      <c r="AK10" s="79">
        <v>0</v>
      </c>
      <c r="AL10" s="85" t="s">
        <v>496</v>
      </c>
      <c r="AM10" s="79" t="s">
        <v>505</v>
      </c>
      <c r="AN10" s="79" t="b">
        <v>0</v>
      </c>
      <c r="AO10" s="85" t="s">
        <v>437</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252</v>
      </c>
      <c r="C11" s="65" t="s">
        <v>1446</v>
      </c>
      <c r="D11" s="66">
        <v>3</v>
      </c>
      <c r="E11" s="67" t="s">
        <v>132</v>
      </c>
      <c r="F11" s="68">
        <v>35</v>
      </c>
      <c r="G11" s="65"/>
      <c r="H11" s="69"/>
      <c r="I11" s="70"/>
      <c r="J11" s="70"/>
      <c r="K11" s="34" t="s">
        <v>65</v>
      </c>
      <c r="L11" s="77">
        <v>11</v>
      </c>
      <c r="M11" s="77"/>
      <c r="N11" s="72"/>
      <c r="O11" s="79" t="s">
        <v>271</v>
      </c>
      <c r="P11" s="81">
        <v>43456.70922453704</v>
      </c>
      <c r="Q11" s="79" t="s">
        <v>274</v>
      </c>
      <c r="R11" s="83" t="s">
        <v>312</v>
      </c>
      <c r="S11" s="79" t="s">
        <v>322</v>
      </c>
      <c r="T11" s="79" t="s">
        <v>328</v>
      </c>
      <c r="U11" s="83" t="s">
        <v>337</v>
      </c>
      <c r="V11" s="83" t="s">
        <v>337</v>
      </c>
      <c r="W11" s="81">
        <v>43456.70922453704</v>
      </c>
      <c r="X11" s="83" t="s">
        <v>381</v>
      </c>
      <c r="Y11" s="79"/>
      <c r="Z11" s="79"/>
      <c r="AA11" s="85" t="s">
        <v>437</v>
      </c>
      <c r="AB11" s="79"/>
      <c r="AC11" s="79" t="b">
        <v>0</v>
      </c>
      <c r="AD11" s="79">
        <v>1</v>
      </c>
      <c r="AE11" s="85" t="s">
        <v>496</v>
      </c>
      <c r="AF11" s="79" t="b">
        <v>0</v>
      </c>
      <c r="AG11" s="79" t="s">
        <v>502</v>
      </c>
      <c r="AH11" s="79"/>
      <c r="AI11" s="85" t="s">
        <v>496</v>
      </c>
      <c r="AJ11" s="79" t="b">
        <v>0</v>
      </c>
      <c r="AK11" s="79">
        <v>0</v>
      </c>
      <c r="AL11" s="85" t="s">
        <v>496</v>
      </c>
      <c r="AM11" s="79" t="s">
        <v>505</v>
      </c>
      <c r="AN11" s="79" t="b">
        <v>0</v>
      </c>
      <c r="AO11" s="85" t="s">
        <v>437</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253</v>
      </c>
      <c r="C12" s="65" t="s">
        <v>1446</v>
      </c>
      <c r="D12" s="66">
        <v>3</v>
      </c>
      <c r="E12" s="67" t="s">
        <v>132</v>
      </c>
      <c r="F12" s="68">
        <v>35</v>
      </c>
      <c r="G12" s="65"/>
      <c r="H12" s="69"/>
      <c r="I12" s="70"/>
      <c r="J12" s="70"/>
      <c r="K12" s="34" t="s">
        <v>65</v>
      </c>
      <c r="L12" s="77">
        <v>12</v>
      </c>
      <c r="M12" s="77"/>
      <c r="N12" s="72"/>
      <c r="O12" s="79" t="s">
        <v>271</v>
      </c>
      <c r="P12" s="81">
        <v>43456.70922453704</v>
      </c>
      <c r="Q12" s="79" t="s">
        <v>274</v>
      </c>
      <c r="R12" s="83" t="s">
        <v>312</v>
      </c>
      <c r="S12" s="79" t="s">
        <v>322</v>
      </c>
      <c r="T12" s="79" t="s">
        <v>328</v>
      </c>
      <c r="U12" s="83" t="s">
        <v>337</v>
      </c>
      <c r="V12" s="83" t="s">
        <v>337</v>
      </c>
      <c r="W12" s="81">
        <v>43456.70922453704</v>
      </c>
      <c r="X12" s="83" t="s">
        <v>381</v>
      </c>
      <c r="Y12" s="79"/>
      <c r="Z12" s="79"/>
      <c r="AA12" s="85" t="s">
        <v>437</v>
      </c>
      <c r="AB12" s="79"/>
      <c r="AC12" s="79" t="b">
        <v>0</v>
      </c>
      <c r="AD12" s="79">
        <v>1</v>
      </c>
      <c r="AE12" s="85" t="s">
        <v>496</v>
      </c>
      <c r="AF12" s="79" t="b">
        <v>0</v>
      </c>
      <c r="AG12" s="79" t="s">
        <v>502</v>
      </c>
      <c r="AH12" s="79"/>
      <c r="AI12" s="85" t="s">
        <v>496</v>
      </c>
      <c r="AJ12" s="79" t="b">
        <v>0</v>
      </c>
      <c r="AK12" s="79">
        <v>0</v>
      </c>
      <c r="AL12" s="85" t="s">
        <v>496</v>
      </c>
      <c r="AM12" s="79" t="s">
        <v>505</v>
      </c>
      <c r="AN12" s="79" t="b">
        <v>0</v>
      </c>
      <c r="AO12" s="85" t="s">
        <v>437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254</v>
      </c>
      <c r="C13" s="65" t="s">
        <v>1446</v>
      </c>
      <c r="D13" s="66">
        <v>3</v>
      </c>
      <c r="E13" s="67" t="s">
        <v>132</v>
      </c>
      <c r="F13" s="68">
        <v>35</v>
      </c>
      <c r="G13" s="65"/>
      <c r="H13" s="69"/>
      <c r="I13" s="70"/>
      <c r="J13" s="70"/>
      <c r="K13" s="34" t="s">
        <v>65</v>
      </c>
      <c r="L13" s="77">
        <v>13</v>
      </c>
      <c r="M13" s="77"/>
      <c r="N13" s="72"/>
      <c r="O13" s="79" t="s">
        <v>271</v>
      </c>
      <c r="P13" s="81">
        <v>43456.70922453704</v>
      </c>
      <c r="Q13" s="79" t="s">
        <v>274</v>
      </c>
      <c r="R13" s="83" t="s">
        <v>312</v>
      </c>
      <c r="S13" s="79" t="s">
        <v>322</v>
      </c>
      <c r="T13" s="79" t="s">
        <v>328</v>
      </c>
      <c r="U13" s="83" t="s">
        <v>337</v>
      </c>
      <c r="V13" s="83" t="s">
        <v>337</v>
      </c>
      <c r="W13" s="81">
        <v>43456.70922453704</v>
      </c>
      <c r="X13" s="83" t="s">
        <v>381</v>
      </c>
      <c r="Y13" s="79"/>
      <c r="Z13" s="79"/>
      <c r="AA13" s="85" t="s">
        <v>437</v>
      </c>
      <c r="AB13" s="79"/>
      <c r="AC13" s="79" t="b">
        <v>0</v>
      </c>
      <c r="AD13" s="79">
        <v>1</v>
      </c>
      <c r="AE13" s="85" t="s">
        <v>496</v>
      </c>
      <c r="AF13" s="79" t="b">
        <v>0</v>
      </c>
      <c r="AG13" s="79" t="s">
        <v>502</v>
      </c>
      <c r="AH13" s="79"/>
      <c r="AI13" s="85" t="s">
        <v>496</v>
      </c>
      <c r="AJ13" s="79" t="b">
        <v>0</v>
      </c>
      <c r="AK13" s="79">
        <v>0</v>
      </c>
      <c r="AL13" s="85" t="s">
        <v>496</v>
      </c>
      <c r="AM13" s="79" t="s">
        <v>505</v>
      </c>
      <c r="AN13" s="79" t="b">
        <v>0</v>
      </c>
      <c r="AO13" s="85" t="s">
        <v>437</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2</v>
      </c>
      <c r="BD13" s="48">
        <v>0</v>
      </c>
      <c r="BE13" s="49">
        <v>0</v>
      </c>
      <c r="BF13" s="48">
        <v>0</v>
      </c>
      <c r="BG13" s="49">
        <v>0</v>
      </c>
      <c r="BH13" s="48">
        <v>0</v>
      </c>
      <c r="BI13" s="49">
        <v>0</v>
      </c>
      <c r="BJ13" s="48">
        <v>24</v>
      </c>
      <c r="BK13" s="49">
        <v>100</v>
      </c>
      <c r="BL13" s="48">
        <v>24</v>
      </c>
    </row>
    <row r="14" spans="1:64" ht="15">
      <c r="A14" s="64" t="s">
        <v>214</v>
      </c>
      <c r="B14" s="64" t="s">
        <v>255</v>
      </c>
      <c r="C14" s="65" t="s">
        <v>1446</v>
      </c>
      <c r="D14" s="66">
        <v>3</v>
      </c>
      <c r="E14" s="67" t="s">
        <v>132</v>
      </c>
      <c r="F14" s="68">
        <v>35</v>
      </c>
      <c r="G14" s="65"/>
      <c r="H14" s="69"/>
      <c r="I14" s="70"/>
      <c r="J14" s="70"/>
      <c r="K14" s="34" t="s">
        <v>65</v>
      </c>
      <c r="L14" s="77">
        <v>14</v>
      </c>
      <c r="M14" s="77"/>
      <c r="N14" s="72"/>
      <c r="O14" s="79" t="s">
        <v>271</v>
      </c>
      <c r="P14" s="81">
        <v>43458.327893518515</v>
      </c>
      <c r="Q14" s="79" t="s">
        <v>275</v>
      </c>
      <c r="R14" s="83" t="s">
        <v>313</v>
      </c>
      <c r="S14" s="79" t="s">
        <v>323</v>
      </c>
      <c r="T14" s="79" t="s">
        <v>329</v>
      </c>
      <c r="U14" s="83" t="s">
        <v>338</v>
      </c>
      <c r="V14" s="83" t="s">
        <v>338</v>
      </c>
      <c r="W14" s="81">
        <v>43458.327893518515</v>
      </c>
      <c r="X14" s="83" t="s">
        <v>382</v>
      </c>
      <c r="Y14" s="79"/>
      <c r="Z14" s="79"/>
      <c r="AA14" s="85" t="s">
        <v>438</v>
      </c>
      <c r="AB14" s="79"/>
      <c r="AC14" s="79" t="b">
        <v>0</v>
      </c>
      <c r="AD14" s="79">
        <v>0</v>
      </c>
      <c r="AE14" s="85" t="s">
        <v>496</v>
      </c>
      <c r="AF14" s="79" t="b">
        <v>0</v>
      </c>
      <c r="AG14" s="79" t="s">
        <v>502</v>
      </c>
      <c r="AH14" s="79"/>
      <c r="AI14" s="85" t="s">
        <v>496</v>
      </c>
      <c r="AJ14" s="79" t="b">
        <v>0</v>
      </c>
      <c r="AK14" s="79">
        <v>0</v>
      </c>
      <c r="AL14" s="85" t="s">
        <v>496</v>
      </c>
      <c r="AM14" s="79" t="s">
        <v>506</v>
      </c>
      <c r="AN14" s="79" t="b">
        <v>0</v>
      </c>
      <c r="AO14" s="85" t="s">
        <v>438</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214</v>
      </c>
      <c r="B15" s="64" t="s">
        <v>256</v>
      </c>
      <c r="C15" s="65" t="s">
        <v>1446</v>
      </c>
      <c r="D15" s="66">
        <v>3</v>
      </c>
      <c r="E15" s="67" t="s">
        <v>132</v>
      </c>
      <c r="F15" s="68">
        <v>35</v>
      </c>
      <c r="G15" s="65"/>
      <c r="H15" s="69"/>
      <c r="I15" s="70"/>
      <c r="J15" s="70"/>
      <c r="K15" s="34" t="s">
        <v>65</v>
      </c>
      <c r="L15" s="77">
        <v>15</v>
      </c>
      <c r="M15" s="77"/>
      <c r="N15" s="72"/>
      <c r="O15" s="79" t="s">
        <v>271</v>
      </c>
      <c r="P15" s="81">
        <v>43458.327893518515</v>
      </c>
      <c r="Q15" s="79" t="s">
        <v>275</v>
      </c>
      <c r="R15" s="83" t="s">
        <v>313</v>
      </c>
      <c r="S15" s="79" t="s">
        <v>323</v>
      </c>
      <c r="T15" s="79" t="s">
        <v>329</v>
      </c>
      <c r="U15" s="83" t="s">
        <v>338</v>
      </c>
      <c r="V15" s="83" t="s">
        <v>338</v>
      </c>
      <c r="W15" s="81">
        <v>43458.327893518515</v>
      </c>
      <c r="X15" s="83" t="s">
        <v>382</v>
      </c>
      <c r="Y15" s="79"/>
      <c r="Z15" s="79"/>
      <c r="AA15" s="85" t="s">
        <v>438</v>
      </c>
      <c r="AB15" s="79"/>
      <c r="AC15" s="79" t="b">
        <v>0</v>
      </c>
      <c r="AD15" s="79">
        <v>0</v>
      </c>
      <c r="AE15" s="85" t="s">
        <v>496</v>
      </c>
      <c r="AF15" s="79" t="b">
        <v>0</v>
      </c>
      <c r="AG15" s="79" t="s">
        <v>502</v>
      </c>
      <c r="AH15" s="79"/>
      <c r="AI15" s="85" t="s">
        <v>496</v>
      </c>
      <c r="AJ15" s="79" t="b">
        <v>0</v>
      </c>
      <c r="AK15" s="79">
        <v>0</v>
      </c>
      <c r="AL15" s="85" t="s">
        <v>496</v>
      </c>
      <c r="AM15" s="79" t="s">
        <v>506</v>
      </c>
      <c r="AN15" s="79" t="b">
        <v>0</v>
      </c>
      <c r="AO15" s="85" t="s">
        <v>438</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214</v>
      </c>
      <c r="B16" s="64" t="s">
        <v>257</v>
      </c>
      <c r="C16" s="65" t="s">
        <v>1446</v>
      </c>
      <c r="D16" s="66">
        <v>3</v>
      </c>
      <c r="E16" s="67" t="s">
        <v>132</v>
      </c>
      <c r="F16" s="68">
        <v>35</v>
      </c>
      <c r="G16" s="65"/>
      <c r="H16" s="69"/>
      <c r="I16" s="70"/>
      <c r="J16" s="70"/>
      <c r="K16" s="34" t="s">
        <v>65</v>
      </c>
      <c r="L16" s="77">
        <v>16</v>
      </c>
      <c r="M16" s="77"/>
      <c r="N16" s="72"/>
      <c r="O16" s="79" t="s">
        <v>271</v>
      </c>
      <c r="P16" s="81">
        <v>43458.327893518515</v>
      </c>
      <c r="Q16" s="79" t="s">
        <v>275</v>
      </c>
      <c r="R16" s="83" t="s">
        <v>313</v>
      </c>
      <c r="S16" s="79" t="s">
        <v>323</v>
      </c>
      <c r="T16" s="79" t="s">
        <v>329</v>
      </c>
      <c r="U16" s="83" t="s">
        <v>338</v>
      </c>
      <c r="V16" s="83" t="s">
        <v>338</v>
      </c>
      <c r="W16" s="81">
        <v>43458.327893518515</v>
      </c>
      <c r="X16" s="83" t="s">
        <v>382</v>
      </c>
      <c r="Y16" s="79"/>
      <c r="Z16" s="79"/>
      <c r="AA16" s="85" t="s">
        <v>438</v>
      </c>
      <c r="AB16" s="79"/>
      <c r="AC16" s="79" t="b">
        <v>0</v>
      </c>
      <c r="AD16" s="79">
        <v>0</v>
      </c>
      <c r="AE16" s="85" t="s">
        <v>496</v>
      </c>
      <c r="AF16" s="79" t="b">
        <v>0</v>
      </c>
      <c r="AG16" s="79" t="s">
        <v>502</v>
      </c>
      <c r="AH16" s="79"/>
      <c r="AI16" s="85" t="s">
        <v>496</v>
      </c>
      <c r="AJ16" s="79" t="b">
        <v>0</v>
      </c>
      <c r="AK16" s="79">
        <v>0</v>
      </c>
      <c r="AL16" s="85" t="s">
        <v>496</v>
      </c>
      <c r="AM16" s="79" t="s">
        <v>506</v>
      </c>
      <c r="AN16" s="79" t="b">
        <v>0</v>
      </c>
      <c r="AO16" s="85" t="s">
        <v>438</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214</v>
      </c>
      <c r="B17" s="64" t="s">
        <v>258</v>
      </c>
      <c r="C17" s="65" t="s">
        <v>1446</v>
      </c>
      <c r="D17" s="66">
        <v>3</v>
      </c>
      <c r="E17" s="67" t="s">
        <v>132</v>
      </c>
      <c r="F17" s="68">
        <v>35</v>
      </c>
      <c r="G17" s="65"/>
      <c r="H17" s="69"/>
      <c r="I17" s="70"/>
      <c r="J17" s="70"/>
      <c r="K17" s="34" t="s">
        <v>65</v>
      </c>
      <c r="L17" s="77">
        <v>17</v>
      </c>
      <c r="M17" s="77"/>
      <c r="N17" s="72"/>
      <c r="O17" s="79" t="s">
        <v>271</v>
      </c>
      <c r="P17" s="81">
        <v>43458.327893518515</v>
      </c>
      <c r="Q17" s="79" t="s">
        <v>275</v>
      </c>
      <c r="R17" s="83" t="s">
        <v>313</v>
      </c>
      <c r="S17" s="79" t="s">
        <v>323</v>
      </c>
      <c r="T17" s="79" t="s">
        <v>329</v>
      </c>
      <c r="U17" s="83" t="s">
        <v>338</v>
      </c>
      <c r="V17" s="83" t="s">
        <v>338</v>
      </c>
      <c r="W17" s="81">
        <v>43458.327893518515</v>
      </c>
      <c r="X17" s="83" t="s">
        <v>382</v>
      </c>
      <c r="Y17" s="79"/>
      <c r="Z17" s="79"/>
      <c r="AA17" s="85" t="s">
        <v>438</v>
      </c>
      <c r="AB17" s="79"/>
      <c r="AC17" s="79" t="b">
        <v>0</v>
      </c>
      <c r="AD17" s="79">
        <v>0</v>
      </c>
      <c r="AE17" s="85" t="s">
        <v>496</v>
      </c>
      <c r="AF17" s="79" t="b">
        <v>0</v>
      </c>
      <c r="AG17" s="79" t="s">
        <v>502</v>
      </c>
      <c r="AH17" s="79"/>
      <c r="AI17" s="85" t="s">
        <v>496</v>
      </c>
      <c r="AJ17" s="79" t="b">
        <v>0</v>
      </c>
      <c r="AK17" s="79">
        <v>0</v>
      </c>
      <c r="AL17" s="85" t="s">
        <v>496</v>
      </c>
      <c r="AM17" s="79" t="s">
        <v>506</v>
      </c>
      <c r="AN17" s="79" t="b">
        <v>0</v>
      </c>
      <c r="AO17" s="85" t="s">
        <v>438</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214</v>
      </c>
      <c r="B18" s="64" t="s">
        <v>259</v>
      </c>
      <c r="C18" s="65" t="s">
        <v>1446</v>
      </c>
      <c r="D18" s="66">
        <v>3</v>
      </c>
      <c r="E18" s="67" t="s">
        <v>132</v>
      </c>
      <c r="F18" s="68">
        <v>35</v>
      </c>
      <c r="G18" s="65"/>
      <c r="H18" s="69"/>
      <c r="I18" s="70"/>
      <c r="J18" s="70"/>
      <c r="K18" s="34" t="s">
        <v>65</v>
      </c>
      <c r="L18" s="77">
        <v>18</v>
      </c>
      <c r="M18" s="77"/>
      <c r="N18" s="72"/>
      <c r="O18" s="79" t="s">
        <v>271</v>
      </c>
      <c r="P18" s="81">
        <v>43458.327893518515</v>
      </c>
      <c r="Q18" s="79" t="s">
        <v>275</v>
      </c>
      <c r="R18" s="83" t="s">
        <v>313</v>
      </c>
      <c r="S18" s="79" t="s">
        <v>323</v>
      </c>
      <c r="T18" s="79" t="s">
        <v>329</v>
      </c>
      <c r="U18" s="83" t="s">
        <v>338</v>
      </c>
      <c r="V18" s="83" t="s">
        <v>338</v>
      </c>
      <c r="W18" s="81">
        <v>43458.327893518515</v>
      </c>
      <c r="X18" s="83" t="s">
        <v>382</v>
      </c>
      <c r="Y18" s="79"/>
      <c r="Z18" s="79"/>
      <c r="AA18" s="85" t="s">
        <v>438</v>
      </c>
      <c r="AB18" s="79"/>
      <c r="AC18" s="79" t="b">
        <v>0</v>
      </c>
      <c r="AD18" s="79">
        <v>0</v>
      </c>
      <c r="AE18" s="85" t="s">
        <v>496</v>
      </c>
      <c r="AF18" s="79" t="b">
        <v>0</v>
      </c>
      <c r="AG18" s="79" t="s">
        <v>502</v>
      </c>
      <c r="AH18" s="79"/>
      <c r="AI18" s="85" t="s">
        <v>496</v>
      </c>
      <c r="AJ18" s="79" t="b">
        <v>0</v>
      </c>
      <c r="AK18" s="79">
        <v>0</v>
      </c>
      <c r="AL18" s="85" t="s">
        <v>496</v>
      </c>
      <c r="AM18" s="79" t="s">
        <v>506</v>
      </c>
      <c r="AN18" s="79" t="b">
        <v>0</v>
      </c>
      <c r="AO18" s="85" t="s">
        <v>438</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214</v>
      </c>
      <c r="B19" s="64" t="s">
        <v>260</v>
      </c>
      <c r="C19" s="65" t="s">
        <v>1446</v>
      </c>
      <c r="D19" s="66">
        <v>3</v>
      </c>
      <c r="E19" s="67" t="s">
        <v>132</v>
      </c>
      <c r="F19" s="68">
        <v>35</v>
      </c>
      <c r="G19" s="65"/>
      <c r="H19" s="69"/>
      <c r="I19" s="70"/>
      <c r="J19" s="70"/>
      <c r="K19" s="34" t="s">
        <v>65</v>
      </c>
      <c r="L19" s="77">
        <v>19</v>
      </c>
      <c r="M19" s="77"/>
      <c r="N19" s="72"/>
      <c r="O19" s="79" t="s">
        <v>271</v>
      </c>
      <c r="P19" s="81">
        <v>43458.327893518515</v>
      </c>
      <c r="Q19" s="79" t="s">
        <v>275</v>
      </c>
      <c r="R19" s="83" t="s">
        <v>313</v>
      </c>
      <c r="S19" s="79" t="s">
        <v>323</v>
      </c>
      <c r="T19" s="79" t="s">
        <v>329</v>
      </c>
      <c r="U19" s="83" t="s">
        <v>338</v>
      </c>
      <c r="V19" s="83" t="s">
        <v>338</v>
      </c>
      <c r="W19" s="81">
        <v>43458.327893518515</v>
      </c>
      <c r="X19" s="83" t="s">
        <v>382</v>
      </c>
      <c r="Y19" s="79"/>
      <c r="Z19" s="79"/>
      <c r="AA19" s="85" t="s">
        <v>438</v>
      </c>
      <c r="AB19" s="79"/>
      <c r="AC19" s="79" t="b">
        <v>0</v>
      </c>
      <c r="AD19" s="79">
        <v>0</v>
      </c>
      <c r="AE19" s="85" t="s">
        <v>496</v>
      </c>
      <c r="AF19" s="79" t="b">
        <v>0</v>
      </c>
      <c r="AG19" s="79" t="s">
        <v>502</v>
      </c>
      <c r="AH19" s="79"/>
      <c r="AI19" s="85" t="s">
        <v>496</v>
      </c>
      <c r="AJ19" s="79" t="b">
        <v>0</v>
      </c>
      <c r="AK19" s="79">
        <v>0</v>
      </c>
      <c r="AL19" s="85" t="s">
        <v>496</v>
      </c>
      <c r="AM19" s="79" t="s">
        <v>506</v>
      </c>
      <c r="AN19" s="79" t="b">
        <v>0</v>
      </c>
      <c r="AO19" s="85" t="s">
        <v>438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26</v>
      </c>
      <c r="BK19" s="49">
        <v>100</v>
      </c>
      <c r="BL19" s="48">
        <v>26</v>
      </c>
    </row>
    <row r="20" spans="1:64" ht="15">
      <c r="A20" s="64" t="s">
        <v>215</v>
      </c>
      <c r="B20" s="64" t="s">
        <v>223</v>
      </c>
      <c r="C20" s="65" t="s">
        <v>1446</v>
      </c>
      <c r="D20" s="66">
        <v>3</v>
      </c>
      <c r="E20" s="67" t="s">
        <v>132</v>
      </c>
      <c r="F20" s="68">
        <v>35</v>
      </c>
      <c r="G20" s="65"/>
      <c r="H20" s="69"/>
      <c r="I20" s="70"/>
      <c r="J20" s="70"/>
      <c r="K20" s="34" t="s">
        <v>65</v>
      </c>
      <c r="L20" s="77">
        <v>20</v>
      </c>
      <c r="M20" s="77"/>
      <c r="N20" s="72"/>
      <c r="O20" s="79" t="s">
        <v>271</v>
      </c>
      <c r="P20" s="81">
        <v>43459.10851851852</v>
      </c>
      <c r="Q20" s="79" t="s">
        <v>276</v>
      </c>
      <c r="R20" s="79"/>
      <c r="S20" s="79"/>
      <c r="T20" s="79" t="s">
        <v>330</v>
      </c>
      <c r="U20" s="83" t="s">
        <v>339</v>
      </c>
      <c r="V20" s="83" t="s">
        <v>339</v>
      </c>
      <c r="W20" s="81">
        <v>43459.10851851852</v>
      </c>
      <c r="X20" s="83" t="s">
        <v>383</v>
      </c>
      <c r="Y20" s="79"/>
      <c r="Z20" s="79"/>
      <c r="AA20" s="85" t="s">
        <v>439</v>
      </c>
      <c r="AB20" s="79"/>
      <c r="AC20" s="79" t="b">
        <v>0</v>
      </c>
      <c r="AD20" s="79">
        <v>0</v>
      </c>
      <c r="AE20" s="85" t="s">
        <v>496</v>
      </c>
      <c r="AF20" s="79" t="b">
        <v>0</v>
      </c>
      <c r="AG20" s="79" t="s">
        <v>502</v>
      </c>
      <c r="AH20" s="79"/>
      <c r="AI20" s="85" t="s">
        <v>496</v>
      </c>
      <c r="AJ20" s="79" t="b">
        <v>0</v>
      </c>
      <c r="AK20" s="79">
        <v>15</v>
      </c>
      <c r="AL20" s="85" t="s">
        <v>447</v>
      </c>
      <c r="AM20" s="79" t="s">
        <v>507</v>
      </c>
      <c r="AN20" s="79" t="b">
        <v>0</v>
      </c>
      <c r="AO20" s="85" t="s">
        <v>447</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15</v>
      </c>
      <c r="BK20" s="49">
        <v>100</v>
      </c>
      <c r="BL20" s="48">
        <v>15</v>
      </c>
    </row>
    <row r="21" spans="1:64" ht="15">
      <c r="A21" s="64" t="s">
        <v>216</v>
      </c>
      <c r="B21" s="64" t="s">
        <v>216</v>
      </c>
      <c r="C21" s="65" t="s">
        <v>1446</v>
      </c>
      <c r="D21" s="66">
        <v>3</v>
      </c>
      <c r="E21" s="67" t="s">
        <v>132</v>
      </c>
      <c r="F21" s="68">
        <v>35</v>
      </c>
      <c r="G21" s="65"/>
      <c r="H21" s="69"/>
      <c r="I21" s="70"/>
      <c r="J21" s="70"/>
      <c r="K21" s="34" t="s">
        <v>65</v>
      </c>
      <c r="L21" s="77">
        <v>21</v>
      </c>
      <c r="M21" s="77"/>
      <c r="N21" s="72"/>
      <c r="O21" s="79" t="s">
        <v>176</v>
      </c>
      <c r="P21" s="81">
        <v>43459.87803240741</v>
      </c>
      <c r="Q21" s="79" t="s">
        <v>277</v>
      </c>
      <c r="R21" s="79"/>
      <c r="S21" s="79"/>
      <c r="T21" s="79"/>
      <c r="U21" s="79"/>
      <c r="V21" s="83" t="s">
        <v>360</v>
      </c>
      <c r="W21" s="81">
        <v>43459.87803240741</v>
      </c>
      <c r="X21" s="83" t="s">
        <v>384</v>
      </c>
      <c r="Y21" s="79"/>
      <c r="Z21" s="79"/>
      <c r="AA21" s="85" t="s">
        <v>440</v>
      </c>
      <c r="AB21" s="79"/>
      <c r="AC21" s="79" t="b">
        <v>0</v>
      </c>
      <c r="AD21" s="79">
        <v>0</v>
      </c>
      <c r="AE21" s="85" t="s">
        <v>496</v>
      </c>
      <c r="AF21" s="79" t="b">
        <v>0</v>
      </c>
      <c r="AG21" s="79" t="s">
        <v>502</v>
      </c>
      <c r="AH21" s="79"/>
      <c r="AI21" s="85" t="s">
        <v>496</v>
      </c>
      <c r="AJ21" s="79" t="b">
        <v>0</v>
      </c>
      <c r="AK21" s="79">
        <v>0</v>
      </c>
      <c r="AL21" s="85" t="s">
        <v>496</v>
      </c>
      <c r="AM21" s="79" t="s">
        <v>504</v>
      </c>
      <c r="AN21" s="79" t="b">
        <v>0</v>
      </c>
      <c r="AO21" s="85" t="s">
        <v>440</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v>0</v>
      </c>
      <c r="BE21" s="49">
        <v>0</v>
      </c>
      <c r="BF21" s="48">
        <v>0</v>
      </c>
      <c r="BG21" s="49">
        <v>0</v>
      </c>
      <c r="BH21" s="48">
        <v>0</v>
      </c>
      <c r="BI21" s="49">
        <v>0</v>
      </c>
      <c r="BJ21" s="48">
        <v>57</v>
      </c>
      <c r="BK21" s="49">
        <v>100</v>
      </c>
      <c r="BL21" s="48">
        <v>57</v>
      </c>
    </row>
    <row r="22" spans="1:64" ht="15">
      <c r="A22" s="64" t="s">
        <v>217</v>
      </c>
      <c r="B22" s="64" t="s">
        <v>261</v>
      </c>
      <c r="C22" s="65" t="s">
        <v>1446</v>
      </c>
      <c r="D22" s="66">
        <v>3</v>
      </c>
      <c r="E22" s="67" t="s">
        <v>132</v>
      </c>
      <c r="F22" s="68">
        <v>35</v>
      </c>
      <c r="G22" s="65"/>
      <c r="H22" s="69"/>
      <c r="I22" s="70"/>
      <c r="J22" s="70"/>
      <c r="K22" s="34" t="s">
        <v>65</v>
      </c>
      <c r="L22" s="77">
        <v>22</v>
      </c>
      <c r="M22" s="77"/>
      <c r="N22" s="72"/>
      <c r="O22" s="79" t="s">
        <v>272</v>
      </c>
      <c r="P22" s="81">
        <v>43462.24758101852</v>
      </c>
      <c r="Q22" s="79" t="s">
        <v>278</v>
      </c>
      <c r="R22" s="79"/>
      <c r="S22" s="79"/>
      <c r="T22" s="79"/>
      <c r="U22" s="83" t="s">
        <v>340</v>
      </c>
      <c r="V22" s="83" t="s">
        <v>340</v>
      </c>
      <c r="W22" s="81">
        <v>43462.24758101852</v>
      </c>
      <c r="X22" s="83" t="s">
        <v>385</v>
      </c>
      <c r="Y22" s="79"/>
      <c r="Z22" s="79"/>
      <c r="AA22" s="85" t="s">
        <v>441</v>
      </c>
      <c r="AB22" s="85" t="s">
        <v>492</v>
      </c>
      <c r="AC22" s="79" t="b">
        <v>0</v>
      </c>
      <c r="AD22" s="79">
        <v>1</v>
      </c>
      <c r="AE22" s="85" t="s">
        <v>497</v>
      </c>
      <c r="AF22" s="79" t="b">
        <v>0</v>
      </c>
      <c r="AG22" s="79" t="s">
        <v>502</v>
      </c>
      <c r="AH22" s="79"/>
      <c r="AI22" s="85" t="s">
        <v>496</v>
      </c>
      <c r="AJ22" s="79" t="b">
        <v>0</v>
      </c>
      <c r="AK22" s="79">
        <v>0</v>
      </c>
      <c r="AL22" s="85" t="s">
        <v>496</v>
      </c>
      <c r="AM22" s="79" t="s">
        <v>508</v>
      </c>
      <c r="AN22" s="79" t="b">
        <v>0</v>
      </c>
      <c r="AO22" s="85" t="s">
        <v>492</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18</v>
      </c>
      <c r="BK22" s="49">
        <v>100</v>
      </c>
      <c r="BL22" s="48">
        <v>18</v>
      </c>
    </row>
    <row r="23" spans="1:64" ht="15">
      <c r="A23" s="64" t="s">
        <v>218</v>
      </c>
      <c r="B23" s="64" t="s">
        <v>239</v>
      </c>
      <c r="C23" s="65" t="s">
        <v>1446</v>
      </c>
      <c r="D23" s="66">
        <v>3</v>
      </c>
      <c r="E23" s="67" t="s">
        <v>132</v>
      </c>
      <c r="F23" s="68">
        <v>35</v>
      </c>
      <c r="G23" s="65"/>
      <c r="H23" s="69"/>
      <c r="I23" s="70"/>
      <c r="J23" s="70"/>
      <c r="K23" s="34" t="s">
        <v>65</v>
      </c>
      <c r="L23" s="77">
        <v>23</v>
      </c>
      <c r="M23" s="77"/>
      <c r="N23" s="72"/>
      <c r="O23" s="79" t="s">
        <v>271</v>
      </c>
      <c r="P23" s="81">
        <v>43462.50167824074</v>
      </c>
      <c r="Q23" s="79" t="s">
        <v>279</v>
      </c>
      <c r="R23" s="83" t="s">
        <v>314</v>
      </c>
      <c r="S23" s="79" t="s">
        <v>324</v>
      </c>
      <c r="T23" s="79" t="s">
        <v>331</v>
      </c>
      <c r="U23" s="79"/>
      <c r="V23" s="83" t="s">
        <v>361</v>
      </c>
      <c r="W23" s="81">
        <v>43462.50167824074</v>
      </c>
      <c r="X23" s="83" t="s">
        <v>386</v>
      </c>
      <c r="Y23" s="79"/>
      <c r="Z23" s="79"/>
      <c r="AA23" s="85" t="s">
        <v>442</v>
      </c>
      <c r="AB23" s="79"/>
      <c r="AC23" s="79" t="b">
        <v>0</v>
      </c>
      <c r="AD23" s="79">
        <v>0</v>
      </c>
      <c r="AE23" s="85" t="s">
        <v>496</v>
      </c>
      <c r="AF23" s="79" t="b">
        <v>0</v>
      </c>
      <c r="AG23" s="79" t="s">
        <v>502</v>
      </c>
      <c r="AH23" s="79"/>
      <c r="AI23" s="85" t="s">
        <v>496</v>
      </c>
      <c r="AJ23" s="79" t="b">
        <v>0</v>
      </c>
      <c r="AK23" s="79">
        <v>1</v>
      </c>
      <c r="AL23" s="85" t="s">
        <v>479</v>
      </c>
      <c r="AM23" s="79" t="s">
        <v>508</v>
      </c>
      <c r="AN23" s="79" t="b">
        <v>0</v>
      </c>
      <c r="AO23" s="85" t="s">
        <v>479</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20</v>
      </c>
      <c r="BK23" s="49">
        <v>100</v>
      </c>
      <c r="BL23" s="48">
        <v>20</v>
      </c>
    </row>
    <row r="24" spans="1:64" ht="15">
      <c r="A24" s="64" t="s">
        <v>219</v>
      </c>
      <c r="B24" s="64" t="s">
        <v>262</v>
      </c>
      <c r="C24" s="65" t="s">
        <v>1446</v>
      </c>
      <c r="D24" s="66">
        <v>3</v>
      </c>
      <c r="E24" s="67" t="s">
        <v>132</v>
      </c>
      <c r="F24" s="68">
        <v>35</v>
      </c>
      <c r="G24" s="65"/>
      <c r="H24" s="69"/>
      <c r="I24" s="70"/>
      <c r="J24" s="70"/>
      <c r="K24" s="34" t="s">
        <v>65</v>
      </c>
      <c r="L24" s="77">
        <v>24</v>
      </c>
      <c r="M24" s="77"/>
      <c r="N24" s="72"/>
      <c r="O24" s="79" t="s">
        <v>271</v>
      </c>
      <c r="P24" s="81">
        <v>43462.95443287037</v>
      </c>
      <c r="Q24" s="79" t="s">
        <v>280</v>
      </c>
      <c r="R24" s="79"/>
      <c r="S24" s="79"/>
      <c r="T24" s="79"/>
      <c r="U24" s="79"/>
      <c r="V24" s="83" t="s">
        <v>362</v>
      </c>
      <c r="W24" s="81">
        <v>43462.95443287037</v>
      </c>
      <c r="X24" s="83" t="s">
        <v>387</v>
      </c>
      <c r="Y24" s="79"/>
      <c r="Z24" s="79"/>
      <c r="AA24" s="85" t="s">
        <v>443</v>
      </c>
      <c r="AB24" s="79"/>
      <c r="AC24" s="79" t="b">
        <v>0</v>
      </c>
      <c r="AD24" s="79">
        <v>0</v>
      </c>
      <c r="AE24" s="85" t="s">
        <v>496</v>
      </c>
      <c r="AF24" s="79" t="b">
        <v>0</v>
      </c>
      <c r="AG24" s="79" t="s">
        <v>502</v>
      </c>
      <c r="AH24" s="79"/>
      <c r="AI24" s="85" t="s">
        <v>496</v>
      </c>
      <c r="AJ24" s="79" t="b">
        <v>0</v>
      </c>
      <c r="AK24" s="79">
        <v>4</v>
      </c>
      <c r="AL24" s="85" t="s">
        <v>457</v>
      </c>
      <c r="AM24" s="79" t="s">
        <v>507</v>
      </c>
      <c r="AN24" s="79" t="b">
        <v>0</v>
      </c>
      <c r="AO24" s="85" t="s">
        <v>457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219</v>
      </c>
      <c r="B25" s="64" t="s">
        <v>263</v>
      </c>
      <c r="C25" s="65" t="s">
        <v>1446</v>
      </c>
      <c r="D25" s="66">
        <v>3</v>
      </c>
      <c r="E25" s="67" t="s">
        <v>132</v>
      </c>
      <c r="F25" s="68">
        <v>35</v>
      </c>
      <c r="G25" s="65"/>
      <c r="H25" s="69"/>
      <c r="I25" s="70"/>
      <c r="J25" s="70"/>
      <c r="K25" s="34" t="s">
        <v>65</v>
      </c>
      <c r="L25" s="77">
        <v>25</v>
      </c>
      <c r="M25" s="77"/>
      <c r="N25" s="72"/>
      <c r="O25" s="79" t="s">
        <v>271</v>
      </c>
      <c r="P25" s="81">
        <v>43462.95443287037</v>
      </c>
      <c r="Q25" s="79" t="s">
        <v>280</v>
      </c>
      <c r="R25" s="79"/>
      <c r="S25" s="79"/>
      <c r="T25" s="79"/>
      <c r="U25" s="79"/>
      <c r="V25" s="83" t="s">
        <v>362</v>
      </c>
      <c r="W25" s="81">
        <v>43462.95443287037</v>
      </c>
      <c r="X25" s="83" t="s">
        <v>387</v>
      </c>
      <c r="Y25" s="79"/>
      <c r="Z25" s="79"/>
      <c r="AA25" s="85" t="s">
        <v>443</v>
      </c>
      <c r="AB25" s="79"/>
      <c r="AC25" s="79" t="b">
        <v>0</v>
      </c>
      <c r="AD25" s="79">
        <v>0</v>
      </c>
      <c r="AE25" s="85" t="s">
        <v>496</v>
      </c>
      <c r="AF25" s="79" t="b">
        <v>0</v>
      </c>
      <c r="AG25" s="79" t="s">
        <v>502</v>
      </c>
      <c r="AH25" s="79"/>
      <c r="AI25" s="85" t="s">
        <v>496</v>
      </c>
      <c r="AJ25" s="79" t="b">
        <v>0</v>
      </c>
      <c r="AK25" s="79">
        <v>4</v>
      </c>
      <c r="AL25" s="85" t="s">
        <v>457</v>
      </c>
      <c r="AM25" s="79" t="s">
        <v>507</v>
      </c>
      <c r="AN25" s="79" t="b">
        <v>0</v>
      </c>
      <c r="AO25" s="85" t="s">
        <v>457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219</v>
      </c>
      <c r="B26" s="64" t="s">
        <v>231</v>
      </c>
      <c r="C26" s="65" t="s">
        <v>1446</v>
      </c>
      <c r="D26" s="66">
        <v>3</v>
      </c>
      <c r="E26" s="67" t="s">
        <v>132</v>
      </c>
      <c r="F26" s="68">
        <v>35</v>
      </c>
      <c r="G26" s="65"/>
      <c r="H26" s="69"/>
      <c r="I26" s="70"/>
      <c r="J26" s="70"/>
      <c r="K26" s="34" t="s">
        <v>65</v>
      </c>
      <c r="L26" s="77">
        <v>26</v>
      </c>
      <c r="M26" s="77"/>
      <c r="N26" s="72"/>
      <c r="O26" s="79" t="s">
        <v>271</v>
      </c>
      <c r="P26" s="81">
        <v>43462.95443287037</v>
      </c>
      <c r="Q26" s="79" t="s">
        <v>280</v>
      </c>
      <c r="R26" s="79"/>
      <c r="S26" s="79"/>
      <c r="T26" s="79"/>
      <c r="U26" s="79"/>
      <c r="V26" s="83" t="s">
        <v>362</v>
      </c>
      <c r="W26" s="81">
        <v>43462.95443287037</v>
      </c>
      <c r="X26" s="83" t="s">
        <v>387</v>
      </c>
      <c r="Y26" s="79"/>
      <c r="Z26" s="79"/>
      <c r="AA26" s="85" t="s">
        <v>443</v>
      </c>
      <c r="AB26" s="79"/>
      <c r="AC26" s="79" t="b">
        <v>0</v>
      </c>
      <c r="AD26" s="79">
        <v>0</v>
      </c>
      <c r="AE26" s="85" t="s">
        <v>496</v>
      </c>
      <c r="AF26" s="79" t="b">
        <v>0</v>
      </c>
      <c r="AG26" s="79" t="s">
        <v>502</v>
      </c>
      <c r="AH26" s="79"/>
      <c r="AI26" s="85" t="s">
        <v>496</v>
      </c>
      <c r="AJ26" s="79" t="b">
        <v>0</v>
      </c>
      <c r="AK26" s="79">
        <v>4</v>
      </c>
      <c r="AL26" s="85" t="s">
        <v>457</v>
      </c>
      <c r="AM26" s="79" t="s">
        <v>507</v>
      </c>
      <c r="AN26" s="79" t="b">
        <v>0</v>
      </c>
      <c r="AO26" s="85" t="s">
        <v>457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219</v>
      </c>
      <c r="B27" s="64" t="s">
        <v>232</v>
      </c>
      <c r="C27" s="65" t="s">
        <v>1446</v>
      </c>
      <c r="D27" s="66">
        <v>3</v>
      </c>
      <c r="E27" s="67" t="s">
        <v>132</v>
      </c>
      <c r="F27" s="68">
        <v>35</v>
      </c>
      <c r="G27" s="65"/>
      <c r="H27" s="69"/>
      <c r="I27" s="70"/>
      <c r="J27" s="70"/>
      <c r="K27" s="34" t="s">
        <v>65</v>
      </c>
      <c r="L27" s="77">
        <v>27</v>
      </c>
      <c r="M27" s="77"/>
      <c r="N27" s="72"/>
      <c r="O27" s="79" t="s">
        <v>271</v>
      </c>
      <c r="P27" s="81">
        <v>43462.95443287037</v>
      </c>
      <c r="Q27" s="79" t="s">
        <v>280</v>
      </c>
      <c r="R27" s="79"/>
      <c r="S27" s="79"/>
      <c r="T27" s="79"/>
      <c r="U27" s="79"/>
      <c r="V27" s="83" t="s">
        <v>362</v>
      </c>
      <c r="W27" s="81">
        <v>43462.95443287037</v>
      </c>
      <c r="X27" s="83" t="s">
        <v>387</v>
      </c>
      <c r="Y27" s="79"/>
      <c r="Z27" s="79"/>
      <c r="AA27" s="85" t="s">
        <v>443</v>
      </c>
      <c r="AB27" s="79"/>
      <c r="AC27" s="79" t="b">
        <v>0</v>
      </c>
      <c r="AD27" s="79">
        <v>0</v>
      </c>
      <c r="AE27" s="85" t="s">
        <v>496</v>
      </c>
      <c r="AF27" s="79" t="b">
        <v>0</v>
      </c>
      <c r="AG27" s="79" t="s">
        <v>502</v>
      </c>
      <c r="AH27" s="79"/>
      <c r="AI27" s="85" t="s">
        <v>496</v>
      </c>
      <c r="AJ27" s="79" t="b">
        <v>0</v>
      </c>
      <c r="AK27" s="79">
        <v>4</v>
      </c>
      <c r="AL27" s="85" t="s">
        <v>457</v>
      </c>
      <c r="AM27" s="79" t="s">
        <v>507</v>
      </c>
      <c r="AN27" s="79" t="b">
        <v>0</v>
      </c>
      <c r="AO27" s="85" t="s">
        <v>457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220</v>
      </c>
      <c r="B28" s="64" t="s">
        <v>262</v>
      </c>
      <c r="C28" s="65" t="s">
        <v>1446</v>
      </c>
      <c r="D28" s="66">
        <v>3</v>
      </c>
      <c r="E28" s="67" t="s">
        <v>132</v>
      </c>
      <c r="F28" s="68">
        <v>35</v>
      </c>
      <c r="G28" s="65"/>
      <c r="H28" s="69"/>
      <c r="I28" s="70"/>
      <c r="J28" s="70"/>
      <c r="K28" s="34" t="s">
        <v>65</v>
      </c>
      <c r="L28" s="77">
        <v>28</v>
      </c>
      <c r="M28" s="77"/>
      <c r="N28" s="72"/>
      <c r="O28" s="79" t="s">
        <v>271</v>
      </c>
      <c r="P28" s="81">
        <v>43462.957407407404</v>
      </c>
      <c r="Q28" s="79" t="s">
        <v>280</v>
      </c>
      <c r="R28" s="79"/>
      <c r="S28" s="79"/>
      <c r="T28" s="79"/>
      <c r="U28" s="79"/>
      <c r="V28" s="83" t="s">
        <v>363</v>
      </c>
      <c r="W28" s="81">
        <v>43462.957407407404</v>
      </c>
      <c r="X28" s="83" t="s">
        <v>388</v>
      </c>
      <c r="Y28" s="79"/>
      <c r="Z28" s="79"/>
      <c r="AA28" s="85" t="s">
        <v>444</v>
      </c>
      <c r="AB28" s="79"/>
      <c r="AC28" s="79" t="b">
        <v>0</v>
      </c>
      <c r="AD28" s="79">
        <v>0</v>
      </c>
      <c r="AE28" s="85" t="s">
        <v>496</v>
      </c>
      <c r="AF28" s="79" t="b">
        <v>0</v>
      </c>
      <c r="AG28" s="79" t="s">
        <v>502</v>
      </c>
      <c r="AH28" s="79"/>
      <c r="AI28" s="85" t="s">
        <v>496</v>
      </c>
      <c r="AJ28" s="79" t="b">
        <v>0</v>
      </c>
      <c r="AK28" s="79">
        <v>4</v>
      </c>
      <c r="AL28" s="85" t="s">
        <v>457</v>
      </c>
      <c r="AM28" s="79" t="s">
        <v>507</v>
      </c>
      <c r="AN28" s="79" t="b">
        <v>0</v>
      </c>
      <c r="AO28" s="85" t="s">
        <v>457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220</v>
      </c>
      <c r="B29" s="64" t="s">
        <v>263</v>
      </c>
      <c r="C29" s="65" t="s">
        <v>1446</v>
      </c>
      <c r="D29" s="66">
        <v>3</v>
      </c>
      <c r="E29" s="67" t="s">
        <v>132</v>
      </c>
      <c r="F29" s="68">
        <v>35</v>
      </c>
      <c r="G29" s="65"/>
      <c r="H29" s="69"/>
      <c r="I29" s="70"/>
      <c r="J29" s="70"/>
      <c r="K29" s="34" t="s">
        <v>65</v>
      </c>
      <c r="L29" s="77">
        <v>29</v>
      </c>
      <c r="M29" s="77"/>
      <c r="N29" s="72"/>
      <c r="O29" s="79" t="s">
        <v>271</v>
      </c>
      <c r="P29" s="81">
        <v>43462.957407407404</v>
      </c>
      <c r="Q29" s="79" t="s">
        <v>280</v>
      </c>
      <c r="R29" s="79"/>
      <c r="S29" s="79"/>
      <c r="T29" s="79"/>
      <c r="U29" s="79"/>
      <c r="V29" s="83" t="s">
        <v>363</v>
      </c>
      <c r="W29" s="81">
        <v>43462.957407407404</v>
      </c>
      <c r="X29" s="83" t="s">
        <v>388</v>
      </c>
      <c r="Y29" s="79"/>
      <c r="Z29" s="79"/>
      <c r="AA29" s="85" t="s">
        <v>444</v>
      </c>
      <c r="AB29" s="79"/>
      <c r="AC29" s="79" t="b">
        <v>0</v>
      </c>
      <c r="AD29" s="79">
        <v>0</v>
      </c>
      <c r="AE29" s="85" t="s">
        <v>496</v>
      </c>
      <c r="AF29" s="79" t="b">
        <v>0</v>
      </c>
      <c r="AG29" s="79" t="s">
        <v>502</v>
      </c>
      <c r="AH29" s="79"/>
      <c r="AI29" s="85" t="s">
        <v>496</v>
      </c>
      <c r="AJ29" s="79" t="b">
        <v>0</v>
      </c>
      <c r="AK29" s="79">
        <v>4</v>
      </c>
      <c r="AL29" s="85" t="s">
        <v>457</v>
      </c>
      <c r="AM29" s="79" t="s">
        <v>507</v>
      </c>
      <c r="AN29" s="79" t="b">
        <v>0</v>
      </c>
      <c r="AO29" s="85" t="s">
        <v>457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231</v>
      </c>
      <c r="C30" s="65" t="s">
        <v>1446</v>
      </c>
      <c r="D30" s="66">
        <v>3</v>
      </c>
      <c r="E30" s="67" t="s">
        <v>132</v>
      </c>
      <c r="F30" s="68">
        <v>35</v>
      </c>
      <c r="G30" s="65"/>
      <c r="H30" s="69"/>
      <c r="I30" s="70"/>
      <c r="J30" s="70"/>
      <c r="K30" s="34" t="s">
        <v>65</v>
      </c>
      <c r="L30" s="77">
        <v>30</v>
      </c>
      <c r="M30" s="77"/>
      <c r="N30" s="72"/>
      <c r="O30" s="79" t="s">
        <v>271</v>
      </c>
      <c r="P30" s="81">
        <v>43462.957407407404</v>
      </c>
      <c r="Q30" s="79" t="s">
        <v>280</v>
      </c>
      <c r="R30" s="79"/>
      <c r="S30" s="79"/>
      <c r="T30" s="79"/>
      <c r="U30" s="79"/>
      <c r="V30" s="83" t="s">
        <v>363</v>
      </c>
      <c r="W30" s="81">
        <v>43462.957407407404</v>
      </c>
      <c r="X30" s="83" t="s">
        <v>388</v>
      </c>
      <c r="Y30" s="79"/>
      <c r="Z30" s="79"/>
      <c r="AA30" s="85" t="s">
        <v>444</v>
      </c>
      <c r="AB30" s="79"/>
      <c r="AC30" s="79" t="b">
        <v>0</v>
      </c>
      <c r="AD30" s="79">
        <v>0</v>
      </c>
      <c r="AE30" s="85" t="s">
        <v>496</v>
      </c>
      <c r="AF30" s="79" t="b">
        <v>0</v>
      </c>
      <c r="AG30" s="79" t="s">
        <v>502</v>
      </c>
      <c r="AH30" s="79"/>
      <c r="AI30" s="85" t="s">
        <v>496</v>
      </c>
      <c r="AJ30" s="79" t="b">
        <v>0</v>
      </c>
      <c r="AK30" s="79">
        <v>4</v>
      </c>
      <c r="AL30" s="85" t="s">
        <v>457</v>
      </c>
      <c r="AM30" s="79" t="s">
        <v>507</v>
      </c>
      <c r="AN30" s="79" t="b">
        <v>0</v>
      </c>
      <c r="AO30" s="85" t="s">
        <v>457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220</v>
      </c>
      <c r="B31" s="64" t="s">
        <v>232</v>
      </c>
      <c r="C31" s="65" t="s">
        <v>1446</v>
      </c>
      <c r="D31" s="66">
        <v>3</v>
      </c>
      <c r="E31" s="67" t="s">
        <v>132</v>
      </c>
      <c r="F31" s="68">
        <v>35</v>
      </c>
      <c r="G31" s="65"/>
      <c r="H31" s="69"/>
      <c r="I31" s="70"/>
      <c r="J31" s="70"/>
      <c r="K31" s="34" t="s">
        <v>65</v>
      </c>
      <c r="L31" s="77">
        <v>31</v>
      </c>
      <c r="M31" s="77"/>
      <c r="N31" s="72"/>
      <c r="O31" s="79" t="s">
        <v>271</v>
      </c>
      <c r="P31" s="81">
        <v>43462.957407407404</v>
      </c>
      <c r="Q31" s="79" t="s">
        <v>280</v>
      </c>
      <c r="R31" s="79"/>
      <c r="S31" s="79"/>
      <c r="T31" s="79"/>
      <c r="U31" s="79"/>
      <c r="V31" s="83" t="s">
        <v>363</v>
      </c>
      <c r="W31" s="81">
        <v>43462.957407407404</v>
      </c>
      <c r="X31" s="83" t="s">
        <v>388</v>
      </c>
      <c r="Y31" s="79"/>
      <c r="Z31" s="79"/>
      <c r="AA31" s="85" t="s">
        <v>444</v>
      </c>
      <c r="AB31" s="79"/>
      <c r="AC31" s="79" t="b">
        <v>0</v>
      </c>
      <c r="AD31" s="79">
        <v>0</v>
      </c>
      <c r="AE31" s="85" t="s">
        <v>496</v>
      </c>
      <c r="AF31" s="79" t="b">
        <v>0</v>
      </c>
      <c r="AG31" s="79" t="s">
        <v>502</v>
      </c>
      <c r="AH31" s="79"/>
      <c r="AI31" s="85" t="s">
        <v>496</v>
      </c>
      <c r="AJ31" s="79" t="b">
        <v>0</v>
      </c>
      <c r="AK31" s="79">
        <v>4</v>
      </c>
      <c r="AL31" s="85" t="s">
        <v>457</v>
      </c>
      <c r="AM31" s="79" t="s">
        <v>507</v>
      </c>
      <c r="AN31" s="79" t="b">
        <v>0</v>
      </c>
      <c r="AO31" s="85" t="s">
        <v>457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22</v>
      </c>
      <c r="BK31" s="49">
        <v>100</v>
      </c>
      <c r="BL31" s="48">
        <v>22</v>
      </c>
    </row>
    <row r="32" spans="1:64" ht="15">
      <c r="A32" s="64" t="s">
        <v>221</v>
      </c>
      <c r="B32" s="64" t="s">
        <v>264</v>
      </c>
      <c r="C32" s="65" t="s">
        <v>1446</v>
      </c>
      <c r="D32" s="66">
        <v>3</v>
      </c>
      <c r="E32" s="67" t="s">
        <v>132</v>
      </c>
      <c r="F32" s="68">
        <v>35</v>
      </c>
      <c r="G32" s="65"/>
      <c r="H32" s="69"/>
      <c r="I32" s="70"/>
      <c r="J32" s="70"/>
      <c r="K32" s="34" t="s">
        <v>65</v>
      </c>
      <c r="L32" s="77">
        <v>32</v>
      </c>
      <c r="M32" s="77"/>
      <c r="N32" s="72"/>
      <c r="O32" s="79" t="s">
        <v>271</v>
      </c>
      <c r="P32" s="81">
        <v>43463.21616898148</v>
      </c>
      <c r="Q32" s="79" t="s">
        <v>281</v>
      </c>
      <c r="R32" s="79"/>
      <c r="S32" s="79"/>
      <c r="T32" s="79" t="s">
        <v>332</v>
      </c>
      <c r="U32" s="79"/>
      <c r="V32" s="83" t="s">
        <v>364</v>
      </c>
      <c r="W32" s="81">
        <v>43463.21616898148</v>
      </c>
      <c r="X32" s="83" t="s">
        <v>389</v>
      </c>
      <c r="Y32" s="79"/>
      <c r="Z32" s="79"/>
      <c r="AA32" s="85" t="s">
        <v>445</v>
      </c>
      <c r="AB32" s="79"/>
      <c r="AC32" s="79" t="b">
        <v>0</v>
      </c>
      <c r="AD32" s="79">
        <v>0</v>
      </c>
      <c r="AE32" s="85" t="s">
        <v>496</v>
      </c>
      <c r="AF32" s="79" t="b">
        <v>0</v>
      </c>
      <c r="AG32" s="79" t="s">
        <v>502</v>
      </c>
      <c r="AH32" s="79"/>
      <c r="AI32" s="85" t="s">
        <v>496</v>
      </c>
      <c r="AJ32" s="79" t="b">
        <v>0</v>
      </c>
      <c r="AK32" s="79">
        <v>10</v>
      </c>
      <c r="AL32" s="85" t="s">
        <v>470</v>
      </c>
      <c r="AM32" s="79" t="s">
        <v>509</v>
      </c>
      <c r="AN32" s="79" t="b">
        <v>0</v>
      </c>
      <c r="AO32" s="85" t="s">
        <v>470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v>
      </c>
      <c r="BF32" s="48">
        <v>0</v>
      </c>
      <c r="BG32" s="49">
        <v>0</v>
      </c>
      <c r="BH32" s="48">
        <v>0</v>
      </c>
      <c r="BI32" s="49">
        <v>0</v>
      </c>
      <c r="BJ32" s="48">
        <v>24</v>
      </c>
      <c r="BK32" s="49">
        <v>96</v>
      </c>
      <c r="BL32" s="48">
        <v>25</v>
      </c>
    </row>
    <row r="33" spans="1:64" ht="15">
      <c r="A33" s="64" t="s">
        <v>221</v>
      </c>
      <c r="B33" s="64" t="s">
        <v>231</v>
      </c>
      <c r="C33" s="65" t="s">
        <v>1446</v>
      </c>
      <c r="D33" s="66">
        <v>3</v>
      </c>
      <c r="E33" s="67" t="s">
        <v>132</v>
      </c>
      <c r="F33" s="68">
        <v>35</v>
      </c>
      <c r="G33" s="65"/>
      <c r="H33" s="69"/>
      <c r="I33" s="70"/>
      <c r="J33" s="70"/>
      <c r="K33" s="34" t="s">
        <v>65</v>
      </c>
      <c r="L33" s="77">
        <v>33</v>
      </c>
      <c r="M33" s="77"/>
      <c r="N33" s="72"/>
      <c r="O33" s="79" t="s">
        <v>271</v>
      </c>
      <c r="P33" s="81">
        <v>43463.21616898148</v>
      </c>
      <c r="Q33" s="79" t="s">
        <v>281</v>
      </c>
      <c r="R33" s="79"/>
      <c r="S33" s="79"/>
      <c r="T33" s="79" t="s">
        <v>332</v>
      </c>
      <c r="U33" s="79"/>
      <c r="V33" s="83" t="s">
        <v>364</v>
      </c>
      <c r="W33" s="81">
        <v>43463.21616898148</v>
      </c>
      <c r="X33" s="83" t="s">
        <v>389</v>
      </c>
      <c r="Y33" s="79"/>
      <c r="Z33" s="79"/>
      <c r="AA33" s="85" t="s">
        <v>445</v>
      </c>
      <c r="AB33" s="79"/>
      <c r="AC33" s="79" t="b">
        <v>0</v>
      </c>
      <c r="AD33" s="79">
        <v>0</v>
      </c>
      <c r="AE33" s="85" t="s">
        <v>496</v>
      </c>
      <c r="AF33" s="79" t="b">
        <v>0</v>
      </c>
      <c r="AG33" s="79" t="s">
        <v>502</v>
      </c>
      <c r="AH33" s="79"/>
      <c r="AI33" s="85" t="s">
        <v>496</v>
      </c>
      <c r="AJ33" s="79" t="b">
        <v>0</v>
      </c>
      <c r="AK33" s="79">
        <v>10</v>
      </c>
      <c r="AL33" s="85" t="s">
        <v>470</v>
      </c>
      <c r="AM33" s="79" t="s">
        <v>509</v>
      </c>
      <c r="AN33" s="79" t="b">
        <v>0</v>
      </c>
      <c r="AO33" s="85" t="s">
        <v>470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264</v>
      </c>
      <c r="C34" s="65" t="s">
        <v>1446</v>
      </c>
      <c r="D34" s="66">
        <v>3</v>
      </c>
      <c r="E34" s="67" t="s">
        <v>132</v>
      </c>
      <c r="F34" s="68">
        <v>35</v>
      </c>
      <c r="G34" s="65"/>
      <c r="H34" s="69"/>
      <c r="I34" s="70"/>
      <c r="J34" s="70"/>
      <c r="K34" s="34" t="s">
        <v>65</v>
      </c>
      <c r="L34" s="77">
        <v>34</v>
      </c>
      <c r="M34" s="77"/>
      <c r="N34" s="72"/>
      <c r="O34" s="79" t="s">
        <v>271</v>
      </c>
      <c r="P34" s="81">
        <v>43463.47340277778</v>
      </c>
      <c r="Q34" s="79" t="s">
        <v>281</v>
      </c>
      <c r="R34" s="79"/>
      <c r="S34" s="79"/>
      <c r="T34" s="79" t="s">
        <v>332</v>
      </c>
      <c r="U34" s="79"/>
      <c r="V34" s="83" t="s">
        <v>365</v>
      </c>
      <c r="W34" s="81">
        <v>43463.47340277778</v>
      </c>
      <c r="X34" s="83" t="s">
        <v>390</v>
      </c>
      <c r="Y34" s="79"/>
      <c r="Z34" s="79"/>
      <c r="AA34" s="85" t="s">
        <v>446</v>
      </c>
      <c r="AB34" s="79"/>
      <c r="AC34" s="79" t="b">
        <v>0</v>
      </c>
      <c r="AD34" s="79">
        <v>0</v>
      </c>
      <c r="AE34" s="85" t="s">
        <v>496</v>
      </c>
      <c r="AF34" s="79" t="b">
        <v>0</v>
      </c>
      <c r="AG34" s="79" t="s">
        <v>502</v>
      </c>
      <c r="AH34" s="79"/>
      <c r="AI34" s="85" t="s">
        <v>496</v>
      </c>
      <c r="AJ34" s="79" t="b">
        <v>0</v>
      </c>
      <c r="AK34" s="79">
        <v>10</v>
      </c>
      <c r="AL34" s="85" t="s">
        <v>470</v>
      </c>
      <c r="AM34" s="79" t="s">
        <v>507</v>
      </c>
      <c r="AN34" s="79" t="b">
        <v>0</v>
      </c>
      <c r="AO34" s="85" t="s">
        <v>470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222</v>
      </c>
      <c r="B35" s="64" t="s">
        <v>231</v>
      </c>
      <c r="C35" s="65" t="s">
        <v>1446</v>
      </c>
      <c r="D35" s="66">
        <v>3</v>
      </c>
      <c r="E35" s="67" t="s">
        <v>132</v>
      </c>
      <c r="F35" s="68">
        <v>35</v>
      </c>
      <c r="G35" s="65"/>
      <c r="H35" s="69"/>
      <c r="I35" s="70"/>
      <c r="J35" s="70"/>
      <c r="K35" s="34" t="s">
        <v>65</v>
      </c>
      <c r="L35" s="77">
        <v>35</v>
      </c>
      <c r="M35" s="77"/>
      <c r="N35" s="72"/>
      <c r="O35" s="79" t="s">
        <v>271</v>
      </c>
      <c r="P35" s="81">
        <v>43463.47340277778</v>
      </c>
      <c r="Q35" s="79" t="s">
        <v>281</v>
      </c>
      <c r="R35" s="79"/>
      <c r="S35" s="79"/>
      <c r="T35" s="79" t="s">
        <v>332</v>
      </c>
      <c r="U35" s="79"/>
      <c r="V35" s="83" t="s">
        <v>365</v>
      </c>
      <c r="W35" s="81">
        <v>43463.47340277778</v>
      </c>
      <c r="X35" s="83" t="s">
        <v>390</v>
      </c>
      <c r="Y35" s="79"/>
      <c r="Z35" s="79"/>
      <c r="AA35" s="85" t="s">
        <v>446</v>
      </c>
      <c r="AB35" s="79"/>
      <c r="AC35" s="79" t="b">
        <v>0</v>
      </c>
      <c r="AD35" s="79">
        <v>0</v>
      </c>
      <c r="AE35" s="85" t="s">
        <v>496</v>
      </c>
      <c r="AF35" s="79" t="b">
        <v>0</v>
      </c>
      <c r="AG35" s="79" t="s">
        <v>502</v>
      </c>
      <c r="AH35" s="79"/>
      <c r="AI35" s="85" t="s">
        <v>496</v>
      </c>
      <c r="AJ35" s="79" t="b">
        <v>0</v>
      </c>
      <c r="AK35" s="79">
        <v>10</v>
      </c>
      <c r="AL35" s="85" t="s">
        <v>470</v>
      </c>
      <c r="AM35" s="79" t="s">
        <v>507</v>
      </c>
      <c r="AN35" s="79" t="b">
        <v>0</v>
      </c>
      <c r="AO35" s="85" t="s">
        <v>470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v>
      </c>
      <c r="BF35" s="48">
        <v>0</v>
      </c>
      <c r="BG35" s="49">
        <v>0</v>
      </c>
      <c r="BH35" s="48">
        <v>0</v>
      </c>
      <c r="BI35" s="49">
        <v>0</v>
      </c>
      <c r="BJ35" s="48">
        <v>24</v>
      </c>
      <c r="BK35" s="49">
        <v>96</v>
      </c>
      <c r="BL35" s="48">
        <v>25</v>
      </c>
    </row>
    <row r="36" spans="1:64" ht="15">
      <c r="A36" s="64" t="s">
        <v>223</v>
      </c>
      <c r="B36" s="64" t="s">
        <v>223</v>
      </c>
      <c r="C36" s="65" t="s">
        <v>1446</v>
      </c>
      <c r="D36" s="66">
        <v>3</v>
      </c>
      <c r="E36" s="67" t="s">
        <v>132</v>
      </c>
      <c r="F36" s="68">
        <v>35</v>
      </c>
      <c r="G36" s="65"/>
      <c r="H36" s="69"/>
      <c r="I36" s="70"/>
      <c r="J36" s="70"/>
      <c r="K36" s="34" t="s">
        <v>65</v>
      </c>
      <c r="L36" s="77">
        <v>36</v>
      </c>
      <c r="M36" s="77"/>
      <c r="N36" s="72"/>
      <c r="O36" s="79" t="s">
        <v>176</v>
      </c>
      <c r="P36" s="81">
        <v>43381.77332175926</v>
      </c>
      <c r="Q36" s="79" t="s">
        <v>282</v>
      </c>
      <c r="R36" s="79"/>
      <c r="S36" s="79"/>
      <c r="T36" s="79" t="s">
        <v>330</v>
      </c>
      <c r="U36" s="83" t="s">
        <v>339</v>
      </c>
      <c r="V36" s="83" t="s">
        <v>339</v>
      </c>
      <c r="W36" s="81">
        <v>43381.77332175926</v>
      </c>
      <c r="X36" s="83" t="s">
        <v>391</v>
      </c>
      <c r="Y36" s="79"/>
      <c r="Z36" s="79"/>
      <c r="AA36" s="85" t="s">
        <v>447</v>
      </c>
      <c r="AB36" s="79"/>
      <c r="AC36" s="79" t="b">
        <v>0</v>
      </c>
      <c r="AD36" s="79">
        <v>31</v>
      </c>
      <c r="AE36" s="85" t="s">
        <v>496</v>
      </c>
      <c r="AF36" s="79" t="b">
        <v>0</v>
      </c>
      <c r="AG36" s="79" t="s">
        <v>502</v>
      </c>
      <c r="AH36" s="79"/>
      <c r="AI36" s="85" t="s">
        <v>496</v>
      </c>
      <c r="AJ36" s="79" t="b">
        <v>0</v>
      </c>
      <c r="AK36" s="79">
        <v>16</v>
      </c>
      <c r="AL36" s="85" t="s">
        <v>496</v>
      </c>
      <c r="AM36" s="79" t="s">
        <v>508</v>
      </c>
      <c r="AN36" s="79" t="b">
        <v>0</v>
      </c>
      <c r="AO36" s="85" t="s">
        <v>447</v>
      </c>
      <c r="AP36" s="79" t="s">
        <v>511</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13</v>
      </c>
      <c r="BK36" s="49">
        <v>100</v>
      </c>
      <c r="BL36" s="48">
        <v>13</v>
      </c>
    </row>
    <row r="37" spans="1:64" ht="15">
      <c r="A37" s="64" t="s">
        <v>224</v>
      </c>
      <c r="B37" s="64" t="s">
        <v>223</v>
      </c>
      <c r="C37" s="65" t="s">
        <v>1446</v>
      </c>
      <c r="D37" s="66">
        <v>3</v>
      </c>
      <c r="E37" s="67" t="s">
        <v>132</v>
      </c>
      <c r="F37" s="68">
        <v>35</v>
      </c>
      <c r="G37" s="65"/>
      <c r="H37" s="69"/>
      <c r="I37" s="70"/>
      <c r="J37" s="70"/>
      <c r="K37" s="34" t="s">
        <v>65</v>
      </c>
      <c r="L37" s="77">
        <v>37</v>
      </c>
      <c r="M37" s="77"/>
      <c r="N37" s="72"/>
      <c r="O37" s="79" t="s">
        <v>271</v>
      </c>
      <c r="P37" s="81">
        <v>43463.651284722226</v>
      </c>
      <c r="Q37" s="79" t="s">
        <v>276</v>
      </c>
      <c r="R37" s="79"/>
      <c r="S37" s="79"/>
      <c r="T37" s="79" t="s">
        <v>330</v>
      </c>
      <c r="U37" s="83" t="s">
        <v>339</v>
      </c>
      <c r="V37" s="83" t="s">
        <v>339</v>
      </c>
      <c r="W37" s="81">
        <v>43463.651284722226</v>
      </c>
      <c r="X37" s="83" t="s">
        <v>392</v>
      </c>
      <c r="Y37" s="79"/>
      <c r="Z37" s="79"/>
      <c r="AA37" s="85" t="s">
        <v>448</v>
      </c>
      <c r="AB37" s="79"/>
      <c r="AC37" s="79" t="b">
        <v>0</v>
      </c>
      <c r="AD37" s="79">
        <v>0</v>
      </c>
      <c r="AE37" s="85" t="s">
        <v>496</v>
      </c>
      <c r="AF37" s="79" t="b">
        <v>0</v>
      </c>
      <c r="AG37" s="79" t="s">
        <v>502</v>
      </c>
      <c r="AH37" s="79"/>
      <c r="AI37" s="85" t="s">
        <v>496</v>
      </c>
      <c r="AJ37" s="79" t="b">
        <v>0</v>
      </c>
      <c r="AK37" s="79">
        <v>16</v>
      </c>
      <c r="AL37" s="85" t="s">
        <v>447</v>
      </c>
      <c r="AM37" s="79" t="s">
        <v>504</v>
      </c>
      <c r="AN37" s="79" t="b">
        <v>0</v>
      </c>
      <c r="AO37" s="85" t="s">
        <v>447</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15</v>
      </c>
      <c r="BK37" s="49">
        <v>100</v>
      </c>
      <c r="BL37" s="48">
        <v>15</v>
      </c>
    </row>
    <row r="38" spans="1:64" ht="15">
      <c r="A38" s="64" t="s">
        <v>225</v>
      </c>
      <c r="B38" s="64" t="s">
        <v>264</v>
      </c>
      <c r="C38" s="65" t="s">
        <v>1446</v>
      </c>
      <c r="D38" s="66">
        <v>3</v>
      </c>
      <c r="E38" s="67" t="s">
        <v>132</v>
      </c>
      <c r="F38" s="68">
        <v>35</v>
      </c>
      <c r="G38" s="65"/>
      <c r="H38" s="69"/>
      <c r="I38" s="70"/>
      <c r="J38" s="70"/>
      <c r="K38" s="34" t="s">
        <v>65</v>
      </c>
      <c r="L38" s="77">
        <v>38</v>
      </c>
      <c r="M38" s="77"/>
      <c r="N38" s="72"/>
      <c r="O38" s="79" t="s">
        <v>271</v>
      </c>
      <c r="P38" s="81">
        <v>43456.13814814815</v>
      </c>
      <c r="Q38" s="79" t="s">
        <v>283</v>
      </c>
      <c r="R38" s="79"/>
      <c r="S38" s="79"/>
      <c r="T38" s="79" t="s">
        <v>333</v>
      </c>
      <c r="U38" s="83" t="s">
        <v>341</v>
      </c>
      <c r="V38" s="83" t="s">
        <v>341</v>
      </c>
      <c r="W38" s="81">
        <v>43456.13814814815</v>
      </c>
      <c r="X38" s="83" t="s">
        <v>393</v>
      </c>
      <c r="Y38" s="79"/>
      <c r="Z38" s="79"/>
      <c r="AA38" s="85" t="s">
        <v>449</v>
      </c>
      <c r="AB38" s="79"/>
      <c r="AC38" s="79" t="b">
        <v>0</v>
      </c>
      <c r="AD38" s="79">
        <v>0</v>
      </c>
      <c r="AE38" s="85" t="s">
        <v>496</v>
      </c>
      <c r="AF38" s="79" t="b">
        <v>0</v>
      </c>
      <c r="AG38" s="79" t="s">
        <v>502</v>
      </c>
      <c r="AH38" s="79"/>
      <c r="AI38" s="85" t="s">
        <v>496</v>
      </c>
      <c r="AJ38" s="79" t="b">
        <v>0</v>
      </c>
      <c r="AK38" s="79">
        <v>4</v>
      </c>
      <c r="AL38" s="85" t="s">
        <v>450</v>
      </c>
      <c r="AM38" s="79" t="s">
        <v>504</v>
      </c>
      <c r="AN38" s="79" t="b">
        <v>0</v>
      </c>
      <c r="AO38" s="85" t="s">
        <v>450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225</v>
      </c>
      <c r="B39" s="64" t="s">
        <v>226</v>
      </c>
      <c r="C39" s="65" t="s">
        <v>1446</v>
      </c>
      <c r="D39" s="66">
        <v>3</v>
      </c>
      <c r="E39" s="67" t="s">
        <v>132</v>
      </c>
      <c r="F39" s="68">
        <v>35</v>
      </c>
      <c r="G39" s="65"/>
      <c r="H39" s="69"/>
      <c r="I39" s="70"/>
      <c r="J39" s="70"/>
      <c r="K39" s="34" t="s">
        <v>66</v>
      </c>
      <c r="L39" s="77">
        <v>39</v>
      </c>
      <c r="M39" s="77"/>
      <c r="N39" s="72"/>
      <c r="O39" s="79" t="s">
        <v>271</v>
      </c>
      <c r="P39" s="81">
        <v>43456.13814814815</v>
      </c>
      <c r="Q39" s="79" t="s">
        <v>283</v>
      </c>
      <c r="R39" s="79"/>
      <c r="S39" s="79"/>
      <c r="T39" s="79" t="s">
        <v>333</v>
      </c>
      <c r="U39" s="83" t="s">
        <v>341</v>
      </c>
      <c r="V39" s="83" t="s">
        <v>341</v>
      </c>
      <c r="W39" s="81">
        <v>43456.13814814815</v>
      </c>
      <c r="X39" s="83" t="s">
        <v>393</v>
      </c>
      <c r="Y39" s="79"/>
      <c r="Z39" s="79"/>
      <c r="AA39" s="85" t="s">
        <v>449</v>
      </c>
      <c r="AB39" s="79"/>
      <c r="AC39" s="79" t="b">
        <v>0</v>
      </c>
      <c r="AD39" s="79">
        <v>0</v>
      </c>
      <c r="AE39" s="85" t="s">
        <v>496</v>
      </c>
      <c r="AF39" s="79" t="b">
        <v>0</v>
      </c>
      <c r="AG39" s="79" t="s">
        <v>502</v>
      </c>
      <c r="AH39" s="79"/>
      <c r="AI39" s="85" t="s">
        <v>496</v>
      </c>
      <c r="AJ39" s="79" t="b">
        <v>0</v>
      </c>
      <c r="AK39" s="79">
        <v>4</v>
      </c>
      <c r="AL39" s="85" t="s">
        <v>450</v>
      </c>
      <c r="AM39" s="79" t="s">
        <v>504</v>
      </c>
      <c r="AN39" s="79" t="b">
        <v>0</v>
      </c>
      <c r="AO39" s="85" t="s">
        <v>450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6.666666666666667</v>
      </c>
      <c r="BF39" s="48">
        <v>0</v>
      </c>
      <c r="BG39" s="49">
        <v>0</v>
      </c>
      <c r="BH39" s="48">
        <v>0</v>
      </c>
      <c r="BI39" s="49">
        <v>0</v>
      </c>
      <c r="BJ39" s="48">
        <v>14</v>
      </c>
      <c r="BK39" s="49">
        <v>93.33333333333333</v>
      </c>
      <c r="BL39" s="48">
        <v>15</v>
      </c>
    </row>
    <row r="40" spans="1:64" ht="15">
      <c r="A40" s="64" t="s">
        <v>226</v>
      </c>
      <c r="B40" s="64" t="s">
        <v>225</v>
      </c>
      <c r="C40" s="65" t="s">
        <v>1446</v>
      </c>
      <c r="D40" s="66">
        <v>3</v>
      </c>
      <c r="E40" s="67" t="s">
        <v>132</v>
      </c>
      <c r="F40" s="68">
        <v>35</v>
      </c>
      <c r="G40" s="65"/>
      <c r="H40" s="69"/>
      <c r="I40" s="70"/>
      <c r="J40" s="70"/>
      <c r="K40" s="34" t="s">
        <v>66</v>
      </c>
      <c r="L40" s="77">
        <v>40</v>
      </c>
      <c r="M40" s="77"/>
      <c r="N40" s="72"/>
      <c r="O40" s="79" t="s">
        <v>271</v>
      </c>
      <c r="P40" s="81">
        <v>43406.21928240741</v>
      </c>
      <c r="Q40" s="79" t="s">
        <v>284</v>
      </c>
      <c r="R40" s="79"/>
      <c r="S40" s="79"/>
      <c r="T40" s="79" t="s">
        <v>333</v>
      </c>
      <c r="U40" s="83" t="s">
        <v>341</v>
      </c>
      <c r="V40" s="83" t="s">
        <v>341</v>
      </c>
      <c r="W40" s="81">
        <v>43406.21928240741</v>
      </c>
      <c r="X40" s="83" t="s">
        <v>394</v>
      </c>
      <c r="Y40" s="79"/>
      <c r="Z40" s="79"/>
      <c r="AA40" s="85" t="s">
        <v>450</v>
      </c>
      <c r="AB40" s="79"/>
      <c r="AC40" s="79" t="b">
        <v>0</v>
      </c>
      <c r="AD40" s="79">
        <v>41</v>
      </c>
      <c r="AE40" s="85" t="s">
        <v>496</v>
      </c>
      <c r="AF40" s="79" t="b">
        <v>0</v>
      </c>
      <c r="AG40" s="79" t="s">
        <v>502</v>
      </c>
      <c r="AH40" s="79"/>
      <c r="AI40" s="85" t="s">
        <v>496</v>
      </c>
      <c r="AJ40" s="79" t="b">
        <v>0</v>
      </c>
      <c r="AK40" s="79">
        <v>4</v>
      </c>
      <c r="AL40" s="85" t="s">
        <v>496</v>
      </c>
      <c r="AM40" s="79" t="s">
        <v>504</v>
      </c>
      <c r="AN40" s="79" t="b">
        <v>0</v>
      </c>
      <c r="AO40" s="85" t="s">
        <v>450</v>
      </c>
      <c r="AP40" s="79" t="s">
        <v>511</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226</v>
      </c>
      <c r="B41" s="64" t="s">
        <v>264</v>
      </c>
      <c r="C41" s="65" t="s">
        <v>1447</v>
      </c>
      <c r="D41" s="66">
        <v>4.75</v>
      </c>
      <c r="E41" s="67" t="s">
        <v>136</v>
      </c>
      <c r="F41" s="68">
        <v>29.25</v>
      </c>
      <c r="G41" s="65"/>
      <c r="H41" s="69"/>
      <c r="I41" s="70"/>
      <c r="J41" s="70"/>
      <c r="K41" s="34" t="s">
        <v>65</v>
      </c>
      <c r="L41" s="77">
        <v>41</v>
      </c>
      <c r="M41" s="77"/>
      <c r="N41" s="72"/>
      <c r="O41" s="79" t="s">
        <v>271</v>
      </c>
      <c r="P41" s="81">
        <v>43406.21928240741</v>
      </c>
      <c r="Q41" s="79" t="s">
        <v>284</v>
      </c>
      <c r="R41" s="79"/>
      <c r="S41" s="79"/>
      <c r="T41" s="79" t="s">
        <v>333</v>
      </c>
      <c r="U41" s="83" t="s">
        <v>341</v>
      </c>
      <c r="V41" s="83" t="s">
        <v>341</v>
      </c>
      <c r="W41" s="81">
        <v>43406.21928240741</v>
      </c>
      <c r="X41" s="83" t="s">
        <v>394</v>
      </c>
      <c r="Y41" s="79"/>
      <c r="Z41" s="79"/>
      <c r="AA41" s="85" t="s">
        <v>450</v>
      </c>
      <c r="AB41" s="79"/>
      <c r="AC41" s="79" t="b">
        <v>0</v>
      </c>
      <c r="AD41" s="79">
        <v>41</v>
      </c>
      <c r="AE41" s="85" t="s">
        <v>496</v>
      </c>
      <c r="AF41" s="79" t="b">
        <v>0</v>
      </c>
      <c r="AG41" s="79" t="s">
        <v>502</v>
      </c>
      <c r="AH41" s="79"/>
      <c r="AI41" s="85" t="s">
        <v>496</v>
      </c>
      <c r="AJ41" s="79" t="b">
        <v>0</v>
      </c>
      <c r="AK41" s="79">
        <v>4</v>
      </c>
      <c r="AL41" s="85" t="s">
        <v>496</v>
      </c>
      <c r="AM41" s="79" t="s">
        <v>504</v>
      </c>
      <c r="AN41" s="79" t="b">
        <v>0</v>
      </c>
      <c r="AO41" s="85" t="s">
        <v>450</v>
      </c>
      <c r="AP41" s="79" t="s">
        <v>511</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1</v>
      </c>
      <c r="BE41" s="49">
        <v>7.6923076923076925</v>
      </c>
      <c r="BF41" s="48">
        <v>0</v>
      </c>
      <c r="BG41" s="49">
        <v>0</v>
      </c>
      <c r="BH41" s="48">
        <v>0</v>
      </c>
      <c r="BI41" s="49">
        <v>0</v>
      </c>
      <c r="BJ41" s="48">
        <v>12</v>
      </c>
      <c r="BK41" s="49">
        <v>92.3076923076923</v>
      </c>
      <c r="BL41" s="48">
        <v>13</v>
      </c>
    </row>
    <row r="42" spans="1:64" ht="15">
      <c r="A42" s="64" t="s">
        <v>226</v>
      </c>
      <c r="B42" s="64" t="s">
        <v>264</v>
      </c>
      <c r="C42" s="65" t="s">
        <v>1447</v>
      </c>
      <c r="D42" s="66">
        <v>4.75</v>
      </c>
      <c r="E42" s="67" t="s">
        <v>136</v>
      </c>
      <c r="F42" s="68">
        <v>29.25</v>
      </c>
      <c r="G42" s="65"/>
      <c r="H42" s="69"/>
      <c r="I42" s="70"/>
      <c r="J42" s="70"/>
      <c r="K42" s="34" t="s">
        <v>65</v>
      </c>
      <c r="L42" s="77">
        <v>42</v>
      </c>
      <c r="M42" s="77"/>
      <c r="N42" s="72"/>
      <c r="O42" s="79" t="s">
        <v>271</v>
      </c>
      <c r="P42" s="81">
        <v>43463.69453703704</v>
      </c>
      <c r="Q42" s="79" t="s">
        <v>281</v>
      </c>
      <c r="R42" s="79"/>
      <c r="S42" s="79"/>
      <c r="T42" s="79" t="s">
        <v>332</v>
      </c>
      <c r="U42" s="79"/>
      <c r="V42" s="83" t="s">
        <v>366</v>
      </c>
      <c r="W42" s="81">
        <v>43463.69453703704</v>
      </c>
      <c r="X42" s="83" t="s">
        <v>395</v>
      </c>
      <c r="Y42" s="79"/>
      <c r="Z42" s="79"/>
      <c r="AA42" s="85" t="s">
        <v>451</v>
      </c>
      <c r="AB42" s="79"/>
      <c r="AC42" s="79" t="b">
        <v>0</v>
      </c>
      <c r="AD42" s="79">
        <v>0</v>
      </c>
      <c r="AE42" s="85" t="s">
        <v>496</v>
      </c>
      <c r="AF42" s="79" t="b">
        <v>0</v>
      </c>
      <c r="AG42" s="79" t="s">
        <v>502</v>
      </c>
      <c r="AH42" s="79"/>
      <c r="AI42" s="85" t="s">
        <v>496</v>
      </c>
      <c r="AJ42" s="79" t="b">
        <v>0</v>
      </c>
      <c r="AK42" s="79">
        <v>10</v>
      </c>
      <c r="AL42" s="85" t="s">
        <v>470</v>
      </c>
      <c r="AM42" s="79" t="s">
        <v>504</v>
      </c>
      <c r="AN42" s="79" t="b">
        <v>0</v>
      </c>
      <c r="AO42" s="85" t="s">
        <v>470</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226</v>
      </c>
      <c r="B43" s="64" t="s">
        <v>231</v>
      </c>
      <c r="C43" s="65" t="s">
        <v>1446</v>
      </c>
      <c r="D43" s="66">
        <v>3</v>
      </c>
      <c r="E43" s="67" t="s">
        <v>132</v>
      </c>
      <c r="F43" s="68">
        <v>35</v>
      </c>
      <c r="G43" s="65"/>
      <c r="H43" s="69"/>
      <c r="I43" s="70"/>
      <c r="J43" s="70"/>
      <c r="K43" s="34" t="s">
        <v>65</v>
      </c>
      <c r="L43" s="77">
        <v>43</v>
      </c>
      <c r="M43" s="77"/>
      <c r="N43" s="72"/>
      <c r="O43" s="79" t="s">
        <v>271</v>
      </c>
      <c r="P43" s="81">
        <v>43463.69453703704</v>
      </c>
      <c r="Q43" s="79" t="s">
        <v>281</v>
      </c>
      <c r="R43" s="79"/>
      <c r="S43" s="79"/>
      <c r="T43" s="79" t="s">
        <v>332</v>
      </c>
      <c r="U43" s="79"/>
      <c r="V43" s="83" t="s">
        <v>366</v>
      </c>
      <c r="W43" s="81">
        <v>43463.69453703704</v>
      </c>
      <c r="X43" s="83" t="s">
        <v>395</v>
      </c>
      <c r="Y43" s="79"/>
      <c r="Z43" s="79"/>
      <c r="AA43" s="85" t="s">
        <v>451</v>
      </c>
      <c r="AB43" s="79"/>
      <c r="AC43" s="79" t="b">
        <v>0</v>
      </c>
      <c r="AD43" s="79">
        <v>0</v>
      </c>
      <c r="AE43" s="85" t="s">
        <v>496</v>
      </c>
      <c r="AF43" s="79" t="b">
        <v>0</v>
      </c>
      <c r="AG43" s="79" t="s">
        <v>502</v>
      </c>
      <c r="AH43" s="79"/>
      <c r="AI43" s="85" t="s">
        <v>496</v>
      </c>
      <c r="AJ43" s="79" t="b">
        <v>0</v>
      </c>
      <c r="AK43" s="79">
        <v>10</v>
      </c>
      <c r="AL43" s="85" t="s">
        <v>470</v>
      </c>
      <c r="AM43" s="79" t="s">
        <v>504</v>
      </c>
      <c r="AN43" s="79" t="b">
        <v>0</v>
      </c>
      <c r="AO43" s="85" t="s">
        <v>470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4</v>
      </c>
      <c r="BF43" s="48">
        <v>0</v>
      </c>
      <c r="BG43" s="49">
        <v>0</v>
      </c>
      <c r="BH43" s="48">
        <v>0</v>
      </c>
      <c r="BI43" s="49">
        <v>0</v>
      </c>
      <c r="BJ43" s="48">
        <v>24</v>
      </c>
      <c r="BK43" s="49">
        <v>96</v>
      </c>
      <c r="BL43" s="48">
        <v>25</v>
      </c>
    </row>
    <row r="44" spans="1:64" ht="15">
      <c r="A44" s="64" t="s">
        <v>227</v>
      </c>
      <c r="B44" s="64" t="s">
        <v>264</v>
      </c>
      <c r="C44" s="65" t="s">
        <v>1446</v>
      </c>
      <c r="D44" s="66">
        <v>3</v>
      </c>
      <c r="E44" s="67" t="s">
        <v>132</v>
      </c>
      <c r="F44" s="68">
        <v>35</v>
      </c>
      <c r="G44" s="65"/>
      <c r="H44" s="69"/>
      <c r="I44" s="70"/>
      <c r="J44" s="70"/>
      <c r="K44" s="34" t="s">
        <v>65</v>
      </c>
      <c r="L44" s="77">
        <v>44</v>
      </c>
      <c r="M44" s="77"/>
      <c r="N44" s="72"/>
      <c r="O44" s="79" t="s">
        <v>271</v>
      </c>
      <c r="P44" s="81">
        <v>43463.7499537037</v>
      </c>
      <c r="Q44" s="79" t="s">
        <v>281</v>
      </c>
      <c r="R44" s="79"/>
      <c r="S44" s="79"/>
      <c r="T44" s="79" t="s">
        <v>332</v>
      </c>
      <c r="U44" s="79"/>
      <c r="V44" s="83" t="s">
        <v>367</v>
      </c>
      <c r="W44" s="81">
        <v>43463.7499537037</v>
      </c>
      <c r="X44" s="83" t="s">
        <v>396</v>
      </c>
      <c r="Y44" s="79"/>
      <c r="Z44" s="79"/>
      <c r="AA44" s="85" t="s">
        <v>452</v>
      </c>
      <c r="AB44" s="79"/>
      <c r="AC44" s="79" t="b">
        <v>0</v>
      </c>
      <c r="AD44" s="79">
        <v>0</v>
      </c>
      <c r="AE44" s="85" t="s">
        <v>496</v>
      </c>
      <c r="AF44" s="79" t="b">
        <v>0</v>
      </c>
      <c r="AG44" s="79" t="s">
        <v>502</v>
      </c>
      <c r="AH44" s="79"/>
      <c r="AI44" s="85" t="s">
        <v>496</v>
      </c>
      <c r="AJ44" s="79" t="b">
        <v>0</v>
      </c>
      <c r="AK44" s="79">
        <v>10</v>
      </c>
      <c r="AL44" s="85" t="s">
        <v>470</v>
      </c>
      <c r="AM44" s="79" t="s">
        <v>504</v>
      </c>
      <c r="AN44" s="79" t="b">
        <v>0</v>
      </c>
      <c r="AO44" s="85" t="s">
        <v>470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227</v>
      </c>
      <c r="B45" s="64" t="s">
        <v>231</v>
      </c>
      <c r="C45" s="65" t="s">
        <v>1446</v>
      </c>
      <c r="D45" s="66">
        <v>3</v>
      </c>
      <c r="E45" s="67" t="s">
        <v>132</v>
      </c>
      <c r="F45" s="68">
        <v>35</v>
      </c>
      <c r="G45" s="65"/>
      <c r="H45" s="69"/>
      <c r="I45" s="70"/>
      <c r="J45" s="70"/>
      <c r="K45" s="34" t="s">
        <v>65</v>
      </c>
      <c r="L45" s="77">
        <v>45</v>
      </c>
      <c r="M45" s="77"/>
      <c r="N45" s="72"/>
      <c r="O45" s="79" t="s">
        <v>271</v>
      </c>
      <c r="P45" s="81">
        <v>43463.7499537037</v>
      </c>
      <c r="Q45" s="79" t="s">
        <v>281</v>
      </c>
      <c r="R45" s="79"/>
      <c r="S45" s="79"/>
      <c r="T45" s="79" t="s">
        <v>332</v>
      </c>
      <c r="U45" s="79"/>
      <c r="V45" s="83" t="s">
        <v>367</v>
      </c>
      <c r="W45" s="81">
        <v>43463.7499537037</v>
      </c>
      <c r="X45" s="83" t="s">
        <v>396</v>
      </c>
      <c r="Y45" s="79"/>
      <c r="Z45" s="79"/>
      <c r="AA45" s="85" t="s">
        <v>452</v>
      </c>
      <c r="AB45" s="79"/>
      <c r="AC45" s="79" t="b">
        <v>0</v>
      </c>
      <c r="AD45" s="79">
        <v>0</v>
      </c>
      <c r="AE45" s="85" t="s">
        <v>496</v>
      </c>
      <c r="AF45" s="79" t="b">
        <v>0</v>
      </c>
      <c r="AG45" s="79" t="s">
        <v>502</v>
      </c>
      <c r="AH45" s="79"/>
      <c r="AI45" s="85" t="s">
        <v>496</v>
      </c>
      <c r="AJ45" s="79" t="b">
        <v>0</v>
      </c>
      <c r="AK45" s="79">
        <v>10</v>
      </c>
      <c r="AL45" s="85" t="s">
        <v>470</v>
      </c>
      <c r="AM45" s="79" t="s">
        <v>504</v>
      </c>
      <c r="AN45" s="79" t="b">
        <v>0</v>
      </c>
      <c r="AO45" s="85" t="s">
        <v>470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4</v>
      </c>
      <c r="BF45" s="48">
        <v>0</v>
      </c>
      <c r="BG45" s="49">
        <v>0</v>
      </c>
      <c r="BH45" s="48">
        <v>0</v>
      </c>
      <c r="BI45" s="49">
        <v>0</v>
      </c>
      <c r="BJ45" s="48">
        <v>24</v>
      </c>
      <c r="BK45" s="49">
        <v>96</v>
      </c>
      <c r="BL45" s="48">
        <v>25</v>
      </c>
    </row>
    <row r="46" spans="1:64" ht="15">
      <c r="A46" s="64" t="s">
        <v>228</v>
      </c>
      <c r="B46" s="64" t="s">
        <v>264</v>
      </c>
      <c r="C46" s="65" t="s">
        <v>1446</v>
      </c>
      <c r="D46" s="66">
        <v>3</v>
      </c>
      <c r="E46" s="67" t="s">
        <v>132</v>
      </c>
      <c r="F46" s="68">
        <v>35</v>
      </c>
      <c r="G46" s="65"/>
      <c r="H46" s="69"/>
      <c r="I46" s="70"/>
      <c r="J46" s="70"/>
      <c r="K46" s="34" t="s">
        <v>65</v>
      </c>
      <c r="L46" s="77">
        <v>46</v>
      </c>
      <c r="M46" s="77"/>
      <c r="N46" s="72"/>
      <c r="O46" s="79" t="s">
        <v>271</v>
      </c>
      <c r="P46" s="81">
        <v>43463.761412037034</v>
      </c>
      <c r="Q46" s="79" t="s">
        <v>281</v>
      </c>
      <c r="R46" s="79"/>
      <c r="S46" s="79"/>
      <c r="T46" s="79" t="s">
        <v>332</v>
      </c>
      <c r="U46" s="79"/>
      <c r="V46" s="83" t="s">
        <v>368</v>
      </c>
      <c r="W46" s="81">
        <v>43463.761412037034</v>
      </c>
      <c r="X46" s="83" t="s">
        <v>397</v>
      </c>
      <c r="Y46" s="79"/>
      <c r="Z46" s="79"/>
      <c r="AA46" s="85" t="s">
        <v>453</v>
      </c>
      <c r="AB46" s="79"/>
      <c r="AC46" s="79" t="b">
        <v>0</v>
      </c>
      <c r="AD46" s="79">
        <v>0</v>
      </c>
      <c r="AE46" s="85" t="s">
        <v>496</v>
      </c>
      <c r="AF46" s="79" t="b">
        <v>0</v>
      </c>
      <c r="AG46" s="79" t="s">
        <v>502</v>
      </c>
      <c r="AH46" s="79"/>
      <c r="AI46" s="85" t="s">
        <v>496</v>
      </c>
      <c r="AJ46" s="79" t="b">
        <v>0</v>
      </c>
      <c r="AK46" s="79">
        <v>10</v>
      </c>
      <c r="AL46" s="85" t="s">
        <v>470</v>
      </c>
      <c r="AM46" s="79" t="s">
        <v>508</v>
      </c>
      <c r="AN46" s="79" t="b">
        <v>0</v>
      </c>
      <c r="AO46" s="85" t="s">
        <v>470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228</v>
      </c>
      <c r="B47" s="64" t="s">
        <v>231</v>
      </c>
      <c r="C47" s="65" t="s">
        <v>1446</v>
      </c>
      <c r="D47" s="66">
        <v>3</v>
      </c>
      <c r="E47" s="67" t="s">
        <v>132</v>
      </c>
      <c r="F47" s="68">
        <v>35</v>
      </c>
      <c r="G47" s="65"/>
      <c r="H47" s="69"/>
      <c r="I47" s="70"/>
      <c r="J47" s="70"/>
      <c r="K47" s="34" t="s">
        <v>65</v>
      </c>
      <c r="L47" s="77">
        <v>47</v>
      </c>
      <c r="M47" s="77"/>
      <c r="N47" s="72"/>
      <c r="O47" s="79" t="s">
        <v>271</v>
      </c>
      <c r="P47" s="81">
        <v>43463.761412037034</v>
      </c>
      <c r="Q47" s="79" t="s">
        <v>281</v>
      </c>
      <c r="R47" s="79"/>
      <c r="S47" s="79"/>
      <c r="T47" s="79" t="s">
        <v>332</v>
      </c>
      <c r="U47" s="79"/>
      <c r="V47" s="83" t="s">
        <v>368</v>
      </c>
      <c r="W47" s="81">
        <v>43463.761412037034</v>
      </c>
      <c r="X47" s="83" t="s">
        <v>397</v>
      </c>
      <c r="Y47" s="79"/>
      <c r="Z47" s="79"/>
      <c r="AA47" s="85" t="s">
        <v>453</v>
      </c>
      <c r="AB47" s="79"/>
      <c r="AC47" s="79" t="b">
        <v>0</v>
      </c>
      <c r="AD47" s="79">
        <v>0</v>
      </c>
      <c r="AE47" s="85" t="s">
        <v>496</v>
      </c>
      <c r="AF47" s="79" t="b">
        <v>0</v>
      </c>
      <c r="AG47" s="79" t="s">
        <v>502</v>
      </c>
      <c r="AH47" s="79"/>
      <c r="AI47" s="85" t="s">
        <v>496</v>
      </c>
      <c r="AJ47" s="79" t="b">
        <v>0</v>
      </c>
      <c r="AK47" s="79">
        <v>10</v>
      </c>
      <c r="AL47" s="85" t="s">
        <v>470</v>
      </c>
      <c r="AM47" s="79" t="s">
        <v>508</v>
      </c>
      <c r="AN47" s="79" t="b">
        <v>0</v>
      </c>
      <c r="AO47" s="85" t="s">
        <v>470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4</v>
      </c>
      <c r="BF47" s="48">
        <v>0</v>
      </c>
      <c r="BG47" s="49">
        <v>0</v>
      </c>
      <c r="BH47" s="48">
        <v>0</v>
      </c>
      <c r="BI47" s="49">
        <v>0</v>
      </c>
      <c r="BJ47" s="48">
        <v>24</v>
      </c>
      <c r="BK47" s="49">
        <v>96</v>
      </c>
      <c r="BL47" s="48">
        <v>25</v>
      </c>
    </row>
    <row r="48" spans="1:64" ht="15">
      <c r="A48" s="64" t="s">
        <v>229</v>
      </c>
      <c r="B48" s="64" t="s">
        <v>264</v>
      </c>
      <c r="C48" s="65" t="s">
        <v>1446</v>
      </c>
      <c r="D48" s="66">
        <v>3</v>
      </c>
      <c r="E48" s="67" t="s">
        <v>132</v>
      </c>
      <c r="F48" s="68">
        <v>35</v>
      </c>
      <c r="G48" s="65"/>
      <c r="H48" s="69"/>
      <c r="I48" s="70"/>
      <c r="J48" s="70"/>
      <c r="K48" s="34" t="s">
        <v>65</v>
      </c>
      <c r="L48" s="77">
        <v>48</v>
      </c>
      <c r="M48" s="77"/>
      <c r="N48" s="72"/>
      <c r="O48" s="79" t="s">
        <v>271</v>
      </c>
      <c r="P48" s="81">
        <v>43463.78796296296</v>
      </c>
      <c r="Q48" s="79" t="s">
        <v>281</v>
      </c>
      <c r="R48" s="79"/>
      <c r="S48" s="79"/>
      <c r="T48" s="79" t="s">
        <v>332</v>
      </c>
      <c r="U48" s="79"/>
      <c r="V48" s="83" t="s">
        <v>369</v>
      </c>
      <c r="W48" s="81">
        <v>43463.78796296296</v>
      </c>
      <c r="X48" s="83" t="s">
        <v>398</v>
      </c>
      <c r="Y48" s="79"/>
      <c r="Z48" s="79"/>
      <c r="AA48" s="85" t="s">
        <v>454</v>
      </c>
      <c r="AB48" s="79"/>
      <c r="AC48" s="79" t="b">
        <v>0</v>
      </c>
      <c r="AD48" s="79">
        <v>0</v>
      </c>
      <c r="AE48" s="85" t="s">
        <v>496</v>
      </c>
      <c r="AF48" s="79" t="b">
        <v>0</v>
      </c>
      <c r="AG48" s="79" t="s">
        <v>502</v>
      </c>
      <c r="AH48" s="79"/>
      <c r="AI48" s="85" t="s">
        <v>496</v>
      </c>
      <c r="AJ48" s="79" t="b">
        <v>0</v>
      </c>
      <c r="AK48" s="79">
        <v>10</v>
      </c>
      <c r="AL48" s="85" t="s">
        <v>470</v>
      </c>
      <c r="AM48" s="79" t="s">
        <v>507</v>
      </c>
      <c r="AN48" s="79" t="b">
        <v>0</v>
      </c>
      <c r="AO48" s="85" t="s">
        <v>470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229</v>
      </c>
      <c r="B49" s="64" t="s">
        <v>231</v>
      </c>
      <c r="C49" s="65" t="s">
        <v>1446</v>
      </c>
      <c r="D49" s="66">
        <v>3</v>
      </c>
      <c r="E49" s="67" t="s">
        <v>132</v>
      </c>
      <c r="F49" s="68">
        <v>35</v>
      </c>
      <c r="G49" s="65"/>
      <c r="H49" s="69"/>
      <c r="I49" s="70"/>
      <c r="J49" s="70"/>
      <c r="K49" s="34" t="s">
        <v>65</v>
      </c>
      <c r="L49" s="77">
        <v>49</v>
      </c>
      <c r="M49" s="77"/>
      <c r="N49" s="72"/>
      <c r="O49" s="79" t="s">
        <v>271</v>
      </c>
      <c r="P49" s="81">
        <v>43463.78796296296</v>
      </c>
      <c r="Q49" s="79" t="s">
        <v>281</v>
      </c>
      <c r="R49" s="79"/>
      <c r="S49" s="79"/>
      <c r="T49" s="79" t="s">
        <v>332</v>
      </c>
      <c r="U49" s="79"/>
      <c r="V49" s="83" t="s">
        <v>369</v>
      </c>
      <c r="W49" s="81">
        <v>43463.78796296296</v>
      </c>
      <c r="X49" s="83" t="s">
        <v>398</v>
      </c>
      <c r="Y49" s="79"/>
      <c r="Z49" s="79"/>
      <c r="AA49" s="85" t="s">
        <v>454</v>
      </c>
      <c r="AB49" s="79"/>
      <c r="AC49" s="79" t="b">
        <v>0</v>
      </c>
      <c r="AD49" s="79">
        <v>0</v>
      </c>
      <c r="AE49" s="85" t="s">
        <v>496</v>
      </c>
      <c r="AF49" s="79" t="b">
        <v>0</v>
      </c>
      <c r="AG49" s="79" t="s">
        <v>502</v>
      </c>
      <c r="AH49" s="79"/>
      <c r="AI49" s="85" t="s">
        <v>496</v>
      </c>
      <c r="AJ49" s="79" t="b">
        <v>0</v>
      </c>
      <c r="AK49" s="79">
        <v>10</v>
      </c>
      <c r="AL49" s="85" t="s">
        <v>470</v>
      </c>
      <c r="AM49" s="79" t="s">
        <v>507</v>
      </c>
      <c r="AN49" s="79" t="b">
        <v>0</v>
      </c>
      <c r="AO49" s="85" t="s">
        <v>470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v>
      </c>
      <c r="BF49" s="48">
        <v>0</v>
      </c>
      <c r="BG49" s="49">
        <v>0</v>
      </c>
      <c r="BH49" s="48">
        <v>0</v>
      </c>
      <c r="BI49" s="49">
        <v>0</v>
      </c>
      <c r="BJ49" s="48">
        <v>24</v>
      </c>
      <c r="BK49" s="49">
        <v>96</v>
      </c>
      <c r="BL49" s="48">
        <v>25</v>
      </c>
    </row>
    <row r="50" spans="1:64" ht="15">
      <c r="A50" s="64" t="s">
        <v>230</v>
      </c>
      <c r="B50" s="64" t="s">
        <v>264</v>
      </c>
      <c r="C50" s="65" t="s">
        <v>1446</v>
      </c>
      <c r="D50" s="66">
        <v>3</v>
      </c>
      <c r="E50" s="67" t="s">
        <v>132</v>
      </c>
      <c r="F50" s="68">
        <v>35</v>
      </c>
      <c r="G50" s="65"/>
      <c r="H50" s="69"/>
      <c r="I50" s="70"/>
      <c r="J50" s="70"/>
      <c r="K50" s="34" t="s">
        <v>65</v>
      </c>
      <c r="L50" s="77">
        <v>50</v>
      </c>
      <c r="M50" s="77"/>
      <c r="N50" s="72"/>
      <c r="O50" s="79" t="s">
        <v>271</v>
      </c>
      <c r="P50" s="81">
        <v>43463.825833333336</v>
      </c>
      <c r="Q50" s="79" t="s">
        <v>281</v>
      </c>
      <c r="R50" s="79"/>
      <c r="S50" s="79"/>
      <c r="T50" s="79" t="s">
        <v>332</v>
      </c>
      <c r="U50" s="79"/>
      <c r="V50" s="83" t="s">
        <v>370</v>
      </c>
      <c r="W50" s="81">
        <v>43463.825833333336</v>
      </c>
      <c r="X50" s="83" t="s">
        <v>399</v>
      </c>
      <c r="Y50" s="79"/>
      <c r="Z50" s="79"/>
      <c r="AA50" s="85" t="s">
        <v>455</v>
      </c>
      <c r="AB50" s="79"/>
      <c r="AC50" s="79" t="b">
        <v>0</v>
      </c>
      <c r="AD50" s="79">
        <v>0</v>
      </c>
      <c r="AE50" s="85" t="s">
        <v>496</v>
      </c>
      <c r="AF50" s="79" t="b">
        <v>0</v>
      </c>
      <c r="AG50" s="79" t="s">
        <v>502</v>
      </c>
      <c r="AH50" s="79"/>
      <c r="AI50" s="85" t="s">
        <v>496</v>
      </c>
      <c r="AJ50" s="79" t="b">
        <v>0</v>
      </c>
      <c r="AK50" s="79">
        <v>10</v>
      </c>
      <c r="AL50" s="85" t="s">
        <v>470</v>
      </c>
      <c r="AM50" s="79" t="s">
        <v>508</v>
      </c>
      <c r="AN50" s="79" t="b">
        <v>0</v>
      </c>
      <c r="AO50" s="85" t="s">
        <v>470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230</v>
      </c>
      <c r="B51" s="64" t="s">
        <v>231</v>
      </c>
      <c r="C51" s="65" t="s">
        <v>1446</v>
      </c>
      <c r="D51" s="66">
        <v>3</v>
      </c>
      <c r="E51" s="67" t="s">
        <v>132</v>
      </c>
      <c r="F51" s="68">
        <v>35</v>
      </c>
      <c r="G51" s="65"/>
      <c r="H51" s="69"/>
      <c r="I51" s="70"/>
      <c r="J51" s="70"/>
      <c r="K51" s="34" t="s">
        <v>65</v>
      </c>
      <c r="L51" s="77">
        <v>51</v>
      </c>
      <c r="M51" s="77"/>
      <c r="N51" s="72"/>
      <c r="O51" s="79" t="s">
        <v>271</v>
      </c>
      <c r="P51" s="81">
        <v>43463.825833333336</v>
      </c>
      <c r="Q51" s="79" t="s">
        <v>281</v>
      </c>
      <c r="R51" s="79"/>
      <c r="S51" s="79"/>
      <c r="T51" s="79" t="s">
        <v>332</v>
      </c>
      <c r="U51" s="79"/>
      <c r="V51" s="83" t="s">
        <v>370</v>
      </c>
      <c r="W51" s="81">
        <v>43463.825833333336</v>
      </c>
      <c r="X51" s="83" t="s">
        <v>399</v>
      </c>
      <c r="Y51" s="79"/>
      <c r="Z51" s="79"/>
      <c r="AA51" s="85" t="s">
        <v>455</v>
      </c>
      <c r="AB51" s="79"/>
      <c r="AC51" s="79" t="b">
        <v>0</v>
      </c>
      <c r="AD51" s="79">
        <v>0</v>
      </c>
      <c r="AE51" s="85" t="s">
        <v>496</v>
      </c>
      <c r="AF51" s="79" t="b">
        <v>0</v>
      </c>
      <c r="AG51" s="79" t="s">
        <v>502</v>
      </c>
      <c r="AH51" s="79"/>
      <c r="AI51" s="85" t="s">
        <v>496</v>
      </c>
      <c r="AJ51" s="79" t="b">
        <v>0</v>
      </c>
      <c r="AK51" s="79">
        <v>10</v>
      </c>
      <c r="AL51" s="85" t="s">
        <v>470</v>
      </c>
      <c r="AM51" s="79" t="s">
        <v>508</v>
      </c>
      <c r="AN51" s="79" t="b">
        <v>0</v>
      </c>
      <c r="AO51" s="85" t="s">
        <v>470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4</v>
      </c>
      <c r="BF51" s="48">
        <v>0</v>
      </c>
      <c r="BG51" s="49">
        <v>0</v>
      </c>
      <c r="BH51" s="48">
        <v>0</v>
      </c>
      <c r="BI51" s="49">
        <v>0</v>
      </c>
      <c r="BJ51" s="48">
        <v>24</v>
      </c>
      <c r="BK51" s="49">
        <v>96</v>
      </c>
      <c r="BL51" s="48">
        <v>25</v>
      </c>
    </row>
    <row r="52" spans="1:64" ht="15">
      <c r="A52" s="64" t="s">
        <v>231</v>
      </c>
      <c r="B52" s="64" t="s">
        <v>262</v>
      </c>
      <c r="C52" s="65" t="s">
        <v>1446</v>
      </c>
      <c r="D52" s="66">
        <v>3</v>
      </c>
      <c r="E52" s="67" t="s">
        <v>132</v>
      </c>
      <c r="F52" s="68">
        <v>35</v>
      </c>
      <c r="G52" s="65"/>
      <c r="H52" s="69"/>
      <c r="I52" s="70"/>
      <c r="J52" s="70"/>
      <c r="K52" s="34" t="s">
        <v>65</v>
      </c>
      <c r="L52" s="77">
        <v>52</v>
      </c>
      <c r="M52" s="77"/>
      <c r="N52" s="72"/>
      <c r="O52" s="79" t="s">
        <v>271</v>
      </c>
      <c r="P52" s="81">
        <v>43463.029652777775</v>
      </c>
      <c r="Q52" s="79" t="s">
        <v>280</v>
      </c>
      <c r="R52" s="79"/>
      <c r="S52" s="79"/>
      <c r="T52" s="79"/>
      <c r="U52" s="79"/>
      <c r="V52" s="83" t="s">
        <v>371</v>
      </c>
      <c r="W52" s="81">
        <v>43463.029652777775</v>
      </c>
      <c r="X52" s="83" t="s">
        <v>400</v>
      </c>
      <c r="Y52" s="79"/>
      <c r="Z52" s="79"/>
      <c r="AA52" s="85" t="s">
        <v>456</v>
      </c>
      <c r="AB52" s="79"/>
      <c r="AC52" s="79" t="b">
        <v>0</v>
      </c>
      <c r="AD52" s="79">
        <v>0</v>
      </c>
      <c r="AE52" s="85" t="s">
        <v>496</v>
      </c>
      <c r="AF52" s="79" t="b">
        <v>0</v>
      </c>
      <c r="AG52" s="79" t="s">
        <v>502</v>
      </c>
      <c r="AH52" s="79"/>
      <c r="AI52" s="85" t="s">
        <v>496</v>
      </c>
      <c r="AJ52" s="79" t="b">
        <v>0</v>
      </c>
      <c r="AK52" s="79">
        <v>4</v>
      </c>
      <c r="AL52" s="85" t="s">
        <v>457</v>
      </c>
      <c r="AM52" s="79" t="s">
        <v>508</v>
      </c>
      <c r="AN52" s="79" t="b">
        <v>0</v>
      </c>
      <c r="AO52" s="85" t="s">
        <v>457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232</v>
      </c>
      <c r="B53" s="64" t="s">
        <v>262</v>
      </c>
      <c r="C53" s="65" t="s">
        <v>1446</v>
      </c>
      <c r="D53" s="66">
        <v>3</v>
      </c>
      <c r="E53" s="67" t="s">
        <v>132</v>
      </c>
      <c r="F53" s="68">
        <v>35</v>
      </c>
      <c r="G53" s="65"/>
      <c r="H53" s="69"/>
      <c r="I53" s="70"/>
      <c r="J53" s="70"/>
      <c r="K53" s="34" t="s">
        <v>65</v>
      </c>
      <c r="L53" s="77">
        <v>53</v>
      </c>
      <c r="M53" s="77"/>
      <c r="N53" s="72"/>
      <c r="O53" s="79" t="s">
        <v>271</v>
      </c>
      <c r="P53" s="81">
        <v>43462.953680555554</v>
      </c>
      <c r="Q53" s="79" t="s">
        <v>285</v>
      </c>
      <c r="R53" s="79"/>
      <c r="S53" s="79"/>
      <c r="T53" s="79"/>
      <c r="U53" s="83" t="s">
        <v>342</v>
      </c>
      <c r="V53" s="83" t="s">
        <v>342</v>
      </c>
      <c r="W53" s="81">
        <v>43462.953680555554</v>
      </c>
      <c r="X53" s="83" t="s">
        <v>401</v>
      </c>
      <c r="Y53" s="79"/>
      <c r="Z53" s="79"/>
      <c r="AA53" s="85" t="s">
        <v>457</v>
      </c>
      <c r="AB53" s="85" t="s">
        <v>493</v>
      </c>
      <c r="AC53" s="79" t="b">
        <v>0</v>
      </c>
      <c r="AD53" s="79">
        <v>6</v>
      </c>
      <c r="AE53" s="85" t="s">
        <v>498</v>
      </c>
      <c r="AF53" s="79" t="b">
        <v>0</v>
      </c>
      <c r="AG53" s="79" t="s">
        <v>502</v>
      </c>
      <c r="AH53" s="79"/>
      <c r="AI53" s="85" t="s">
        <v>496</v>
      </c>
      <c r="AJ53" s="79" t="b">
        <v>0</v>
      </c>
      <c r="AK53" s="79">
        <v>4</v>
      </c>
      <c r="AL53" s="85" t="s">
        <v>496</v>
      </c>
      <c r="AM53" s="79" t="s">
        <v>508</v>
      </c>
      <c r="AN53" s="79" t="b">
        <v>0</v>
      </c>
      <c r="AO53" s="85" t="s">
        <v>493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262</v>
      </c>
      <c r="C54" s="65" t="s">
        <v>1446</v>
      </c>
      <c r="D54" s="66">
        <v>3</v>
      </c>
      <c r="E54" s="67" t="s">
        <v>132</v>
      </c>
      <c r="F54" s="68">
        <v>35</v>
      </c>
      <c r="G54" s="65"/>
      <c r="H54" s="69"/>
      <c r="I54" s="70"/>
      <c r="J54" s="70"/>
      <c r="K54" s="34" t="s">
        <v>65</v>
      </c>
      <c r="L54" s="77">
        <v>54</v>
      </c>
      <c r="M54" s="77"/>
      <c r="N54" s="72"/>
      <c r="O54" s="79" t="s">
        <v>271</v>
      </c>
      <c r="P54" s="81">
        <v>43464.113344907404</v>
      </c>
      <c r="Q54" s="79" t="s">
        <v>280</v>
      </c>
      <c r="R54" s="79"/>
      <c r="S54" s="79"/>
      <c r="T54" s="79"/>
      <c r="U54" s="79"/>
      <c r="V54" s="83" t="s">
        <v>372</v>
      </c>
      <c r="W54" s="81">
        <v>43464.113344907404</v>
      </c>
      <c r="X54" s="83" t="s">
        <v>402</v>
      </c>
      <c r="Y54" s="79"/>
      <c r="Z54" s="79"/>
      <c r="AA54" s="85" t="s">
        <v>458</v>
      </c>
      <c r="AB54" s="79"/>
      <c r="AC54" s="79" t="b">
        <v>0</v>
      </c>
      <c r="AD54" s="79">
        <v>0</v>
      </c>
      <c r="AE54" s="85" t="s">
        <v>496</v>
      </c>
      <c r="AF54" s="79" t="b">
        <v>0</v>
      </c>
      <c r="AG54" s="79" t="s">
        <v>502</v>
      </c>
      <c r="AH54" s="79"/>
      <c r="AI54" s="85" t="s">
        <v>496</v>
      </c>
      <c r="AJ54" s="79" t="b">
        <v>0</v>
      </c>
      <c r="AK54" s="79">
        <v>5</v>
      </c>
      <c r="AL54" s="85" t="s">
        <v>457</v>
      </c>
      <c r="AM54" s="79" t="s">
        <v>504</v>
      </c>
      <c r="AN54" s="79" t="b">
        <v>0</v>
      </c>
      <c r="AO54" s="85" t="s">
        <v>457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231</v>
      </c>
      <c r="B55" s="64" t="s">
        <v>263</v>
      </c>
      <c r="C55" s="65" t="s">
        <v>1446</v>
      </c>
      <c r="D55" s="66">
        <v>3</v>
      </c>
      <c r="E55" s="67" t="s">
        <v>132</v>
      </c>
      <c r="F55" s="68">
        <v>35</v>
      </c>
      <c r="G55" s="65"/>
      <c r="H55" s="69"/>
      <c r="I55" s="70"/>
      <c r="J55" s="70"/>
      <c r="K55" s="34" t="s">
        <v>65</v>
      </c>
      <c r="L55" s="77">
        <v>55</v>
      </c>
      <c r="M55" s="77"/>
      <c r="N55" s="72"/>
      <c r="O55" s="79" t="s">
        <v>271</v>
      </c>
      <c r="P55" s="81">
        <v>43463.029652777775</v>
      </c>
      <c r="Q55" s="79" t="s">
        <v>280</v>
      </c>
      <c r="R55" s="79"/>
      <c r="S55" s="79"/>
      <c r="T55" s="79"/>
      <c r="U55" s="79"/>
      <c r="V55" s="83" t="s">
        <v>371</v>
      </c>
      <c r="W55" s="81">
        <v>43463.029652777775</v>
      </c>
      <c r="X55" s="83" t="s">
        <v>400</v>
      </c>
      <c r="Y55" s="79"/>
      <c r="Z55" s="79"/>
      <c r="AA55" s="85" t="s">
        <v>456</v>
      </c>
      <c r="AB55" s="79"/>
      <c r="AC55" s="79" t="b">
        <v>0</v>
      </c>
      <c r="AD55" s="79">
        <v>0</v>
      </c>
      <c r="AE55" s="85" t="s">
        <v>496</v>
      </c>
      <c r="AF55" s="79" t="b">
        <v>0</v>
      </c>
      <c r="AG55" s="79" t="s">
        <v>502</v>
      </c>
      <c r="AH55" s="79"/>
      <c r="AI55" s="85" t="s">
        <v>496</v>
      </c>
      <c r="AJ55" s="79" t="b">
        <v>0</v>
      </c>
      <c r="AK55" s="79">
        <v>4</v>
      </c>
      <c r="AL55" s="85" t="s">
        <v>457</v>
      </c>
      <c r="AM55" s="79" t="s">
        <v>508</v>
      </c>
      <c r="AN55" s="79" t="b">
        <v>0</v>
      </c>
      <c r="AO55" s="85" t="s">
        <v>457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232</v>
      </c>
      <c r="B56" s="64" t="s">
        <v>263</v>
      </c>
      <c r="C56" s="65" t="s">
        <v>1446</v>
      </c>
      <c r="D56" s="66">
        <v>3</v>
      </c>
      <c r="E56" s="67" t="s">
        <v>132</v>
      </c>
      <c r="F56" s="68">
        <v>35</v>
      </c>
      <c r="G56" s="65"/>
      <c r="H56" s="69"/>
      <c r="I56" s="70"/>
      <c r="J56" s="70"/>
      <c r="K56" s="34" t="s">
        <v>65</v>
      </c>
      <c r="L56" s="77">
        <v>56</v>
      </c>
      <c r="M56" s="77"/>
      <c r="N56" s="72"/>
      <c r="O56" s="79" t="s">
        <v>271</v>
      </c>
      <c r="P56" s="81">
        <v>43462.953680555554</v>
      </c>
      <c r="Q56" s="79" t="s">
        <v>285</v>
      </c>
      <c r="R56" s="79"/>
      <c r="S56" s="79"/>
      <c r="T56" s="79"/>
      <c r="U56" s="83" t="s">
        <v>342</v>
      </c>
      <c r="V56" s="83" t="s">
        <v>342</v>
      </c>
      <c r="W56" s="81">
        <v>43462.953680555554</v>
      </c>
      <c r="X56" s="83" t="s">
        <v>401</v>
      </c>
      <c r="Y56" s="79"/>
      <c r="Z56" s="79"/>
      <c r="AA56" s="85" t="s">
        <v>457</v>
      </c>
      <c r="AB56" s="85" t="s">
        <v>493</v>
      </c>
      <c r="AC56" s="79" t="b">
        <v>0</v>
      </c>
      <c r="AD56" s="79">
        <v>6</v>
      </c>
      <c r="AE56" s="85" t="s">
        <v>498</v>
      </c>
      <c r="AF56" s="79" t="b">
        <v>0</v>
      </c>
      <c r="AG56" s="79" t="s">
        <v>502</v>
      </c>
      <c r="AH56" s="79"/>
      <c r="AI56" s="85" t="s">
        <v>496</v>
      </c>
      <c r="AJ56" s="79" t="b">
        <v>0</v>
      </c>
      <c r="AK56" s="79">
        <v>4</v>
      </c>
      <c r="AL56" s="85" t="s">
        <v>496</v>
      </c>
      <c r="AM56" s="79" t="s">
        <v>508</v>
      </c>
      <c r="AN56" s="79" t="b">
        <v>0</v>
      </c>
      <c r="AO56" s="85" t="s">
        <v>493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263</v>
      </c>
      <c r="C57" s="65" t="s">
        <v>1446</v>
      </c>
      <c r="D57" s="66">
        <v>3</v>
      </c>
      <c r="E57" s="67" t="s">
        <v>132</v>
      </c>
      <c r="F57" s="68">
        <v>35</v>
      </c>
      <c r="G57" s="65"/>
      <c r="H57" s="69"/>
      <c r="I57" s="70"/>
      <c r="J57" s="70"/>
      <c r="K57" s="34" t="s">
        <v>65</v>
      </c>
      <c r="L57" s="77">
        <v>57</v>
      </c>
      <c r="M57" s="77"/>
      <c r="N57" s="72"/>
      <c r="O57" s="79" t="s">
        <v>271</v>
      </c>
      <c r="P57" s="81">
        <v>43464.113344907404</v>
      </c>
      <c r="Q57" s="79" t="s">
        <v>280</v>
      </c>
      <c r="R57" s="79"/>
      <c r="S57" s="79"/>
      <c r="T57" s="79"/>
      <c r="U57" s="79"/>
      <c r="V57" s="83" t="s">
        <v>372</v>
      </c>
      <c r="W57" s="81">
        <v>43464.113344907404</v>
      </c>
      <c r="X57" s="83" t="s">
        <v>402</v>
      </c>
      <c r="Y57" s="79"/>
      <c r="Z57" s="79"/>
      <c r="AA57" s="85" t="s">
        <v>458</v>
      </c>
      <c r="AB57" s="79"/>
      <c r="AC57" s="79" t="b">
        <v>0</v>
      </c>
      <c r="AD57" s="79">
        <v>0</v>
      </c>
      <c r="AE57" s="85" t="s">
        <v>496</v>
      </c>
      <c r="AF57" s="79" t="b">
        <v>0</v>
      </c>
      <c r="AG57" s="79" t="s">
        <v>502</v>
      </c>
      <c r="AH57" s="79"/>
      <c r="AI57" s="85" t="s">
        <v>496</v>
      </c>
      <c r="AJ57" s="79" t="b">
        <v>0</v>
      </c>
      <c r="AK57" s="79">
        <v>5</v>
      </c>
      <c r="AL57" s="85" t="s">
        <v>457</v>
      </c>
      <c r="AM57" s="79" t="s">
        <v>504</v>
      </c>
      <c r="AN57" s="79" t="b">
        <v>0</v>
      </c>
      <c r="AO57" s="85" t="s">
        <v>457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231</v>
      </c>
      <c r="B58" s="64" t="s">
        <v>232</v>
      </c>
      <c r="C58" s="65" t="s">
        <v>1446</v>
      </c>
      <c r="D58" s="66">
        <v>3</v>
      </c>
      <c r="E58" s="67" t="s">
        <v>132</v>
      </c>
      <c r="F58" s="68">
        <v>35</v>
      </c>
      <c r="G58" s="65"/>
      <c r="H58" s="69"/>
      <c r="I58" s="70"/>
      <c r="J58" s="70"/>
      <c r="K58" s="34" t="s">
        <v>66</v>
      </c>
      <c r="L58" s="77">
        <v>58</v>
      </c>
      <c r="M58" s="77"/>
      <c r="N58" s="72"/>
      <c r="O58" s="79" t="s">
        <v>271</v>
      </c>
      <c r="P58" s="81">
        <v>43463.029652777775</v>
      </c>
      <c r="Q58" s="79" t="s">
        <v>280</v>
      </c>
      <c r="R58" s="79"/>
      <c r="S58" s="79"/>
      <c r="T58" s="79"/>
      <c r="U58" s="79"/>
      <c r="V58" s="83" t="s">
        <v>371</v>
      </c>
      <c r="W58" s="81">
        <v>43463.029652777775</v>
      </c>
      <c r="X58" s="83" t="s">
        <v>400</v>
      </c>
      <c r="Y58" s="79"/>
      <c r="Z58" s="79"/>
      <c r="AA58" s="85" t="s">
        <v>456</v>
      </c>
      <c r="AB58" s="79"/>
      <c r="AC58" s="79" t="b">
        <v>0</v>
      </c>
      <c r="AD58" s="79">
        <v>0</v>
      </c>
      <c r="AE58" s="85" t="s">
        <v>496</v>
      </c>
      <c r="AF58" s="79" t="b">
        <v>0</v>
      </c>
      <c r="AG58" s="79" t="s">
        <v>502</v>
      </c>
      <c r="AH58" s="79"/>
      <c r="AI58" s="85" t="s">
        <v>496</v>
      </c>
      <c r="AJ58" s="79" t="b">
        <v>0</v>
      </c>
      <c r="AK58" s="79">
        <v>4</v>
      </c>
      <c r="AL58" s="85" t="s">
        <v>457</v>
      </c>
      <c r="AM58" s="79" t="s">
        <v>508</v>
      </c>
      <c r="AN58" s="79" t="b">
        <v>0</v>
      </c>
      <c r="AO58" s="85" t="s">
        <v>457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22</v>
      </c>
      <c r="BK58" s="49">
        <v>100</v>
      </c>
      <c r="BL58" s="48">
        <v>22</v>
      </c>
    </row>
    <row r="59" spans="1:64" ht="15">
      <c r="A59" s="64" t="s">
        <v>232</v>
      </c>
      <c r="B59" s="64" t="s">
        <v>231</v>
      </c>
      <c r="C59" s="65" t="s">
        <v>1447</v>
      </c>
      <c r="D59" s="66">
        <v>4.75</v>
      </c>
      <c r="E59" s="67" t="s">
        <v>136</v>
      </c>
      <c r="F59" s="68">
        <v>29.25</v>
      </c>
      <c r="G59" s="65"/>
      <c r="H59" s="69"/>
      <c r="I59" s="70"/>
      <c r="J59" s="70"/>
      <c r="K59" s="34" t="s">
        <v>66</v>
      </c>
      <c r="L59" s="77">
        <v>59</v>
      </c>
      <c r="M59" s="77"/>
      <c r="N59" s="72"/>
      <c r="O59" s="79" t="s">
        <v>271</v>
      </c>
      <c r="P59" s="81">
        <v>43462.953680555554</v>
      </c>
      <c r="Q59" s="79" t="s">
        <v>285</v>
      </c>
      <c r="R59" s="79"/>
      <c r="S59" s="79"/>
      <c r="T59" s="79"/>
      <c r="U59" s="83" t="s">
        <v>342</v>
      </c>
      <c r="V59" s="83" t="s">
        <v>342</v>
      </c>
      <c r="W59" s="81">
        <v>43462.953680555554</v>
      </c>
      <c r="X59" s="83" t="s">
        <v>401</v>
      </c>
      <c r="Y59" s="79"/>
      <c r="Z59" s="79"/>
      <c r="AA59" s="85" t="s">
        <v>457</v>
      </c>
      <c r="AB59" s="85" t="s">
        <v>493</v>
      </c>
      <c r="AC59" s="79" t="b">
        <v>0</v>
      </c>
      <c r="AD59" s="79">
        <v>6</v>
      </c>
      <c r="AE59" s="85" t="s">
        <v>498</v>
      </c>
      <c r="AF59" s="79" t="b">
        <v>0</v>
      </c>
      <c r="AG59" s="79" t="s">
        <v>502</v>
      </c>
      <c r="AH59" s="79"/>
      <c r="AI59" s="85" t="s">
        <v>496</v>
      </c>
      <c r="AJ59" s="79" t="b">
        <v>0</v>
      </c>
      <c r="AK59" s="79">
        <v>4</v>
      </c>
      <c r="AL59" s="85" t="s">
        <v>496</v>
      </c>
      <c r="AM59" s="79" t="s">
        <v>508</v>
      </c>
      <c r="AN59" s="79" t="b">
        <v>0</v>
      </c>
      <c r="AO59" s="85" t="s">
        <v>493</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20</v>
      </c>
      <c r="BK59" s="49">
        <v>100</v>
      </c>
      <c r="BL59" s="48">
        <v>20</v>
      </c>
    </row>
    <row r="60" spans="1:64" ht="15">
      <c r="A60" s="64" t="s">
        <v>232</v>
      </c>
      <c r="B60" s="64" t="s">
        <v>264</v>
      </c>
      <c r="C60" s="65" t="s">
        <v>1446</v>
      </c>
      <c r="D60" s="66">
        <v>3</v>
      </c>
      <c r="E60" s="67" t="s">
        <v>132</v>
      </c>
      <c r="F60" s="68">
        <v>35</v>
      </c>
      <c r="G60" s="65"/>
      <c r="H60" s="69"/>
      <c r="I60" s="70"/>
      <c r="J60" s="70"/>
      <c r="K60" s="34" t="s">
        <v>65</v>
      </c>
      <c r="L60" s="77">
        <v>60</v>
      </c>
      <c r="M60" s="77"/>
      <c r="N60" s="72"/>
      <c r="O60" s="79" t="s">
        <v>271</v>
      </c>
      <c r="P60" s="81">
        <v>43463.78623842593</v>
      </c>
      <c r="Q60" s="79" t="s">
        <v>281</v>
      </c>
      <c r="R60" s="79"/>
      <c r="S60" s="79"/>
      <c r="T60" s="79" t="s">
        <v>332</v>
      </c>
      <c r="U60" s="79"/>
      <c r="V60" s="83" t="s">
        <v>373</v>
      </c>
      <c r="W60" s="81">
        <v>43463.78623842593</v>
      </c>
      <c r="X60" s="83" t="s">
        <v>403</v>
      </c>
      <c r="Y60" s="79"/>
      <c r="Z60" s="79"/>
      <c r="AA60" s="85" t="s">
        <v>459</v>
      </c>
      <c r="AB60" s="79"/>
      <c r="AC60" s="79" t="b">
        <v>0</v>
      </c>
      <c r="AD60" s="79">
        <v>0</v>
      </c>
      <c r="AE60" s="85" t="s">
        <v>496</v>
      </c>
      <c r="AF60" s="79" t="b">
        <v>0</v>
      </c>
      <c r="AG60" s="79" t="s">
        <v>502</v>
      </c>
      <c r="AH60" s="79"/>
      <c r="AI60" s="85" t="s">
        <v>496</v>
      </c>
      <c r="AJ60" s="79" t="b">
        <v>0</v>
      </c>
      <c r="AK60" s="79">
        <v>10</v>
      </c>
      <c r="AL60" s="85" t="s">
        <v>470</v>
      </c>
      <c r="AM60" s="79" t="s">
        <v>504</v>
      </c>
      <c r="AN60" s="79" t="b">
        <v>0</v>
      </c>
      <c r="AO60" s="85" t="s">
        <v>470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4</v>
      </c>
      <c r="BF60" s="48">
        <v>0</v>
      </c>
      <c r="BG60" s="49">
        <v>0</v>
      </c>
      <c r="BH60" s="48">
        <v>0</v>
      </c>
      <c r="BI60" s="49">
        <v>0</v>
      </c>
      <c r="BJ60" s="48">
        <v>24</v>
      </c>
      <c r="BK60" s="49">
        <v>96</v>
      </c>
      <c r="BL60" s="48">
        <v>25</v>
      </c>
    </row>
    <row r="61" spans="1:64" ht="15">
      <c r="A61" s="64" t="s">
        <v>232</v>
      </c>
      <c r="B61" s="64" t="s">
        <v>231</v>
      </c>
      <c r="C61" s="65" t="s">
        <v>1447</v>
      </c>
      <c r="D61" s="66">
        <v>4.75</v>
      </c>
      <c r="E61" s="67" t="s">
        <v>136</v>
      </c>
      <c r="F61" s="68">
        <v>29.25</v>
      </c>
      <c r="G61" s="65"/>
      <c r="H61" s="69"/>
      <c r="I61" s="70"/>
      <c r="J61" s="70"/>
      <c r="K61" s="34" t="s">
        <v>66</v>
      </c>
      <c r="L61" s="77">
        <v>61</v>
      </c>
      <c r="M61" s="77"/>
      <c r="N61" s="72"/>
      <c r="O61" s="79" t="s">
        <v>271</v>
      </c>
      <c r="P61" s="81">
        <v>43463.78623842593</v>
      </c>
      <c r="Q61" s="79" t="s">
        <v>281</v>
      </c>
      <c r="R61" s="79"/>
      <c r="S61" s="79"/>
      <c r="T61" s="79" t="s">
        <v>332</v>
      </c>
      <c r="U61" s="79"/>
      <c r="V61" s="83" t="s">
        <v>373</v>
      </c>
      <c r="W61" s="81">
        <v>43463.78623842593</v>
      </c>
      <c r="X61" s="83" t="s">
        <v>403</v>
      </c>
      <c r="Y61" s="79"/>
      <c r="Z61" s="79"/>
      <c r="AA61" s="85" t="s">
        <v>459</v>
      </c>
      <c r="AB61" s="79"/>
      <c r="AC61" s="79" t="b">
        <v>0</v>
      </c>
      <c r="AD61" s="79">
        <v>0</v>
      </c>
      <c r="AE61" s="85" t="s">
        <v>496</v>
      </c>
      <c r="AF61" s="79" t="b">
        <v>0</v>
      </c>
      <c r="AG61" s="79" t="s">
        <v>502</v>
      </c>
      <c r="AH61" s="79"/>
      <c r="AI61" s="85" t="s">
        <v>496</v>
      </c>
      <c r="AJ61" s="79" t="b">
        <v>0</v>
      </c>
      <c r="AK61" s="79">
        <v>10</v>
      </c>
      <c r="AL61" s="85" t="s">
        <v>470</v>
      </c>
      <c r="AM61" s="79" t="s">
        <v>504</v>
      </c>
      <c r="AN61" s="79" t="b">
        <v>0</v>
      </c>
      <c r="AO61" s="85" t="s">
        <v>470</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233</v>
      </c>
      <c r="B62" s="64" t="s">
        <v>232</v>
      </c>
      <c r="C62" s="65" t="s">
        <v>1446</v>
      </c>
      <c r="D62" s="66">
        <v>3</v>
      </c>
      <c r="E62" s="67" t="s">
        <v>132</v>
      </c>
      <c r="F62" s="68">
        <v>35</v>
      </c>
      <c r="G62" s="65"/>
      <c r="H62" s="69"/>
      <c r="I62" s="70"/>
      <c r="J62" s="70"/>
      <c r="K62" s="34" t="s">
        <v>65</v>
      </c>
      <c r="L62" s="77">
        <v>62</v>
      </c>
      <c r="M62" s="77"/>
      <c r="N62" s="72"/>
      <c r="O62" s="79" t="s">
        <v>271</v>
      </c>
      <c r="P62" s="81">
        <v>43464.113344907404</v>
      </c>
      <c r="Q62" s="79" t="s">
        <v>280</v>
      </c>
      <c r="R62" s="79"/>
      <c r="S62" s="79"/>
      <c r="T62" s="79"/>
      <c r="U62" s="79"/>
      <c r="V62" s="83" t="s">
        <v>372</v>
      </c>
      <c r="W62" s="81">
        <v>43464.113344907404</v>
      </c>
      <c r="X62" s="83" t="s">
        <v>402</v>
      </c>
      <c r="Y62" s="79"/>
      <c r="Z62" s="79"/>
      <c r="AA62" s="85" t="s">
        <v>458</v>
      </c>
      <c r="AB62" s="79"/>
      <c r="AC62" s="79" t="b">
        <v>0</v>
      </c>
      <c r="AD62" s="79">
        <v>0</v>
      </c>
      <c r="AE62" s="85" t="s">
        <v>496</v>
      </c>
      <c r="AF62" s="79" t="b">
        <v>0</v>
      </c>
      <c r="AG62" s="79" t="s">
        <v>502</v>
      </c>
      <c r="AH62" s="79"/>
      <c r="AI62" s="85" t="s">
        <v>496</v>
      </c>
      <c r="AJ62" s="79" t="b">
        <v>0</v>
      </c>
      <c r="AK62" s="79">
        <v>5</v>
      </c>
      <c r="AL62" s="85" t="s">
        <v>457</v>
      </c>
      <c r="AM62" s="79" t="s">
        <v>504</v>
      </c>
      <c r="AN62" s="79" t="b">
        <v>0</v>
      </c>
      <c r="AO62" s="85" t="s">
        <v>457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264</v>
      </c>
      <c r="C63" s="65" t="s">
        <v>1446</v>
      </c>
      <c r="D63" s="66">
        <v>3</v>
      </c>
      <c r="E63" s="67" t="s">
        <v>132</v>
      </c>
      <c r="F63" s="68">
        <v>35</v>
      </c>
      <c r="G63" s="65"/>
      <c r="H63" s="69"/>
      <c r="I63" s="70"/>
      <c r="J63" s="70"/>
      <c r="K63" s="34" t="s">
        <v>65</v>
      </c>
      <c r="L63" s="77">
        <v>63</v>
      </c>
      <c r="M63" s="77"/>
      <c r="N63" s="72"/>
      <c r="O63" s="79" t="s">
        <v>271</v>
      </c>
      <c r="P63" s="81">
        <v>43463.213738425926</v>
      </c>
      <c r="Q63" s="79" t="s">
        <v>281</v>
      </c>
      <c r="R63" s="79"/>
      <c r="S63" s="79"/>
      <c r="T63" s="79" t="s">
        <v>332</v>
      </c>
      <c r="U63" s="79"/>
      <c r="V63" s="83" t="s">
        <v>372</v>
      </c>
      <c r="W63" s="81">
        <v>43463.213738425926</v>
      </c>
      <c r="X63" s="83" t="s">
        <v>404</v>
      </c>
      <c r="Y63" s="79"/>
      <c r="Z63" s="79"/>
      <c r="AA63" s="85" t="s">
        <v>460</v>
      </c>
      <c r="AB63" s="79"/>
      <c r="AC63" s="79" t="b">
        <v>0</v>
      </c>
      <c r="AD63" s="79">
        <v>0</v>
      </c>
      <c r="AE63" s="85" t="s">
        <v>496</v>
      </c>
      <c r="AF63" s="79" t="b">
        <v>0</v>
      </c>
      <c r="AG63" s="79" t="s">
        <v>502</v>
      </c>
      <c r="AH63" s="79"/>
      <c r="AI63" s="85" t="s">
        <v>496</v>
      </c>
      <c r="AJ63" s="79" t="b">
        <v>0</v>
      </c>
      <c r="AK63" s="79">
        <v>10</v>
      </c>
      <c r="AL63" s="85" t="s">
        <v>470</v>
      </c>
      <c r="AM63" s="79" t="s">
        <v>504</v>
      </c>
      <c r="AN63" s="79" t="b">
        <v>0</v>
      </c>
      <c r="AO63" s="85" t="s">
        <v>470</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231</v>
      </c>
      <c r="C64" s="65" t="s">
        <v>1447</v>
      </c>
      <c r="D64" s="66">
        <v>4.75</v>
      </c>
      <c r="E64" s="67" t="s">
        <v>136</v>
      </c>
      <c r="F64" s="68">
        <v>29.25</v>
      </c>
      <c r="G64" s="65"/>
      <c r="H64" s="69"/>
      <c r="I64" s="70"/>
      <c r="J64" s="70"/>
      <c r="K64" s="34" t="s">
        <v>65</v>
      </c>
      <c r="L64" s="77">
        <v>64</v>
      </c>
      <c r="M64" s="77"/>
      <c r="N64" s="72"/>
      <c r="O64" s="79" t="s">
        <v>271</v>
      </c>
      <c r="P64" s="81">
        <v>43463.213738425926</v>
      </c>
      <c r="Q64" s="79" t="s">
        <v>281</v>
      </c>
      <c r="R64" s="79"/>
      <c r="S64" s="79"/>
      <c r="T64" s="79" t="s">
        <v>332</v>
      </c>
      <c r="U64" s="79"/>
      <c r="V64" s="83" t="s">
        <v>372</v>
      </c>
      <c r="W64" s="81">
        <v>43463.213738425926</v>
      </c>
      <c r="X64" s="83" t="s">
        <v>404</v>
      </c>
      <c r="Y64" s="79"/>
      <c r="Z64" s="79"/>
      <c r="AA64" s="85" t="s">
        <v>460</v>
      </c>
      <c r="AB64" s="79"/>
      <c r="AC64" s="79" t="b">
        <v>0</v>
      </c>
      <c r="AD64" s="79">
        <v>0</v>
      </c>
      <c r="AE64" s="85" t="s">
        <v>496</v>
      </c>
      <c r="AF64" s="79" t="b">
        <v>0</v>
      </c>
      <c r="AG64" s="79" t="s">
        <v>502</v>
      </c>
      <c r="AH64" s="79"/>
      <c r="AI64" s="85" t="s">
        <v>496</v>
      </c>
      <c r="AJ64" s="79" t="b">
        <v>0</v>
      </c>
      <c r="AK64" s="79">
        <v>10</v>
      </c>
      <c r="AL64" s="85" t="s">
        <v>470</v>
      </c>
      <c r="AM64" s="79" t="s">
        <v>504</v>
      </c>
      <c r="AN64" s="79" t="b">
        <v>0</v>
      </c>
      <c r="AO64" s="85" t="s">
        <v>470</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1</v>
      </c>
      <c r="BE64" s="49">
        <v>4</v>
      </c>
      <c r="BF64" s="48">
        <v>0</v>
      </c>
      <c r="BG64" s="49">
        <v>0</v>
      </c>
      <c r="BH64" s="48">
        <v>0</v>
      </c>
      <c r="BI64" s="49">
        <v>0</v>
      </c>
      <c r="BJ64" s="48">
        <v>24</v>
      </c>
      <c r="BK64" s="49">
        <v>96</v>
      </c>
      <c r="BL64" s="48">
        <v>25</v>
      </c>
    </row>
    <row r="65" spans="1:64" ht="15">
      <c r="A65" s="64" t="s">
        <v>233</v>
      </c>
      <c r="B65" s="64" t="s">
        <v>231</v>
      </c>
      <c r="C65" s="65" t="s">
        <v>1447</v>
      </c>
      <c r="D65" s="66">
        <v>4.75</v>
      </c>
      <c r="E65" s="67" t="s">
        <v>136</v>
      </c>
      <c r="F65" s="68">
        <v>29.25</v>
      </c>
      <c r="G65" s="65"/>
      <c r="H65" s="69"/>
      <c r="I65" s="70"/>
      <c r="J65" s="70"/>
      <c r="K65" s="34" t="s">
        <v>65</v>
      </c>
      <c r="L65" s="77">
        <v>65</v>
      </c>
      <c r="M65" s="77"/>
      <c r="N65" s="72"/>
      <c r="O65" s="79" t="s">
        <v>271</v>
      </c>
      <c r="P65" s="81">
        <v>43464.113344907404</v>
      </c>
      <c r="Q65" s="79" t="s">
        <v>280</v>
      </c>
      <c r="R65" s="79"/>
      <c r="S65" s="79"/>
      <c r="T65" s="79"/>
      <c r="U65" s="79"/>
      <c r="V65" s="83" t="s">
        <v>372</v>
      </c>
      <c r="W65" s="81">
        <v>43464.113344907404</v>
      </c>
      <c r="X65" s="83" t="s">
        <v>402</v>
      </c>
      <c r="Y65" s="79"/>
      <c r="Z65" s="79"/>
      <c r="AA65" s="85" t="s">
        <v>458</v>
      </c>
      <c r="AB65" s="79"/>
      <c r="AC65" s="79" t="b">
        <v>0</v>
      </c>
      <c r="AD65" s="79">
        <v>0</v>
      </c>
      <c r="AE65" s="85" t="s">
        <v>496</v>
      </c>
      <c r="AF65" s="79" t="b">
        <v>0</v>
      </c>
      <c r="AG65" s="79" t="s">
        <v>502</v>
      </c>
      <c r="AH65" s="79"/>
      <c r="AI65" s="85" t="s">
        <v>496</v>
      </c>
      <c r="AJ65" s="79" t="b">
        <v>0</v>
      </c>
      <c r="AK65" s="79">
        <v>5</v>
      </c>
      <c r="AL65" s="85" t="s">
        <v>457</v>
      </c>
      <c r="AM65" s="79" t="s">
        <v>504</v>
      </c>
      <c r="AN65" s="79" t="b">
        <v>0</v>
      </c>
      <c r="AO65" s="85" t="s">
        <v>457</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22</v>
      </c>
      <c r="BK65" s="49">
        <v>100</v>
      </c>
      <c r="BL65" s="48">
        <v>22</v>
      </c>
    </row>
    <row r="66" spans="1:64" ht="15">
      <c r="A66" s="64" t="s">
        <v>234</v>
      </c>
      <c r="B66" s="64" t="s">
        <v>264</v>
      </c>
      <c r="C66" s="65" t="s">
        <v>1446</v>
      </c>
      <c r="D66" s="66">
        <v>3</v>
      </c>
      <c r="E66" s="67" t="s">
        <v>132</v>
      </c>
      <c r="F66" s="68">
        <v>35</v>
      </c>
      <c r="G66" s="65"/>
      <c r="H66" s="69"/>
      <c r="I66" s="70"/>
      <c r="J66" s="70"/>
      <c r="K66" s="34" t="s">
        <v>65</v>
      </c>
      <c r="L66" s="77">
        <v>66</v>
      </c>
      <c r="M66" s="77"/>
      <c r="N66" s="72"/>
      <c r="O66" s="79" t="s">
        <v>271</v>
      </c>
      <c r="P66" s="81">
        <v>43464.89597222222</v>
      </c>
      <c r="Q66" s="79" t="s">
        <v>281</v>
      </c>
      <c r="R66" s="79"/>
      <c r="S66" s="79"/>
      <c r="T66" s="79" t="s">
        <v>332</v>
      </c>
      <c r="U66" s="79"/>
      <c r="V66" s="83" t="s">
        <v>374</v>
      </c>
      <c r="W66" s="81">
        <v>43464.89597222222</v>
      </c>
      <c r="X66" s="83" t="s">
        <v>405</v>
      </c>
      <c r="Y66" s="79"/>
      <c r="Z66" s="79"/>
      <c r="AA66" s="85" t="s">
        <v>461</v>
      </c>
      <c r="AB66" s="79"/>
      <c r="AC66" s="79" t="b">
        <v>0</v>
      </c>
      <c r="AD66" s="79">
        <v>0</v>
      </c>
      <c r="AE66" s="85" t="s">
        <v>496</v>
      </c>
      <c r="AF66" s="79" t="b">
        <v>0</v>
      </c>
      <c r="AG66" s="79" t="s">
        <v>502</v>
      </c>
      <c r="AH66" s="79"/>
      <c r="AI66" s="85" t="s">
        <v>496</v>
      </c>
      <c r="AJ66" s="79" t="b">
        <v>0</v>
      </c>
      <c r="AK66" s="79">
        <v>12</v>
      </c>
      <c r="AL66" s="85" t="s">
        <v>470</v>
      </c>
      <c r="AM66" s="79" t="s">
        <v>504</v>
      </c>
      <c r="AN66" s="79" t="b">
        <v>0</v>
      </c>
      <c r="AO66" s="85" t="s">
        <v>470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234</v>
      </c>
      <c r="B67" s="64" t="s">
        <v>231</v>
      </c>
      <c r="C67" s="65" t="s">
        <v>1446</v>
      </c>
      <c r="D67" s="66">
        <v>3</v>
      </c>
      <c r="E67" s="67" t="s">
        <v>132</v>
      </c>
      <c r="F67" s="68">
        <v>35</v>
      </c>
      <c r="G67" s="65"/>
      <c r="H67" s="69"/>
      <c r="I67" s="70"/>
      <c r="J67" s="70"/>
      <c r="K67" s="34" t="s">
        <v>65</v>
      </c>
      <c r="L67" s="77">
        <v>67</v>
      </c>
      <c r="M67" s="77"/>
      <c r="N67" s="72"/>
      <c r="O67" s="79" t="s">
        <v>271</v>
      </c>
      <c r="P67" s="81">
        <v>43464.89597222222</v>
      </c>
      <c r="Q67" s="79" t="s">
        <v>281</v>
      </c>
      <c r="R67" s="79"/>
      <c r="S67" s="79"/>
      <c r="T67" s="79" t="s">
        <v>332</v>
      </c>
      <c r="U67" s="79"/>
      <c r="V67" s="83" t="s">
        <v>374</v>
      </c>
      <c r="W67" s="81">
        <v>43464.89597222222</v>
      </c>
      <c r="X67" s="83" t="s">
        <v>405</v>
      </c>
      <c r="Y67" s="79"/>
      <c r="Z67" s="79"/>
      <c r="AA67" s="85" t="s">
        <v>461</v>
      </c>
      <c r="AB67" s="79"/>
      <c r="AC67" s="79" t="b">
        <v>0</v>
      </c>
      <c r="AD67" s="79">
        <v>0</v>
      </c>
      <c r="AE67" s="85" t="s">
        <v>496</v>
      </c>
      <c r="AF67" s="79" t="b">
        <v>0</v>
      </c>
      <c r="AG67" s="79" t="s">
        <v>502</v>
      </c>
      <c r="AH67" s="79"/>
      <c r="AI67" s="85" t="s">
        <v>496</v>
      </c>
      <c r="AJ67" s="79" t="b">
        <v>0</v>
      </c>
      <c r="AK67" s="79">
        <v>12</v>
      </c>
      <c r="AL67" s="85" t="s">
        <v>470</v>
      </c>
      <c r="AM67" s="79" t="s">
        <v>504</v>
      </c>
      <c r="AN67" s="79" t="b">
        <v>0</v>
      </c>
      <c r="AO67" s="85" t="s">
        <v>470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v>
      </c>
      <c r="BF67" s="48">
        <v>0</v>
      </c>
      <c r="BG67" s="49">
        <v>0</v>
      </c>
      <c r="BH67" s="48">
        <v>0</v>
      </c>
      <c r="BI67" s="49">
        <v>0</v>
      </c>
      <c r="BJ67" s="48">
        <v>24</v>
      </c>
      <c r="BK67" s="49">
        <v>96</v>
      </c>
      <c r="BL67" s="48">
        <v>25</v>
      </c>
    </row>
    <row r="68" spans="1:64" ht="15">
      <c r="A68" s="64" t="s">
        <v>235</v>
      </c>
      <c r="B68" s="64" t="s">
        <v>264</v>
      </c>
      <c r="C68" s="65" t="s">
        <v>1446</v>
      </c>
      <c r="D68" s="66">
        <v>3</v>
      </c>
      <c r="E68" s="67" t="s">
        <v>132</v>
      </c>
      <c r="F68" s="68">
        <v>35</v>
      </c>
      <c r="G68" s="65"/>
      <c r="H68" s="69"/>
      <c r="I68" s="70"/>
      <c r="J68" s="70"/>
      <c r="K68" s="34" t="s">
        <v>65</v>
      </c>
      <c r="L68" s="77">
        <v>68</v>
      </c>
      <c r="M68" s="77"/>
      <c r="N68" s="72"/>
      <c r="O68" s="79" t="s">
        <v>271</v>
      </c>
      <c r="P68" s="81">
        <v>43465.15561342592</v>
      </c>
      <c r="Q68" s="79" t="s">
        <v>281</v>
      </c>
      <c r="R68" s="79"/>
      <c r="S68" s="79"/>
      <c r="T68" s="79" t="s">
        <v>332</v>
      </c>
      <c r="U68" s="79"/>
      <c r="V68" s="83" t="s">
        <v>375</v>
      </c>
      <c r="W68" s="81">
        <v>43465.15561342592</v>
      </c>
      <c r="X68" s="83" t="s">
        <v>406</v>
      </c>
      <c r="Y68" s="79"/>
      <c r="Z68" s="79"/>
      <c r="AA68" s="85" t="s">
        <v>462</v>
      </c>
      <c r="AB68" s="79"/>
      <c r="AC68" s="79" t="b">
        <v>0</v>
      </c>
      <c r="AD68" s="79">
        <v>0</v>
      </c>
      <c r="AE68" s="85" t="s">
        <v>496</v>
      </c>
      <c r="AF68" s="79" t="b">
        <v>0</v>
      </c>
      <c r="AG68" s="79" t="s">
        <v>502</v>
      </c>
      <c r="AH68" s="79"/>
      <c r="AI68" s="85" t="s">
        <v>496</v>
      </c>
      <c r="AJ68" s="79" t="b">
        <v>0</v>
      </c>
      <c r="AK68" s="79">
        <v>12</v>
      </c>
      <c r="AL68" s="85" t="s">
        <v>470</v>
      </c>
      <c r="AM68" s="79" t="s">
        <v>504</v>
      </c>
      <c r="AN68" s="79" t="b">
        <v>0</v>
      </c>
      <c r="AO68" s="85" t="s">
        <v>470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235</v>
      </c>
      <c r="B69" s="64" t="s">
        <v>231</v>
      </c>
      <c r="C69" s="65" t="s">
        <v>1446</v>
      </c>
      <c r="D69" s="66">
        <v>3</v>
      </c>
      <c r="E69" s="67" t="s">
        <v>132</v>
      </c>
      <c r="F69" s="68">
        <v>35</v>
      </c>
      <c r="G69" s="65"/>
      <c r="H69" s="69"/>
      <c r="I69" s="70"/>
      <c r="J69" s="70"/>
      <c r="K69" s="34" t="s">
        <v>65</v>
      </c>
      <c r="L69" s="77">
        <v>69</v>
      </c>
      <c r="M69" s="77"/>
      <c r="N69" s="72"/>
      <c r="O69" s="79" t="s">
        <v>271</v>
      </c>
      <c r="P69" s="81">
        <v>43465.15561342592</v>
      </c>
      <c r="Q69" s="79" t="s">
        <v>281</v>
      </c>
      <c r="R69" s="79"/>
      <c r="S69" s="79"/>
      <c r="T69" s="79" t="s">
        <v>332</v>
      </c>
      <c r="U69" s="79"/>
      <c r="V69" s="83" t="s">
        <v>375</v>
      </c>
      <c r="W69" s="81">
        <v>43465.15561342592</v>
      </c>
      <c r="X69" s="83" t="s">
        <v>406</v>
      </c>
      <c r="Y69" s="79"/>
      <c r="Z69" s="79"/>
      <c r="AA69" s="85" t="s">
        <v>462</v>
      </c>
      <c r="AB69" s="79"/>
      <c r="AC69" s="79" t="b">
        <v>0</v>
      </c>
      <c r="AD69" s="79">
        <v>0</v>
      </c>
      <c r="AE69" s="85" t="s">
        <v>496</v>
      </c>
      <c r="AF69" s="79" t="b">
        <v>0</v>
      </c>
      <c r="AG69" s="79" t="s">
        <v>502</v>
      </c>
      <c r="AH69" s="79"/>
      <c r="AI69" s="85" t="s">
        <v>496</v>
      </c>
      <c r="AJ69" s="79" t="b">
        <v>0</v>
      </c>
      <c r="AK69" s="79">
        <v>12</v>
      </c>
      <c r="AL69" s="85" t="s">
        <v>470</v>
      </c>
      <c r="AM69" s="79" t="s">
        <v>504</v>
      </c>
      <c r="AN69" s="79" t="b">
        <v>0</v>
      </c>
      <c r="AO69" s="85" t="s">
        <v>470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4</v>
      </c>
      <c r="BF69" s="48">
        <v>0</v>
      </c>
      <c r="BG69" s="49">
        <v>0</v>
      </c>
      <c r="BH69" s="48">
        <v>0</v>
      </c>
      <c r="BI69" s="49">
        <v>0</v>
      </c>
      <c r="BJ69" s="48">
        <v>24</v>
      </c>
      <c r="BK69" s="49">
        <v>96</v>
      </c>
      <c r="BL69" s="48">
        <v>25</v>
      </c>
    </row>
    <row r="70" spans="1:64" ht="15">
      <c r="A70" s="64" t="s">
        <v>236</v>
      </c>
      <c r="B70" s="64" t="s">
        <v>236</v>
      </c>
      <c r="C70" s="65" t="s">
        <v>1446</v>
      </c>
      <c r="D70" s="66">
        <v>3</v>
      </c>
      <c r="E70" s="67" t="s">
        <v>132</v>
      </c>
      <c r="F70" s="68">
        <v>35</v>
      </c>
      <c r="G70" s="65"/>
      <c r="H70" s="69"/>
      <c r="I70" s="70"/>
      <c r="J70" s="70"/>
      <c r="K70" s="34" t="s">
        <v>65</v>
      </c>
      <c r="L70" s="77">
        <v>70</v>
      </c>
      <c r="M70" s="77"/>
      <c r="N70" s="72"/>
      <c r="O70" s="79" t="s">
        <v>176</v>
      </c>
      <c r="P70" s="81">
        <v>43466.86592592593</v>
      </c>
      <c r="Q70" s="79" t="s">
        <v>286</v>
      </c>
      <c r="R70" s="79"/>
      <c r="S70" s="79"/>
      <c r="T70" s="79"/>
      <c r="U70" s="79"/>
      <c r="V70" s="83" t="s">
        <v>376</v>
      </c>
      <c r="W70" s="81">
        <v>43466.86592592593</v>
      </c>
      <c r="X70" s="83" t="s">
        <v>407</v>
      </c>
      <c r="Y70" s="79"/>
      <c r="Z70" s="79"/>
      <c r="AA70" s="85" t="s">
        <v>463</v>
      </c>
      <c r="AB70" s="79"/>
      <c r="AC70" s="79" t="b">
        <v>0</v>
      </c>
      <c r="AD70" s="79">
        <v>16</v>
      </c>
      <c r="AE70" s="85" t="s">
        <v>496</v>
      </c>
      <c r="AF70" s="79" t="b">
        <v>0</v>
      </c>
      <c r="AG70" s="79" t="s">
        <v>503</v>
      </c>
      <c r="AH70" s="79"/>
      <c r="AI70" s="85" t="s">
        <v>496</v>
      </c>
      <c r="AJ70" s="79" t="b">
        <v>0</v>
      </c>
      <c r="AK70" s="79">
        <v>0</v>
      </c>
      <c r="AL70" s="85" t="s">
        <v>496</v>
      </c>
      <c r="AM70" s="79" t="s">
        <v>507</v>
      </c>
      <c r="AN70" s="79" t="b">
        <v>0</v>
      </c>
      <c r="AO70" s="85" t="s">
        <v>463</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v>0</v>
      </c>
      <c r="BE70" s="49">
        <v>0</v>
      </c>
      <c r="BF70" s="48">
        <v>1</v>
      </c>
      <c r="BG70" s="49">
        <v>7.6923076923076925</v>
      </c>
      <c r="BH70" s="48">
        <v>0</v>
      </c>
      <c r="BI70" s="49">
        <v>0</v>
      </c>
      <c r="BJ70" s="48">
        <v>12</v>
      </c>
      <c r="BK70" s="49">
        <v>92.3076923076923</v>
      </c>
      <c r="BL70" s="48">
        <v>13</v>
      </c>
    </row>
    <row r="71" spans="1:64" ht="15">
      <c r="A71" s="64" t="s">
        <v>237</v>
      </c>
      <c r="B71" s="64" t="s">
        <v>265</v>
      </c>
      <c r="C71" s="65" t="s">
        <v>1446</v>
      </c>
      <c r="D71" s="66">
        <v>3</v>
      </c>
      <c r="E71" s="67" t="s">
        <v>132</v>
      </c>
      <c r="F71" s="68">
        <v>35</v>
      </c>
      <c r="G71" s="65"/>
      <c r="H71" s="69"/>
      <c r="I71" s="70"/>
      <c r="J71" s="70"/>
      <c r="K71" s="34" t="s">
        <v>65</v>
      </c>
      <c r="L71" s="77">
        <v>71</v>
      </c>
      <c r="M71" s="77"/>
      <c r="N71" s="72"/>
      <c r="O71" s="79" t="s">
        <v>271</v>
      </c>
      <c r="P71" s="81">
        <v>43455.75221064815</v>
      </c>
      <c r="Q71" s="79" t="s">
        <v>287</v>
      </c>
      <c r="R71" s="83" t="s">
        <v>311</v>
      </c>
      <c r="S71" s="79" t="s">
        <v>321</v>
      </c>
      <c r="T71" s="79" t="s">
        <v>334</v>
      </c>
      <c r="U71" s="79"/>
      <c r="V71" s="83" t="s">
        <v>377</v>
      </c>
      <c r="W71" s="81">
        <v>43455.75221064815</v>
      </c>
      <c r="X71" s="83" t="s">
        <v>408</v>
      </c>
      <c r="Y71" s="79"/>
      <c r="Z71" s="79"/>
      <c r="AA71" s="85" t="s">
        <v>464</v>
      </c>
      <c r="AB71" s="79"/>
      <c r="AC71" s="79" t="b">
        <v>0</v>
      </c>
      <c r="AD71" s="79">
        <v>1</v>
      </c>
      <c r="AE71" s="85" t="s">
        <v>496</v>
      </c>
      <c r="AF71" s="79" t="b">
        <v>0</v>
      </c>
      <c r="AG71" s="79" t="s">
        <v>501</v>
      </c>
      <c r="AH71" s="79"/>
      <c r="AI71" s="85" t="s">
        <v>496</v>
      </c>
      <c r="AJ71" s="79" t="b">
        <v>0</v>
      </c>
      <c r="AK71" s="79">
        <v>1</v>
      </c>
      <c r="AL71" s="85" t="s">
        <v>496</v>
      </c>
      <c r="AM71" s="79" t="s">
        <v>508</v>
      </c>
      <c r="AN71" s="79" t="b">
        <v>0</v>
      </c>
      <c r="AO71" s="85" t="s">
        <v>464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212</v>
      </c>
      <c r="B72" s="64" t="s">
        <v>266</v>
      </c>
      <c r="C72" s="65" t="s">
        <v>1446</v>
      </c>
      <c r="D72" s="66">
        <v>3</v>
      </c>
      <c r="E72" s="67" t="s">
        <v>132</v>
      </c>
      <c r="F72" s="68">
        <v>35</v>
      </c>
      <c r="G72" s="65"/>
      <c r="H72" s="69"/>
      <c r="I72" s="70"/>
      <c r="J72" s="70"/>
      <c r="K72" s="34" t="s">
        <v>65</v>
      </c>
      <c r="L72" s="77">
        <v>72</v>
      </c>
      <c r="M72" s="77"/>
      <c r="N72" s="72"/>
      <c r="O72" s="79" t="s">
        <v>271</v>
      </c>
      <c r="P72" s="81">
        <v>43455.75368055556</v>
      </c>
      <c r="Q72" s="79" t="s">
        <v>273</v>
      </c>
      <c r="R72" s="83" t="s">
        <v>311</v>
      </c>
      <c r="S72" s="79" t="s">
        <v>321</v>
      </c>
      <c r="T72" s="79"/>
      <c r="U72" s="79"/>
      <c r="V72" s="83" t="s">
        <v>359</v>
      </c>
      <c r="W72" s="81">
        <v>43455.75368055556</v>
      </c>
      <c r="X72" s="83" t="s">
        <v>380</v>
      </c>
      <c r="Y72" s="79"/>
      <c r="Z72" s="79"/>
      <c r="AA72" s="85" t="s">
        <v>436</v>
      </c>
      <c r="AB72" s="79"/>
      <c r="AC72" s="79" t="b">
        <v>0</v>
      </c>
      <c r="AD72" s="79">
        <v>0</v>
      </c>
      <c r="AE72" s="85" t="s">
        <v>496</v>
      </c>
      <c r="AF72" s="79" t="b">
        <v>0</v>
      </c>
      <c r="AG72" s="79" t="s">
        <v>501</v>
      </c>
      <c r="AH72" s="79"/>
      <c r="AI72" s="85" t="s">
        <v>496</v>
      </c>
      <c r="AJ72" s="79" t="b">
        <v>0</v>
      </c>
      <c r="AK72" s="79">
        <v>1</v>
      </c>
      <c r="AL72" s="85" t="s">
        <v>464</v>
      </c>
      <c r="AM72" s="79" t="s">
        <v>504</v>
      </c>
      <c r="AN72" s="79" t="b">
        <v>0</v>
      </c>
      <c r="AO72" s="85" t="s">
        <v>464</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237</v>
      </c>
      <c r="B73" s="64" t="s">
        <v>266</v>
      </c>
      <c r="C73" s="65" t="s">
        <v>1446</v>
      </c>
      <c r="D73" s="66">
        <v>3</v>
      </c>
      <c r="E73" s="67" t="s">
        <v>132</v>
      </c>
      <c r="F73" s="68">
        <v>35</v>
      </c>
      <c r="G73" s="65"/>
      <c r="H73" s="69"/>
      <c r="I73" s="70"/>
      <c r="J73" s="70"/>
      <c r="K73" s="34" t="s">
        <v>65</v>
      </c>
      <c r="L73" s="77">
        <v>73</v>
      </c>
      <c r="M73" s="77"/>
      <c r="N73" s="72"/>
      <c r="O73" s="79" t="s">
        <v>271</v>
      </c>
      <c r="P73" s="81">
        <v>43455.75221064815</v>
      </c>
      <c r="Q73" s="79" t="s">
        <v>287</v>
      </c>
      <c r="R73" s="83" t="s">
        <v>311</v>
      </c>
      <c r="S73" s="79" t="s">
        <v>321</v>
      </c>
      <c r="T73" s="79" t="s">
        <v>334</v>
      </c>
      <c r="U73" s="79"/>
      <c r="V73" s="83" t="s">
        <v>377</v>
      </c>
      <c r="W73" s="81">
        <v>43455.75221064815</v>
      </c>
      <c r="X73" s="83" t="s">
        <v>408</v>
      </c>
      <c r="Y73" s="79"/>
      <c r="Z73" s="79"/>
      <c r="AA73" s="85" t="s">
        <v>464</v>
      </c>
      <c r="AB73" s="79"/>
      <c r="AC73" s="79" t="b">
        <v>0</v>
      </c>
      <c r="AD73" s="79">
        <v>1</v>
      </c>
      <c r="AE73" s="85" t="s">
        <v>496</v>
      </c>
      <c r="AF73" s="79" t="b">
        <v>0</v>
      </c>
      <c r="AG73" s="79" t="s">
        <v>501</v>
      </c>
      <c r="AH73" s="79"/>
      <c r="AI73" s="85" t="s">
        <v>496</v>
      </c>
      <c r="AJ73" s="79" t="b">
        <v>0</v>
      </c>
      <c r="AK73" s="79">
        <v>1</v>
      </c>
      <c r="AL73" s="85" t="s">
        <v>496</v>
      </c>
      <c r="AM73" s="79" t="s">
        <v>508</v>
      </c>
      <c r="AN73" s="79" t="b">
        <v>0</v>
      </c>
      <c r="AO73" s="85" t="s">
        <v>464</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214</v>
      </c>
      <c r="B74" s="64" t="s">
        <v>252</v>
      </c>
      <c r="C74" s="65" t="s">
        <v>1446</v>
      </c>
      <c r="D74" s="66">
        <v>3</v>
      </c>
      <c r="E74" s="67" t="s">
        <v>132</v>
      </c>
      <c r="F74" s="68">
        <v>35</v>
      </c>
      <c r="G74" s="65"/>
      <c r="H74" s="69"/>
      <c r="I74" s="70"/>
      <c r="J74" s="70"/>
      <c r="K74" s="34" t="s">
        <v>65</v>
      </c>
      <c r="L74" s="77">
        <v>74</v>
      </c>
      <c r="M74" s="77"/>
      <c r="N74" s="72"/>
      <c r="O74" s="79" t="s">
        <v>271</v>
      </c>
      <c r="P74" s="81">
        <v>43458.327893518515</v>
      </c>
      <c r="Q74" s="79" t="s">
        <v>275</v>
      </c>
      <c r="R74" s="83" t="s">
        <v>313</v>
      </c>
      <c r="S74" s="79" t="s">
        <v>323</v>
      </c>
      <c r="T74" s="79" t="s">
        <v>329</v>
      </c>
      <c r="U74" s="83" t="s">
        <v>338</v>
      </c>
      <c r="V74" s="83" t="s">
        <v>338</v>
      </c>
      <c r="W74" s="81">
        <v>43458.327893518515</v>
      </c>
      <c r="X74" s="83" t="s">
        <v>382</v>
      </c>
      <c r="Y74" s="79"/>
      <c r="Z74" s="79"/>
      <c r="AA74" s="85" t="s">
        <v>438</v>
      </c>
      <c r="AB74" s="79"/>
      <c r="AC74" s="79" t="b">
        <v>0</v>
      </c>
      <c r="AD74" s="79">
        <v>0</v>
      </c>
      <c r="AE74" s="85" t="s">
        <v>496</v>
      </c>
      <c r="AF74" s="79" t="b">
        <v>0</v>
      </c>
      <c r="AG74" s="79" t="s">
        <v>502</v>
      </c>
      <c r="AH74" s="79"/>
      <c r="AI74" s="85" t="s">
        <v>496</v>
      </c>
      <c r="AJ74" s="79" t="b">
        <v>0</v>
      </c>
      <c r="AK74" s="79">
        <v>0</v>
      </c>
      <c r="AL74" s="85" t="s">
        <v>496</v>
      </c>
      <c r="AM74" s="79" t="s">
        <v>506</v>
      </c>
      <c r="AN74" s="79" t="b">
        <v>0</v>
      </c>
      <c r="AO74" s="85" t="s">
        <v>438</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2</v>
      </c>
      <c r="BD74" s="48"/>
      <c r="BE74" s="49"/>
      <c r="BF74" s="48"/>
      <c r="BG74" s="49"/>
      <c r="BH74" s="48"/>
      <c r="BI74" s="49"/>
      <c r="BJ74" s="48"/>
      <c r="BK74" s="49"/>
      <c r="BL74" s="48"/>
    </row>
    <row r="75" spans="1:64" ht="15">
      <c r="A75" s="64" t="s">
        <v>237</v>
      </c>
      <c r="B75" s="64" t="s">
        <v>214</v>
      </c>
      <c r="C75" s="65" t="s">
        <v>1446</v>
      </c>
      <c r="D75" s="66">
        <v>3</v>
      </c>
      <c r="E75" s="67" t="s">
        <v>132</v>
      </c>
      <c r="F75" s="68">
        <v>35</v>
      </c>
      <c r="G75" s="65"/>
      <c r="H75" s="69"/>
      <c r="I75" s="70"/>
      <c r="J75" s="70"/>
      <c r="K75" s="34" t="s">
        <v>65</v>
      </c>
      <c r="L75" s="77">
        <v>75</v>
      </c>
      <c r="M75" s="77"/>
      <c r="N75" s="72"/>
      <c r="O75" s="79" t="s">
        <v>271</v>
      </c>
      <c r="P75" s="81">
        <v>43462.57047453704</v>
      </c>
      <c r="Q75" s="79" t="s">
        <v>288</v>
      </c>
      <c r="R75" s="83" t="s">
        <v>315</v>
      </c>
      <c r="S75" s="79" t="s">
        <v>321</v>
      </c>
      <c r="T75" s="79" t="s">
        <v>335</v>
      </c>
      <c r="U75" s="79"/>
      <c r="V75" s="83" t="s">
        <v>377</v>
      </c>
      <c r="W75" s="81">
        <v>43462.57047453704</v>
      </c>
      <c r="X75" s="83" t="s">
        <v>409</v>
      </c>
      <c r="Y75" s="79"/>
      <c r="Z75" s="79"/>
      <c r="AA75" s="85" t="s">
        <v>465</v>
      </c>
      <c r="AB75" s="79"/>
      <c r="AC75" s="79" t="b">
        <v>0</v>
      </c>
      <c r="AD75" s="79">
        <v>3</v>
      </c>
      <c r="AE75" s="85" t="s">
        <v>496</v>
      </c>
      <c r="AF75" s="79" t="b">
        <v>0</v>
      </c>
      <c r="AG75" s="79" t="s">
        <v>501</v>
      </c>
      <c r="AH75" s="79"/>
      <c r="AI75" s="85" t="s">
        <v>496</v>
      </c>
      <c r="AJ75" s="79" t="b">
        <v>0</v>
      </c>
      <c r="AK75" s="79">
        <v>0</v>
      </c>
      <c r="AL75" s="85" t="s">
        <v>496</v>
      </c>
      <c r="AM75" s="79" t="s">
        <v>508</v>
      </c>
      <c r="AN75" s="79" t="b">
        <v>0</v>
      </c>
      <c r="AO75" s="85" t="s">
        <v>465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4</v>
      </c>
      <c r="BD75" s="48"/>
      <c r="BE75" s="49"/>
      <c r="BF75" s="48"/>
      <c r="BG75" s="49"/>
      <c r="BH75" s="48"/>
      <c r="BI75" s="49"/>
      <c r="BJ75" s="48"/>
      <c r="BK75" s="49"/>
      <c r="BL75" s="48"/>
    </row>
    <row r="76" spans="1:64" ht="15">
      <c r="A76" s="64" t="s">
        <v>212</v>
      </c>
      <c r="B76" s="64" t="s">
        <v>253</v>
      </c>
      <c r="C76" s="65" t="s">
        <v>1446</v>
      </c>
      <c r="D76" s="66">
        <v>3</v>
      </c>
      <c r="E76" s="67" t="s">
        <v>132</v>
      </c>
      <c r="F76" s="68">
        <v>35</v>
      </c>
      <c r="G76" s="65"/>
      <c r="H76" s="69"/>
      <c r="I76" s="70"/>
      <c r="J76" s="70"/>
      <c r="K76" s="34" t="s">
        <v>65</v>
      </c>
      <c r="L76" s="77">
        <v>76</v>
      </c>
      <c r="M76" s="77"/>
      <c r="N76" s="72"/>
      <c r="O76" s="79" t="s">
        <v>271</v>
      </c>
      <c r="P76" s="81">
        <v>43455.75368055556</v>
      </c>
      <c r="Q76" s="79" t="s">
        <v>273</v>
      </c>
      <c r="R76" s="83" t="s">
        <v>311</v>
      </c>
      <c r="S76" s="79" t="s">
        <v>321</v>
      </c>
      <c r="T76" s="79"/>
      <c r="U76" s="79"/>
      <c r="V76" s="83" t="s">
        <v>359</v>
      </c>
      <c r="W76" s="81">
        <v>43455.75368055556</v>
      </c>
      <c r="X76" s="83" t="s">
        <v>380</v>
      </c>
      <c r="Y76" s="79"/>
      <c r="Z76" s="79"/>
      <c r="AA76" s="85" t="s">
        <v>436</v>
      </c>
      <c r="AB76" s="79"/>
      <c r="AC76" s="79" t="b">
        <v>0</v>
      </c>
      <c r="AD76" s="79">
        <v>0</v>
      </c>
      <c r="AE76" s="85" t="s">
        <v>496</v>
      </c>
      <c r="AF76" s="79" t="b">
        <v>0</v>
      </c>
      <c r="AG76" s="79" t="s">
        <v>501</v>
      </c>
      <c r="AH76" s="79"/>
      <c r="AI76" s="85" t="s">
        <v>496</v>
      </c>
      <c r="AJ76" s="79" t="b">
        <v>0</v>
      </c>
      <c r="AK76" s="79">
        <v>1</v>
      </c>
      <c r="AL76" s="85" t="s">
        <v>464</v>
      </c>
      <c r="AM76" s="79" t="s">
        <v>504</v>
      </c>
      <c r="AN76" s="79" t="b">
        <v>0</v>
      </c>
      <c r="AO76" s="85" t="s">
        <v>464</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212</v>
      </c>
      <c r="B77" s="64" t="s">
        <v>267</v>
      </c>
      <c r="C77" s="65" t="s">
        <v>1446</v>
      </c>
      <c r="D77" s="66">
        <v>3</v>
      </c>
      <c r="E77" s="67" t="s">
        <v>132</v>
      </c>
      <c r="F77" s="68">
        <v>35</v>
      </c>
      <c r="G77" s="65"/>
      <c r="H77" s="69"/>
      <c r="I77" s="70"/>
      <c r="J77" s="70"/>
      <c r="K77" s="34" t="s">
        <v>65</v>
      </c>
      <c r="L77" s="77">
        <v>77</v>
      </c>
      <c r="M77" s="77"/>
      <c r="N77" s="72"/>
      <c r="O77" s="79" t="s">
        <v>271</v>
      </c>
      <c r="P77" s="81">
        <v>43455.75368055556</v>
      </c>
      <c r="Q77" s="79" t="s">
        <v>273</v>
      </c>
      <c r="R77" s="83" t="s">
        <v>311</v>
      </c>
      <c r="S77" s="79" t="s">
        <v>321</v>
      </c>
      <c r="T77" s="79"/>
      <c r="U77" s="79"/>
      <c r="V77" s="83" t="s">
        <v>359</v>
      </c>
      <c r="W77" s="81">
        <v>43455.75368055556</v>
      </c>
      <c r="X77" s="83" t="s">
        <v>380</v>
      </c>
      <c r="Y77" s="79"/>
      <c r="Z77" s="79"/>
      <c r="AA77" s="85" t="s">
        <v>436</v>
      </c>
      <c r="AB77" s="79"/>
      <c r="AC77" s="79" t="b">
        <v>0</v>
      </c>
      <c r="AD77" s="79">
        <v>0</v>
      </c>
      <c r="AE77" s="85" t="s">
        <v>496</v>
      </c>
      <c r="AF77" s="79" t="b">
        <v>0</v>
      </c>
      <c r="AG77" s="79" t="s">
        <v>501</v>
      </c>
      <c r="AH77" s="79"/>
      <c r="AI77" s="85" t="s">
        <v>496</v>
      </c>
      <c r="AJ77" s="79" t="b">
        <v>0</v>
      </c>
      <c r="AK77" s="79">
        <v>1</v>
      </c>
      <c r="AL77" s="85" t="s">
        <v>464</v>
      </c>
      <c r="AM77" s="79" t="s">
        <v>504</v>
      </c>
      <c r="AN77" s="79" t="b">
        <v>0</v>
      </c>
      <c r="AO77" s="85" t="s">
        <v>464</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12</v>
      </c>
      <c r="BK77" s="49">
        <v>100</v>
      </c>
      <c r="BL77" s="48">
        <v>12</v>
      </c>
    </row>
    <row r="78" spans="1:64" ht="15">
      <c r="A78" s="64" t="s">
        <v>212</v>
      </c>
      <c r="B78" s="64" t="s">
        <v>252</v>
      </c>
      <c r="C78" s="65" t="s">
        <v>1446</v>
      </c>
      <c r="D78" s="66">
        <v>3</v>
      </c>
      <c r="E78" s="67" t="s">
        <v>132</v>
      </c>
      <c r="F78" s="68">
        <v>35</v>
      </c>
      <c r="G78" s="65"/>
      <c r="H78" s="69"/>
      <c r="I78" s="70"/>
      <c r="J78" s="70"/>
      <c r="K78" s="34" t="s">
        <v>65</v>
      </c>
      <c r="L78" s="77">
        <v>78</v>
      </c>
      <c r="M78" s="77"/>
      <c r="N78" s="72"/>
      <c r="O78" s="79" t="s">
        <v>271</v>
      </c>
      <c r="P78" s="81">
        <v>43455.75368055556</v>
      </c>
      <c r="Q78" s="79" t="s">
        <v>273</v>
      </c>
      <c r="R78" s="83" t="s">
        <v>311</v>
      </c>
      <c r="S78" s="79" t="s">
        <v>321</v>
      </c>
      <c r="T78" s="79"/>
      <c r="U78" s="79"/>
      <c r="V78" s="83" t="s">
        <v>359</v>
      </c>
      <c r="W78" s="81">
        <v>43455.75368055556</v>
      </c>
      <c r="X78" s="83" t="s">
        <v>380</v>
      </c>
      <c r="Y78" s="79"/>
      <c r="Z78" s="79"/>
      <c r="AA78" s="85" t="s">
        <v>436</v>
      </c>
      <c r="AB78" s="79"/>
      <c r="AC78" s="79" t="b">
        <v>0</v>
      </c>
      <c r="AD78" s="79">
        <v>0</v>
      </c>
      <c r="AE78" s="85" t="s">
        <v>496</v>
      </c>
      <c r="AF78" s="79" t="b">
        <v>0</v>
      </c>
      <c r="AG78" s="79" t="s">
        <v>501</v>
      </c>
      <c r="AH78" s="79"/>
      <c r="AI78" s="85" t="s">
        <v>496</v>
      </c>
      <c r="AJ78" s="79" t="b">
        <v>0</v>
      </c>
      <c r="AK78" s="79">
        <v>1</v>
      </c>
      <c r="AL78" s="85" t="s">
        <v>464</v>
      </c>
      <c r="AM78" s="79" t="s">
        <v>504</v>
      </c>
      <c r="AN78" s="79" t="b">
        <v>0</v>
      </c>
      <c r="AO78" s="85" t="s">
        <v>464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212</v>
      </c>
      <c r="B79" s="64" t="s">
        <v>254</v>
      </c>
      <c r="C79" s="65" t="s">
        <v>1446</v>
      </c>
      <c r="D79" s="66">
        <v>3</v>
      </c>
      <c r="E79" s="67" t="s">
        <v>132</v>
      </c>
      <c r="F79" s="68">
        <v>35</v>
      </c>
      <c r="G79" s="65"/>
      <c r="H79" s="69"/>
      <c r="I79" s="70"/>
      <c r="J79" s="70"/>
      <c r="K79" s="34" t="s">
        <v>65</v>
      </c>
      <c r="L79" s="77">
        <v>79</v>
      </c>
      <c r="M79" s="77"/>
      <c r="N79" s="72"/>
      <c r="O79" s="79" t="s">
        <v>271</v>
      </c>
      <c r="P79" s="81">
        <v>43455.75368055556</v>
      </c>
      <c r="Q79" s="79" t="s">
        <v>273</v>
      </c>
      <c r="R79" s="83" t="s">
        <v>311</v>
      </c>
      <c r="S79" s="79" t="s">
        <v>321</v>
      </c>
      <c r="T79" s="79"/>
      <c r="U79" s="79"/>
      <c r="V79" s="83" t="s">
        <v>359</v>
      </c>
      <c r="W79" s="81">
        <v>43455.75368055556</v>
      </c>
      <c r="X79" s="83" t="s">
        <v>380</v>
      </c>
      <c r="Y79" s="79"/>
      <c r="Z79" s="79"/>
      <c r="AA79" s="85" t="s">
        <v>436</v>
      </c>
      <c r="AB79" s="79"/>
      <c r="AC79" s="79" t="b">
        <v>0</v>
      </c>
      <c r="AD79" s="79">
        <v>0</v>
      </c>
      <c r="AE79" s="85" t="s">
        <v>496</v>
      </c>
      <c r="AF79" s="79" t="b">
        <v>0</v>
      </c>
      <c r="AG79" s="79" t="s">
        <v>501</v>
      </c>
      <c r="AH79" s="79"/>
      <c r="AI79" s="85" t="s">
        <v>496</v>
      </c>
      <c r="AJ79" s="79" t="b">
        <v>0</v>
      </c>
      <c r="AK79" s="79">
        <v>1</v>
      </c>
      <c r="AL79" s="85" t="s">
        <v>464</v>
      </c>
      <c r="AM79" s="79" t="s">
        <v>504</v>
      </c>
      <c r="AN79" s="79" t="b">
        <v>0</v>
      </c>
      <c r="AO79" s="85" t="s">
        <v>464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212</v>
      </c>
      <c r="B80" s="64" t="s">
        <v>237</v>
      </c>
      <c r="C80" s="65" t="s">
        <v>1446</v>
      </c>
      <c r="D80" s="66">
        <v>3</v>
      </c>
      <c r="E80" s="67" t="s">
        <v>132</v>
      </c>
      <c r="F80" s="68">
        <v>35</v>
      </c>
      <c r="G80" s="65"/>
      <c r="H80" s="69"/>
      <c r="I80" s="70"/>
      <c r="J80" s="70"/>
      <c r="K80" s="34" t="s">
        <v>66</v>
      </c>
      <c r="L80" s="77">
        <v>80</v>
      </c>
      <c r="M80" s="77"/>
      <c r="N80" s="72"/>
      <c r="O80" s="79" t="s">
        <v>271</v>
      </c>
      <c r="P80" s="81">
        <v>43455.75368055556</v>
      </c>
      <c r="Q80" s="79" t="s">
        <v>273</v>
      </c>
      <c r="R80" s="83" t="s">
        <v>311</v>
      </c>
      <c r="S80" s="79" t="s">
        <v>321</v>
      </c>
      <c r="T80" s="79"/>
      <c r="U80" s="79"/>
      <c r="V80" s="83" t="s">
        <v>359</v>
      </c>
      <c r="W80" s="81">
        <v>43455.75368055556</v>
      </c>
      <c r="X80" s="83" t="s">
        <v>380</v>
      </c>
      <c r="Y80" s="79"/>
      <c r="Z80" s="79"/>
      <c r="AA80" s="85" t="s">
        <v>436</v>
      </c>
      <c r="AB80" s="79"/>
      <c r="AC80" s="79" t="b">
        <v>0</v>
      </c>
      <c r="AD80" s="79">
        <v>0</v>
      </c>
      <c r="AE80" s="85" t="s">
        <v>496</v>
      </c>
      <c r="AF80" s="79" t="b">
        <v>0</v>
      </c>
      <c r="AG80" s="79" t="s">
        <v>501</v>
      </c>
      <c r="AH80" s="79"/>
      <c r="AI80" s="85" t="s">
        <v>496</v>
      </c>
      <c r="AJ80" s="79" t="b">
        <v>0</v>
      </c>
      <c r="AK80" s="79">
        <v>1</v>
      </c>
      <c r="AL80" s="85" t="s">
        <v>464</v>
      </c>
      <c r="AM80" s="79" t="s">
        <v>504</v>
      </c>
      <c r="AN80" s="79" t="b">
        <v>0</v>
      </c>
      <c r="AO80" s="85" t="s">
        <v>464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237</v>
      </c>
      <c r="B81" s="64" t="s">
        <v>212</v>
      </c>
      <c r="C81" s="65" t="s">
        <v>1446</v>
      </c>
      <c r="D81" s="66">
        <v>3</v>
      </c>
      <c r="E81" s="67" t="s">
        <v>132</v>
      </c>
      <c r="F81" s="68">
        <v>35</v>
      </c>
      <c r="G81" s="65"/>
      <c r="H81" s="69"/>
      <c r="I81" s="70"/>
      <c r="J81" s="70"/>
      <c r="K81" s="34" t="s">
        <v>66</v>
      </c>
      <c r="L81" s="77">
        <v>81</v>
      </c>
      <c r="M81" s="77"/>
      <c r="N81" s="72"/>
      <c r="O81" s="79" t="s">
        <v>271</v>
      </c>
      <c r="P81" s="81">
        <v>43462.57047453704</v>
      </c>
      <c r="Q81" s="79" t="s">
        <v>288</v>
      </c>
      <c r="R81" s="83" t="s">
        <v>315</v>
      </c>
      <c r="S81" s="79" t="s">
        <v>321</v>
      </c>
      <c r="T81" s="79" t="s">
        <v>335</v>
      </c>
      <c r="U81" s="79"/>
      <c r="V81" s="83" t="s">
        <v>377</v>
      </c>
      <c r="W81" s="81">
        <v>43462.57047453704</v>
      </c>
      <c r="X81" s="83" t="s">
        <v>409</v>
      </c>
      <c r="Y81" s="79"/>
      <c r="Z81" s="79"/>
      <c r="AA81" s="85" t="s">
        <v>465</v>
      </c>
      <c r="AB81" s="79"/>
      <c r="AC81" s="79" t="b">
        <v>0</v>
      </c>
      <c r="AD81" s="79">
        <v>3</v>
      </c>
      <c r="AE81" s="85" t="s">
        <v>496</v>
      </c>
      <c r="AF81" s="79" t="b">
        <v>0</v>
      </c>
      <c r="AG81" s="79" t="s">
        <v>501</v>
      </c>
      <c r="AH81" s="79"/>
      <c r="AI81" s="85" t="s">
        <v>496</v>
      </c>
      <c r="AJ81" s="79" t="b">
        <v>0</v>
      </c>
      <c r="AK81" s="79">
        <v>0</v>
      </c>
      <c r="AL81" s="85" t="s">
        <v>496</v>
      </c>
      <c r="AM81" s="79" t="s">
        <v>508</v>
      </c>
      <c r="AN81" s="79" t="b">
        <v>0</v>
      </c>
      <c r="AO81" s="85" t="s">
        <v>465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237</v>
      </c>
      <c r="B82" s="64" t="s">
        <v>253</v>
      </c>
      <c r="C82" s="65" t="s">
        <v>1447</v>
      </c>
      <c r="D82" s="66">
        <v>4.75</v>
      </c>
      <c r="E82" s="67" t="s">
        <v>136</v>
      </c>
      <c r="F82" s="68">
        <v>29.25</v>
      </c>
      <c r="G82" s="65"/>
      <c r="H82" s="69"/>
      <c r="I82" s="70"/>
      <c r="J82" s="70"/>
      <c r="K82" s="34" t="s">
        <v>65</v>
      </c>
      <c r="L82" s="77">
        <v>82</v>
      </c>
      <c r="M82" s="77"/>
      <c r="N82" s="72"/>
      <c r="O82" s="79" t="s">
        <v>271</v>
      </c>
      <c r="P82" s="81">
        <v>43455.75221064815</v>
      </c>
      <c r="Q82" s="79" t="s">
        <v>287</v>
      </c>
      <c r="R82" s="83" t="s">
        <v>311</v>
      </c>
      <c r="S82" s="79" t="s">
        <v>321</v>
      </c>
      <c r="T82" s="79" t="s">
        <v>334</v>
      </c>
      <c r="U82" s="79"/>
      <c r="V82" s="83" t="s">
        <v>377</v>
      </c>
      <c r="W82" s="81">
        <v>43455.75221064815</v>
      </c>
      <c r="X82" s="83" t="s">
        <v>408</v>
      </c>
      <c r="Y82" s="79"/>
      <c r="Z82" s="79"/>
      <c r="AA82" s="85" t="s">
        <v>464</v>
      </c>
      <c r="AB82" s="79"/>
      <c r="AC82" s="79" t="b">
        <v>0</v>
      </c>
      <c r="AD82" s="79">
        <v>1</v>
      </c>
      <c r="AE82" s="85" t="s">
        <v>496</v>
      </c>
      <c r="AF82" s="79" t="b">
        <v>0</v>
      </c>
      <c r="AG82" s="79" t="s">
        <v>501</v>
      </c>
      <c r="AH82" s="79"/>
      <c r="AI82" s="85" t="s">
        <v>496</v>
      </c>
      <c r="AJ82" s="79" t="b">
        <v>0</v>
      </c>
      <c r="AK82" s="79">
        <v>1</v>
      </c>
      <c r="AL82" s="85" t="s">
        <v>496</v>
      </c>
      <c r="AM82" s="79" t="s">
        <v>508</v>
      </c>
      <c r="AN82" s="79" t="b">
        <v>0</v>
      </c>
      <c r="AO82" s="85" t="s">
        <v>464</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253</v>
      </c>
      <c r="C83" s="65" t="s">
        <v>1447</v>
      </c>
      <c r="D83" s="66">
        <v>4.75</v>
      </c>
      <c r="E83" s="67" t="s">
        <v>136</v>
      </c>
      <c r="F83" s="68">
        <v>29.25</v>
      </c>
      <c r="G83" s="65"/>
      <c r="H83" s="69"/>
      <c r="I83" s="70"/>
      <c r="J83" s="70"/>
      <c r="K83" s="34" t="s">
        <v>65</v>
      </c>
      <c r="L83" s="77">
        <v>83</v>
      </c>
      <c r="M83" s="77"/>
      <c r="N83" s="72"/>
      <c r="O83" s="79" t="s">
        <v>271</v>
      </c>
      <c r="P83" s="81">
        <v>43462.57047453704</v>
      </c>
      <c r="Q83" s="79" t="s">
        <v>288</v>
      </c>
      <c r="R83" s="83" t="s">
        <v>315</v>
      </c>
      <c r="S83" s="79" t="s">
        <v>321</v>
      </c>
      <c r="T83" s="79" t="s">
        <v>335</v>
      </c>
      <c r="U83" s="79"/>
      <c r="V83" s="83" t="s">
        <v>377</v>
      </c>
      <c r="W83" s="81">
        <v>43462.57047453704</v>
      </c>
      <c r="X83" s="83" t="s">
        <v>409</v>
      </c>
      <c r="Y83" s="79"/>
      <c r="Z83" s="79"/>
      <c r="AA83" s="85" t="s">
        <v>465</v>
      </c>
      <c r="AB83" s="79"/>
      <c r="AC83" s="79" t="b">
        <v>0</v>
      </c>
      <c r="AD83" s="79">
        <v>3</v>
      </c>
      <c r="AE83" s="85" t="s">
        <v>496</v>
      </c>
      <c r="AF83" s="79" t="b">
        <v>0</v>
      </c>
      <c r="AG83" s="79" t="s">
        <v>501</v>
      </c>
      <c r="AH83" s="79"/>
      <c r="AI83" s="85" t="s">
        <v>496</v>
      </c>
      <c r="AJ83" s="79" t="b">
        <v>0</v>
      </c>
      <c r="AK83" s="79">
        <v>0</v>
      </c>
      <c r="AL83" s="85" t="s">
        <v>496</v>
      </c>
      <c r="AM83" s="79" t="s">
        <v>508</v>
      </c>
      <c r="AN83" s="79" t="b">
        <v>0</v>
      </c>
      <c r="AO83" s="85" t="s">
        <v>465</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267</v>
      </c>
      <c r="C84" s="65" t="s">
        <v>1447</v>
      </c>
      <c r="D84" s="66">
        <v>4.75</v>
      </c>
      <c r="E84" s="67" t="s">
        <v>136</v>
      </c>
      <c r="F84" s="68">
        <v>29.25</v>
      </c>
      <c r="G84" s="65"/>
      <c r="H84" s="69"/>
      <c r="I84" s="70"/>
      <c r="J84" s="70"/>
      <c r="K84" s="34" t="s">
        <v>65</v>
      </c>
      <c r="L84" s="77">
        <v>84</v>
      </c>
      <c r="M84" s="77"/>
      <c r="N84" s="72"/>
      <c r="O84" s="79" t="s">
        <v>271</v>
      </c>
      <c r="P84" s="81">
        <v>43455.75221064815</v>
      </c>
      <c r="Q84" s="79" t="s">
        <v>287</v>
      </c>
      <c r="R84" s="83" t="s">
        <v>311</v>
      </c>
      <c r="S84" s="79" t="s">
        <v>321</v>
      </c>
      <c r="T84" s="79" t="s">
        <v>334</v>
      </c>
      <c r="U84" s="79"/>
      <c r="V84" s="83" t="s">
        <v>377</v>
      </c>
      <c r="W84" s="81">
        <v>43455.75221064815</v>
      </c>
      <c r="X84" s="83" t="s">
        <v>408</v>
      </c>
      <c r="Y84" s="79"/>
      <c r="Z84" s="79"/>
      <c r="AA84" s="85" t="s">
        <v>464</v>
      </c>
      <c r="AB84" s="79"/>
      <c r="AC84" s="79" t="b">
        <v>0</v>
      </c>
      <c r="AD84" s="79">
        <v>1</v>
      </c>
      <c r="AE84" s="85" t="s">
        <v>496</v>
      </c>
      <c r="AF84" s="79" t="b">
        <v>0</v>
      </c>
      <c r="AG84" s="79" t="s">
        <v>501</v>
      </c>
      <c r="AH84" s="79"/>
      <c r="AI84" s="85" t="s">
        <v>496</v>
      </c>
      <c r="AJ84" s="79" t="b">
        <v>0</v>
      </c>
      <c r="AK84" s="79">
        <v>1</v>
      </c>
      <c r="AL84" s="85" t="s">
        <v>496</v>
      </c>
      <c r="AM84" s="79" t="s">
        <v>508</v>
      </c>
      <c r="AN84" s="79" t="b">
        <v>0</v>
      </c>
      <c r="AO84" s="85" t="s">
        <v>464</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237</v>
      </c>
      <c r="B85" s="64" t="s">
        <v>267</v>
      </c>
      <c r="C85" s="65" t="s">
        <v>1447</v>
      </c>
      <c r="D85" s="66">
        <v>4.75</v>
      </c>
      <c r="E85" s="67" t="s">
        <v>136</v>
      </c>
      <c r="F85" s="68">
        <v>29.25</v>
      </c>
      <c r="G85" s="65"/>
      <c r="H85" s="69"/>
      <c r="I85" s="70"/>
      <c r="J85" s="70"/>
      <c r="K85" s="34" t="s">
        <v>65</v>
      </c>
      <c r="L85" s="77">
        <v>85</v>
      </c>
      <c r="M85" s="77"/>
      <c r="N85" s="72"/>
      <c r="O85" s="79" t="s">
        <v>271</v>
      </c>
      <c r="P85" s="81">
        <v>43462.57047453704</v>
      </c>
      <c r="Q85" s="79" t="s">
        <v>288</v>
      </c>
      <c r="R85" s="83" t="s">
        <v>315</v>
      </c>
      <c r="S85" s="79" t="s">
        <v>321</v>
      </c>
      <c r="T85" s="79" t="s">
        <v>335</v>
      </c>
      <c r="U85" s="79"/>
      <c r="V85" s="83" t="s">
        <v>377</v>
      </c>
      <c r="W85" s="81">
        <v>43462.57047453704</v>
      </c>
      <c r="X85" s="83" t="s">
        <v>409</v>
      </c>
      <c r="Y85" s="79"/>
      <c r="Z85" s="79"/>
      <c r="AA85" s="85" t="s">
        <v>465</v>
      </c>
      <c r="AB85" s="79"/>
      <c r="AC85" s="79" t="b">
        <v>0</v>
      </c>
      <c r="AD85" s="79">
        <v>3</v>
      </c>
      <c r="AE85" s="85" t="s">
        <v>496</v>
      </c>
      <c r="AF85" s="79" t="b">
        <v>0</v>
      </c>
      <c r="AG85" s="79" t="s">
        <v>501</v>
      </c>
      <c r="AH85" s="79"/>
      <c r="AI85" s="85" t="s">
        <v>496</v>
      </c>
      <c r="AJ85" s="79" t="b">
        <v>0</v>
      </c>
      <c r="AK85" s="79">
        <v>0</v>
      </c>
      <c r="AL85" s="85" t="s">
        <v>496</v>
      </c>
      <c r="AM85" s="79" t="s">
        <v>508</v>
      </c>
      <c r="AN85" s="79" t="b">
        <v>0</v>
      </c>
      <c r="AO85" s="85" t="s">
        <v>465</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237</v>
      </c>
      <c r="B86" s="64" t="s">
        <v>254</v>
      </c>
      <c r="C86" s="65" t="s">
        <v>1447</v>
      </c>
      <c r="D86" s="66">
        <v>4.75</v>
      </c>
      <c r="E86" s="67" t="s">
        <v>136</v>
      </c>
      <c r="F86" s="68">
        <v>29.25</v>
      </c>
      <c r="G86" s="65"/>
      <c r="H86" s="69"/>
      <c r="I86" s="70"/>
      <c r="J86" s="70"/>
      <c r="K86" s="34" t="s">
        <v>65</v>
      </c>
      <c r="L86" s="77">
        <v>86</v>
      </c>
      <c r="M86" s="77"/>
      <c r="N86" s="72"/>
      <c r="O86" s="79" t="s">
        <v>271</v>
      </c>
      <c r="P86" s="81">
        <v>43455.75221064815</v>
      </c>
      <c r="Q86" s="79" t="s">
        <v>287</v>
      </c>
      <c r="R86" s="83" t="s">
        <v>311</v>
      </c>
      <c r="S86" s="79" t="s">
        <v>321</v>
      </c>
      <c r="T86" s="79" t="s">
        <v>334</v>
      </c>
      <c r="U86" s="79"/>
      <c r="V86" s="83" t="s">
        <v>377</v>
      </c>
      <c r="W86" s="81">
        <v>43455.75221064815</v>
      </c>
      <c r="X86" s="83" t="s">
        <v>408</v>
      </c>
      <c r="Y86" s="79"/>
      <c r="Z86" s="79"/>
      <c r="AA86" s="85" t="s">
        <v>464</v>
      </c>
      <c r="AB86" s="79"/>
      <c r="AC86" s="79" t="b">
        <v>0</v>
      </c>
      <c r="AD86" s="79">
        <v>1</v>
      </c>
      <c r="AE86" s="85" t="s">
        <v>496</v>
      </c>
      <c r="AF86" s="79" t="b">
        <v>0</v>
      </c>
      <c r="AG86" s="79" t="s">
        <v>501</v>
      </c>
      <c r="AH86" s="79"/>
      <c r="AI86" s="85" t="s">
        <v>496</v>
      </c>
      <c r="AJ86" s="79" t="b">
        <v>0</v>
      </c>
      <c r="AK86" s="79">
        <v>1</v>
      </c>
      <c r="AL86" s="85" t="s">
        <v>496</v>
      </c>
      <c r="AM86" s="79" t="s">
        <v>508</v>
      </c>
      <c r="AN86" s="79" t="b">
        <v>0</v>
      </c>
      <c r="AO86" s="85" t="s">
        <v>464</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237</v>
      </c>
      <c r="B87" s="64" t="s">
        <v>254</v>
      </c>
      <c r="C87" s="65" t="s">
        <v>1447</v>
      </c>
      <c r="D87" s="66">
        <v>4.75</v>
      </c>
      <c r="E87" s="67" t="s">
        <v>136</v>
      </c>
      <c r="F87" s="68">
        <v>29.25</v>
      </c>
      <c r="G87" s="65"/>
      <c r="H87" s="69"/>
      <c r="I87" s="70"/>
      <c r="J87" s="70"/>
      <c r="K87" s="34" t="s">
        <v>65</v>
      </c>
      <c r="L87" s="77">
        <v>87</v>
      </c>
      <c r="M87" s="77"/>
      <c r="N87" s="72"/>
      <c r="O87" s="79" t="s">
        <v>271</v>
      </c>
      <c r="P87" s="81">
        <v>43462.57047453704</v>
      </c>
      <c r="Q87" s="79" t="s">
        <v>288</v>
      </c>
      <c r="R87" s="83" t="s">
        <v>315</v>
      </c>
      <c r="S87" s="79" t="s">
        <v>321</v>
      </c>
      <c r="T87" s="79" t="s">
        <v>335</v>
      </c>
      <c r="U87" s="79"/>
      <c r="V87" s="83" t="s">
        <v>377</v>
      </c>
      <c r="W87" s="81">
        <v>43462.57047453704</v>
      </c>
      <c r="X87" s="83" t="s">
        <v>409</v>
      </c>
      <c r="Y87" s="79"/>
      <c r="Z87" s="79"/>
      <c r="AA87" s="85" t="s">
        <v>465</v>
      </c>
      <c r="AB87" s="79"/>
      <c r="AC87" s="79" t="b">
        <v>0</v>
      </c>
      <c r="AD87" s="79">
        <v>3</v>
      </c>
      <c r="AE87" s="85" t="s">
        <v>496</v>
      </c>
      <c r="AF87" s="79" t="b">
        <v>0</v>
      </c>
      <c r="AG87" s="79" t="s">
        <v>501</v>
      </c>
      <c r="AH87" s="79"/>
      <c r="AI87" s="85" t="s">
        <v>496</v>
      </c>
      <c r="AJ87" s="79" t="b">
        <v>0</v>
      </c>
      <c r="AK87" s="79">
        <v>0</v>
      </c>
      <c r="AL87" s="85" t="s">
        <v>496</v>
      </c>
      <c r="AM87" s="79" t="s">
        <v>508</v>
      </c>
      <c r="AN87" s="79" t="b">
        <v>0</v>
      </c>
      <c r="AO87" s="85" t="s">
        <v>465</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237</v>
      </c>
      <c r="B88" s="64" t="s">
        <v>268</v>
      </c>
      <c r="C88" s="65" t="s">
        <v>1447</v>
      </c>
      <c r="D88" s="66">
        <v>4.75</v>
      </c>
      <c r="E88" s="67" t="s">
        <v>136</v>
      </c>
      <c r="F88" s="68">
        <v>29.25</v>
      </c>
      <c r="G88" s="65"/>
      <c r="H88" s="69"/>
      <c r="I88" s="70"/>
      <c r="J88" s="70"/>
      <c r="K88" s="34" t="s">
        <v>65</v>
      </c>
      <c r="L88" s="77">
        <v>88</v>
      </c>
      <c r="M88" s="77"/>
      <c r="N88" s="72"/>
      <c r="O88" s="79" t="s">
        <v>271</v>
      </c>
      <c r="P88" s="81">
        <v>43462.347650462965</v>
      </c>
      <c r="Q88" s="79" t="s">
        <v>289</v>
      </c>
      <c r="R88" s="83" t="s">
        <v>316</v>
      </c>
      <c r="S88" s="79" t="s">
        <v>325</v>
      </c>
      <c r="T88" s="79"/>
      <c r="U88" s="79"/>
      <c r="V88" s="83" t="s">
        <v>377</v>
      </c>
      <c r="W88" s="81">
        <v>43462.347650462965</v>
      </c>
      <c r="X88" s="83" t="s">
        <v>410</v>
      </c>
      <c r="Y88" s="79"/>
      <c r="Z88" s="79"/>
      <c r="AA88" s="85" t="s">
        <v>466</v>
      </c>
      <c r="AB88" s="79"/>
      <c r="AC88" s="79" t="b">
        <v>0</v>
      </c>
      <c r="AD88" s="79">
        <v>0</v>
      </c>
      <c r="AE88" s="85" t="s">
        <v>496</v>
      </c>
      <c r="AF88" s="79" t="b">
        <v>0</v>
      </c>
      <c r="AG88" s="79" t="s">
        <v>502</v>
      </c>
      <c r="AH88" s="79"/>
      <c r="AI88" s="85" t="s">
        <v>496</v>
      </c>
      <c r="AJ88" s="79" t="b">
        <v>0</v>
      </c>
      <c r="AK88" s="79">
        <v>0</v>
      </c>
      <c r="AL88" s="85" t="s">
        <v>496</v>
      </c>
      <c r="AM88" s="79" t="s">
        <v>508</v>
      </c>
      <c r="AN88" s="79" t="b">
        <v>0</v>
      </c>
      <c r="AO88" s="85" t="s">
        <v>466</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10</v>
      </c>
      <c r="BK88" s="49">
        <v>100</v>
      </c>
      <c r="BL88" s="48">
        <v>10</v>
      </c>
    </row>
    <row r="89" spans="1:64" ht="15">
      <c r="A89" s="64" t="s">
        <v>237</v>
      </c>
      <c r="B89" s="64" t="s">
        <v>268</v>
      </c>
      <c r="C89" s="65" t="s">
        <v>1447</v>
      </c>
      <c r="D89" s="66">
        <v>4.75</v>
      </c>
      <c r="E89" s="67" t="s">
        <v>136</v>
      </c>
      <c r="F89" s="68">
        <v>29.25</v>
      </c>
      <c r="G89" s="65"/>
      <c r="H89" s="69"/>
      <c r="I89" s="70"/>
      <c r="J89" s="70"/>
      <c r="K89" s="34" t="s">
        <v>65</v>
      </c>
      <c r="L89" s="77">
        <v>89</v>
      </c>
      <c r="M89" s="77"/>
      <c r="N89" s="72"/>
      <c r="O89" s="79" t="s">
        <v>271</v>
      </c>
      <c r="P89" s="81">
        <v>43467.40163194444</v>
      </c>
      <c r="Q89" s="79" t="s">
        <v>289</v>
      </c>
      <c r="R89" s="83" t="s">
        <v>316</v>
      </c>
      <c r="S89" s="79" t="s">
        <v>325</v>
      </c>
      <c r="T89" s="79"/>
      <c r="U89" s="79"/>
      <c r="V89" s="83" t="s">
        <v>377</v>
      </c>
      <c r="W89" s="81">
        <v>43467.40163194444</v>
      </c>
      <c r="X89" s="83" t="s">
        <v>411</v>
      </c>
      <c r="Y89" s="79"/>
      <c r="Z89" s="79"/>
      <c r="AA89" s="85" t="s">
        <v>467</v>
      </c>
      <c r="AB89" s="79"/>
      <c r="AC89" s="79" t="b">
        <v>0</v>
      </c>
      <c r="AD89" s="79">
        <v>0</v>
      </c>
      <c r="AE89" s="85" t="s">
        <v>496</v>
      </c>
      <c r="AF89" s="79" t="b">
        <v>0</v>
      </c>
      <c r="AG89" s="79" t="s">
        <v>502</v>
      </c>
      <c r="AH89" s="79"/>
      <c r="AI89" s="85" t="s">
        <v>496</v>
      </c>
      <c r="AJ89" s="79" t="b">
        <v>0</v>
      </c>
      <c r="AK89" s="79">
        <v>0</v>
      </c>
      <c r="AL89" s="85" t="s">
        <v>496</v>
      </c>
      <c r="AM89" s="79" t="s">
        <v>508</v>
      </c>
      <c r="AN89" s="79" t="b">
        <v>0</v>
      </c>
      <c r="AO89" s="85" t="s">
        <v>467</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10</v>
      </c>
      <c r="BK89" s="49">
        <v>100</v>
      </c>
      <c r="BL89" s="48">
        <v>10</v>
      </c>
    </row>
    <row r="90" spans="1:64" ht="15">
      <c r="A90" s="64" t="s">
        <v>237</v>
      </c>
      <c r="B90" s="64" t="s">
        <v>252</v>
      </c>
      <c r="C90" s="65" t="s">
        <v>1448</v>
      </c>
      <c r="D90" s="66">
        <v>10</v>
      </c>
      <c r="E90" s="67" t="s">
        <v>136</v>
      </c>
      <c r="F90" s="68">
        <v>12</v>
      </c>
      <c r="G90" s="65"/>
      <c r="H90" s="69"/>
      <c r="I90" s="70"/>
      <c r="J90" s="70"/>
      <c r="K90" s="34" t="s">
        <v>65</v>
      </c>
      <c r="L90" s="77">
        <v>90</v>
      </c>
      <c r="M90" s="77"/>
      <c r="N90" s="72"/>
      <c r="O90" s="79" t="s">
        <v>271</v>
      </c>
      <c r="P90" s="81">
        <v>43455.75221064815</v>
      </c>
      <c r="Q90" s="79" t="s">
        <v>287</v>
      </c>
      <c r="R90" s="83" t="s">
        <v>311</v>
      </c>
      <c r="S90" s="79" t="s">
        <v>321</v>
      </c>
      <c r="T90" s="79" t="s">
        <v>334</v>
      </c>
      <c r="U90" s="79"/>
      <c r="V90" s="83" t="s">
        <v>377</v>
      </c>
      <c r="W90" s="81">
        <v>43455.75221064815</v>
      </c>
      <c r="X90" s="83" t="s">
        <v>408</v>
      </c>
      <c r="Y90" s="79"/>
      <c r="Z90" s="79"/>
      <c r="AA90" s="85" t="s">
        <v>464</v>
      </c>
      <c r="AB90" s="79"/>
      <c r="AC90" s="79" t="b">
        <v>0</v>
      </c>
      <c r="AD90" s="79">
        <v>1</v>
      </c>
      <c r="AE90" s="85" t="s">
        <v>496</v>
      </c>
      <c r="AF90" s="79" t="b">
        <v>0</v>
      </c>
      <c r="AG90" s="79" t="s">
        <v>501</v>
      </c>
      <c r="AH90" s="79"/>
      <c r="AI90" s="85" t="s">
        <v>496</v>
      </c>
      <c r="AJ90" s="79" t="b">
        <v>0</v>
      </c>
      <c r="AK90" s="79">
        <v>1</v>
      </c>
      <c r="AL90" s="85" t="s">
        <v>496</v>
      </c>
      <c r="AM90" s="79" t="s">
        <v>508</v>
      </c>
      <c r="AN90" s="79" t="b">
        <v>0</v>
      </c>
      <c r="AO90" s="85" t="s">
        <v>464</v>
      </c>
      <c r="AP90" s="79" t="s">
        <v>176</v>
      </c>
      <c r="AQ90" s="79">
        <v>0</v>
      </c>
      <c r="AR90" s="79">
        <v>0</v>
      </c>
      <c r="AS90" s="79"/>
      <c r="AT90" s="79"/>
      <c r="AU90" s="79"/>
      <c r="AV90" s="79"/>
      <c r="AW90" s="79"/>
      <c r="AX90" s="79"/>
      <c r="AY90" s="79"/>
      <c r="AZ90" s="79"/>
      <c r="BA90">
        <v>5</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237</v>
      </c>
      <c r="B91" s="64" t="s">
        <v>252</v>
      </c>
      <c r="C91" s="65" t="s">
        <v>1448</v>
      </c>
      <c r="D91" s="66">
        <v>10</v>
      </c>
      <c r="E91" s="67" t="s">
        <v>136</v>
      </c>
      <c r="F91" s="68">
        <v>12</v>
      </c>
      <c r="G91" s="65"/>
      <c r="H91" s="69"/>
      <c r="I91" s="70"/>
      <c r="J91" s="70"/>
      <c r="K91" s="34" t="s">
        <v>65</v>
      </c>
      <c r="L91" s="77">
        <v>91</v>
      </c>
      <c r="M91" s="77"/>
      <c r="N91" s="72"/>
      <c r="O91" s="79" t="s">
        <v>271</v>
      </c>
      <c r="P91" s="81">
        <v>43462.347650462965</v>
      </c>
      <c r="Q91" s="79" t="s">
        <v>289</v>
      </c>
      <c r="R91" s="83" t="s">
        <v>316</v>
      </c>
      <c r="S91" s="79" t="s">
        <v>325</v>
      </c>
      <c r="T91" s="79"/>
      <c r="U91" s="79"/>
      <c r="V91" s="83" t="s">
        <v>377</v>
      </c>
      <c r="W91" s="81">
        <v>43462.347650462965</v>
      </c>
      <c r="X91" s="83" t="s">
        <v>410</v>
      </c>
      <c r="Y91" s="79"/>
      <c r="Z91" s="79"/>
      <c r="AA91" s="85" t="s">
        <v>466</v>
      </c>
      <c r="AB91" s="79"/>
      <c r="AC91" s="79" t="b">
        <v>0</v>
      </c>
      <c r="AD91" s="79">
        <v>0</v>
      </c>
      <c r="AE91" s="85" t="s">
        <v>496</v>
      </c>
      <c r="AF91" s="79" t="b">
        <v>0</v>
      </c>
      <c r="AG91" s="79" t="s">
        <v>502</v>
      </c>
      <c r="AH91" s="79"/>
      <c r="AI91" s="85" t="s">
        <v>496</v>
      </c>
      <c r="AJ91" s="79" t="b">
        <v>0</v>
      </c>
      <c r="AK91" s="79">
        <v>0</v>
      </c>
      <c r="AL91" s="85" t="s">
        <v>496</v>
      </c>
      <c r="AM91" s="79" t="s">
        <v>508</v>
      </c>
      <c r="AN91" s="79" t="b">
        <v>0</v>
      </c>
      <c r="AO91" s="85" t="s">
        <v>466</v>
      </c>
      <c r="AP91" s="79" t="s">
        <v>176</v>
      </c>
      <c r="AQ91" s="79">
        <v>0</v>
      </c>
      <c r="AR91" s="79">
        <v>0</v>
      </c>
      <c r="AS91" s="79"/>
      <c r="AT91" s="79"/>
      <c r="AU91" s="79"/>
      <c r="AV91" s="79"/>
      <c r="AW91" s="79"/>
      <c r="AX91" s="79"/>
      <c r="AY91" s="79"/>
      <c r="AZ91" s="79"/>
      <c r="BA91">
        <v>5</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237</v>
      </c>
      <c r="B92" s="64" t="s">
        <v>252</v>
      </c>
      <c r="C92" s="65" t="s">
        <v>1448</v>
      </c>
      <c r="D92" s="66">
        <v>10</v>
      </c>
      <c r="E92" s="67" t="s">
        <v>136</v>
      </c>
      <c r="F92" s="68">
        <v>12</v>
      </c>
      <c r="G92" s="65"/>
      <c r="H92" s="69"/>
      <c r="I92" s="70"/>
      <c r="J92" s="70"/>
      <c r="K92" s="34" t="s">
        <v>65</v>
      </c>
      <c r="L92" s="77">
        <v>92</v>
      </c>
      <c r="M92" s="77"/>
      <c r="N92" s="72"/>
      <c r="O92" s="79" t="s">
        <v>271</v>
      </c>
      <c r="P92" s="81">
        <v>43462.348344907405</v>
      </c>
      <c r="Q92" s="79" t="s">
        <v>290</v>
      </c>
      <c r="R92" s="83" t="s">
        <v>317</v>
      </c>
      <c r="S92" s="79" t="s">
        <v>325</v>
      </c>
      <c r="T92" s="79"/>
      <c r="U92" s="79"/>
      <c r="V92" s="83" t="s">
        <v>377</v>
      </c>
      <c r="W92" s="81">
        <v>43462.348344907405</v>
      </c>
      <c r="X92" s="83" t="s">
        <v>412</v>
      </c>
      <c r="Y92" s="79"/>
      <c r="Z92" s="79"/>
      <c r="AA92" s="85" t="s">
        <v>468</v>
      </c>
      <c r="AB92" s="79"/>
      <c r="AC92" s="79" t="b">
        <v>0</v>
      </c>
      <c r="AD92" s="79">
        <v>0</v>
      </c>
      <c r="AE92" s="85" t="s">
        <v>496</v>
      </c>
      <c r="AF92" s="79" t="b">
        <v>0</v>
      </c>
      <c r="AG92" s="79" t="s">
        <v>502</v>
      </c>
      <c r="AH92" s="79"/>
      <c r="AI92" s="85" t="s">
        <v>496</v>
      </c>
      <c r="AJ92" s="79" t="b">
        <v>0</v>
      </c>
      <c r="AK92" s="79">
        <v>0</v>
      </c>
      <c r="AL92" s="85" t="s">
        <v>496</v>
      </c>
      <c r="AM92" s="79" t="s">
        <v>508</v>
      </c>
      <c r="AN92" s="79" t="b">
        <v>0</v>
      </c>
      <c r="AO92" s="85" t="s">
        <v>468</v>
      </c>
      <c r="AP92" s="79" t="s">
        <v>176</v>
      </c>
      <c r="AQ92" s="79">
        <v>0</v>
      </c>
      <c r="AR92" s="79">
        <v>0</v>
      </c>
      <c r="AS92" s="79"/>
      <c r="AT92" s="79"/>
      <c r="AU92" s="79"/>
      <c r="AV92" s="79"/>
      <c r="AW92" s="79"/>
      <c r="AX92" s="79"/>
      <c r="AY92" s="79"/>
      <c r="AZ92" s="79"/>
      <c r="BA92">
        <v>5</v>
      </c>
      <c r="BB92" s="78" t="str">
        <f>REPLACE(INDEX(GroupVertices[Group],MATCH(Edges[[#This Row],[Vertex 1]],GroupVertices[Vertex],0)),1,1,"")</f>
        <v>2</v>
      </c>
      <c r="BC92" s="78" t="str">
        <f>REPLACE(INDEX(GroupVertices[Group],MATCH(Edges[[#This Row],[Vertex 2]],GroupVertices[Vertex],0)),1,1,"")</f>
        <v>2</v>
      </c>
      <c r="BD92" s="48">
        <v>0</v>
      </c>
      <c r="BE92" s="49">
        <v>0</v>
      </c>
      <c r="BF92" s="48">
        <v>2</v>
      </c>
      <c r="BG92" s="49">
        <v>13.333333333333334</v>
      </c>
      <c r="BH92" s="48">
        <v>0</v>
      </c>
      <c r="BI92" s="49">
        <v>0</v>
      </c>
      <c r="BJ92" s="48">
        <v>13</v>
      </c>
      <c r="BK92" s="49">
        <v>86.66666666666667</v>
      </c>
      <c r="BL92" s="48">
        <v>15</v>
      </c>
    </row>
    <row r="93" spans="1:64" ht="15">
      <c r="A93" s="64" t="s">
        <v>237</v>
      </c>
      <c r="B93" s="64" t="s">
        <v>252</v>
      </c>
      <c r="C93" s="65" t="s">
        <v>1448</v>
      </c>
      <c r="D93" s="66">
        <v>10</v>
      </c>
      <c r="E93" s="67" t="s">
        <v>136</v>
      </c>
      <c r="F93" s="68">
        <v>12</v>
      </c>
      <c r="G93" s="65"/>
      <c r="H93" s="69"/>
      <c r="I93" s="70"/>
      <c r="J93" s="70"/>
      <c r="K93" s="34" t="s">
        <v>65</v>
      </c>
      <c r="L93" s="77">
        <v>93</v>
      </c>
      <c r="M93" s="77"/>
      <c r="N93" s="72"/>
      <c r="O93" s="79" t="s">
        <v>271</v>
      </c>
      <c r="P93" s="81">
        <v>43462.57047453704</v>
      </c>
      <c r="Q93" s="79" t="s">
        <v>288</v>
      </c>
      <c r="R93" s="83" t="s">
        <v>315</v>
      </c>
      <c r="S93" s="79" t="s">
        <v>321</v>
      </c>
      <c r="T93" s="79" t="s">
        <v>335</v>
      </c>
      <c r="U93" s="79"/>
      <c r="V93" s="83" t="s">
        <v>377</v>
      </c>
      <c r="W93" s="81">
        <v>43462.57047453704</v>
      </c>
      <c r="X93" s="83" t="s">
        <v>409</v>
      </c>
      <c r="Y93" s="79"/>
      <c r="Z93" s="79"/>
      <c r="AA93" s="85" t="s">
        <v>465</v>
      </c>
      <c r="AB93" s="79"/>
      <c r="AC93" s="79" t="b">
        <v>0</v>
      </c>
      <c r="AD93" s="79">
        <v>3</v>
      </c>
      <c r="AE93" s="85" t="s">
        <v>496</v>
      </c>
      <c r="AF93" s="79" t="b">
        <v>0</v>
      </c>
      <c r="AG93" s="79" t="s">
        <v>501</v>
      </c>
      <c r="AH93" s="79"/>
      <c r="AI93" s="85" t="s">
        <v>496</v>
      </c>
      <c r="AJ93" s="79" t="b">
        <v>0</v>
      </c>
      <c r="AK93" s="79">
        <v>0</v>
      </c>
      <c r="AL93" s="85" t="s">
        <v>496</v>
      </c>
      <c r="AM93" s="79" t="s">
        <v>508</v>
      </c>
      <c r="AN93" s="79" t="b">
        <v>0</v>
      </c>
      <c r="AO93" s="85" t="s">
        <v>465</v>
      </c>
      <c r="AP93" s="79" t="s">
        <v>176</v>
      </c>
      <c r="AQ93" s="79">
        <v>0</v>
      </c>
      <c r="AR93" s="79">
        <v>0</v>
      </c>
      <c r="AS93" s="79"/>
      <c r="AT93" s="79"/>
      <c r="AU93" s="79"/>
      <c r="AV93" s="79"/>
      <c r="AW93" s="79"/>
      <c r="AX93" s="79"/>
      <c r="AY93" s="79"/>
      <c r="AZ93" s="79"/>
      <c r="BA93">
        <v>5</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237</v>
      </c>
      <c r="B94" s="64" t="s">
        <v>252</v>
      </c>
      <c r="C94" s="65" t="s">
        <v>1448</v>
      </c>
      <c r="D94" s="66">
        <v>10</v>
      </c>
      <c r="E94" s="67" t="s">
        <v>136</v>
      </c>
      <c r="F94" s="68">
        <v>12</v>
      </c>
      <c r="G94" s="65"/>
      <c r="H94" s="69"/>
      <c r="I94" s="70"/>
      <c r="J94" s="70"/>
      <c r="K94" s="34" t="s">
        <v>65</v>
      </c>
      <c r="L94" s="77">
        <v>94</v>
      </c>
      <c r="M94" s="77"/>
      <c r="N94" s="72"/>
      <c r="O94" s="79" t="s">
        <v>271</v>
      </c>
      <c r="P94" s="81">
        <v>43467.40163194444</v>
      </c>
      <c r="Q94" s="79" t="s">
        <v>289</v>
      </c>
      <c r="R94" s="83" t="s">
        <v>316</v>
      </c>
      <c r="S94" s="79" t="s">
        <v>325</v>
      </c>
      <c r="T94" s="79"/>
      <c r="U94" s="79"/>
      <c r="V94" s="83" t="s">
        <v>377</v>
      </c>
      <c r="W94" s="81">
        <v>43467.40163194444</v>
      </c>
      <c r="X94" s="83" t="s">
        <v>411</v>
      </c>
      <c r="Y94" s="79"/>
      <c r="Z94" s="79"/>
      <c r="AA94" s="85" t="s">
        <v>467</v>
      </c>
      <c r="AB94" s="79"/>
      <c r="AC94" s="79" t="b">
        <v>0</v>
      </c>
      <c r="AD94" s="79">
        <v>0</v>
      </c>
      <c r="AE94" s="85" t="s">
        <v>496</v>
      </c>
      <c r="AF94" s="79" t="b">
        <v>0</v>
      </c>
      <c r="AG94" s="79" t="s">
        <v>502</v>
      </c>
      <c r="AH94" s="79"/>
      <c r="AI94" s="85" t="s">
        <v>496</v>
      </c>
      <c r="AJ94" s="79" t="b">
        <v>0</v>
      </c>
      <c r="AK94" s="79">
        <v>0</v>
      </c>
      <c r="AL94" s="85" t="s">
        <v>496</v>
      </c>
      <c r="AM94" s="79" t="s">
        <v>508</v>
      </c>
      <c r="AN94" s="79" t="b">
        <v>0</v>
      </c>
      <c r="AO94" s="85" t="s">
        <v>467</v>
      </c>
      <c r="AP94" s="79" t="s">
        <v>176</v>
      </c>
      <c r="AQ94" s="79">
        <v>0</v>
      </c>
      <c r="AR94" s="79">
        <v>0</v>
      </c>
      <c r="AS94" s="79"/>
      <c r="AT94" s="79"/>
      <c r="AU94" s="79"/>
      <c r="AV94" s="79"/>
      <c r="AW94" s="79"/>
      <c r="AX94" s="79"/>
      <c r="AY94" s="79"/>
      <c r="AZ94" s="79"/>
      <c r="BA94">
        <v>5</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237</v>
      </c>
      <c r="B95" s="64" t="s">
        <v>242</v>
      </c>
      <c r="C95" s="65" t="s">
        <v>1447</v>
      </c>
      <c r="D95" s="66">
        <v>4.75</v>
      </c>
      <c r="E95" s="67" t="s">
        <v>136</v>
      </c>
      <c r="F95" s="68">
        <v>29.25</v>
      </c>
      <c r="G95" s="65"/>
      <c r="H95" s="69"/>
      <c r="I95" s="70"/>
      <c r="J95" s="70"/>
      <c r="K95" s="34" t="s">
        <v>65</v>
      </c>
      <c r="L95" s="77">
        <v>95</v>
      </c>
      <c r="M95" s="77"/>
      <c r="N95" s="72"/>
      <c r="O95" s="79" t="s">
        <v>271</v>
      </c>
      <c r="P95" s="81">
        <v>43455.75221064815</v>
      </c>
      <c r="Q95" s="79" t="s">
        <v>287</v>
      </c>
      <c r="R95" s="83" t="s">
        <v>311</v>
      </c>
      <c r="S95" s="79" t="s">
        <v>321</v>
      </c>
      <c r="T95" s="79" t="s">
        <v>334</v>
      </c>
      <c r="U95" s="79"/>
      <c r="V95" s="83" t="s">
        <v>377</v>
      </c>
      <c r="W95" s="81">
        <v>43455.75221064815</v>
      </c>
      <c r="X95" s="83" t="s">
        <v>408</v>
      </c>
      <c r="Y95" s="79"/>
      <c r="Z95" s="79"/>
      <c r="AA95" s="85" t="s">
        <v>464</v>
      </c>
      <c r="AB95" s="79"/>
      <c r="AC95" s="79" t="b">
        <v>0</v>
      </c>
      <c r="AD95" s="79">
        <v>1</v>
      </c>
      <c r="AE95" s="85" t="s">
        <v>496</v>
      </c>
      <c r="AF95" s="79" t="b">
        <v>0</v>
      </c>
      <c r="AG95" s="79" t="s">
        <v>501</v>
      </c>
      <c r="AH95" s="79"/>
      <c r="AI95" s="85" t="s">
        <v>496</v>
      </c>
      <c r="AJ95" s="79" t="b">
        <v>0</v>
      </c>
      <c r="AK95" s="79">
        <v>1</v>
      </c>
      <c r="AL95" s="85" t="s">
        <v>496</v>
      </c>
      <c r="AM95" s="79" t="s">
        <v>508</v>
      </c>
      <c r="AN95" s="79" t="b">
        <v>0</v>
      </c>
      <c r="AO95" s="85" t="s">
        <v>464</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5</v>
      </c>
      <c r="BD95" s="48">
        <v>1</v>
      </c>
      <c r="BE95" s="49">
        <v>4.761904761904762</v>
      </c>
      <c r="BF95" s="48">
        <v>0</v>
      </c>
      <c r="BG95" s="49">
        <v>0</v>
      </c>
      <c r="BH95" s="48">
        <v>0</v>
      </c>
      <c r="BI95" s="49">
        <v>0</v>
      </c>
      <c r="BJ95" s="48">
        <v>20</v>
      </c>
      <c r="BK95" s="49">
        <v>95.23809523809524</v>
      </c>
      <c r="BL95" s="48">
        <v>21</v>
      </c>
    </row>
    <row r="96" spans="1:64" ht="15">
      <c r="A96" s="64" t="s">
        <v>237</v>
      </c>
      <c r="B96" s="64" t="s">
        <v>264</v>
      </c>
      <c r="C96" s="65" t="s">
        <v>1447</v>
      </c>
      <c r="D96" s="66">
        <v>4.75</v>
      </c>
      <c r="E96" s="67" t="s">
        <v>136</v>
      </c>
      <c r="F96" s="68">
        <v>29.25</v>
      </c>
      <c r="G96" s="65"/>
      <c r="H96" s="69"/>
      <c r="I96" s="70"/>
      <c r="J96" s="70"/>
      <c r="K96" s="34" t="s">
        <v>65</v>
      </c>
      <c r="L96" s="77">
        <v>96</v>
      </c>
      <c r="M96" s="77"/>
      <c r="N96" s="72"/>
      <c r="O96" s="79" t="s">
        <v>271</v>
      </c>
      <c r="P96" s="81">
        <v>43455.75221064815</v>
      </c>
      <c r="Q96" s="79" t="s">
        <v>287</v>
      </c>
      <c r="R96" s="83" t="s">
        <v>311</v>
      </c>
      <c r="S96" s="79" t="s">
        <v>321</v>
      </c>
      <c r="T96" s="79" t="s">
        <v>334</v>
      </c>
      <c r="U96" s="79"/>
      <c r="V96" s="83" t="s">
        <v>377</v>
      </c>
      <c r="W96" s="81">
        <v>43455.75221064815</v>
      </c>
      <c r="X96" s="83" t="s">
        <v>408</v>
      </c>
      <c r="Y96" s="79"/>
      <c r="Z96" s="79"/>
      <c r="AA96" s="85" t="s">
        <v>464</v>
      </c>
      <c r="AB96" s="79"/>
      <c r="AC96" s="79" t="b">
        <v>0</v>
      </c>
      <c r="AD96" s="79">
        <v>1</v>
      </c>
      <c r="AE96" s="85" t="s">
        <v>496</v>
      </c>
      <c r="AF96" s="79" t="b">
        <v>0</v>
      </c>
      <c r="AG96" s="79" t="s">
        <v>501</v>
      </c>
      <c r="AH96" s="79"/>
      <c r="AI96" s="85" t="s">
        <v>496</v>
      </c>
      <c r="AJ96" s="79" t="b">
        <v>0</v>
      </c>
      <c r="AK96" s="79">
        <v>1</v>
      </c>
      <c r="AL96" s="85" t="s">
        <v>496</v>
      </c>
      <c r="AM96" s="79" t="s">
        <v>508</v>
      </c>
      <c r="AN96" s="79" t="b">
        <v>0</v>
      </c>
      <c r="AO96" s="85" t="s">
        <v>464</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1</v>
      </c>
      <c r="BD96" s="48"/>
      <c r="BE96" s="49"/>
      <c r="BF96" s="48"/>
      <c r="BG96" s="49"/>
      <c r="BH96" s="48"/>
      <c r="BI96" s="49"/>
      <c r="BJ96" s="48"/>
      <c r="BK96" s="49"/>
      <c r="BL96" s="48"/>
    </row>
    <row r="97" spans="1:64" ht="15">
      <c r="A97" s="64" t="s">
        <v>237</v>
      </c>
      <c r="B97" s="64" t="s">
        <v>239</v>
      </c>
      <c r="C97" s="65" t="s">
        <v>1447</v>
      </c>
      <c r="D97" s="66">
        <v>4.75</v>
      </c>
      <c r="E97" s="67" t="s">
        <v>136</v>
      </c>
      <c r="F97" s="68">
        <v>29.25</v>
      </c>
      <c r="G97" s="65"/>
      <c r="H97" s="69"/>
      <c r="I97" s="70"/>
      <c r="J97" s="70"/>
      <c r="K97" s="34" t="s">
        <v>65</v>
      </c>
      <c r="L97" s="77">
        <v>97</v>
      </c>
      <c r="M97" s="77"/>
      <c r="N97" s="72"/>
      <c r="O97" s="79" t="s">
        <v>271</v>
      </c>
      <c r="P97" s="81">
        <v>43455.75221064815</v>
      </c>
      <c r="Q97" s="79" t="s">
        <v>287</v>
      </c>
      <c r="R97" s="83" t="s">
        <v>311</v>
      </c>
      <c r="S97" s="79" t="s">
        <v>321</v>
      </c>
      <c r="T97" s="79" t="s">
        <v>334</v>
      </c>
      <c r="U97" s="79"/>
      <c r="V97" s="83" t="s">
        <v>377</v>
      </c>
      <c r="W97" s="81">
        <v>43455.75221064815</v>
      </c>
      <c r="X97" s="83" t="s">
        <v>408</v>
      </c>
      <c r="Y97" s="79"/>
      <c r="Z97" s="79"/>
      <c r="AA97" s="85" t="s">
        <v>464</v>
      </c>
      <c r="AB97" s="79"/>
      <c r="AC97" s="79" t="b">
        <v>0</v>
      </c>
      <c r="AD97" s="79">
        <v>1</v>
      </c>
      <c r="AE97" s="85" t="s">
        <v>496</v>
      </c>
      <c r="AF97" s="79" t="b">
        <v>0</v>
      </c>
      <c r="AG97" s="79" t="s">
        <v>501</v>
      </c>
      <c r="AH97" s="79"/>
      <c r="AI97" s="85" t="s">
        <v>496</v>
      </c>
      <c r="AJ97" s="79" t="b">
        <v>0</v>
      </c>
      <c r="AK97" s="79">
        <v>1</v>
      </c>
      <c r="AL97" s="85" t="s">
        <v>496</v>
      </c>
      <c r="AM97" s="79" t="s">
        <v>508</v>
      </c>
      <c r="AN97" s="79" t="b">
        <v>0</v>
      </c>
      <c r="AO97" s="85" t="s">
        <v>464</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237</v>
      </c>
      <c r="B98" s="64" t="s">
        <v>264</v>
      </c>
      <c r="C98" s="65" t="s">
        <v>1447</v>
      </c>
      <c r="D98" s="66">
        <v>4.75</v>
      </c>
      <c r="E98" s="67" t="s">
        <v>136</v>
      </c>
      <c r="F98" s="68">
        <v>29.25</v>
      </c>
      <c r="G98" s="65"/>
      <c r="H98" s="69"/>
      <c r="I98" s="70"/>
      <c r="J98" s="70"/>
      <c r="K98" s="34" t="s">
        <v>65</v>
      </c>
      <c r="L98" s="77">
        <v>98</v>
      </c>
      <c r="M98" s="77"/>
      <c r="N98" s="72"/>
      <c r="O98" s="79" t="s">
        <v>271</v>
      </c>
      <c r="P98" s="81">
        <v>43462.57047453704</v>
      </c>
      <c r="Q98" s="79" t="s">
        <v>288</v>
      </c>
      <c r="R98" s="83" t="s">
        <v>315</v>
      </c>
      <c r="S98" s="79" t="s">
        <v>321</v>
      </c>
      <c r="T98" s="79" t="s">
        <v>335</v>
      </c>
      <c r="U98" s="79"/>
      <c r="V98" s="83" t="s">
        <v>377</v>
      </c>
      <c r="W98" s="81">
        <v>43462.57047453704</v>
      </c>
      <c r="X98" s="83" t="s">
        <v>409</v>
      </c>
      <c r="Y98" s="79"/>
      <c r="Z98" s="79"/>
      <c r="AA98" s="85" t="s">
        <v>465</v>
      </c>
      <c r="AB98" s="79"/>
      <c r="AC98" s="79" t="b">
        <v>0</v>
      </c>
      <c r="AD98" s="79">
        <v>3</v>
      </c>
      <c r="AE98" s="85" t="s">
        <v>496</v>
      </c>
      <c r="AF98" s="79" t="b">
        <v>0</v>
      </c>
      <c r="AG98" s="79" t="s">
        <v>501</v>
      </c>
      <c r="AH98" s="79"/>
      <c r="AI98" s="85" t="s">
        <v>496</v>
      </c>
      <c r="AJ98" s="79" t="b">
        <v>0</v>
      </c>
      <c r="AK98" s="79">
        <v>0</v>
      </c>
      <c r="AL98" s="85" t="s">
        <v>496</v>
      </c>
      <c r="AM98" s="79" t="s">
        <v>508</v>
      </c>
      <c r="AN98" s="79" t="b">
        <v>0</v>
      </c>
      <c r="AO98" s="85" t="s">
        <v>465</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237</v>
      </c>
      <c r="B99" s="64" t="s">
        <v>239</v>
      </c>
      <c r="C99" s="65" t="s">
        <v>1447</v>
      </c>
      <c r="D99" s="66">
        <v>4.75</v>
      </c>
      <c r="E99" s="67" t="s">
        <v>136</v>
      </c>
      <c r="F99" s="68">
        <v>29.25</v>
      </c>
      <c r="G99" s="65"/>
      <c r="H99" s="69"/>
      <c r="I99" s="70"/>
      <c r="J99" s="70"/>
      <c r="K99" s="34" t="s">
        <v>65</v>
      </c>
      <c r="L99" s="77">
        <v>99</v>
      </c>
      <c r="M99" s="77"/>
      <c r="N99" s="72"/>
      <c r="O99" s="79" t="s">
        <v>271</v>
      </c>
      <c r="P99" s="81">
        <v>43462.57047453704</v>
      </c>
      <c r="Q99" s="79" t="s">
        <v>288</v>
      </c>
      <c r="R99" s="83" t="s">
        <v>315</v>
      </c>
      <c r="S99" s="79" t="s">
        <v>321</v>
      </c>
      <c r="T99" s="79" t="s">
        <v>335</v>
      </c>
      <c r="U99" s="79"/>
      <c r="V99" s="83" t="s">
        <v>377</v>
      </c>
      <c r="W99" s="81">
        <v>43462.57047453704</v>
      </c>
      <c r="X99" s="83" t="s">
        <v>409</v>
      </c>
      <c r="Y99" s="79"/>
      <c r="Z99" s="79"/>
      <c r="AA99" s="85" t="s">
        <v>465</v>
      </c>
      <c r="AB99" s="79"/>
      <c r="AC99" s="79" t="b">
        <v>0</v>
      </c>
      <c r="AD99" s="79">
        <v>3</v>
      </c>
      <c r="AE99" s="85" t="s">
        <v>496</v>
      </c>
      <c r="AF99" s="79" t="b">
        <v>0</v>
      </c>
      <c r="AG99" s="79" t="s">
        <v>501</v>
      </c>
      <c r="AH99" s="79"/>
      <c r="AI99" s="85" t="s">
        <v>496</v>
      </c>
      <c r="AJ99" s="79" t="b">
        <v>0</v>
      </c>
      <c r="AK99" s="79">
        <v>0</v>
      </c>
      <c r="AL99" s="85" t="s">
        <v>496</v>
      </c>
      <c r="AM99" s="79" t="s">
        <v>508</v>
      </c>
      <c r="AN99" s="79" t="b">
        <v>0</v>
      </c>
      <c r="AO99" s="85" t="s">
        <v>465</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237</v>
      </c>
      <c r="B100" s="64" t="s">
        <v>242</v>
      </c>
      <c r="C100" s="65" t="s">
        <v>1447</v>
      </c>
      <c r="D100" s="66">
        <v>4.75</v>
      </c>
      <c r="E100" s="67" t="s">
        <v>136</v>
      </c>
      <c r="F100" s="68">
        <v>29.25</v>
      </c>
      <c r="G100" s="65"/>
      <c r="H100" s="69"/>
      <c r="I100" s="70"/>
      <c r="J100" s="70"/>
      <c r="K100" s="34" t="s">
        <v>65</v>
      </c>
      <c r="L100" s="77">
        <v>100</v>
      </c>
      <c r="M100" s="77"/>
      <c r="N100" s="72"/>
      <c r="O100" s="79" t="s">
        <v>271</v>
      </c>
      <c r="P100" s="81">
        <v>43462.57047453704</v>
      </c>
      <c r="Q100" s="79" t="s">
        <v>288</v>
      </c>
      <c r="R100" s="83" t="s">
        <v>315</v>
      </c>
      <c r="S100" s="79" t="s">
        <v>321</v>
      </c>
      <c r="T100" s="79" t="s">
        <v>335</v>
      </c>
      <c r="U100" s="79"/>
      <c r="V100" s="83" t="s">
        <v>377</v>
      </c>
      <c r="W100" s="81">
        <v>43462.57047453704</v>
      </c>
      <c r="X100" s="83" t="s">
        <v>409</v>
      </c>
      <c r="Y100" s="79"/>
      <c r="Z100" s="79"/>
      <c r="AA100" s="85" t="s">
        <v>465</v>
      </c>
      <c r="AB100" s="79"/>
      <c r="AC100" s="79" t="b">
        <v>0</v>
      </c>
      <c r="AD100" s="79">
        <v>3</v>
      </c>
      <c r="AE100" s="85" t="s">
        <v>496</v>
      </c>
      <c r="AF100" s="79" t="b">
        <v>0</v>
      </c>
      <c r="AG100" s="79" t="s">
        <v>501</v>
      </c>
      <c r="AH100" s="79"/>
      <c r="AI100" s="85" t="s">
        <v>496</v>
      </c>
      <c r="AJ100" s="79" t="b">
        <v>0</v>
      </c>
      <c r="AK100" s="79">
        <v>0</v>
      </c>
      <c r="AL100" s="85" t="s">
        <v>496</v>
      </c>
      <c r="AM100" s="79" t="s">
        <v>508</v>
      </c>
      <c r="AN100" s="79" t="b">
        <v>0</v>
      </c>
      <c r="AO100" s="85" t="s">
        <v>465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5</v>
      </c>
      <c r="BD100" s="48">
        <v>1</v>
      </c>
      <c r="BE100" s="49">
        <v>4.761904761904762</v>
      </c>
      <c r="BF100" s="48">
        <v>0</v>
      </c>
      <c r="BG100" s="49">
        <v>0</v>
      </c>
      <c r="BH100" s="48">
        <v>0</v>
      </c>
      <c r="BI100" s="49">
        <v>0</v>
      </c>
      <c r="BJ100" s="48">
        <v>20</v>
      </c>
      <c r="BK100" s="49">
        <v>95.23809523809524</v>
      </c>
      <c r="BL100" s="48">
        <v>21</v>
      </c>
    </row>
    <row r="101" spans="1:64" ht="15">
      <c r="A101" s="64" t="s">
        <v>238</v>
      </c>
      <c r="B101" s="64" t="s">
        <v>269</v>
      </c>
      <c r="C101" s="65" t="s">
        <v>1446</v>
      </c>
      <c r="D101" s="66">
        <v>3</v>
      </c>
      <c r="E101" s="67" t="s">
        <v>132</v>
      </c>
      <c r="F101" s="68">
        <v>35</v>
      </c>
      <c r="G101" s="65"/>
      <c r="H101" s="69"/>
      <c r="I101" s="70"/>
      <c r="J101" s="70"/>
      <c r="K101" s="34" t="s">
        <v>65</v>
      </c>
      <c r="L101" s="77">
        <v>101</v>
      </c>
      <c r="M101" s="77"/>
      <c r="N101" s="72"/>
      <c r="O101" s="79" t="s">
        <v>272</v>
      </c>
      <c r="P101" s="81">
        <v>43461.322962962964</v>
      </c>
      <c r="Q101" s="79" t="s">
        <v>291</v>
      </c>
      <c r="R101" s="79"/>
      <c r="S101" s="79"/>
      <c r="T101" s="79"/>
      <c r="U101" s="79"/>
      <c r="V101" s="83" t="s">
        <v>378</v>
      </c>
      <c r="W101" s="81">
        <v>43461.322962962964</v>
      </c>
      <c r="X101" s="83" t="s">
        <v>413</v>
      </c>
      <c r="Y101" s="79"/>
      <c r="Z101" s="79"/>
      <c r="AA101" s="85" t="s">
        <v>469</v>
      </c>
      <c r="AB101" s="85" t="s">
        <v>494</v>
      </c>
      <c r="AC101" s="79" t="b">
        <v>0</v>
      </c>
      <c r="AD101" s="79">
        <v>2</v>
      </c>
      <c r="AE101" s="85" t="s">
        <v>499</v>
      </c>
      <c r="AF101" s="79" t="b">
        <v>0</v>
      </c>
      <c r="AG101" s="79" t="s">
        <v>502</v>
      </c>
      <c r="AH101" s="79"/>
      <c r="AI101" s="85" t="s">
        <v>496</v>
      </c>
      <c r="AJ101" s="79" t="b">
        <v>0</v>
      </c>
      <c r="AK101" s="79">
        <v>0</v>
      </c>
      <c r="AL101" s="85" t="s">
        <v>496</v>
      </c>
      <c r="AM101" s="79" t="s">
        <v>508</v>
      </c>
      <c r="AN101" s="79" t="b">
        <v>0</v>
      </c>
      <c r="AO101" s="85" t="s">
        <v>494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0</v>
      </c>
      <c r="BE101" s="49">
        <v>0</v>
      </c>
      <c r="BF101" s="48">
        <v>0</v>
      </c>
      <c r="BG101" s="49">
        <v>0</v>
      </c>
      <c r="BH101" s="48">
        <v>0</v>
      </c>
      <c r="BI101" s="49">
        <v>0</v>
      </c>
      <c r="BJ101" s="48">
        <v>16</v>
      </c>
      <c r="BK101" s="49">
        <v>100</v>
      </c>
      <c r="BL101" s="48">
        <v>16</v>
      </c>
    </row>
    <row r="102" spans="1:64" ht="15">
      <c r="A102" s="64" t="s">
        <v>231</v>
      </c>
      <c r="B102" s="64" t="s">
        <v>264</v>
      </c>
      <c r="C102" s="65" t="s">
        <v>1446</v>
      </c>
      <c r="D102" s="66">
        <v>3</v>
      </c>
      <c r="E102" s="67" t="s">
        <v>132</v>
      </c>
      <c r="F102" s="68">
        <v>35</v>
      </c>
      <c r="G102" s="65"/>
      <c r="H102" s="69"/>
      <c r="I102" s="70"/>
      <c r="J102" s="70"/>
      <c r="K102" s="34" t="s">
        <v>65</v>
      </c>
      <c r="L102" s="77">
        <v>102</v>
      </c>
      <c r="M102" s="77"/>
      <c r="N102" s="72"/>
      <c r="O102" s="79" t="s">
        <v>271</v>
      </c>
      <c r="P102" s="81">
        <v>43463.21355324074</v>
      </c>
      <c r="Q102" s="79" t="s">
        <v>292</v>
      </c>
      <c r="R102" s="79" t="s">
        <v>318</v>
      </c>
      <c r="S102" s="79" t="s">
        <v>326</v>
      </c>
      <c r="T102" s="79" t="s">
        <v>336</v>
      </c>
      <c r="U102" s="83" t="s">
        <v>343</v>
      </c>
      <c r="V102" s="83" t="s">
        <v>343</v>
      </c>
      <c r="W102" s="81">
        <v>43463.21355324074</v>
      </c>
      <c r="X102" s="83" t="s">
        <v>414</v>
      </c>
      <c r="Y102" s="79"/>
      <c r="Z102" s="79"/>
      <c r="AA102" s="85" t="s">
        <v>470</v>
      </c>
      <c r="AB102" s="79"/>
      <c r="AC102" s="79" t="b">
        <v>0</v>
      </c>
      <c r="AD102" s="79">
        <v>32</v>
      </c>
      <c r="AE102" s="85" t="s">
        <v>496</v>
      </c>
      <c r="AF102" s="79" t="b">
        <v>0</v>
      </c>
      <c r="AG102" s="79" t="s">
        <v>502</v>
      </c>
      <c r="AH102" s="79"/>
      <c r="AI102" s="85" t="s">
        <v>496</v>
      </c>
      <c r="AJ102" s="79" t="b">
        <v>0</v>
      </c>
      <c r="AK102" s="79">
        <v>10</v>
      </c>
      <c r="AL102" s="85" t="s">
        <v>496</v>
      </c>
      <c r="AM102" s="79" t="s">
        <v>508</v>
      </c>
      <c r="AN102" s="79" t="b">
        <v>0</v>
      </c>
      <c r="AO102" s="85" t="s">
        <v>470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3.5714285714285716</v>
      </c>
      <c r="BF102" s="48">
        <v>0</v>
      </c>
      <c r="BG102" s="49">
        <v>0</v>
      </c>
      <c r="BH102" s="48">
        <v>0</v>
      </c>
      <c r="BI102" s="49">
        <v>0</v>
      </c>
      <c r="BJ102" s="48">
        <v>27</v>
      </c>
      <c r="BK102" s="49">
        <v>96.42857142857143</v>
      </c>
      <c r="BL102" s="48">
        <v>28</v>
      </c>
    </row>
    <row r="103" spans="1:64" ht="15">
      <c r="A103" s="64" t="s">
        <v>238</v>
      </c>
      <c r="B103" s="64" t="s">
        <v>264</v>
      </c>
      <c r="C103" s="65" t="s">
        <v>1446</v>
      </c>
      <c r="D103" s="66">
        <v>3</v>
      </c>
      <c r="E103" s="67" t="s">
        <v>132</v>
      </c>
      <c r="F103" s="68">
        <v>35</v>
      </c>
      <c r="G103" s="65"/>
      <c r="H103" s="69"/>
      <c r="I103" s="70"/>
      <c r="J103" s="70"/>
      <c r="K103" s="34" t="s">
        <v>65</v>
      </c>
      <c r="L103" s="77">
        <v>103</v>
      </c>
      <c r="M103" s="77"/>
      <c r="N103" s="72"/>
      <c r="O103" s="79" t="s">
        <v>271</v>
      </c>
      <c r="P103" s="81">
        <v>43463.23451388889</v>
      </c>
      <c r="Q103" s="79" t="s">
        <v>281</v>
      </c>
      <c r="R103" s="79"/>
      <c r="S103" s="79"/>
      <c r="T103" s="79" t="s">
        <v>332</v>
      </c>
      <c r="U103" s="79"/>
      <c r="V103" s="83" t="s">
        <v>378</v>
      </c>
      <c r="W103" s="81">
        <v>43463.23451388889</v>
      </c>
      <c r="X103" s="83" t="s">
        <v>415</v>
      </c>
      <c r="Y103" s="79"/>
      <c r="Z103" s="79"/>
      <c r="AA103" s="85" t="s">
        <v>471</v>
      </c>
      <c r="AB103" s="79"/>
      <c r="AC103" s="79" t="b">
        <v>0</v>
      </c>
      <c r="AD103" s="79">
        <v>0</v>
      </c>
      <c r="AE103" s="85" t="s">
        <v>496</v>
      </c>
      <c r="AF103" s="79" t="b">
        <v>0</v>
      </c>
      <c r="AG103" s="79" t="s">
        <v>502</v>
      </c>
      <c r="AH103" s="79"/>
      <c r="AI103" s="85" t="s">
        <v>496</v>
      </c>
      <c r="AJ103" s="79" t="b">
        <v>0</v>
      </c>
      <c r="AK103" s="79">
        <v>10</v>
      </c>
      <c r="AL103" s="85" t="s">
        <v>470</v>
      </c>
      <c r="AM103" s="79" t="s">
        <v>508</v>
      </c>
      <c r="AN103" s="79" t="b">
        <v>0</v>
      </c>
      <c r="AO103" s="85" t="s">
        <v>470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1</v>
      </c>
      <c r="BD103" s="48"/>
      <c r="BE103" s="49"/>
      <c r="BF103" s="48"/>
      <c r="BG103" s="49"/>
      <c r="BH103" s="48"/>
      <c r="BI103" s="49"/>
      <c r="BJ103" s="48"/>
      <c r="BK103" s="49"/>
      <c r="BL103" s="48"/>
    </row>
    <row r="104" spans="1:64" ht="15">
      <c r="A104" s="64" t="s">
        <v>238</v>
      </c>
      <c r="B104" s="64" t="s">
        <v>231</v>
      </c>
      <c r="C104" s="65" t="s">
        <v>1446</v>
      </c>
      <c r="D104" s="66">
        <v>3</v>
      </c>
      <c r="E104" s="67" t="s">
        <v>132</v>
      </c>
      <c r="F104" s="68">
        <v>35</v>
      </c>
      <c r="G104" s="65"/>
      <c r="H104" s="69"/>
      <c r="I104" s="70"/>
      <c r="J104" s="70"/>
      <c r="K104" s="34" t="s">
        <v>65</v>
      </c>
      <c r="L104" s="77">
        <v>104</v>
      </c>
      <c r="M104" s="77"/>
      <c r="N104" s="72"/>
      <c r="O104" s="79" t="s">
        <v>271</v>
      </c>
      <c r="P104" s="81">
        <v>43463.23451388889</v>
      </c>
      <c r="Q104" s="79" t="s">
        <v>281</v>
      </c>
      <c r="R104" s="79"/>
      <c r="S104" s="79"/>
      <c r="T104" s="79" t="s">
        <v>332</v>
      </c>
      <c r="U104" s="79"/>
      <c r="V104" s="83" t="s">
        <v>378</v>
      </c>
      <c r="W104" s="81">
        <v>43463.23451388889</v>
      </c>
      <c r="X104" s="83" t="s">
        <v>415</v>
      </c>
      <c r="Y104" s="79"/>
      <c r="Z104" s="79"/>
      <c r="AA104" s="85" t="s">
        <v>471</v>
      </c>
      <c r="AB104" s="79"/>
      <c r="AC104" s="79" t="b">
        <v>0</v>
      </c>
      <c r="AD104" s="79">
        <v>0</v>
      </c>
      <c r="AE104" s="85" t="s">
        <v>496</v>
      </c>
      <c r="AF104" s="79" t="b">
        <v>0</v>
      </c>
      <c r="AG104" s="79" t="s">
        <v>502</v>
      </c>
      <c r="AH104" s="79"/>
      <c r="AI104" s="85" t="s">
        <v>496</v>
      </c>
      <c r="AJ104" s="79" t="b">
        <v>0</v>
      </c>
      <c r="AK104" s="79">
        <v>10</v>
      </c>
      <c r="AL104" s="85" t="s">
        <v>470</v>
      </c>
      <c r="AM104" s="79" t="s">
        <v>508</v>
      </c>
      <c r="AN104" s="79" t="b">
        <v>0</v>
      </c>
      <c r="AO104" s="85" t="s">
        <v>470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1</v>
      </c>
      <c r="BD104" s="48">
        <v>1</v>
      </c>
      <c r="BE104" s="49">
        <v>4</v>
      </c>
      <c r="BF104" s="48">
        <v>0</v>
      </c>
      <c r="BG104" s="49">
        <v>0</v>
      </c>
      <c r="BH104" s="48">
        <v>0</v>
      </c>
      <c r="BI104" s="49">
        <v>0</v>
      </c>
      <c r="BJ104" s="48">
        <v>24</v>
      </c>
      <c r="BK104" s="49">
        <v>96</v>
      </c>
      <c r="BL104" s="48">
        <v>25</v>
      </c>
    </row>
    <row r="105" spans="1:64" ht="15">
      <c r="A105" s="64" t="s">
        <v>238</v>
      </c>
      <c r="B105" s="64" t="s">
        <v>270</v>
      </c>
      <c r="C105" s="65" t="s">
        <v>1446</v>
      </c>
      <c r="D105" s="66">
        <v>3</v>
      </c>
      <c r="E105" s="67" t="s">
        <v>132</v>
      </c>
      <c r="F105" s="68">
        <v>35</v>
      </c>
      <c r="G105" s="65"/>
      <c r="H105" s="69"/>
      <c r="I105" s="70"/>
      <c r="J105" s="70"/>
      <c r="K105" s="34" t="s">
        <v>65</v>
      </c>
      <c r="L105" s="77">
        <v>105</v>
      </c>
      <c r="M105" s="77"/>
      <c r="N105" s="72"/>
      <c r="O105" s="79" t="s">
        <v>272</v>
      </c>
      <c r="P105" s="81">
        <v>43468.27240740741</v>
      </c>
      <c r="Q105" s="79" t="s">
        <v>293</v>
      </c>
      <c r="R105" s="79"/>
      <c r="S105" s="79"/>
      <c r="T105" s="79"/>
      <c r="U105" s="79"/>
      <c r="V105" s="83" t="s">
        <v>378</v>
      </c>
      <c r="W105" s="81">
        <v>43468.27240740741</v>
      </c>
      <c r="X105" s="83" t="s">
        <v>416</v>
      </c>
      <c r="Y105" s="79"/>
      <c r="Z105" s="79"/>
      <c r="AA105" s="85" t="s">
        <v>472</v>
      </c>
      <c r="AB105" s="85" t="s">
        <v>495</v>
      </c>
      <c r="AC105" s="79" t="b">
        <v>0</v>
      </c>
      <c r="AD105" s="79">
        <v>1</v>
      </c>
      <c r="AE105" s="85" t="s">
        <v>500</v>
      </c>
      <c r="AF105" s="79" t="b">
        <v>0</v>
      </c>
      <c r="AG105" s="79" t="s">
        <v>502</v>
      </c>
      <c r="AH105" s="79"/>
      <c r="AI105" s="85" t="s">
        <v>496</v>
      </c>
      <c r="AJ105" s="79" t="b">
        <v>0</v>
      </c>
      <c r="AK105" s="79">
        <v>0</v>
      </c>
      <c r="AL105" s="85" t="s">
        <v>496</v>
      </c>
      <c r="AM105" s="79" t="s">
        <v>508</v>
      </c>
      <c r="AN105" s="79" t="b">
        <v>0</v>
      </c>
      <c r="AO105" s="85" t="s">
        <v>495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v>0</v>
      </c>
      <c r="BE105" s="49">
        <v>0</v>
      </c>
      <c r="BF105" s="48">
        <v>0</v>
      </c>
      <c r="BG105" s="49">
        <v>0</v>
      </c>
      <c r="BH105" s="48">
        <v>0</v>
      </c>
      <c r="BI105" s="49">
        <v>0</v>
      </c>
      <c r="BJ105" s="48">
        <v>31</v>
      </c>
      <c r="BK105" s="49">
        <v>100</v>
      </c>
      <c r="BL105" s="48">
        <v>31</v>
      </c>
    </row>
    <row r="106" spans="1:64" ht="15">
      <c r="A106" s="64" t="s">
        <v>239</v>
      </c>
      <c r="B106" s="64" t="s">
        <v>239</v>
      </c>
      <c r="C106" s="65" t="s">
        <v>1448</v>
      </c>
      <c r="D106" s="66">
        <v>10</v>
      </c>
      <c r="E106" s="67" t="s">
        <v>136</v>
      </c>
      <c r="F106" s="68">
        <v>12</v>
      </c>
      <c r="G106" s="65"/>
      <c r="H106" s="69"/>
      <c r="I106" s="70"/>
      <c r="J106" s="70"/>
      <c r="K106" s="34" t="s">
        <v>65</v>
      </c>
      <c r="L106" s="77">
        <v>106</v>
      </c>
      <c r="M106" s="77"/>
      <c r="N106" s="72"/>
      <c r="O106" s="79" t="s">
        <v>176</v>
      </c>
      <c r="P106" s="81">
        <v>43456.55237268518</v>
      </c>
      <c r="Q106" s="79" t="s">
        <v>294</v>
      </c>
      <c r="R106" s="79" t="s">
        <v>319</v>
      </c>
      <c r="S106" s="79" t="s">
        <v>327</v>
      </c>
      <c r="T106" s="79" t="s">
        <v>331</v>
      </c>
      <c r="U106" s="83" t="s">
        <v>344</v>
      </c>
      <c r="V106" s="83" t="s">
        <v>344</v>
      </c>
      <c r="W106" s="81">
        <v>43456.55237268518</v>
      </c>
      <c r="X106" s="83" t="s">
        <v>417</v>
      </c>
      <c r="Y106" s="79"/>
      <c r="Z106" s="79"/>
      <c r="AA106" s="85" t="s">
        <v>473</v>
      </c>
      <c r="AB106" s="79"/>
      <c r="AC106" s="79" t="b">
        <v>0</v>
      </c>
      <c r="AD106" s="79">
        <v>2</v>
      </c>
      <c r="AE106" s="85" t="s">
        <v>496</v>
      </c>
      <c r="AF106" s="79" t="b">
        <v>0</v>
      </c>
      <c r="AG106" s="79" t="s">
        <v>502</v>
      </c>
      <c r="AH106" s="79"/>
      <c r="AI106" s="85" t="s">
        <v>496</v>
      </c>
      <c r="AJ106" s="79" t="b">
        <v>0</v>
      </c>
      <c r="AK106" s="79">
        <v>0</v>
      </c>
      <c r="AL106" s="85" t="s">
        <v>496</v>
      </c>
      <c r="AM106" s="79" t="s">
        <v>510</v>
      </c>
      <c r="AN106" s="79" t="b">
        <v>0</v>
      </c>
      <c r="AO106" s="85" t="s">
        <v>473</v>
      </c>
      <c r="AP106" s="79" t="s">
        <v>176</v>
      </c>
      <c r="AQ106" s="79">
        <v>0</v>
      </c>
      <c r="AR106" s="79">
        <v>0</v>
      </c>
      <c r="AS106" s="79"/>
      <c r="AT106" s="79"/>
      <c r="AU106" s="79"/>
      <c r="AV106" s="79"/>
      <c r="AW106" s="79"/>
      <c r="AX106" s="79"/>
      <c r="AY106" s="79"/>
      <c r="AZ106" s="79"/>
      <c r="BA106">
        <v>13</v>
      </c>
      <c r="BB106" s="78" t="str">
        <f>REPLACE(INDEX(GroupVertices[Group],MATCH(Edges[[#This Row],[Vertex 1]],GroupVertices[Vertex],0)),1,1,"")</f>
        <v>2</v>
      </c>
      <c r="BC106" s="78" t="str">
        <f>REPLACE(INDEX(GroupVertices[Group],MATCH(Edges[[#This Row],[Vertex 2]],GroupVertices[Vertex],0)),1,1,"")</f>
        <v>2</v>
      </c>
      <c r="BD106" s="48">
        <v>1</v>
      </c>
      <c r="BE106" s="49">
        <v>3.225806451612903</v>
      </c>
      <c r="BF106" s="48">
        <v>0</v>
      </c>
      <c r="BG106" s="49">
        <v>0</v>
      </c>
      <c r="BH106" s="48">
        <v>0</v>
      </c>
      <c r="BI106" s="49">
        <v>0</v>
      </c>
      <c r="BJ106" s="48">
        <v>30</v>
      </c>
      <c r="BK106" s="49">
        <v>96.7741935483871</v>
      </c>
      <c r="BL106" s="48">
        <v>31</v>
      </c>
    </row>
    <row r="107" spans="1:64" ht="15">
      <c r="A107" s="64" t="s">
        <v>239</v>
      </c>
      <c r="B107" s="64" t="s">
        <v>239</v>
      </c>
      <c r="C107" s="65" t="s">
        <v>1448</v>
      </c>
      <c r="D107" s="66">
        <v>10</v>
      </c>
      <c r="E107" s="67" t="s">
        <v>136</v>
      </c>
      <c r="F107" s="68">
        <v>12</v>
      </c>
      <c r="G107" s="65"/>
      <c r="H107" s="69"/>
      <c r="I107" s="70"/>
      <c r="J107" s="70"/>
      <c r="K107" s="34" t="s">
        <v>65</v>
      </c>
      <c r="L107" s="77">
        <v>107</v>
      </c>
      <c r="M107" s="77"/>
      <c r="N107" s="72"/>
      <c r="O107" s="79" t="s">
        <v>176</v>
      </c>
      <c r="P107" s="81">
        <v>43456.80236111111</v>
      </c>
      <c r="Q107" s="79" t="s">
        <v>295</v>
      </c>
      <c r="R107" s="79" t="s">
        <v>320</v>
      </c>
      <c r="S107" s="79" t="s">
        <v>327</v>
      </c>
      <c r="T107" s="79" t="s">
        <v>331</v>
      </c>
      <c r="U107" s="83" t="s">
        <v>345</v>
      </c>
      <c r="V107" s="83" t="s">
        <v>345</v>
      </c>
      <c r="W107" s="81">
        <v>43456.80236111111</v>
      </c>
      <c r="X107" s="83" t="s">
        <v>418</v>
      </c>
      <c r="Y107" s="79"/>
      <c r="Z107" s="79"/>
      <c r="AA107" s="85" t="s">
        <v>474</v>
      </c>
      <c r="AB107" s="79"/>
      <c r="AC107" s="79" t="b">
        <v>0</v>
      </c>
      <c r="AD107" s="79">
        <v>4</v>
      </c>
      <c r="AE107" s="85" t="s">
        <v>496</v>
      </c>
      <c r="AF107" s="79" t="b">
        <v>0</v>
      </c>
      <c r="AG107" s="79" t="s">
        <v>502</v>
      </c>
      <c r="AH107" s="79"/>
      <c r="AI107" s="85" t="s">
        <v>496</v>
      </c>
      <c r="AJ107" s="79" t="b">
        <v>0</v>
      </c>
      <c r="AK107" s="79">
        <v>0</v>
      </c>
      <c r="AL107" s="85" t="s">
        <v>496</v>
      </c>
      <c r="AM107" s="79" t="s">
        <v>510</v>
      </c>
      <c r="AN107" s="79" t="b">
        <v>0</v>
      </c>
      <c r="AO107" s="85" t="s">
        <v>474</v>
      </c>
      <c r="AP107" s="79" t="s">
        <v>176</v>
      </c>
      <c r="AQ107" s="79">
        <v>0</v>
      </c>
      <c r="AR107" s="79">
        <v>0</v>
      </c>
      <c r="AS107" s="79"/>
      <c r="AT107" s="79"/>
      <c r="AU107" s="79"/>
      <c r="AV107" s="79"/>
      <c r="AW107" s="79"/>
      <c r="AX107" s="79"/>
      <c r="AY107" s="79"/>
      <c r="AZ107" s="79"/>
      <c r="BA107">
        <v>13</v>
      </c>
      <c r="BB107" s="78" t="str">
        <f>REPLACE(INDEX(GroupVertices[Group],MATCH(Edges[[#This Row],[Vertex 1]],GroupVertices[Vertex],0)),1,1,"")</f>
        <v>2</v>
      </c>
      <c r="BC107" s="78" t="str">
        <f>REPLACE(INDEX(GroupVertices[Group],MATCH(Edges[[#This Row],[Vertex 2]],GroupVertices[Vertex],0)),1,1,"")</f>
        <v>2</v>
      </c>
      <c r="BD107" s="48">
        <v>2</v>
      </c>
      <c r="BE107" s="49">
        <v>4.761904761904762</v>
      </c>
      <c r="BF107" s="48">
        <v>0</v>
      </c>
      <c r="BG107" s="49">
        <v>0</v>
      </c>
      <c r="BH107" s="48">
        <v>0</v>
      </c>
      <c r="BI107" s="49">
        <v>0</v>
      </c>
      <c r="BJ107" s="48">
        <v>40</v>
      </c>
      <c r="BK107" s="49">
        <v>95.23809523809524</v>
      </c>
      <c r="BL107" s="48">
        <v>42</v>
      </c>
    </row>
    <row r="108" spans="1:64" ht="15">
      <c r="A108" s="64" t="s">
        <v>239</v>
      </c>
      <c r="B108" s="64" t="s">
        <v>239</v>
      </c>
      <c r="C108" s="65" t="s">
        <v>1448</v>
      </c>
      <c r="D108" s="66">
        <v>10</v>
      </c>
      <c r="E108" s="67" t="s">
        <v>136</v>
      </c>
      <c r="F108" s="68">
        <v>12</v>
      </c>
      <c r="G108" s="65"/>
      <c r="H108" s="69"/>
      <c r="I108" s="70"/>
      <c r="J108" s="70"/>
      <c r="K108" s="34" t="s">
        <v>65</v>
      </c>
      <c r="L108" s="77">
        <v>108</v>
      </c>
      <c r="M108" s="77"/>
      <c r="N108" s="72"/>
      <c r="O108" s="79" t="s">
        <v>176</v>
      </c>
      <c r="P108" s="81">
        <v>43458.552453703705</v>
      </c>
      <c r="Q108" s="79" t="s">
        <v>296</v>
      </c>
      <c r="R108" s="79" t="s">
        <v>319</v>
      </c>
      <c r="S108" s="79" t="s">
        <v>327</v>
      </c>
      <c r="T108" s="79" t="s">
        <v>331</v>
      </c>
      <c r="U108" s="83" t="s">
        <v>346</v>
      </c>
      <c r="V108" s="83" t="s">
        <v>346</v>
      </c>
      <c r="W108" s="81">
        <v>43458.552453703705</v>
      </c>
      <c r="X108" s="83" t="s">
        <v>419</v>
      </c>
      <c r="Y108" s="79"/>
      <c r="Z108" s="79"/>
      <c r="AA108" s="85" t="s">
        <v>475</v>
      </c>
      <c r="AB108" s="79"/>
      <c r="AC108" s="79" t="b">
        <v>0</v>
      </c>
      <c r="AD108" s="79">
        <v>4</v>
      </c>
      <c r="AE108" s="85" t="s">
        <v>496</v>
      </c>
      <c r="AF108" s="79" t="b">
        <v>0</v>
      </c>
      <c r="AG108" s="79" t="s">
        <v>502</v>
      </c>
      <c r="AH108" s="79"/>
      <c r="AI108" s="85" t="s">
        <v>496</v>
      </c>
      <c r="AJ108" s="79" t="b">
        <v>0</v>
      </c>
      <c r="AK108" s="79">
        <v>0</v>
      </c>
      <c r="AL108" s="85" t="s">
        <v>496</v>
      </c>
      <c r="AM108" s="79" t="s">
        <v>510</v>
      </c>
      <c r="AN108" s="79" t="b">
        <v>0</v>
      </c>
      <c r="AO108" s="85" t="s">
        <v>475</v>
      </c>
      <c r="AP108" s="79" t="s">
        <v>176</v>
      </c>
      <c r="AQ108" s="79">
        <v>0</v>
      </c>
      <c r="AR108" s="79">
        <v>0</v>
      </c>
      <c r="AS108" s="79"/>
      <c r="AT108" s="79"/>
      <c r="AU108" s="79"/>
      <c r="AV108" s="79"/>
      <c r="AW108" s="79"/>
      <c r="AX108" s="79"/>
      <c r="AY108" s="79"/>
      <c r="AZ108" s="79"/>
      <c r="BA108">
        <v>13</v>
      </c>
      <c r="BB108" s="78" t="str">
        <f>REPLACE(INDEX(GroupVertices[Group],MATCH(Edges[[#This Row],[Vertex 1]],GroupVertices[Vertex],0)),1,1,"")</f>
        <v>2</v>
      </c>
      <c r="BC108" s="78" t="str">
        <f>REPLACE(INDEX(GroupVertices[Group],MATCH(Edges[[#This Row],[Vertex 2]],GroupVertices[Vertex],0)),1,1,"")</f>
        <v>2</v>
      </c>
      <c r="BD108" s="48">
        <v>1</v>
      </c>
      <c r="BE108" s="49">
        <v>3.225806451612903</v>
      </c>
      <c r="BF108" s="48">
        <v>0</v>
      </c>
      <c r="BG108" s="49">
        <v>0</v>
      </c>
      <c r="BH108" s="48">
        <v>0</v>
      </c>
      <c r="BI108" s="49">
        <v>0</v>
      </c>
      <c r="BJ108" s="48">
        <v>30</v>
      </c>
      <c r="BK108" s="49">
        <v>96.7741935483871</v>
      </c>
      <c r="BL108" s="48">
        <v>31</v>
      </c>
    </row>
    <row r="109" spans="1:64" ht="15">
      <c r="A109" s="64" t="s">
        <v>239</v>
      </c>
      <c r="B109" s="64" t="s">
        <v>239</v>
      </c>
      <c r="C109" s="65" t="s">
        <v>1448</v>
      </c>
      <c r="D109" s="66">
        <v>10</v>
      </c>
      <c r="E109" s="67" t="s">
        <v>136</v>
      </c>
      <c r="F109" s="68">
        <v>12</v>
      </c>
      <c r="G109" s="65"/>
      <c r="H109" s="69"/>
      <c r="I109" s="70"/>
      <c r="J109" s="70"/>
      <c r="K109" s="34" t="s">
        <v>65</v>
      </c>
      <c r="L109" s="77">
        <v>109</v>
      </c>
      <c r="M109" s="77"/>
      <c r="N109" s="72"/>
      <c r="O109" s="79" t="s">
        <v>176</v>
      </c>
      <c r="P109" s="81">
        <v>43458.802407407406</v>
      </c>
      <c r="Q109" s="79" t="s">
        <v>297</v>
      </c>
      <c r="R109" s="79" t="s">
        <v>319</v>
      </c>
      <c r="S109" s="79" t="s">
        <v>327</v>
      </c>
      <c r="T109" s="79" t="s">
        <v>331</v>
      </c>
      <c r="U109" s="83" t="s">
        <v>347</v>
      </c>
      <c r="V109" s="83" t="s">
        <v>347</v>
      </c>
      <c r="W109" s="81">
        <v>43458.802407407406</v>
      </c>
      <c r="X109" s="83" t="s">
        <v>420</v>
      </c>
      <c r="Y109" s="79"/>
      <c r="Z109" s="79"/>
      <c r="AA109" s="85" t="s">
        <v>476</v>
      </c>
      <c r="AB109" s="79"/>
      <c r="AC109" s="79" t="b">
        <v>0</v>
      </c>
      <c r="AD109" s="79">
        <v>3</v>
      </c>
      <c r="AE109" s="85" t="s">
        <v>496</v>
      </c>
      <c r="AF109" s="79" t="b">
        <v>0</v>
      </c>
      <c r="AG109" s="79" t="s">
        <v>502</v>
      </c>
      <c r="AH109" s="79"/>
      <c r="AI109" s="85" t="s">
        <v>496</v>
      </c>
      <c r="AJ109" s="79" t="b">
        <v>0</v>
      </c>
      <c r="AK109" s="79">
        <v>0</v>
      </c>
      <c r="AL109" s="85" t="s">
        <v>496</v>
      </c>
      <c r="AM109" s="79" t="s">
        <v>510</v>
      </c>
      <c r="AN109" s="79" t="b">
        <v>0</v>
      </c>
      <c r="AO109" s="85" t="s">
        <v>476</v>
      </c>
      <c r="AP109" s="79" t="s">
        <v>176</v>
      </c>
      <c r="AQ109" s="79">
        <v>0</v>
      </c>
      <c r="AR109" s="79">
        <v>0</v>
      </c>
      <c r="AS109" s="79"/>
      <c r="AT109" s="79"/>
      <c r="AU109" s="79"/>
      <c r="AV109" s="79"/>
      <c r="AW109" s="79"/>
      <c r="AX109" s="79"/>
      <c r="AY109" s="79"/>
      <c r="AZ109" s="79"/>
      <c r="BA109">
        <v>13</v>
      </c>
      <c r="BB109" s="78" t="str">
        <f>REPLACE(INDEX(GroupVertices[Group],MATCH(Edges[[#This Row],[Vertex 1]],GroupVertices[Vertex],0)),1,1,"")</f>
        <v>2</v>
      </c>
      <c r="BC109" s="78" t="str">
        <f>REPLACE(INDEX(GroupVertices[Group],MATCH(Edges[[#This Row],[Vertex 2]],GroupVertices[Vertex],0)),1,1,"")</f>
        <v>2</v>
      </c>
      <c r="BD109" s="48">
        <v>1</v>
      </c>
      <c r="BE109" s="49">
        <v>3.225806451612903</v>
      </c>
      <c r="BF109" s="48">
        <v>0</v>
      </c>
      <c r="BG109" s="49">
        <v>0</v>
      </c>
      <c r="BH109" s="48">
        <v>0</v>
      </c>
      <c r="BI109" s="49">
        <v>0</v>
      </c>
      <c r="BJ109" s="48">
        <v>30</v>
      </c>
      <c r="BK109" s="49">
        <v>96.7741935483871</v>
      </c>
      <c r="BL109" s="48">
        <v>31</v>
      </c>
    </row>
    <row r="110" spans="1:64" ht="15">
      <c r="A110" s="64" t="s">
        <v>239</v>
      </c>
      <c r="B110" s="64" t="s">
        <v>239</v>
      </c>
      <c r="C110" s="65" t="s">
        <v>1448</v>
      </c>
      <c r="D110" s="66">
        <v>10</v>
      </c>
      <c r="E110" s="67" t="s">
        <v>136</v>
      </c>
      <c r="F110" s="68">
        <v>12</v>
      </c>
      <c r="G110" s="65"/>
      <c r="H110" s="69"/>
      <c r="I110" s="70"/>
      <c r="J110" s="70"/>
      <c r="K110" s="34" t="s">
        <v>65</v>
      </c>
      <c r="L110" s="77">
        <v>110</v>
      </c>
      <c r="M110" s="77"/>
      <c r="N110" s="72"/>
      <c r="O110" s="79" t="s">
        <v>176</v>
      </c>
      <c r="P110" s="81">
        <v>43459.80237268518</v>
      </c>
      <c r="Q110" s="79" t="s">
        <v>298</v>
      </c>
      <c r="R110" s="79" t="s">
        <v>319</v>
      </c>
      <c r="S110" s="79" t="s">
        <v>327</v>
      </c>
      <c r="T110" s="79" t="s">
        <v>331</v>
      </c>
      <c r="U110" s="83" t="s">
        <v>348</v>
      </c>
      <c r="V110" s="83" t="s">
        <v>348</v>
      </c>
      <c r="W110" s="81">
        <v>43459.80237268518</v>
      </c>
      <c r="X110" s="83" t="s">
        <v>421</v>
      </c>
      <c r="Y110" s="79"/>
      <c r="Z110" s="79"/>
      <c r="AA110" s="85" t="s">
        <v>477</v>
      </c>
      <c r="AB110" s="79"/>
      <c r="AC110" s="79" t="b">
        <v>0</v>
      </c>
      <c r="AD110" s="79">
        <v>3</v>
      </c>
      <c r="AE110" s="85" t="s">
        <v>496</v>
      </c>
      <c r="AF110" s="79" t="b">
        <v>0</v>
      </c>
      <c r="AG110" s="79" t="s">
        <v>502</v>
      </c>
      <c r="AH110" s="79"/>
      <c r="AI110" s="85" t="s">
        <v>496</v>
      </c>
      <c r="AJ110" s="79" t="b">
        <v>0</v>
      </c>
      <c r="AK110" s="79">
        <v>0</v>
      </c>
      <c r="AL110" s="85" t="s">
        <v>496</v>
      </c>
      <c r="AM110" s="79" t="s">
        <v>510</v>
      </c>
      <c r="AN110" s="79" t="b">
        <v>0</v>
      </c>
      <c r="AO110" s="85" t="s">
        <v>477</v>
      </c>
      <c r="AP110" s="79" t="s">
        <v>176</v>
      </c>
      <c r="AQ110" s="79">
        <v>0</v>
      </c>
      <c r="AR110" s="79">
        <v>0</v>
      </c>
      <c r="AS110" s="79"/>
      <c r="AT110" s="79"/>
      <c r="AU110" s="79"/>
      <c r="AV110" s="79"/>
      <c r="AW110" s="79"/>
      <c r="AX110" s="79"/>
      <c r="AY110" s="79"/>
      <c r="AZ110" s="79"/>
      <c r="BA110">
        <v>13</v>
      </c>
      <c r="BB110" s="78" t="str">
        <f>REPLACE(INDEX(GroupVertices[Group],MATCH(Edges[[#This Row],[Vertex 1]],GroupVertices[Vertex],0)),1,1,"")</f>
        <v>2</v>
      </c>
      <c r="BC110" s="78" t="str">
        <f>REPLACE(INDEX(GroupVertices[Group],MATCH(Edges[[#This Row],[Vertex 2]],GroupVertices[Vertex],0)),1,1,"")</f>
        <v>2</v>
      </c>
      <c r="BD110" s="48">
        <v>1</v>
      </c>
      <c r="BE110" s="49">
        <v>3.225806451612903</v>
      </c>
      <c r="BF110" s="48">
        <v>0</v>
      </c>
      <c r="BG110" s="49">
        <v>0</v>
      </c>
      <c r="BH110" s="48">
        <v>0</v>
      </c>
      <c r="BI110" s="49">
        <v>0</v>
      </c>
      <c r="BJ110" s="48">
        <v>30</v>
      </c>
      <c r="BK110" s="49">
        <v>96.7741935483871</v>
      </c>
      <c r="BL110" s="48">
        <v>31</v>
      </c>
    </row>
    <row r="111" spans="1:64" ht="15">
      <c r="A111" s="64" t="s">
        <v>239</v>
      </c>
      <c r="B111" s="64" t="s">
        <v>239</v>
      </c>
      <c r="C111" s="65" t="s">
        <v>1448</v>
      </c>
      <c r="D111" s="66">
        <v>10</v>
      </c>
      <c r="E111" s="67" t="s">
        <v>136</v>
      </c>
      <c r="F111" s="68">
        <v>12</v>
      </c>
      <c r="G111" s="65"/>
      <c r="H111" s="69"/>
      <c r="I111" s="70"/>
      <c r="J111" s="70"/>
      <c r="K111" s="34" t="s">
        <v>65</v>
      </c>
      <c r="L111" s="77">
        <v>111</v>
      </c>
      <c r="M111" s="77"/>
      <c r="N111" s="72"/>
      <c r="O111" s="79" t="s">
        <v>176</v>
      </c>
      <c r="P111" s="81">
        <v>43460.552349537036</v>
      </c>
      <c r="Q111" s="79" t="s">
        <v>299</v>
      </c>
      <c r="R111" s="79" t="s">
        <v>319</v>
      </c>
      <c r="S111" s="79" t="s">
        <v>327</v>
      </c>
      <c r="T111" s="79" t="s">
        <v>331</v>
      </c>
      <c r="U111" s="83" t="s">
        <v>349</v>
      </c>
      <c r="V111" s="83" t="s">
        <v>349</v>
      </c>
      <c r="W111" s="81">
        <v>43460.552349537036</v>
      </c>
      <c r="X111" s="83" t="s">
        <v>422</v>
      </c>
      <c r="Y111" s="79"/>
      <c r="Z111" s="79"/>
      <c r="AA111" s="85" t="s">
        <v>478</v>
      </c>
      <c r="AB111" s="79"/>
      <c r="AC111" s="79" t="b">
        <v>0</v>
      </c>
      <c r="AD111" s="79">
        <v>1</v>
      </c>
      <c r="AE111" s="85" t="s">
        <v>496</v>
      </c>
      <c r="AF111" s="79" t="b">
        <v>0</v>
      </c>
      <c r="AG111" s="79" t="s">
        <v>502</v>
      </c>
      <c r="AH111" s="79"/>
      <c r="AI111" s="85" t="s">
        <v>496</v>
      </c>
      <c r="AJ111" s="79" t="b">
        <v>0</v>
      </c>
      <c r="AK111" s="79">
        <v>0</v>
      </c>
      <c r="AL111" s="85" t="s">
        <v>496</v>
      </c>
      <c r="AM111" s="79" t="s">
        <v>510</v>
      </c>
      <c r="AN111" s="79" t="b">
        <v>0</v>
      </c>
      <c r="AO111" s="85" t="s">
        <v>478</v>
      </c>
      <c r="AP111" s="79" t="s">
        <v>176</v>
      </c>
      <c r="AQ111" s="79">
        <v>0</v>
      </c>
      <c r="AR111" s="79">
        <v>0</v>
      </c>
      <c r="AS111" s="79"/>
      <c r="AT111" s="79"/>
      <c r="AU111" s="79"/>
      <c r="AV111" s="79"/>
      <c r="AW111" s="79"/>
      <c r="AX111" s="79"/>
      <c r="AY111" s="79"/>
      <c r="AZ111" s="79"/>
      <c r="BA111">
        <v>13</v>
      </c>
      <c r="BB111" s="78" t="str">
        <f>REPLACE(INDEX(GroupVertices[Group],MATCH(Edges[[#This Row],[Vertex 1]],GroupVertices[Vertex],0)),1,1,"")</f>
        <v>2</v>
      </c>
      <c r="BC111" s="78" t="str">
        <f>REPLACE(INDEX(GroupVertices[Group],MATCH(Edges[[#This Row],[Vertex 2]],GroupVertices[Vertex],0)),1,1,"")</f>
        <v>2</v>
      </c>
      <c r="BD111" s="48">
        <v>1</v>
      </c>
      <c r="BE111" s="49">
        <v>3.225806451612903</v>
      </c>
      <c r="BF111" s="48">
        <v>0</v>
      </c>
      <c r="BG111" s="49">
        <v>0</v>
      </c>
      <c r="BH111" s="48">
        <v>0</v>
      </c>
      <c r="BI111" s="49">
        <v>0</v>
      </c>
      <c r="BJ111" s="48">
        <v>30</v>
      </c>
      <c r="BK111" s="49">
        <v>96.7741935483871</v>
      </c>
      <c r="BL111" s="48">
        <v>31</v>
      </c>
    </row>
    <row r="112" spans="1:64" ht="15">
      <c r="A112" s="64" t="s">
        <v>239</v>
      </c>
      <c r="B112" s="64" t="s">
        <v>239</v>
      </c>
      <c r="C112" s="65" t="s">
        <v>1448</v>
      </c>
      <c r="D112" s="66">
        <v>10</v>
      </c>
      <c r="E112" s="67" t="s">
        <v>136</v>
      </c>
      <c r="F112" s="68">
        <v>12</v>
      </c>
      <c r="G112" s="65"/>
      <c r="H112" s="69"/>
      <c r="I112" s="70"/>
      <c r="J112" s="70"/>
      <c r="K112" s="34" t="s">
        <v>65</v>
      </c>
      <c r="L112" s="77">
        <v>112</v>
      </c>
      <c r="M112" s="77"/>
      <c r="N112" s="72"/>
      <c r="O112" s="79" t="s">
        <v>176</v>
      </c>
      <c r="P112" s="81">
        <v>43461.05236111111</v>
      </c>
      <c r="Q112" s="79" t="s">
        <v>300</v>
      </c>
      <c r="R112" s="79" t="s">
        <v>319</v>
      </c>
      <c r="S112" s="79" t="s">
        <v>327</v>
      </c>
      <c r="T112" s="79" t="s">
        <v>331</v>
      </c>
      <c r="U112" s="83" t="s">
        <v>350</v>
      </c>
      <c r="V112" s="83" t="s">
        <v>350</v>
      </c>
      <c r="W112" s="81">
        <v>43461.05236111111</v>
      </c>
      <c r="X112" s="83" t="s">
        <v>423</v>
      </c>
      <c r="Y112" s="79"/>
      <c r="Z112" s="79"/>
      <c r="AA112" s="85" t="s">
        <v>479</v>
      </c>
      <c r="AB112" s="79"/>
      <c r="AC112" s="79" t="b">
        <v>0</v>
      </c>
      <c r="AD112" s="79">
        <v>4</v>
      </c>
      <c r="AE112" s="85" t="s">
        <v>496</v>
      </c>
      <c r="AF112" s="79" t="b">
        <v>0</v>
      </c>
      <c r="AG112" s="79" t="s">
        <v>502</v>
      </c>
      <c r="AH112" s="79"/>
      <c r="AI112" s="85" t="s">
        <v>496</v>
      </c>
      <c r="AJ112" s="79" t="b">
        <v>0</v>
      </c>
      <c r="AK112" s="79">
        <v>0</v>
      </c>
      <c r="AL112" s="85" t="s">
        <v>496</v>
      </c>
      <c r="AM112" s="79" t="s">
        <v>510</v>
      </c>
      <c r="AN112" s="79" t="b">
        <v>0</v>
      </c>
      <c r="AO112" s="85" t="s">
        <v>479</v>
      </c>
      <c r="AP112" s="79" t="s">
        <v>176</v>
      </c>
      <c r="AQ112" s="79">
        <v>0</v>
      </c>
      <c r="AR112" s="79">
        <v>0</v>
      </c>
      <c r="AS112" s="79"/>
      <c r="AT112" s="79"/>
      <c r="AU112" s="79"/>
      <c r="AV112" s="79"/>
      <c r="AW112" s="79"/>
      <c r="AX112" s="79"/>
      <c r="AY112" s="79"/>
      <c r="AZ112" s="79"/>
      <c r="BA112">
        <v>13</v>
      </c>
      <c r="BB112" s="78" t="str">
        <f>REPLACE(INDEX(GroupVertices[Group],MATCH(Edges[[#This Row],[Vertex 1]],GroupVertices[Vertex],0)),1,1,"")</f>
        <v>2</v>
      </c>
      <c r="BC112" s="78" t="str">
        <f>REPLACE(INDEX(GroupVertices[Group],MATCH(Edges[[#This Row],[Vertex 2]],GroupVertices[Vertex],0)),1,1,"")</f>
        <v>2</v>
      </c>
      <c r="BD112" s="48">
        <v>1</v>
      </c>
      <c r="BE112" s="49">
        <v>3.225806451612903</v>
      </c>
      <c r="BF112" s="48">
        <v>0</v>
      </c>
      <c r="BG112" s="49">
        <v>0</v>
      </c>
      <c r="BH112" s="48">
        <v>0</v>
      </c>
      <c r="BI112" s="49">
        <v>0</v>
      </c>
      <c r="BJ112" s="48">
        <v>30</v>
      </c>
      <c r="BK112" s="49">
        <v>96.7741935483871</v>
      </c>
      <c r="BL112" s="48">
        <v>31</v>
      </c>
    </row>
    <row r="113" spans="1:64" ht="15">
      <c r="A113" s="64" t="s">
        <v>239</v>
      </c>
      <c r="B113" s="64" t="s">
        <v>239</v>
      </c>
      <c r="C113" s="65" t="s">
        <v>1448</v>
      </c>
      <c r="D113" s="66">
        <v>10</v>
      </c>
      <c r="E113" s="67" t="s">
        <v>136</v>
      </c>
      <c r="F113" s="68">
        <v>12</v>
      </c>
      <c r="G113" s="65"/>
      <c r="H113" s="69"/>
      <c r="I113" s="70"/>
      <c r="J113" s="70"/>
      <c r="K113" s="34" t="s">
        <v>65</v>
      </c>
      <c r="L113" s="77">
        <v>113</v>
      </c>
      <c r="M113" s="77"/>
      <c r="N113" s="72"/>
      <c r="O113" s="79" t="s">
        <v>176</v>
      </c>
      <c r="P113" s="81">
        <v>43461.802349537036</v>
      </c>
      <c r="Q113" s="79" t="s">
        <v>301</v>
      </c>
      <c r="R113" s="79" t="s">
        <v>320</v>
      </c>
      <c r="S113" s="79" t="s">
        <v>327</v>
      </c>
      <c r="T113" s="79" t="s">
        <v>331</v>
      </c>
      <c r="U113" s="83" t="s">
        <v>351</v>
      </c>
      <c r="V113" s="83" t="s">
        <v>351</v>
      </c>
      <c r="W113" s="81">
        <v>43461.802349537036</v>
      </c>
      <c r="X113" s="83" t="s">
        <v>424</v>
      </c>
      <c r="Y113" s="79"/>
      <c r="Z113" s="79"/>
      <c r="AA113" s="85" t="s">
        <v>480</v>
      </c>
      <c r="AB113" s="79"/>
      <c r="AC113" s="79" t="b">
        <v>0</v>
      </c>
      <c r="AD113" s="79">
        <v>0</v>
      </c>
      <c r="AE113" s="85" t="s">
        <v>496</v>
      </c>
      <c r="AF113" s="79" t="b">
        <v>0</v>
      </c>
      <c r="AG113" s="79" t="s">
        <v>502</v>
      </c>
      <c r="AH113" s="79"/>
      <c r="AI113" s="85" t="s">
        <v>496</v>
      </c>
      <c r="AJ113" s="79" t="b">
        <v>0</v>
      </c>
      <c r="AK113" s="79">
        <v>0</v>
      </c>
      <c r="AL113" s="85" t="s">
        <v>496</v>
      </c>
      <c r="AM113" s="79" t="s">
        <v>510</v>
      </c>
      <c r="AN113" s="79" t="b">
        <v>0</v>
      </c>
      <c r="AO113" s="85" t="s">
        <v>480</v>
      </c>
      <c r="AP113" s="79" t="s">
        <v>176</v>
      </c>
      <c r="AQ113" s="79">
        <v>0</v>
      </c>
      <c r="AR113" s="79">
        <v>0</v>
      </c>
      <c r="AS113" s="79"/>
      <c r="AT113" s="79"/>
      <c r="AU113" s="79"/>
      <c r="AV113" s="79"/>
      <c r="AW113" s="79"/>
      <c r="AX113" s="79"/>
      <c r="AY113" s="79"/>
      <c r="AZ113" s="79"/>
      <c r="BA113">
        <v>13</v>
      </c>
      <c r="BB113" s="78" t="str">
        <f>REPLACE(INDEX(GroupVertices[Group],MATCH(Edges[[#This Row],[Vertex 1]],GroupVertices[Vertex],0)),1,1,"")</f>
        <v>2</v>
      </c>
      <c r="BC113" s="78" t="str">
        <f>REPLACE(INDEX(GroupVertices[Group],MATCH(Edges[[#This Row],[Vertex 2]],GroupVertices[Vertex],0)),1,1,"")</f>
        <v>2</v>
      </c>
      <c r="BD113" s="48">
        <v>2</v>
      </c>
      <c r="BE113" s="49">
        <v>4.761904761904762</v>
      </c>
      <c r="BF113" s="48">
        <v>0</v>
      </c>
      <c r="BG113" s="49">
        <v>0</v>
      </c>
      <c r="BH113" s="48">
        <v>0</v>
      </c>
      <c r="BI113" s="49">
        <v>0</v>
      </c>
      <c r="BJ113" s="48">
        <v>40</v>
      </c>
      <c r="BK113" s="49">
        <v>95.23809523809524</v>
      </c>
      <c r="BL113" s="48">
        <v>42</v>
      </c>
    </row>
    <row r="114" spans="1:64" ht="15">
      <c r="A114" s="64" t="s">
        <v>239</v>
      </c>
      <c r="B114" s="64" t="s">
        <v>239</v>
      </c>
      <c r="C114" s="65" t="s">
        <v>1448</v>
      </c>
      <c r="D114" s="66">
        <v>10</v>
      </c>
      <c r="E114" s="67" t="s">
        <v>136</v>
      </c>
      <c r="F114" s="68">
        <v>12</v>
      </c>
      <c r="G114" s="65"/>
      <c r="H114" s="69"/>
      <c r="I114" s="70"/>
      <c r="J114" s="70"/>
      <c r="K114" s="34" t="s">
        <v>65</v>
      </c>
      <c r="L114" s="77">
        <v>114</v>
      </c>
      <c r="M114" s="77"/>
      <c r="N114" s="72"/>
      <c r="O114" s="79" t="s">
        <v>176</v>
      </c>
      <c r="P114" s="81">
        <v>43465.05233796296</v>
      </c>
      <c r="Q114" s="79" t="s">
        <v>302</v>
      </c>
      <c r="R114" s="79" t="s">
        <v>320</v>
      </c>
      <c r="S114" s="79" t="s">
        <v>327</v>
      </c>
      <c r="T114" s="79" t="s">
        <v>331</v>
      </c>
      <c r="U114" s="83" t="s">
        <v>352</v>
      </c>
      <c r="V114" s="83" t="s">
        <v>352</v>
      </c>
      <c r="W114" s="81">
        <v>43465.05233796296</v>
      </c>
      <c r="X114" s="83" t="s">
        <v>425</v>
      </c>
      <c r="Y114" s="79"/>
      <c r="Z114" s="79"/>
      <c r="AA114" s="85" t="s">
        <v>481</v>
      </c>
      <c r="AB114" s="79"/>
      <c r="AC114" s="79" t="b">
        <v>0</v>
      </c>
      <c r="AD114" s="79">
        <v>3</v>
      </c>
      <c r="AE114" s="85" t="s">
        <v>496</v>
      </c>
      <c r="AF114" s="79" t="b">
        <v>0</v>
      </c>
      <c r="AG114" s="79" t="s">
        <v>502</v>
      </c>
      <c r="AH114" s="79"/>
      <c r="AI114" s="85" t="s">
        <v>496</v>
      </c>
      <c r="AJ114" s="79" t="b">
        <v>0</v>
      </c>
      <c r="AK114" s="79">
        <v>0</v>
      </c>
      <c r="AL114" s="85" t="s">
        <v>496</v>
      </c>
      <c r="AM114" s="79" t="s">
        <v>510</v>
      </c>
      <c r="AN114" s="79" t="b">
        <v>0</v>
      </c>
      <c r="AO114" s="85" t="s">
        <v>481</v>
      </c>
      <c r="AP114" s="79" t="s">
        <v>176</v>
      </c>
      <c r="AQ114" s="79">
        <v>0</v>
      </c>
      <c r="AR114" s="79">
        <v>0</v>
      </c>
      <c r="AS114" s="79"/>
      <c r="AT114" s="79"/>
      <c r="AU114" s="79"/>
      <c r="AV114" s="79"/>
      <c r="AW114" s="79"/>
      <c r="AX114" s="79"/>
      <c r="AY114" s="79"/>
      <c r="AZ114" s="79"/>
      <c r="BA114">
        <v>13</v>
      </c>
      <c r="BB114" s="78" t="str">
        <f>REPLACE(INDEX(GroupVertices[Group],MATCH(Edges[[#This Row],[Vertex 1]],GroupVertices[Vertex],0)),1,1,"")</f>
        <v>2</v>
      </c>
      <c r="BC114" s="78" t="str">
        <f>REPLACE(INDEX(GroupVertices[Group],MATCH(Edges[[#This Row],[Vertex 2]],GroupVertices[Vertex],0)),1,1,"")</f>
        <v>2</v>
      </c>
      <c r="BD114" s="48">
        <v>2</v>
      </c>
      <c r="BE114" s="49">
        <v>4.761904761904762</v>
      </c>
      <c r="BF114" s="48">
        <v>0</v>
      </c>
      <c r="BG114" s="49">
        <v>0</v>
      </c>
      <c r="BH114" s="48">
        <v>0</v>
      </c>
      <c r="BI114" s="49">
        <v>0</v>
      </c>
      <c r="BJ114" s="48">
        <v>40</v>
      </c>
      <c r="BK114" s="49">
        <v>95.23809523809524</v>
      </c>
      <c r="BL114" s="48">
        <v>42</v>
      </c>
    </row>
    <row r="115" spans="1:64" ht="15">
      <c r="A115" s="64" t="s">
        <v>239</v>
      </c>
      <c r="B115" s="64" t="s">
        <v>239</v>
      </c>
      <c r="C115" s="65" t="s">
        <v>1448</v>
      </c>
      <c r="D115" s="66">
        <v>10</v>
      </c>
      <c r="E115" s="67" t="s">
        <v>136</v>
      </c>
      <c r="F115" s="68">
        <v>12</v>
      </c>
      <c r="G115" s="65"/>
      <c r="H115" s="69"/>
      <c r="I115" s="70"/>
      <c r="J115" s="70"/>
      <c r="K115" s="34" t="s">
        <v>65</v>
      </c>
      <c r="L115" s="77">
        <v>115</v>
      </c>
      <c r="M115" s="77"/>
      <c r="N115" s="72"/>
      <c r="O115" s="79" t="s">
        <v>176</v>
      </c>
      <c r="P115" s="81">
        <v>43465.55231481481</v>
      </c>
      <c r="Q115" s="79" t="s">
        <v>303</v>
      </c>
      <c r="R115" s="79" t="s">
        <v>319</v>
      </c>
      <c r="S115" s="79" t="s">
        <v>327</v>
      </c>
      <c r="T115" s="79" t="s">
        <v>331</v>
      </c>
      <c r="U115" s="83" t="s">
        <v>353</v>
      </c>
      <c r="V115" s="83" t="s">
        <v>353</v>
      </c>
      <c r="W115" s="81">
        <v>43465.55231481481</v>
      </c>
      <c r="X115" s="83" t="s">
        <v>426</v>
      </c>
      <c r="Y115" s="79"/>
      <c r="Z115" s="79"/>
      <c r="AA115" s="85" t="s">
        <v>482</v>
      </c>
      <c r="AB115" s="79"/>
      <c r="AC115" s="79" t="b">
        <v>0</v>
      </c>
      <c r="AD115" s="79">
        <v>3</v>
      </c>
      <c r="AE115" s="85" t="s">
        <v>496</v>
      </c>
      <c r="AF115" s="79" t="b">
        <v>0</v>
      </c>
      <c r="AG115" s="79" t="s">
        <v>502</v>
      </c>
      <c r="AH115" s="79"/>
      <c r="AI115" s="85" t="s">
        <v>496</v>
      </c>
      <c r="AJ115" s="79" t="b">
        <v>0</v>
      </c>
      <c r="AK115" s="79">
        <v>0</v>
      </c>
      <c r="AL115" s="85" t="s">
        <v>496</v>
      </c>
      <c r="AM115" s="79" t="s">
        <v>510</v>
      </c>
      <c r="AN115" s="79" t="b">
        <v>0</v>
      </c>
      <c r="AO115" s="85" t="s">
        <v>482</v>
      </c>
      <c r="AP115" s="79" t="s">
        <v>176</v>
      </c>
      <c r="AQ115" s="79">
        <v>0</v>
      </c>
      <c r="AR115" s="79">
        <v>0</v>
      </c>
      <c r="AS115" s="79"/>
      <c r="AT115" s="79"/>
      <c r="AU115" s="79"/>
      <c r="AV115" s="79"/>
      <c r="AW115" s="79"/>
      <c r="AX115" s="79"/>
      <c r="AY115" s="79"/>
      <c r="AZ115" s="79"/>
      <c r="BA115">
        <v>13</v>
      </c>
      <c r="BB115" s="78" t="str">
        <f>REPLACE(INDEX(GroupVertices[Group],MATCH(Edges[[#This Row],[Vertex 1]],GroupVertices[Vertex],0)),1,1,"")</f>
        <v>2</v>
      </c>
      <c r="BC115" s="78" t="str">
        <f>REPLACE(INDEX(GroupVertices[Group],MATCH(Edges[[#This Row],[Vertex 2]],GroupVertices[Vertex],0)),1,1,"")</f>
        <v>2</v>
      </c>
      <c r="BD115" s="48">
        <v>1</v>
      </c>
      <c r="BE115" s="49">
        <v>3.225806451612903</v>
      </c>
      <c r="BF115" s="48">
        <v>0</v>
      </c>
      <c r="BG115" s="49">
        <v>0</v>
      </c>
      <c r="BH115" s="48">
        <v>0</v>
      </c>
      <c r="BI115" s="49">
        <v>0</v>
      </c>
      <c r="BJ115" s="48">
        <v>30</v>
      </c>
      <c r="BK115" s="49">
        <v>96.7741935483871</v>
      </c>
      <c r="BL115" s="48">
        <v>31</v>
      </c>
    </row>
    <row r="116" spans="1:64" ht="15">
      <c r="A116" s="64" t="s">
        <v>239</v>
      </c>
      <c r="B116" s="64" t="s">
        <v>239</v>
      </c>
      <c r="C116" s="65" t="s">
        <v>1448</v>
      </c>
      <c r="D116" s="66">
        <v>10</v>
      </c>
      <c r="E116" s="67" t="s">
        <v>136</v>
      </c>
      <c r="F116" s="68">
        <v>12</v>
      </c>
      <c r="G116" s="65"/>
      <c r="H116" s="69"/>
      <c r="I116" s="70"/>
      <c r="J116" s="70"/>
      <c r="K116" s="34" t="s">
        <v>65</v>
      </c>
      <c r="L116" s="77">
        <v>116</v>
      </c>
      <c r="M116" s="77"/>
      <c r="N116" s="72"/>
      <c r="O116" s="79" t="s">
        <v>176</v>
      </c>
      <c r="P116" s="81">
        <v>43466.80231481481</v>
      </c>
      <c r="Q116" s="79" t="s">
        <v>304</v>
      </c>
      <c r="R116" s="79" t="s">
        <v>320</v>
      </c>
      <c r="S116" s="79" t="s">
        <v>327</v>
      </c>
      <c r="T116" s="79" t="s">
        <v>331</v>
      </c>
      <c r="U116" s="83" t="s">
        <v>354</v>
      </c>
      <c r="V116" s="83" t="s">
        <v>354</v>
      </c>
      <c r="W116" s="81">
        <v>43466.80231481481</v>
      </c>
      <c r="X116" s="83" t="s">
        <v>427</v>
      </c>
      <c r="Y116" s="79"/>
      <c r="Z116" s="79"/>
      <c r="AA116" s="85" t="s">
        <v>483</v>
      </c>
      <c r="AB116" s="79"/>
      <c r="AC116" s="79" t="b">
        <v>0</v>
      </c>
      <c r="AD116" s="79">
        <v>0</v>
      </c>
      <c r="AE116" s="85" t="s">
        <v>496</v>
      </c>
      <c r="AF116" s="79" t="b">
        <v>0</v>
      </c>
      <c r="AG116" s="79" t="s">
        <v>502</v>
      </c>
      <c r="AH116" s="79"/>
      <c r="AI116" s="85" t="s">
        <v>496</v>
      </c>
      <c r="AJ116" s="79" t="b">
        <v>0</v>
      </c>
      <c r="AK116" s="79">
        <v>0</v>
      </c>
      <c r="AL116" s="85" t="s">
        <v>496</v>
      </c>
      <c r="AM116" s="79" t="s">
        <v>510</v>
      </c>
      <c r="AN116" s="79" t="b">
        <v>0</v>
      </c>
      <c r="AO116" s="85" t="s">
        <v>483</v>
      </c>
      <c r="AP116" s="79" t="s">
        <v>176</v>
      </c>
      <c r="AQ116" s="79">
        <v>0</v>
      </c>
      <c r="AR116" s="79">
        <v>0</v>
      </c>
      <c r="AS116" s="79"/>
      <c r="AT116" s="79"/>
      <c r="AU116" s="79"/>
      <c r="AV116" s="79"/>
      <c r="AW116" s="79"/>
      <c r="AX116" s="79"/>
      <c r="AY116" s="79"/>
      <c r="AZ116" s="79"/>
      <c r="BA116">
        <v>13</v>
      </c>
      <c r="BB116" s="78" t="str">
        <f>REPLACE(INDEX(GroupVertices[Group],MATCH(Edges[[#This Row],[Vertex 1]],GroupVertices[Vertex],0)),1,1,"")</f>
        <v>2</v>
      </c>
      <c r="BC116" s="78" t="str">
        <f>REPLACE(INDEX(GroupVertices[Group],MATCH(Edges[[#This Row],[Vertex 2]],GroupVertices[Vertex],0)),1,1,"")</f>
        <v>2</v>
      </c>
      <c r="BD116" s="48">
        <v>2</v>
      </c>
      <c r="BE116" s="49">
        <v>4.761904761904762</v>
      </c>
      <c r="BF116" s="48">
        <v>0</v>
      </c>
      <c r="BG116" s="49">
        <v>0</v>
      </c>
      <c r="BH116" s="48">
        <v>0</v>
      </c>
      <c r="BI116" s="49">
        <v>0</v>
      </c>
      <c r="BJ116" s="48">
        <v>40</v>
      </c>
      <c r="BK116" s="49">
        <v>95.23809523809524</v>
      </c>
      <c r="BL116" s="48">
        <v>42</v>
      </c>
    </row>
    <row r="117" spans="1:64" ht="15">
      <c r="A117" s="64" t="s">
        <v>239</v>
      </c>
      <c r="B117" s="64" t="s">
        <v>239</v>
      </c>
      <c r="C117" s="65" t="s">
        <v>1448</v>
      </c>
      <c r="D117" s="66">
        <v>10</v>
      </c>
      <c r="E117" s="67" t="s">
        <v>136</v>
      </c>
      <c r="F117" s="68">
        <v>12</v>
      </c>
      <c r="G117" s="65"/>
      <c r="H117" s="69"/>
      <c r="I117" s="70"/>
      <c r="J117" s="70"/>
      <c r="K117" s="34" t="s">
        <v>65</v>
      </c>
      <c r="L117" s="77">
        <v>117</v>
      </c>
      <c r="M117" s="77"/>
      <c r="N117" s="72"/>
      <c r="O117" s="79" t="s">
        <v>176</v>
      </c>
      <c r="P117" s="81">
        <v>43468.552407407406</v>
      </c>
      <c r="Q117" s="79" t="s">
        <v>305</v>
      </c>
      <c r="R117" s="79" t="s">
        <v>319</v>
      </c>
      <c r="S117" s="79" t="s">
        <v>327</v>
      </c>
      <c r="T117" s="79" t="s">
        <v>331</v>
      </c>
      <c r="U117" s="83" t="s">
        <v>355</v>
      </c>
      <c r="V117" s="83" t="s">
        <v>355</v>
      </c>
      <c r="W117" s="81">
        <v>43468.552407407406</v>
      </c>
      <c r="X117" s="83" t="s">
        <v>428</v>
      </c>
      <c r="Y117" s="79"/>
      <c r="Z117" s="79"/>
      <c r="AA117" s="85" t="s">
        <v>484</v>
      </c>
      <c r="AB117" s="79"/>
      <c r="AC117" s="79" t="b">
        <v>0</v>
      </c>
      <c r="AD117" s="79">
        <v>9</v>
      </c>
      <c r="AE117" s="85" t="s">
        <v>496</v>
      </c>
      <c r="AF117" s="79" t="b">
        <v>0</v>
      </c>
      <c r="AG117" s="79" t="s">
        <v>502</v>
      </c>
      <c r="AH117" s="79"/>
      <c r="AI117" s="85" t="s">
        <v>496</v>
      </c>
      <c r="AJ117" s="79" t="b">
        <v>0</v>
      </c>
      <c r="AK117" s="79">
        <v>0</v>
      </c>
      <c r="AL117" s="85" t="s">
        <v>496</v>
      </c>
      <c r="AM117" s="79" t="s">
        <v>510</v>
      </c>
      <c r="AN117" s="79" t="b">
        <v>0</v>
      </c>
      <c r="AO117" s="85" t="s">
        <v>484</v>
      </c>
      <c r="AP117" s="79" t="s">
        <v>176</v>
      </c>
      <c r="AQ117" s="79">
        <v>0</v>
      </c>
      <c r="AR117" s="79">
        <v>0</v>
      </c>
      <c r="AS117" s="79"/>
      <c r="AT117" s="79"/>
      <c r="AU117" s="79"/>
      <c r="AV117" s="79"/>
      <c r="AW117" s="79"/>
      <c r="AX117" s="79"/>
      <c r="AY117" s="79"/>
      <c r="AZ117" s="79"/>
      <c r="BA117">
        <v>13</v>
      </c>
      <c r="BB117" s="78" t="str">
        <f>REPLACE(INDEX(GroupVertices[Group],MATCH(Edges[[#This Row],[Vertex 1]],GroupVertices[Vertex],0)),1,1,"")</f>
        <v>2</v>
      </c>
      <c r="BC117" s="78" t="str">
        <f>REPLACE(INDEX(GroupVertices[Group],MATCH(Edges[[#This Row],[Vertex 2]],GroupVertices[Vertex],0)),1,1,"")</f>
        <v>2</v>
      </c>
      <c r="BD117" s="48">
        <v>1</v>
      </c>
      <c r="BE117" s="49">
        <v>3.225806451612903</v>
      </c>
      <c r="BF117" s="48">
        <v>0</v>
      </c>
      <c r="BG117" s="49">
        <v>0</v>
      </c>
      <c r="BH117" s="48">
        <v>0</v>
      </c>
      <c r="BI117" s="49">
        <v>0</v>
      </c>
      <c r="BJ117" s="48">
        <v>30</v>
      </c>
      <c r="BK117" s="49">
        <v>96.7741935483871</v>
      </c>
      <c r="BL117" s="48">
        <v>31</v>
      </c>
    </row>
    <row r="118" spans="1:64" ht="15">
      <c r="A118" s="64" t="s">
        <v>239</v>
      </c>
      <c r="B118" s="64" t="s">
        <v>239</v>
      </c>
      <c r="C118" s="65" t="s">
        <v>1448</v>
      </c>
      <c r="D118" s="66">
        <v>10</v>
      </c>
      <c r="E118" s="67" t="s">
        <v>136</v>
      </c>
      <c r="F118" s="68">
        <v>12</v>
      </c>
      <c r="G118" s="65"/>
      <c r="H118" s="69"/>
      <c r="I118" s="70"/>
      <c r="J118" s="70"/>
      <c r="K118" s="34" t="s">
        <v>65</v>
      </c>
      <c r="L118" s="77">
        <v>118</v>
      </c>
      <c r="M118" s="77"/>
      <c r="N118" s="72"/>
      <c r="O118" s="79" t="s">
        <v>176</v>
      </c>
      <c r="P118" s="81">
        <v>43468.802395833336</v>
      </c>
      <c r="Q118" s="79" t="s">
        <v>306</v>
      </c>
      <c r="R118" s="79" t="s">
        <v>320</v>
      </c>
      <c r="S118" s="79" t="s">
        <v>327</v>
      </c>
      <c r="T118" s="79" t="s">
        <v>331</v>
      </c>
      <c r="U118" s="83" t="s">
        <v>356</v>
      </c>
      <c r="V118" s="83" t="s">
        <v>356</v>
      </c>
      <c r="W118" s="81">
        <v>43468.802395833336</v>
      </c>
      <c r="X118" s="83" t="s">
        <v>429</v>
      </c>
      <c r="Y118" s="79"/>
      <c r="Z118" s="79"/>
      <c r="AA118" s="85" t="s">
        <v>485</v>
      </c>
      <c r="AB118" s="79"/>
      <c r="AC118" s="79" t="b">
        <v>0</v>
      </c>
      <c r="AD118" s="79">
        <v>3</v>
      </c>
      <c r="AE118" s="85" t="s">
        <v>496</v>
      </c>
      <c r="AF118" s="79" t="b">
        <v>0</v>
      </c>
      <c r="AG118" s="79" t="s">
        <v>502</v>
      </c>
      <c r="AH118" s="79"/>
      <c r="AI118" s="85" t="s">
        <v>496</v>
      </c>
      <c r="AJ118" s="79" t="b">
        <v>0</v>
      </c>
      <c r="AK118" s="79">
        <v>0</v>
      </c>
      <c r="AL118" s="85" t="s">
        <v>496</v>
      </c>
      <c r="AM118" s="79" t="s">
        <v>510</v>
      </c>
      <c r="AN118" s="79" t="b">
        <v>0</v>
      </c>
      <c r="AO118" s="85" t="s">
        <v>485</v>
      </c>
      <c r="AP118" s="79" t="s">
        <v>176</v>
      </c>
      <c r="AQ118" s="79">
        <v>0</v>
      </c>
      <c r="AR118" s="79">
        <v>0</v>
      </c>
      <c r="AS118" s="79"/>
      <c r="AT118" s="79"/>
      <c r="AU118" s="79"/>
      <c r="AV118" s="79"/>
      <c r="AW118" s="79"/>
      <c r="AX118" s="79"/>
      <c r="AY118" s="79"/>
      <c r="AZ118" s="79"/>
      <c r="BA118">
        <v>13</v>
      </c>
      <c r="BB118" s="78" t="str">
        <f>REPLACE(INDEX(GroupVertices[Group],MATCH(Edges[[#This Row],[Vertex 1]],GroupVertices[Vertex],0)),1,1,"")</f>
        <v>2</v>
      </c>
      <c r="BC118" s="78" t="str">
        <f>REPLACE(INDEX(GroupVertices[Group],MATCH(Edges[[#This Row],[Vertex 2]],GroupVertices[Vertex],0)),1,1,"")</f>
        <v>2</v>
      </c>
      <c r="BD118" s="48">
        <v>2</v>
      </c>
      <c r="BE118" s="49">
        <v>4.761904761904762</v>
      </c>
      <c r="BF118" s="48">
        <v>0</v>
      </c>
      <c r="BG118" s="49">
        <v>0</v>
      </c>
      <c r="BH118" s="48">
        <v>0</v>
      </c>
      <c r="BI118" s="49">
        <v>0</v>
      </c>
      <c r="BJ118" s="48">
        <v>40</v>
      </c>
      <c r="BK118" s="49">
        <v>95.23809523809524</v>
      </c>
      <c r="BL118" s="48">
        <v>42</v>
      </c>
    </row>
    <row r="119" spans="1:64" ht="15">
      <c r="A119" s="64" t="s">
        <v>240</v>
      </c>
      <c r="B119" s="64" t="s">
        <v>242</v>
      </c>
      <c r="C119" s="65" t="s">
        <v>1446</v>
      </c>
      <c r="D119" s="66">
        <v>3</v>
      </c>
      <c r="E119" s="67" t="s">
        <v>132</v>
      </c>
      <c r="F119" s="68">
        <v>35</v>
      </c>
      <c r="G119" s="65"/>
      <c r="H119" s="69"/>
      <c r="I119" s="70"/>
      <c r="J119" s="70"/>
      <c r="K119" s="34" t="s">
        <v>65</v>
      </c>
      <c r="L119" s="77">
        <v>119</v>
      </c>
      <c r="M119" s="77"/>
      <c r="N119" s="72"/>
      <c r="O119" s="79" t="s">
        <v>271</v>
      </c>
      <c r="P119" s="81">
        <v>43468.88003472222</v>
      </c>
      <c r="Q119" s="79" t="s">
        <v>307</v>
      </c>
      <c r="R119" s="79"/>
      <c r="S119" s="79"/>
      <c r="T119" s="79"/>
      <c r="U119" s="83" t="s">
        <v>357</v>
      </c>
      <c r="V119" s="83" t="s">
        <v>357</v>
      </c>
      <c r="W119" s="81">
        <v>43468.88003472222</v>
      </c>
      <c r="X119" s="83" t="s">
        <v>430</v>
      </c>
      <c r="Y119" s="79"/>
      <c r="Z119" s="79"/>
      <c r="AA119" s="85" t="s">
        <v>486</v>
      </c>
      <c r="AB119" s="79"/>
      <c r="AC119" s="79" t="b">
        <v>0</v>
      </c>
      <c r="AD119" s="79">
        <v>0</v>
      </c>
      <c r="AE119" s="85" t="s">
        <v>496</v>
      </c>
      <c r="AF119" s="79" t="b">
        <v>0</v>
      </c>
      <c r="AG119" s="79" t="s">
        <v>502</v>
      </c>
      <c r="AH119" s="79"/>
      <c r="AI119" s="85" t="s">
        <v>496</v>
      </c>
      <c r="AJ119" s="79" t="b">
        <v>0</v>
      </c>
      <c r="AK119" s="79">
        <v>8</v>
      </c>
      <c r="AL119" s="85" t="s">
        <v>489</v>
      </c>
      <c r="AM119" s="79" t="s">
        <v>504</v>
      </c>
      <c r="AN119" s="79" t="b">
        <v>0</v>
      </c>
      <c r="AO119" s="85" t="s">
        <v>489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2</v>
      </c>
      <c r="BE119" s="49">
        <v>15.384615384615385</v>
      </c>
      <c r="BF119" s="48">
        <v>1</v>
      </c>
      <c r="BG119" s="49">
        <v>7.6923076923076925</v>
      </c>
      <c r="BH119" s="48">
        <v>0</v>
      </c>
      <c r="BI119" s="49">
        <v>0</v>
      </c>
      <c r="BJ119" s="48">
        <v>10</v>
      </c>
      <c r="BK119" s="49">
        <v>76.92307692307692</v>
      </c>
      <c r="BL119" s="48">
        <v>13</v>
      </c>
    </row>
    <row r="120" spans="1:64" ht="15">
      <c r="A120" s="64" t="s">
        <v>241</v>
      </c>
      <c r="B120" s="64" t="s">
        <v>242</v>
      </c>
      <c r="C120" s="65" t="s">
        <v>1446</v>
      </c>
      <c r="D120" s="66">
        <v>3</v>
      </c>
      <c r="E120" s="67" t="s">
        <v>132</v>
      </c>
      <c r="F120" s="68">
        <v>35</v>
      </c>
      <c r="G120" s="65"/>
      <c r="H120" s="69"/>
      <c r="I120" s="70"/>
      <c r="J120" s="70"/>
      <c r="K120" s="34" t="s">
        <v>65</v>
      </c>
      <c r="L120" s="77">
        <v>120</v>
      </c>
      <c r="M120" s="77"/>
      <c r="N120" s="72"/>
      <c r="O120" s="79" t="s">
        <v>271</v>
      </c>
      <c r="P120" s="81">
        <v>43468.93678240741</v>
      </c>
      <c r="Q120" s="79" t="s">
        <v>307</v>
      </c>
      <c r="R120" s="79"/>
      <c r="S120" s="79"/>
      <c r="T120" s="79"/>
      <c r="U120" s="83" t="s">
        <v>357</v>
      </c>
      <c r="V120" s="83" t="s">
        <v>357</v>
      </c>
      <c r="W120" s="81">
        <v>43468.93678240741</v>
      </c>
      <c r="X120" s="83" t="s">
        <v>431</v>
      </c>
      <c r="Y120" s="79"/>
      <c r="Z120" s="79"/>
      <c r="AA120" s="85" t="s">
        <v>487</v>
      </c>
      <c r="AB120" s="79"/>
      <c r="AC120" s="79" t="b">
        <v>0</v>
      </c>
      <c r="AD120" s="79">
        <v>0</v>
      </c>
      <c r="AE120" s="85" t="s">
        <v>496</v>
      </c>
      <c r="AF120" s="79" t="b">
        <v>0</v>
      </c>
      <c r="AG120" s="79" t="s">
        <v>502</v>
      </c>
      <c r="AH120" s="79"/>
      <c r="AI120" s="85" t="s">
        <v>496</v>
      </c>
      <c r="AJ120" s="79" t="b">
        <v>0</v>
      </c>
      <c r="AK120" s="79">
        <v>8</v>
      </c>
      <c r="AL120" s="85" t="s">
        <v>489</v>
      </c>
      <c r="AM120" s="79" t="s">
        <v>504</v>
      </c>
      <c r="AN120" s="79" t="b">
        <v>0</v>
      </c>
      <c r="AO120" s="85" t="s">
        <v>489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2</v>
      </c>
      <c r="BE120" s="49">
        <v>15.384615384615385</v>
      </c>
      <c r="BF120" s="48">
        <v>1</v>
      </c>
      <c r="BG120" s="49">
        <v>7.6923076923076925</v>
      </c>
      <c r="BH120" s="48">
        <v>0</v>
      </c>
      <c r="BI120" s="49">
        <v>0</v>
      </c>
      <c r="BJ120" s="48">
        <v>10</v>
      </c>
      <c r="BK120" s="49">
        <v>76.92307692307692</v>
      </c>
      <c r="BL120" s="48">
        <v>13</v>
      </c>
    </row>
    <row r="121" spans="1:64" ht="15">
      <c r="A121" s="64" t="s">
        <v>242</v>
      </c>
      <c r="B121" s="64" t="s">
        <v>242</v>
      </c>
      <c r="C121" s="65" t="s">
        <v>1447</v>
      </c>
      <c r="D121" s="66">
        <v>4.75</v>
      </c>
      <c r="E121" s="67" t="s">
        <v>136</v>
      </c>
      <c r="F121" s="68">
        <v>29.25</v>
      </c>
      <c r="G121" s="65"/>
      <c r="H121" s="69"/>
      <c r="I121" s="70"/>
      <c r="J121" s="70"/>
      <c r="K121" s="34" t="s">
        <v>65</v>
      </c>
      <c r="L121" s="77">
        <v>121</v>
      </c>
      <c r="M121" s="77"/>
      <c r="N121" s="72"/>
      <c r="O121" s="79" t="s">
        <v>176</v>
      </c>
      <c r="P121" s="81">
        <v>43454.87584490741</v>
      </c>
      <c r="Q121" s="79" t="s">
        <v>308</v>
      </c>
      <c r="R121" s="79"/>
      <c r="S121" s="79"/>
      <c r="T121" s="79" t="s">
        <v>252</v>
      </c>
      <c r="U121" s="83" t="s">
        <v>358</v>
      </c>
      <c r="V121" s="83" t="s">
        <v>358</v>
      </c>
      <c r="W121" s="81">
        <v>43454.87584490741</v>
      </c>
      <c r="X121" s="83" t="s">
        <v>432</v>
      </c>
      <c r="Y121" s="79"/>
      <c r="Z121" s="79"/>
      <c r="AA121" s="85" t="s">
        <v>488</v>
      </c>
      <c r="AB121" s="79"/>
      <c r="AC121" s="79" t="b">
        <v>0</v>
      </c>
      <c r="AD121" s="79">
        <v>72</v>
      </c>
      <c r="AE121" s="85" t="s">
        <v>496</v>
      </c>
      <c r="AF121" s="79" t="b">
        <v>0</v>
      </c>
      <c r="AG121" s="79" t="s">
        <v>502</v>
      </c>
      <c r="AH121" s="79"/>
      <c r="AI121" s="85" t="s">
        <v>496</v>
      </c>
      <c r="AJ121" s="79" t="b">
        <v>0</v>
      </c>
      <c r="AK121" s="79">
        <v>3</v>
      </c>
      <c r="AL121" s="85" t="s">
        <v>496</v>
      </c>
      <c r="AM121" s="79" t="s">
        <v>510</v>
      </c>
      <c r="AN121" s="79" t="b">
        <v>0</v>
      </c>
      <c r="AO121" s="85" t="s">
        <v>488</v>
      </c>
      <c r="AP121" s="79" t="s">
        <v>511</v>
      </c>
      <c r="AQ121" s="79">
        <v>0</v>
      </c>
      <c r="AR121" s="79">
        <v>0</v>
      </c>
      <c r="AS121" s="79"/>
      <c r="AT121" s="79"/>
      <c r="AU121" s="79"/>
      <c r="AV121" s="79"/>
      <c r="AW121" s="79"/>
      <c r="AX121" s="79"/>
      <c r="AY121" s="79"/>
      <c r="AZ121" s="79"/>
      <c r="BA121">
        <v>2</v>
      </c>
      <c r="BB121" s="78" t="str">
        <f>REPLACE(INDEX(GroupVertices[Group],MATCH(Edges[[#This Row],[Vertex 1]],GroupVertices[Vertex],0)),1,1,"")</f>
        <v>5</v>
      </c>
      <c r="BC121" s="78" t="str">
        <f>REPLACE(INDEX(GroupVertices[Group],MATCH(Edges[[#This Row],[Vertex 2]],GroupVertices[Vertex],0)),1,1,"")</f>
        <v>5</v>
      </c>
      <c r="BD121" s="48">
        <v>1</v>
      </c>
      <c r="BE121" s="49">
        <v>3.3333333333333335</v>
      </c>
      <c r="BF121" s="48">
        <v>0</v>
      </c>
      <c r="BG121" s="49">
        <v>0</v>
      </c>
      <c r="BH121" s="48">
        <v>0</v>
      </c>
      <c r="BI121" s="49">
        <v>0</v>
      </c>
      <c r="BJ121" s="48">
        <v>29</v>
      </c>
      <c r="BK121" s="49">
        <v>96.66666666666667</v>
      </c>
      <c r="BL121" s="48">
        <v>30</v>
      </c>
    </row>
    <row r="122" spans="1:64" ht="15">
      <c r="A122" s="64" t="s">
        <v>242</v>
      </c>
      <c r="B122" s="64" t="s">
        <v>242</v>
      </c>
      <c r="C122" s="65" t="s">
        <v>1447</v>
      </c>
      <c r="D122" s="66">
        <v>4.75</v>
      </c>
      <c r="E122" s="67" t="s">
        <v>136</v>
      </c>
      <c r="F122" s="68">
        <v>29.25</v>
      </c>
      <c r="G122" s="65"/>
      <c r="H122" s="69"/>
      <c r="I122" s="70"/>
      <c r="J122" s="70"/>
      <c r="K122" s="34" t="s">
        <v>65</v>
      </c>
      <c r="L122" s="77">
        <v>122</v>
      </c>
      <c r="M122" s="77"/>
      <c r="N122" s="72"/>
      <c r="O122" s="79" t="s">
        <v>176</v>
      </c>
      <c r="P122" s="81">
        <v>43468.875925925924</v>
      </c>
      <c r="Q122" s="79" t="s">
        <v>309</v>
      </c>
      <c r="R122" s="79"/>
      <c r="S122" s="79"/>
      <c r="T122" s="79"/>
      <c r="U122" s="83" t="s">
        <v>357</v>
      </c>
      <c r="V122" s="83" t="s">
        <v>357</v>
      </c>
      <c r="W122" s="81">
        <v>43468.875925925924</v>
      </c>
      <c r="X122" s="83" t="s">
        <v>433</v>
      </c>
      <c r="Y122" s="79"/>
      <c r="Z122" s="79"/>
      <c r="AA122" s="85" t="s">
        <v>489</v>
      </c>
      <c r="AB122" s="79"/>
      <c r="AC122" s="79" t="b">
        <v>0</v>
      </c>
      <c r="AD122" s="79">
        <v>76</v>
      </c>
      <c r="AE122" s="85" t="s">
        <v>496</v>
      </c>
      <c r="AF122" s="79" t="b">
        <v>0</v>
      </c>
      <c r="AG122" s="79" t="s">
        <v>502</v>
      </c>
      <c r="AH122" s="79"/>
      <c r="AI122" s="85" t="s">
        <v>496</v>
      </c>
      <c r="AJ122" s="79" t="b">
        <v>0</v>
      </c>
      <c r="AK122" s="79">
        <v>8</v>
      </c>
      <c r="AL122" s="85" t="s">
        <v>496</v>
      </c>
      <c r="AM122" s="79" t="s">
        <v>510</v>
      </c>
      <c r="AN122" s="79" t="b">
        <v>0</v>
      </c>
      <c r="AO122" s="85" t="s">
        <v>489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5</v>
      </c>
      <c r="BC122" s="78" t="str">
        <f>REPLACE(INDEX(GroupVertices[Group],MATCH(Edges[[#This Row],[Vertex 2]],GroupVertices[Vertex],0)),1,1,"")</f>
        <v>5</v>
      </c>
      <c r="BD122" s="48">
        <v>2</v>
      </c>
      <c r="BE122" s="49">
        <v>18.181818181818183</v>
      </c>
      <c r="BF122" s="48">
        <v>1</v>
      </c>
      <c r="BG122" s="49">
        <v>9.090909090909092</v>
      </c>
      <c r="BH122" s="48">
        <v>0</v>
      </c>
      <c r="BI122" s="49">
        <v>0</v>
      </c>
      <c r="BJ122" s="48">
        <v>8</v>
      </c>
      <c r="BK122" s="49">
        <v>72.72727272727273</v>
      </c>
      <c r="BL122" s="48">
        <v>11</v>
      </c>
    </row>
    <row r="123" spans="1:64" ht="15">
      <c r="A123" s="64" t="s">
        <v>243</v>
      </c>
      <c r="B123" s="64" t="s">
        <v>242</v>
      </c>
      <c r="C123" s="65" t="s">
        <v>1447</v>
      </c>
      <c r="D123" s="66">
        <v>4.75</v>
      </c>
      <c r="E123" s="67" t="s">
        <v>136</v>
      </c>
      <c r="F123" s="68">
        <v>29.25</v>
      </c>
      <c r="G123" s="65"/>
      <c r="H123" s="69"/>
      <c r="I123" s="70"/>
      <c r="J123" s="70"/>
      <c r="K123" s="34" t="s">
        <v>65</v>
      </c>
      <c r="L123" s="77">
        <v>123</v>
      </c>
      <c r="M123" s="77"/>
      <c r="N123" s="72"/>
      <c r="O123" s="79" t="s">
        <v>271</v>
      </c>
      <c r="P123" s="81">
        <v>43455.46729166667</v>
      </c>
      <c r="Q123" s="79" t="s">
        <v>310</v>
      </c>
      <c r="R123" s="79"/>
      <c r="S123" s="79"/>
      <c r="T123" s="79"/>
      <c r="U123" s="79"/>
      <c r="V123" s="83" t="s">
        <v>379</v>
      </c>
      <c r="W123" s="81">
        <v>43455.46729166667</v>
      </c>
      <c r="X123" s="83" t="s">
        <v>434</v>
      </c>
      <c r="Y123" s="79"/>
      <c r="Z123" s="79"/>
      <c r="AA123" s="85" t="s">
        <v>490</v>
      </c>
      <c r="AB123" s="79"/>
      <c r="AC123" s="79" t="b">
        <v>0</v>
      </c>
      <c r="AD123" s="79">
        <v>0</v>
      </c>
      <c r="AE123" s="85" t="s">
        <v>496</v>
      </c>
      <c r="AF123" s="79" t="b">
        <v>0</v>
      </c>
      <c r="AG123" s="79" t="s">
        <v>502</v>
      </c>
      <c r="AH123" s="79"/>
      <c r="AI123" s="85" t="s">
        <v>496</v>
      </c>
      <c r="AJ123" s="79" t="b">
        <v>0</v>
      </c>
      <c r="AK123" s="79">
        <v>3</v>
      </c>
      <c r="AL123" s="85" t="s">
        <v>488</v>
      </c>
      <c r="AM123" s="79" t="s">
        <v>504</v>
      </c>
      <c r="AN123" s="79" t="b">
        <v>0</v>
      </c>
      <c r="AO123" s="85" t="s">
        <v>488</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5</v>
      </c>
      <c r="BC123" s="78" t="str">
        <f>REPLACE(INDEX(GroupVertices[Group],MATCH(Edges[[#This Row],[Vertex 2]],GroupVertices[Vertex],0)),1,1,"")</f>
        <v>5</v>
      </c>
      <c r="BD123" s="48">
        <v>1</v>
      </c>
      <c r="BE123" s="49">
        <v>3.7037037037037037</v>
      </c>
      <c r="BF123" s="48">
        <v>0</v>
      </c>
      <c r="BG123" s="49">
        <v>0</v>
      </c>
      <c r="BH123" s="48">
        <v>0</v>
      </c>
      <c r="BI123" s="49">
        <v>0</v>
      </c>
      <c r="BJ123" s="48">
        <v>26</v>
      </c>
      <c r="BK123" s="49">
        <v>96.29629629629629</v>
      </c>
      <c r="BL123" s="48">
        <v>27</v>
      </c>
    </row>
    <row r="124" spans="1:64" ht="15">
      <c r="A124" s="64" t="s">
        <v>243</v>
      </c>
      <c r="B124" s="64" t="s">
        <v>242</v>
      </c>
      <c r="C124" s="65" t="s">
        <v>1447</v>
      </c>
      <c r="D124" s="66">
        <v>4.75</v>
      </c>
      <c r="E124" s="67" t="s">
        <v>136</v>
      </c>
      <c r="F124" s="68">
        <v>29.25</v>
      </c>
      <c r="G124" s="65"/>
      <c r="H124" s="69"/>
      <c r="I124" s="70"/>
      <c r="J124" s="70"/>
      <c r="K124" s="34" t="s">
        <v>65</v>
      </c>
      <c r="L124" s="77">
        <v>124</v>
      </c>
      <c r="M124" s="77"/>
      <c r="N124" s="72"/>
      <c r="O124" s="79" t="s">
        <v>271</v>
      </c>
      <c r="P124" s="81">
        <v>43469.01974537037</v>
      </c>
      <c r="Q124" s="79" t="s">
        <v>307</v>
      </c>
      <c r="R124" s="79"/>
      <c r="S124" s="79"/>
      <c r="T124" s="79"/>
      <c r="U124" s="83" t="s">
        <v>357</v>
      </c>
      <c r="V124" s="83" t="s">
        <v>357</v>
      </c>
      <c r="W124" s="81">
        <v>43469.01974537037</v>
      </c>
      <c r="X124" s="83" t="s">
        <v>435</v>
      </c>
      <c r="Y124" s="79"/>
      <c r="Z124" s="79"/>
      <c r="AA124" s="85" t="s">
        <v>491</v>
      </c>
      <c r="AB124" s="79"/>
      <c r="AC124" s="79" t="b">
        <v>0</v>
      </c>
      <c r="AD124" s="79">
        <v>0</v>
      </c>
      <c r="AE124" s="85" t="s">
        <v>496</v>
      </c>
      <c r="AF124" s="79" t="b">
        <v>0</v>
      </c>
      <c r="AG124" s="79" t="s">
        <v>502</v>
      </c>
      <c r="AH124" s="79"/>
      <c r="AI124" s="85" t="s">
        <v>496</v>
      </c>
      <c r="AJ124" s="79" t="b">
        <v>0</v>
      </c>
      <c r="AK124" s="79">
        <v>8</v>
      </c>
      <c r="AL124" s="85" t="s">
        <v>489</v>
      </c>
      <c r="AM124" s="79" t="s">
        <v>504</v>
      </c>
      <c r="AN124" s="79" t="b">
        <v>0</v>
      </c>
      <c r="AO124" s="85" t="s">
        <v>489</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5</v>
      </c>
      <c r="BC124" s="78" t="str">
        <f>REPLACE(INDEX(GroupVertices[Group],MATCH(Edges[[#This Row],[Vertex 2]],GroupVertices[Vertex],0)),1,1,"")</f>
        <v>5</v>
      </c>
      <c r="BD124" s="48">
        <v>2</v>
      </c>
      <c r="BE124" s="49">
        <v>15.384615384615385</v>
      </c>
      <c r="BF124" s="48">
        <v>1</v>
      </c>
      <c r="BG124" s="49">
        <v>7.6923076923076925</v>
      </c>
      <c r="BH124" s="48">
        <v>0</v>
      </c>
      <c r="BI124" s="49">
        <v>0</v>
      </c>
      <c r="BJ124" s="48">
        <v>10</v>
      </c>
      <c r="BK124" s="49">
        <v>76.92307692307692</v>
      </c>
      <c r="BL124"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3" r:id="rId1" display="https://nodexlgraphgallery.org/Pages/Graph.aspx?graphID=179315"/>
    <hyperlink ref="R4" r:id="rId2" display="https://iiot-world.com/predictive-maintenance/machinemetrics-announces-11-3-million-series-a-funding-round/"/>
    <hyperlink ref="R5" r:id="rId3" display="https://iiot-world.com/predictive-maintenance/machinemetrics-announces-11-3-million-series-a-funding-round/"/>
    <hyperlink ref="R6" r:id="rId4" display="https://iiot-world.com/predictive-maintenance/machinemetrics-announces-11-3-million-series-a-funding-round/"/>
    <hyperlink ref="R7" r:id="rId5" display="https://iiot-world.com/predictive-maintenance/machinemetrics-announces-11-3-million-series-a-funding-round/"/>
    <hyperlink ref="R8" r:id="rId6" display="https://iiot-world.com/predictive-maintenance/machinemetrics-announces-11-3-million-series-a-funding-round/"/>
    <hyperlink ref="R9" r:id="rId7" display="https://iiot-world.com/predictive-maintenance/machinemetrics-announces-11-3-million-series-a-funding-round/"/>
    <hyperlink ref="R10" r:id="rId8" display="https://iiot-world.com/predictive-maintenance/machinemetrics-announces-11-3-million-series-a-funding-round/"/>
    <hyperlink ref="R11" r:id="rId9" display="https://iiot-world.com/predictive-maintenance/machinemetrics-announces-11-3-million-series-a-funding-round/"/>
    <hyperlink ref="R12" r:id="rId10" display="https://iiot-world.com/predictive-maintenance/machinemetrics-announces-11-3-million-series-a-funding-round/"/>
    <hyperlink ref="R13" r:id="rId11" display="https://iiot-world.com/predictive-maintenance/machinemetrics-announces-11-3-million-series-a-funding-round/"/>
    <hyperlink ref="R14" r:id="rId12" display="http://softclouds.com/blogs/The-Gold-Rush-Predictive-Analytics-in-CRM-blog-26.html?utm_content=81698367&amp;utm_medium=social&amp;utm_source=twitter&amp;hss_channel=tw-328329853"/>
    <hyperlink ref="R15" r:id="rId13" display="http://softclouds.com/blogs/The-Gold-Rush-Predictive-Analytics-in-CRM-blog-26.html?utm_content=81698367&amp;utm_medium=social&amp;utm_source=twitter&amp;hss_channel=tw-328329853"/>
    <hyperlink ref="R16" r:id="rId14" display="http://softclouds.com/blogs/The-Gold-Rush-Predictive-Analytics-in-CRM-blog-26.html?utm_content=81698367&amp;utm_medium=social&amp;utm_source=twitter&amp;hss_channel=tw-328329853"/>
    <hyperlink ref="R17" r:id="rId15" display="http://softclouds.com/blogs/The-Gold-Rush-Predictive-Analytics-in-CRM-blog-26.html?utm_content=81698367&amp;utm_medium=social&amp;utm_source=twitter&amp;hss_channel=tw-328329853"/>
    <hyperlink ref="R18" r:id="rId16" display="http://softclouds.com/blogs/The-Gold-Rush-Predictive-Analytics-in-CRM-blog-26.html?utm_content=81698367&amp;utm_medium=social&amp;utm_source=twitter&amp;hss_channel=tw-328329853"/>
    <hyperlink ref="R19" r:id="rId17" display="http://softclouds.com/blogs/The-Gold-Rush-Predictive-Analytics-in-CRM-blog-26.html?utm_content=81698367&amp;utm_medium=social&amp;utm_source=twitter&amp;hss_channel=tw-328329853"/>
    <hyperlink ref="R23" r:id="rId18" display="https://bluehasia.smugmug.com/Fursuiters/FUR-CONS/PawCon/2018/On-the-Prowl/"/>
    <hyperlink ref="R71" r:id="rId19" display="https://nodexlgraphgallery.org/Pages/Graph.aspx?graphID=179315"/>
    <hyperlink ref="R72" r:id="rId20" display="https://nodexlgraphgallery.org/Pages/Graph.aspx?graphID=179315"/>
    <hyperlink ref="R73" r:id="rId21" display="https://nodexlgraphgallery.org/Pages/Graph.aspx?graphID=179315"/>
    <hyperlink ref="R74" r:id="rId22" display="http://softclouds.com/blogs/The-Gold-Rush-Predictive-Analytics-in-CRM-blog-26.html?utm_content=81698367&amp;utm_medium=social&amp;utm_source=twitter&amp;hss_channel=tw-328329853"/>
    <hyperlink ref="R75" r:id="rId23" display="https://nodexlgraphgallery.org/Pages/Graph.aspx?graphID=179936"/>
    <hyperlink ref="R76" r:id="rId24" display="https://nodexlgraphgallery.org/Pages/Graph.aspx?graphID=179315"/>
    <hyperlink ref="R77" r:id="rId25" display="https://nodexlgraphgallery.org/Pages/Graph.aspx?graphID=179315"/>
    <hyperlink ref="R78" r:id="rId26" display="https://nodexlgraphgallery.org/Pages/Graph.aspx?graphID=179315"/>
    <hyperlink ref="R79" r:id="rId27" display="https://nodexlgraphgallery.org/Pages/Graph.aspx?graphID=179315"/>
    <hyperlink ref="R80" r:id="rId28" display="https://nodexlgraphgallery.org/Pages/Graph.aspx?graphID=179315"/>
    <hyperlink ref="R81" r:id="rId29" display="https://nodexlgraphgallery.org/Pages/Graph.aspx?graphID=179936"/>
    <hyperlink ref="R82" r:id="rId30" display="https://nodexlgraphgallery.org/Pages/Graph.aspx?graphID=179315"/>
    <hyperlink ref="R83" r:id="rId31" display="https://nodexlgraphgallery.org/Pages/Graph.aspx?graphID=179936"/>
    <hyperlink ref="R84" r:id="rId32" display="https://nodexlgraphgallery.org/Pages/Graph.aspx?graphID=179315"/>
    <hyperlink ref="R85" r:id="rId33" display="https://nodexlgraphgallery.org/Pages/Graph.aspx?graphID=179936"/>
    <hyperlink ref="R86" r:id="rId34" display="https://nodexlgraphgallery.org/Pages/Graph.aspx?graphID=179315"/>
    <hyperlink ref="R87" r:id="rId35" display="https://nodexlgraphgallery.org/Pages/Graph.aspx?graphID=179936"/>
    <hyperlink ref="R88" r:id="rId36" display="https://agilience.com/en/pawcon"/>
    <hyperlink ref="R89" r:id="rId37" display="https://agilience.com/en/pawcon"/>
    <hyperlink ref="R90" r:id="rId38" display="https://nodexlgraphgallery.org/Pages/Graph.aspx?graphID=179315"/>
    <hyperlink ref="R91" r:id="rId39" display="https://agilience.com/en/pawcon"/>
    <hyperlink ref="R92" r:id="rId40" display="https://agilience.com/en/document/ene8ffe74a7b522d95bcaf2490fc7b86fed94f1e8f"/>
    <hyperlink ref="R93" r:id="rId41" display="https://nodexlgraphgallery.org/Pages/Graph.aspx?graphID=179936"/>
    <hyperlink ref="R94" r:id="rId42" display="https://agilience.com/en/pawcon"/>
    <hyperlink ref="R95" r:id="rId43" display="https://nodexlgraphgallery.org/Pages/Graph.aspx?graphID=179315"/>
    <hyperlink ref="R96" r:id="rId44" display="https://nodexlgraphgallery.org/Pages/Graph.aspx?graphID=179315"/>
    <hyperlink ref="R97" r:id="rId45" display="https://nodexlgraphgallery.org/Pages/Graph.aspx?graphID=179315"/>
    <hyperlink ref="R98" r:id="rId46" display="https://nodexlgraphgallery.org/Pages/Graph.aspx?graphID=179936"/>
    <hyperlink ref="R99" r:id="rId47" display="https://nodexlgraphgallery.org/Pages/Graph.aspx?graphID=179936"/>
    <hyperlink ref="R100" r:id="rId48" display="https://nodexlgraphgallery.org/Pages/Graph.aspx?graphID=179936"/>
    <hyperlink ref="U4" r:id="rId49" display="https://pbs.twimg.com/media/DuJRkaTWoAAH96l.jpg"/>
    <hyperlink ref="U5" r:id="rId50" display="https://pbs.twimg.com/media/DuJRkaTWoAAH96l.jpg"/>
    <hyperlink ref="U6" r:id="rId51" display="https://pbs.twimg.com/media/DuJRkaTWoAAH96l.jpg"/>
    <hyperlink ref="U7" r:id="rId52" display="https://pbs.twimg.com/media/DuJRkaTWoAAH96l.jpg"/>
    <hyperlink ref="U8" r:id="rId53" display="https://pbs.twimg.com/media/DuJRkaTWoAAH96l.jpg"/>
    <hyperlink ref="U9" r:id="rId54" display="https://pbs.twimg.com/media/DuJRkaTWoAAH96l.jpg"/>
    <hyperlink ref="U10" r:id="rId55" display="https://pbs.twimg.com/media/DuJRkaTWoAAH96l.jpg"/>
    <hyperlink ref="U11" r:id="rId56" display="https://pbs.twimg.com/media/DuJRkaTWoAAH96l.jpg"/>
    <hyperlink ref="U12" r:id="rId57" display="https://pbs.twimg.com/media/DuJRkaTWoAAH96l.jpg"/>
    <hyperlink ref="U13" r:id="rId58" display="https://pbs.twimg.com/media/DuJRkaTWoAAH96l.jpg"/>
    <hyperlink ref="U14" r:id="rId59" display="https://pbs.twimg.com/media/DvKpiIrWoAAuaxL.jpg"/>
    <hyperlink ref="U15" r:id="rId60" display="https://pbs.twimg.com/media/DvKpiIrWoAAuaxL.jpg"/>
    <hyperlink ref="U16" r:id="rId61" display="https://pbs.twimg.com/media/DvKpiIrWoAAuaxL.jpg"/>
    <hyperlink ref="U17" r:id="rId62" display="https://pbs.twimg.com/media/DvKpiIrWoAAuaxL.jpg"/>
    <hyperlink ref="U18" r:id="rId63" display="https://pbs.twimg.com/media/DvKpiIrWoAAuaxL.jpg"/>
    <hyperlink ref="U19" r:id="rId64" display="https://pbs.twimg.com/media/DvKpiIrWoAAuaxL.jpg"/>
    <hyperlink ref="U20" r:id="rId65" display="https://pbs.twimg.com/media/DpAYNc6W4AAHrHH.jpg"/>
    <hyperlink ref="U22" r:id="rId66" display="https://pbs.twimg.com/media/Dve1aktVYAADvYZ.jpg"/>
    <hyperlink ref="U36" r:id="rId67" display="https://pbs.twimg.com/media/DpAYNc6W4AAHrHH.jpg"/>
    <hyperlink ref="U37" r:id="rId68" display="https://pbs.twimg.com/media/DpAYNc6W4AAHrHH.jpg"/>
    <hyperlink ref="U38" r:id="rId69" display="https://pbs.twimg.com/media/Dq-TDxSVYAAH3Js.jpg"/>
    <hyperlink ref="U39" r:id="rId70" display="https://pbs.twimg.com/media/Dq-TDxSVYAAH3Js.jpg"/>
    <hyperlink ref="U40" r:id="rId71" display="https://pbs.twimg.com/media/Dq-TDxSVYAAH3Js.jpg"/>
    <hyperlink ref="U41" r:id="rId72" display="https://pbs.twimg.com/media/Dq-TDxSVYAAH3Js.jpg"/>
    <hyperlink ref="U53" r:id="rId73" display="https://pbs.twimg.com/media/Dvic1asUYAIbD5i.jpg"/>
    <hyperlink ref="U56" r:id="rId74" display="https://pbs.twimg.com/media/Dvic1asUYAIbD5i.jpg"/>
    <hyperlink ref="U59" r:id="rId75" display="https://pbs.twimg.com/media/Dvic1asUYAIbD5i.jpg"/>
    <hyperlink ref="U74" r:id="rId76" display="https://pbs.twimg.com/media/DvKpiIrWoAAuaxL.jpg"/>
    <hyperlink ref="U102" r:id="rId77" display="https://pbs.twimg.com/media/DvjyJafVAAA6zP3.jpg"/>
    <hyperlink ref="U106" r:id="rId78" display="https://pbs.twimg.com/media/DvBgVcHX0AIomAn.jpg"/>
    <hyperlink ref="U107" r:id="rId79" display="https://pbs.twimg.com/media/DvCyuq2WkAE8ZLp.jpg"/>
    <hyperlink ref="U108" r:id="rId80" display="https://pbs.twimg.com/media/DvLziroXQAAFqSO.jpg"/>
    <hyperlink ref="U109" r:id="rId81" display="https://pbs.twimg.com/media/DvNF7NHXQAIXxFf.jpg"/>
    <hyperlink ref="U110" r:id="rId82" display="https://pbs.twimg.com/media/DvSPgSbWsAE4Vcg.jpg"/>
    <hyperlink ref="U111" r:id="rId83" display="https://pbs.twimg.com/media/DvWGsGkWwAAXYga.jpg"/>
    <hyperlink ref="U112" r:id="rId84" display="https://pbs.twimg.com/media/DvYrfEtX0AAasfu.jpg"/>
    <hyperlink ref="U113" r:id="rId85" display="https://pbs.twimg.com/media/DvcirOkX4AAOBdS.jpg"/>
    <hyperlink ref="U114" r:id="rId86" display="https://pbs.twimg.com/media/DvtR1hKX4AA67sY.jpg"/>
    <hyperlink ref="U115" r:id="rId87" display="https://pbs.twimg.com/media/Dvv2oFKXgAAb9cd.jpg"/>
    <hyperlink ref="U116" r:id="rId88" display="https://pbs.twimg.com/media/Dv2SnS-XcAE40Rr.jpg"/>
    <hyperlink ref="U117" r:id="rId89" display="https://pbs.twimg.com/media/Dv_TbQzX4AEcMT1.jpg"/>
    <hyperlink ref="U118" r:id="rId90" display="https://pbs.twimg.com/media/DwAl0YrWwAA2R9q.jpg"/>
    <hyperlink ref="U119" r:id="rId91" display="https://pbs.twimg.com/media/DwA-Dh5WoAQEnuO.jpg"/>
    <hyperlink ref="U120" r:id="rId92" display="https://pbs.twimg.com/media/DwA-Dh5WoAQEnuO.jpg"/>
    <hyperlink ref="U121" r:id="rId93" display="https://pbs.twimg.com/media/Du43xM2WoAIdjZ2.jpg"/>
    <hyperlink ref="U122" r:id="rId94" display="https://pbs.twimg.com/media/DwA-Dh5WoAQEnuO.jpg"/>
    <hyperlink ref="U124" r:id="rId95" display="https://pbs.twimg.com/media/DwA-Dh5WoAQEnuO.jpg"/>
    <hyperlink ref="V3" r:id="rId96" display="http://pbs.twimg.com/profile_images/915398058300583937/HNwaosY8_normal.jpg"/>
    <hyperlink ref="V4" r:id="rId97" display="https://pbs.twimg.com/media/DuJRkaTWoAAH96l.jpg"/>
    <hyperlink ref="V5" r:id="rId98" display="https://pbs.twimg.com/media/DuJRkaTWoAAH96l.jpg"/>
    <hyperlink ref="V6" r:id="rId99" display="https://pbs.twimg.com/media/DuJRkaTWoAAH96l.jpg"/>
    <hyperlink ref="V7" r:id="rId100" display="https://pbs.twimg.com/media/DuJRkaTWoAAH96l.jpg"/>
    <hyperlink ref="V8" r:id="rId101" display="https://pbs.twimg.com/media/DuJRkaTWoAAH96l.jpg"/>
    <hyperlink ref="V9" r:id="rId102" display="https://pbs.twimg.com/media/DuJRkaTWoAAH96l.jpg"/>
    <hyperlink ref="V10" r:id="rId103" display="https://pbs.twimg.com/media/DuJRkaTWoAAH96l.jpg"/>
    <hyperlink ref="V11" r:id="rId104" display="https://pbs.twimg.com/media/DuJRkaTWoAAH96l.jpg"/>
    <hyperlink ref="V12" r:id="rId105" display="https://pbs.twimg.com/media/DuJRkaTWoAAH96l.jpg"/>
    <hyperlink ref="V13" r:id="rId106" display="https://pbs.twimg.com/media/DuJRkaTWoAAH96l.jpg"/>
    <hyperlink ref="V14" r:id="rId107" display="https://pbs.twimg.com/media/DvKpiIrWoAAuaxL.jpg"/>
    <hyperlink ref="V15" r:id="rId108" display="https://pbs.twimg.com/media/DvKpiIrWoAAuaxL.jpg"/>
    <hyperlink ref="V16" r:id="rId109" display="https://pbs.twimg.com/media/DvKpiIrWoAAuaxL.jpg"/>
    <hyperlink ref="V17" r:id="rId110" display="https://pbs.twimg.com/media/DvKpiIrWoAAuaxL.jpg"/>
    <hyperlink ref="V18" r:id="rId111" display="https://pbs.twimg.com/media/DvKpiIrWoAAuaxL.jpg"/>
    <hyperlink ref="V19" r:id="rId112" display="https://pbs.twimg.com/media/DvKpiIrWoAAuaxL.jpg"/>
    <hyperlink ref="V20" r:id="rId113" display="https://pbs.twimg.com/media/DpAYNc6W4AAHrHH.jpg"/>
    <hyperlink ref="V21" r:id="rId114" display="http://pbs.twimg.com/profile_images/1075794990989697024/ksZcqCJM_normal.jpg"/>
    <hyperlink ref="V22" r:id="rId115" display="https://pbs.twimg.com/media/Dve1aktVYAADvYZ.jpg"/>
    <hyperlink ref="V23" r:id="rId116" display="http://pbs.twimg.com/profile_images/1065183971426910210/nc7s66_K_normal.jpg"/>
    <hyperlink ref="V24" r:id="rId117" display="http://pbs.twimg.com/profile_images/1015533282190954496/DKnf_UER_normal.jpg"/>
    <hyperlink ref="V25" r:id="rId118" display="http://pbs.twimg.com/profile_images/1015533282190954496/DKnf_UER_normal.jpg"/>
    <hyperlink ref="V26" r:id="rId119" display="http://pbs.twimg.com/profile_images/1015533282190954496/DKnf_UER_normal.jpg"/>
    <hyperlink ref="V27" r:id="rId120" display="http://pbs.twimg.com/profile_images/1015533282190954496/DKnf_UER_normal.jpg"/>
    <hyperlink ref="V28" r:id="rId121" display="http://pbs.twimg.com/profile_images/3119586210/ff4195e1c0928e70cda72490a3609dff_normal.jpeg"/>
    <hyperlink ref="V29" r:id="rId122" display="http://pbs.twimg.com/profile_images/3119586210/ff4195e1c0928e70cda72490a3609dff_normal.jpeg"/>
    <hyperlink ref="V30" r:id="rId123" display="http://pbs.twimg.com/profile_images/3119586210/ff4195e1c0928e70cda72490a3609dff_normal.jpeg"/>
    <hyperlink ref="V31" r:id="rId124" display="http://pbs.twimg.com/profile_images/3119586210/ff4195e1c0928e70cda72490a3609dff_normal.jpeg"/>
    <hyperlink ref="V32" r:id="rId125" display="http://pbs.twimg.com/profile_images/1059982452192464896/grQJ-2Ts_normal.jpg"/>
    <hyperlink ref="V33" r:id="rId126" display="http://pbs.twimg.com/profile_images/1059982452192464896/grQJ-2Ts_normal.jpg"/>
    <hyperlink ref="V34" r:id="rId127" display="http://pbs.twimg.com/profile_images/1043343577567256577/Dxp6tgq0_normal.jpg"/>
    <hyperlink ref="V35" r:id="rId128" display="http://pbs.twimg.com/profile_images/1043343577567256577/Dxp6tgq0_normal.jpg"/>
    <hyperlink ref="V36" r:id="rId129" display="https://pbs.twimg.com/media/DpAYNc6W4AAHrHH.jpg"/>
    <hyperlink ref="V37" r:id="rId130" display="https://pbs.twimg.com/media/DpAYNc6W4AAHrHH.jpg"/>
    <hyperlink ref="V38" r:id="rId131" display="https://pbs.twimg.com/media/Dq-TDxSVYAAH3Js.jpg"/>
    <hyperlink ref="V39" r:id="rId132" display="https://pbs.twimg.com/media/Dq-TDxSVYAAH3Js.jpg"/>
    <hyperlink ref="V40" r:id="rId133" display="https://pbs.twimg.com/media/Dq-TDxSVYAAH3Js.jpg"/>
    <hyperlink ref="V41" r:id="rId134" display="https://pbs.twimg.com/media/Dq-TDxSVYAAH3Js.jpg"/>
    <hyperlink ref="V42" r:id="rId135" display="http://pbs.twimg.com/profile_images/1059565049554104321/5NtoTjFV_normal.jpg"/>
    <hyperlink ref="V43" r:id="rId136" display="http://pbs.twimg.com/profile_images/1059565049554104321/5NtoTjFV_normal.jpg"/>
    <hyperlink ref="V44" r:id="rId137" display="http://pbs.twimg.com/profile_images/1078407523860807680/_Hcv-1bg_normal.jpg"/>
    <hyperlink ref="V45" r:id="rId138" display="http://pbs.twimg.com/profile_images/1078407523860807680/_Hcv-1bg_normal.jpg"/>
    <hyperlink ref="V46" r:id="rId139" display="http://pbs.twimg.com/profile_images/1067668013984309248/pkIpI5Ek_normal.jpg"/>
    <hyperlink ref="V47" r:id="rId140" display="http://pbs.twimg.com/profile_images/1067668013984309248/pkIpI5Ek_normal.jpg"/>
    <hyperlink ref="V48" r:id="rId141" display="http://pbs.twimg.com/profile_images/994675012211695616/htB0SZdr_normal.jpg"/>
    <hyperlink ref="V49" r:id="rId142" display="http://pbs.twimg.com/profile_images/994675012211695616/htB0SZdr_normal.jpg"/>
    <hyperlink ref="V50" r:id="rId143" display="http://pbs.twimg.com/profile_images/1078861744208961537/INqPPNy5_normal.jpg"/>
    <hyperlink ref="V51" r:id="rId144" display="http://pbs.twimg.com/profile_images/1078861744208961537/INqPPNy5_normal.jpg"/>
    <hyperlink ref="V52" r:id="rId145" display="http://pbs.twimg.com/profile_images/934930954115735552/DQrblUBw_normal.jpg"/>
    <hyperlink ref="V53" r:id="rId146" display="https://pbs.twimg.com/media/Dvic1asUYAIbD5i.jpg"/>
    <hyperlink ref="V54" r:id="rId147" display="http://pbs.twimg.com/profile_images/1043581382780313600/vcSGfTH5_normal.jpg"/>
    <hyperlink ref="V55" r:id="rId148" display="http://pbs.twimg.com/profile_images/934930954115735552/DQrblUBw_normal.jpg"/>
    <hyperlink ref="V56" r:id="rId149" display="https://pbs.twimg.com/media/Dvic1asUYAIbD5i.jpg"/>
    <hyperlink ref="V57" r:id="rId150" display="http://pbs.twimg.com/profile_images/1043581382780313600/vcSGfTH5_normal.jpg"/>
    <hyperlink ref="V58" r:id="rId151" display="http://pbs.twimg.com/profile_images/934930954115735552/DQrblUBw_normal.jpg"/>
    <hyperlink ref="V59" r:id="rId152" display="https://pbs.twimg.com/media/Dvic1asUYAIbD5i.jpg"/>
    <hyperlink ref="V60" r:id="rId153" display="http://pbs.twimg.com/profile_images/1041532107250528256/AX1loGtR_normal.jpg"/>
    <hyperlink ref="V61" r:id="rId154" display="http://pbs.twimg.com/profile_images/1041532107250528256/AX1loGtR_normal.jpg"/>
    <hyperlink ref="V62" r:id="rId155" display="http://pbs.twimg.com/profile_images/1043581382780313600/vcSGfTH5_normal.jpg"/>
    <hyperlink ref="V63" r:id="rId156" display="http://pbs.twimg.com/profile_images/1043581382780313600/vcSGfTH5_normal.jpg"/>
    <hyperlink ref="V64" r:id="rId157" display="http://pbs.twimg.com/profile_images/1043581382780313600/vcSGfTH5_normal.jpg"/>
    <hyperlink ref="V65" r:id="rId158" display="http://pbs.twimg.com/profile_images/1043581382780313600/vcSGfTH5_normal.jpg"/>
    <hyperlink ref="V66" r:id="rId159" display="http://pbs.twimg.com/profile_images/733133245903032320/JbLlgCpD_normal.jpg"/>
    <hyperlink ref="V67" r:id="rId160" display="http://pbs.twimg.com/profile_images/733133245903032320/JbLlgCpD_normal.jpg"/>
    <hyperlink ref="V68" r:id="rId161" display="http://pbs.twimg.com/profile_images/1074207697703075842/lTzqKoun_normal.jpg"/>
    <hyperlink ref="V69" r:id="rId162" display="http://pbs.twimg.com/profile_images/1074207697703075842/lTzqKoun_normal.jpg"/>
    <hyperlink ref="V70" r:id="rId163" display="http://pbs.twimg.com/profile_images/928683505944379392/eTWtFyCX_normal.jpg"/>
    <hyperlink ref="V71" r:id="rId164" display="http://pbs.twimg.com/profile_images/985495411564695552/i90ppaeE_normal.jpg"/>
    <hyperlink ref="V72" r:id="rId165" display="http://pbs.twimg.com/profile_images/915398058300583937/HNwaosY8_normal.jpg"/>
    <hyperlink ref="V73" r:id="rId166" display="http://pbs.twimg.com/profile_images/985495411564695552/i90ppaeE_normal.jpg"/>
    <hyperlink ref="V74" r:id="rId167" display="https://pbs.twimg.com/media/DvKpiIrWoAAuaxL.jpg"/>
    <hyperlink ref="V75" r:id="rId168" display="http://pbs.twimg.com/profile_images/985495411564695552/i90ppaeE_normal.jpg"/>
    <hyperlink ref="V76" r:id="rId169" display="http://pbs.twimg.com/profile_images/915398058300583937/HNwaosY8_normal.jpg"/>
    <hyperlink ref="V77" r:id="rId170" display="http://pbs.twimg.com/profile_images/915398058300583937/HNwaosY8_normal.jpg"/>
    <hyperlink ref="V78" r:id="rId171" display="http://pbs.twimg.com/profile_images/915398058300583937/HNwaosY8_normal.jpg"/>
    <hyperlink ref="V79" r:id="rId172" display="http://pbs.twimg.com/profile_images/915398058300583937/HNwaosY8_normal.jpg"/>
    <hyperlink ref="V80" r:id="rId173" display="http://pbs.twimg.com/profile_images/915398058300583937/HNwaosY8_normal.jpg"/>
    <hyperlink ref="V81" r:id="rId174" display="http://pbs.twimg.com/profile_images/985495411564695552/i90ppaeE_normal.jpg"/>
    <hyperlink ref="V82" r:id="rId175" display="http://pbs.twimg.com/profile_images/985495411564695552/i90ppaeE_normal.jpg"/>
    <hyperlink ref="V83" r:id="rId176" display="http://pbs.twimg.com/profile_images/985495411564695552/i90ppaeE_normal.jpg"/>
    <hyperlink ref="V84" r:id="rId177" display="http://pbs.twimg.com/profile_images/985495411564695552/i90ppaeE_normal.jpg"/>
    <hyperlink ref="V85" r:id="rId178" display="http://pbs.twimg.com/profile_images/985495411564695552/i90ppaeE_normal.jpg"/>
    <hyperlink ref="V86" r:id="rId179" display="http://pbs.twimg.com/profile_images/985495411564695552/i90ppaeE_normal.jpg"/>
    <hyperlink ref="V87" r:id="rId180" display="http://pbs.twimg.com/profile_images/985495411564695552/i90ppaeE_normal.jpg"/>
    <hyperlink ref="V88" r:id="rId181" display="http://pbs.twimg.com/profile_images/985495411564695552/i90ppaeE_normal.jpg"/>
    <hyperlink ref="V89" r:id="rId182" display="http://pbs.twimg.com/profile_images/985495411564695552/i90ppaeE_normal.jpg"/>
    <hyperlink ref="V90" r:id="rId183" display="http://pbs.twimg.com/profile_images/985495411564695552/i90ppaeE_normal.jpg"/>
    <hyperlink ref="V91" r:id="rId184" display="http://pbs.twimg.com/profile_images/985495411564695552/i90ppaeE_normal.jpg"/>
    <hyperlink ref="V92" r:id="rId185" display="http://pbs.twimg.com/profile_images/985495411564695552/i90ppaeE_normal.jpg"/>
    <hyperlink ref="V93" r:id="rId186" display="http://pbs.twimg.com/profile_images/985495411564695552/i90ppaeE_normal.jpg"/>
    <hyperlink ref="V94" r:id="rId187" display="http://pbs.twimg.com/profile_images/985495411564695552/i90ppaeE_normal.jpg"/>
    <hyperlink ref="V95" r:id="rId188" display="http://pbs.twimg.com/profile_images/985495411564695552/i90ppaeE_normal.jpg"/>
    <hyperlink ref="V96" r:id="rId189" display="http://pbs.twimg.com/profile_images/985495411564695552/i90ppaeE_normal.jpg"/>
    <hyperlink ref="V97" r:id="rId190" display="http://pbs.twimg.com/profile_images/985495411564695552/i90ppaeE_normal.jpg"/>
    <hyperlink ref="V98" r:id="rId191" display="http://pbs.twimg.com/profile_images/985495411564695552/i90ppaeE_normal.jpg"/>
    <hyperlink ref="V99" r:id="rId192" display="http://pbs.twimg.com/profile_images/985495411564695552/i90ppaeE_normal.jpg"/>
    <hyperlink ref="V100" r:id="rId193" display="http://pbs.twimg.com/profile_images/985495411564695552/i90ppaeE_normal.jpg"/>
    <hyperlink ref="V101" r:id="rId194" display="http://pbs.twimg.com/profile_images/1072360333854081024/c5KDunM6_normal.jpg"/>
    <hyperlink ref="V102" r:id="rId195" display="https://pbs.twimg.com/media/DvjyJafVAAA6zP3.jpg"/>
    <hyperlink ref="V103" r:id="rId196" display="http://pbs.twimg.com/profile_images/1072360333854081024/c5KDunM6_normal.jpg"/>
    <hyperlink ref="V104" r:id="rId197" display="http://pbs.twimg.com/profile_images/1072360333854081024/c5KDunM6_normal.jpg"/>
    <hyperlink ref="V105" r:id="rId198" display="http://pbs.twimg.com/profile_images/1072360333854081024/c5KDunM6_normal.jpg"/>
    <hyperlink ref="V106" r:id="rId199" display="https://pbs.twimg.com/media/DvBgVcHX0AIomAn.jpg"/>
    <hyperlink ref="V107" r:id="rId200" display="https://pbs.twimg.com/media/DvCyuq2WkAE8ZLp.jpg"/>
    <hyperlink ref="V108" r:id="rId201" display="https://pbs.twimg.com/media/DvLziroXQAAFqSO.jpg"/>
    <hyperlink ref="V109" r:id="rId202" display="https://pbs.twimg.com/media/DvNF7NHXQAIXxFf.jpg"/>
    <hyperlink ref="V110" r:id="rId203" display="https://pbs.twimg.com/media/DvSPgSbWsAE4Vcg.jpg"/>
    <hyperlink ref="V111" r:id="rId204" display="https://pbs.twimg.com/media/DvWGsGkWwAAXYga.jpg"/>
    <hyperlink ref="V112" r:id="rId205" display="https://pbs.twimg.com/media/DvYrfEtX0AAasfu.jpg"/>
    <hyperlink ref="V113" r:id="rId206" display="https://pbs.twimg.com/media/DvcirOkX4AAOBdS.jpg"/>
    <hyperlink ref="V114" r:id="rId207" display="https://pbs.twimg.com/media/DvtR1hKX4AA67sY.jpg"/>
    <hyperlink ref="V115" r:id="rId208" display="https://pbs.twimg.com/media/Dvv2oFKXgAAb9cd.jpg"/>
    <hyperlink ref="V116" r:id="rId209" display="https://pbs.twimg.com/media/Dv2SnS-XcAE40Rr.jpg"/>
    <hyperlink ref="V117" r:id="rId210" display="https://pbs.twimg.com/media/Dv_TbQzX4AEcMT1.jpg"/>
    <hyperlink ref="V118" r:id="rId211" display="https://pbs.twimg.com/media/DwAl0YrWwAA2R9q.jpg"/>
    <hyperlink ref="V119" r:id="rId212" display="https://pbs.twimg.com/media/DwA-Dh5WoAQEnuO.jpg"/>
    <hyperlink ref="V120" r:id="rId213" display="https://pbs.twimg.com/media/DwA-Dh5WoAQEnuO.jpg"/>
    <hyperlink ref="V121" r:id="rId214" display="https://pbs.twimg.com/media/Du43xM2WoAIdjZ2.jpg"/>
    <hyperlink ref="V122" r:id="rId215" display="https://pbs.twimg.com/media/DwA-Dh5WoAQEnuO.jpg"/>
    <hyperlink ref="V123" r:id="rId216" display="http://pbs.twimg.com/profile_images/1078014471891750912/1dxk3iL4_normal.jpg"/>
    <hyperlink ref="V124" r:id="rId217" display="https://pbs.twimg.com/media/DwA-Dh5WoAQEnuO.jpg"/>
    <hyperlink ref="X3" r:id="rId218" display="https://twitter.com/#!/newsneus/status/1076176800773038080"/>
    <hyperlink ref="X4" r:id="rId219" display="https://twitter.com/#!/hugodevotion/status/1076523077511589888"/>
    <hyperlink ref="X5" r:id="rId220" display="https://twitter.com/#!/hugodevotion/status/1076523077511589888"/>
    <hyperlink ref="X6" r:id="rId221" display="https://twitter.com/#!/hugodevotion/status/1076523077511589888"/>
    <hyperlink ref="X7" r:id="rId222" display="https://twitter.com/#!/hugodevotion/status/1076523077511589888"/>
    <hyperlink ref="X8" r:id="rId223" display="https://twitter.com/#!/hugodevotion/status/1076523077511589888"/>
    <hyperlink ref="X9" r:id="rId224" display="https://twitter.com/#!/hugodevotion/status/1076523077511589888"/>
    <hyperlink ref="X10" r:id="rId225" display="https://twitter.com/#!/hugodevotion/status/1076523077511589888"/>
    <hyperlink ref="X11" r:id="rId226" display="https://twitter.com/#!/hugodevotion/status/1076523077511589888"/>
    <hyperlink ref="X12" r:id="rId227" display="https://twitter.com/#!/hugodevotion/status/1076523077511589888"/>
    <hyperlink ref="X13" r:id="rId228" display="https://twitter.com/#!/hugodevotion/status/1076523077511589888"/>
    <hyperlink ref="X14" r:id="rId229" display="https://twitter.com/#!/balaji_sandiego/status/1077109666755330049"/>
    <hyperlink ref="X15" r:id="rId230" display="https://twitter.com/#!/balaji_sandiego/status/1077109666755330049"/>
    <hyperlink ref="X16" r:id="rId231" display="https://twitter.com/#!/balaji_sandiego/status/1077109666755330049"/>
    <hyperlink ref="X17" r:id="rId232" display="https://twitter.com/#!/balaji_sandiego/status/1077109666755330049"/>
    <hyperlink ref="X18" r:id="rId233" display="https://twitter.com/#!/balaji_sandiego/status/1077109666755330049"/>
    <hyperlink ref="X19" r:id="rId234" display="https://twitter.com/#!/balaji_sandiego/status/1077109666755330049"/>
    <hyperlink ref="X20" r:id="rId235" display="https://twitter.com/#!/bdsharmas/status/1077392554998546432"/>
    <hyperlink ref="X21" r:id="rId236" display="https://twitter.com/#!/lynxsalem/status/1077671414600151040"/>
    <hyperlink ref="X22" r:id="rId237" display="https://twitter.com/#!/notmilesevans/status/1078530110611955713"/>
    <hyperlink ref="X23" r:id="rId238" display="https://twitter.com/#!/mohammdyousef2/status/1078622195641999361"/>
    <hyperlink ref="X24" r:id="rId239" display="https://twitter.com/#!/manedcalico/status/1078786265724710918"/>
    <hyperlink ref="X25" r:id="rId240" display="https://twitter.com/#!/manedcalico/status/1078786265724710918"/>
    <hyperlink ref="X26" r:id="rId241" display="https://twitter.com/#!/manedcalico/status/1078786265724710918"/>
    <hyperlink ref="X27" r:id="rId242" display="https://twitter.com/#!/manedcalico/status/1078786265724710918"/>
    <hyperlink ref="X28" r:id="rId243" display="https://twitter.com/#!/zarafagiraffe/status/1078787346269655041"/>
    <hyperlink ref="X29" r:id="rId244" display="https://twitter.com/#!/zarafagiraffe/status/1078787346269655041"/>
    <hyperlink ref="X30" r:id="rId245" display="https://twitter.com/#!/zarafagiraffe/status/1078787346269655041"/>
    <hyperlink ref="X31" r:id="rId246" display="https://twitter.com/#!/zarafagiraffe/status/1078787346269655041"/>
    <hyperlink ref="X32" r:id="rId247" display="https://twitter.com/#!/lutofisk/status/1078881115773972480"/>
    <hyperlink ref="X33" r:id="rId248" display="https://twitter.com/#!/lutofisk/status/1078881115773972480"/>
    <hyperlink ref="X34" r:id="rId249" display="https://twitter.com/#!/wxkiel/status/1078974336910864385"/>
    <hyperlink ref="X35" r:id="rId250" display="https://twitter.com/#!/wxkiel/status/1078974336910864385"/>
    <hyperlink ref="X36" r:id="rId251" display="https://twitter.com/#!/marketingbi/status/1049367218113404929"/>
    <hyperlink ref="X37" r:id="rId252" display="https://twitter.com/#!/hannaraptor/status/1079038795478007808"/>
    <hyperlink ref="X38" r:id="rId253" display="https://twitter.com/#!/lemonbrat/status/1076316125972058117"/>
    <hyperlink ref="X39" r:id="rId254" display="https://twitter.com/#!/lemonbrat/status/1076316125972058117"/>
    <hyperlink ref="X40" r:id="rId255" display="https://twitter.com/#!/spikyhalcyon/status/1058226136826540033"/>
    <hyperlink ref="X41" r:id="rId256" display="https://twitter.com/#!/spikyhalcyon/status/1058226136826540033"/>
    <hyperlink ref="X42" r:id="rId257" display="https://twitter.com/#!/spikyhalcyon/status/1079054471672475648"/>
    <hyperlink ref="X43" r:id="rId258" display="https://twitter.com/#!/spikyhalcyon/status/1079054471672475648"/>
    <hyperlink ref="X44" r:id="rId259" display="https://twitter.com/#!/steventigeron/status/1079074555094659072"/>
    <hyperlink ref="X45" r:id="rId260" display="https://twitter.com/#!/steventigeron/status/1079074555094659072"/>
    <hyperlink ref="X46" r:id="rId261" display="https://twitter.com/#!/morrowuff/status/1079078707967406080"/>
    <hyperlink ref="X47" r:id="rId262" display="https://twitter.com/#!/morrowuff/status/1079078707967406080"/>
    <hyperlink ref="X48" r:id="rId263" display="https://twitter.com/#!/omega_kiba/status/1079088326819213312"/>
    <hyperlink ref="X49" r:id="rId264" display="https://twitter.com/#!/omega_kiba/status/1079088326819213312"/>
    <hyperlink ref="X50" r:id="rId265" display="https://twitter.com/#!/samthemoose101/status/1079102053354397696"/>
    <hyperlink ref="X51" r:id="rId266" display="https://twitter.com/#!/samthemoose101/status/1079102053354397696"/>
    <hyperlink ref="X52" r:id="rId267" display="https://twitter.com/#!/regtaf/status/1078813524510547970"/>
    <hyperlink ref="X53" r:id="rId268" display="https://twitter.com/#!/quinnton117/status/1078785993086447618"/>
    <hyperlink ref="X54" r:id="rId269" display="https://twitter.com/#!/banditraccoon1/status/1079206244156489728"/>
    <hyperlink ref="X55" r:id="rId270" display="https://twitter.com/#!/regtaf/status/1078813524510547970"/>
    <hyperlink ref="X56" r:id="rId271" display="https://twitter.com/#!/quinnton117/status/1078785993086447618"/>
    <hyperlink ref="X57" r:id="rId272" display="https://twitter.com/#!/banditraccoon1/status/1079206244156489728"/>
    <hyperlink ref="X58" r:id="rId273" display="https://twitter.com/#!/regtaf/status/1078813524510547970"/>
    <hyperlink ref="X59" r:id="rId274" display="https://twitter.com/#!/quinnton117/status/1078785993086447618"/>
    <hyperlink ref="X60" r:id="rId275" display="https://twitter.com/#!/quinnton117/status/1079087702987792384"/>
    <hyperlink ref="X61" r:id="rId276" display="https://twitter.com/#!/quinnton117/status/1079087702987792384"/>
    <hyperlink ref="X62" r:id="rId277" display="https://twitter.com/#!/banditraccoon1/status/1079206244156489728"/>
    <hyperlink ref="X63" r:id="rId278" display="https://twitter.com/#!/banditraccoon1/status/1078880237146914816"/>
    <hyperlink ref="X64" r:id="rId279" display="https://twitter.com/#!/banditraccoon1/status/1078880237146914816"/>
    <hyperlink ref="X65" r:id="rId280" display="https://twitter.com/#!/banditraccoon1/status/1079206244156489728"/>
    <hyperlink ref="X66" r:id="rId281" display="https://twitter.com/#!/doubleofoxx/status/1079489855069908992"/>
    <hyperlink ref="X67" r:id="rId282" display="https://twitter.com/#!/doubleofoxx/status/1079489855069908992"/>
    <hyperlink ref="X68" r:id="rId283" display="https://twitter.com/#!/sourpatch2016/status/1079583948072611841"/>
    <hyperlink ref="X69" r:id="rId284" display="https://twitter.com/#!/sourpatch2016/status/1079583948072611841"/>
    <hyperlink ref="X70" r:id="rId285" display="https://twitter.com/#!/303snowwolf/status/1080203745122648064"/>
    <hyperlink ref="X71" r:id="rId286" display="https://twitter.com/#!/fmfrancoise/status/1076176270369656837"/>
    <hyperlink ref="X72" r:id="rId287" display="https://twitter.com/#!/newsneus/status/1076176800773038080"/>
    <hyperlink ref="X73" r:id="rId288" display="https://twitter.com/#!/fmfrancoise/status/1076176270369656837"/>
    <hyperlink ref="X74" r:id="rId289" display="https://twitter.com/#!/balaji_sandiego/status/1077109666755330049"/>
    <hyperlink ref="X75" r:id="rId290" display="https://twitter.com/#!/fmfrancoise/status/1078647125876064257"/>
    <hyperlink ref="X76" r:id="rId291" display="https://twitter.com/#!/newsneus/status/1076176800773038080"/>
    <hyperlink ref="X77" r:id="rId292" display="https://twitter.com/#!/newsneus/status/1076176800773038080"/>
    <hyperlink ref="X78" r:id="rId293" display="https://twitter.com/#!/newsneus/status/1076176800773038080"/>
    <hyperlink ref="X79" r:id="rId294" display="https://twitter.com/#!/newsneus/status/1076176800773038080"/>
    <hyperlink ref="X80" r:id="rId295" display="https://twitter.com/#!/newsneus/status/1076176800773038080"/>
    <hyperlink ref="X81" r:id="rId296" display="https://twitter.com/#!/fmfrancoise/status/1078647125876064257"/>
    <hyperlink ref="X82" r:id="rId297" display="https://twitter.com/#!/fmfrancoise/status/1076176270369656837"/>
    <hyperlink ref="X83" r:id="rId298" display="https://twitter.com/#!/fmfrancoise/status/1078647125876064257"/>
    <hyperlink ref="X84" r:id="rId299" display="https://twitter.com/#!/fmfrancoise/status/1076176270369656837"/>
    <hyperlink ref="X85" r:id="rId300" display="https://twitter.com/#!/fmfrancoise/status/1078647125876064257"/>
    <hyperlink ref="X86" r:id="rId301" display="https://twitter.com/#!/fmfrancoise/status/1076176270369656837"/>
    <hyperlink ref="X87" r:id="rId302" display="https://twitter.com/#!/fmfrancoise/status/1078647125876064257"/>
    <hyperlink ref="X88" r:id="rId303" display="https://twitter.com/#!/fmfrancoise/status/1078566374329454592"/>
    <hyperlink ref="X89" r:id="rId304" display="https://twitter.com/#!/fmfrancoise/status/1080397876818268160"/>
    <hyperlink ref="X90" r:id="rId305" display="https://twitter.com/#!/fmfrancoise/status/1076176270369656837"/>
    <hyperlink ref="X91" r:id="rId306" display="https://twitter.com/#!/fmfrancoise/status/1078566374329454592"/>
    <hyperlink ref="X92" r:id="rId307" display="https://twitter.com/#!/fmfrancoise/status/1078566628667912192"/>
    <hyperlink ref="X93" r:id="rId308" display="https://twitter.com/#!/fmfrancoise/status/1078647125876064257"/>
    <hyperlink ref="X94" r:id="rId309" display="https://twitter.com/#!/fmfrancoise/status/1080397876818268160"/>
    <hyperlink ref="X95" r:id="rId310" display="https://twitter.com/#!/fmfrancoise/status/1076176270369656837"/>
    <hyperlink ref="X96" r:id="rId311" display="https://twitter.com/#!/fmfrancoise/status/1076176270369656837"/>
    <hyperlink ref="X97" r:id="rId312" display="https://twitter.com/#!/fmfrancoise/status/1076176270369656837"/>
    <hyperlink ref="X98" r:id="rId313" display="https://twitter.com/#!/fmfrancoise/status/1078647125876064257"/>
    <hyperlink ref="X99" r:id="rId314" display="https://twitter.com/#!/fmfrancoise/status/1078647125876064257"/>
    <hyperlink ref="X100" r:id="rId315" display="https://twitter.com/#!/fmfrancoise/status/1078647125876064257"/>
    <hyperlink ref="X101" r:id="rId316" display="https://twitter.com/#!/varekwolf/status/1078195039811952640"/>
    <hyperlink ref="X102" r:id="rId317" display="https://twitter.com/#!/regtaf/status/1078880170579132417"/>
    <hyperlink ref="X103" r:id="rId318" display="https://twitter.com/#!/varekwolf/status/1078887765213773824"/>
    <hyperlink ref="X104" r:id="rId319" display="https://twitter.com/#!/varekwolf/status/1078887765213773824"/>
    <hyperlink ref="X105" r:id="rId320" display="https://twitter.com/#!/varekwolf/status/1080713434541379584"/>
    <hyperlink ref="X106" r:id="rId321" display="https://twitter.com/#!/bluehasia/status/1076466237239115776"/>
    <hyperlink ref="X107" r:id="rId322" display="https://twitter.com/#!/bluehasia/status/1076556829608550402"/>
    <hyperlink ref="X108" r:id="rId323" display="https://twitter.com/#!/bluehasia/status/1077191042628288512"/>
    <hyperlink ref="X109" r:id="rId324" display="https://twitter.com/#!/bluehasia/status/1077281623501144064"/>
    <hyperlink ref="X110" r:id="rId325" display="https://twitter.com/#!/bluehasia/status/1077643998951542790"/>
    <hyperlink ref="X111" r:id="rId326" display="https://twitter.com/#!/bluehasia/status/1077915781952876544"/>
    <hyperlink ref="X112" r:id="rId327" display="https://twitter.com/#!/bluehasia/status/1078096977542463488"/>
    <hyperlink ref="X113" r:id="rId328" display="https://twitter.com/#!/bluehasia/status/1078368766403194881"/>
    <hyperlink ref="X114" r:id="rId329" display="https://twitter.com/#!/bluehasia/status/1079546520528138241"/>
    <hyperlink ref="X115" r:id="rId330" display="https://twitter.com/#!/bluehasia/status/1079727707854983168"/>
    <hyperlink ref="X116" r:id="rId331" display="https://twitter.com/#!/bluehasia/status/1080180692137459712"/>
    <hyperlink ref="X117" r:id="rId332" display="https://twitter.com/#!/bluehasia/status/1080814904980979713"/>
    <hyperlink ref="X118" r:id="rId333" display="https://twitter.com/#!/bluehasia/status/1080905495769157633"/>
    <hyperlink ref="X119" r:id="rId334" display="https://twitter.com/#!/jwypwem4gq9iyza/status/1080933633576251392"/>
    <hyperlink ref="X120" r:id="rId335" display="https://twitter.com/#!/aimrei/status/1080954195958743042"/>
    <hyperlink ref="X121" r:id="rId336" display="https://twitter.com/#!/demetriustrader/status/1075858682645282822"/>
    <hyperlink ref="X122" r:id="rId337" display="https://twitter.com/#!/demetriustrader/status/1080932145227542530"/>
    <hyperlink ref="X123" r:id="rId338" display="https://twitter.com/#!/jgzero97/status/1076073017363611650"/>
    <hyperlink ref="X124" r:id="rId339" display="https://twitter.com/#!/jgzero97/status/1080984262453747712"/>
  </hyperlinks>
  <printOptions/>
  <pageMargins left="0.7" right="0.7" top="0.75" bottom="0.75" header="0.3" footer="0.3"/>
  <pageSetup horizontalDpi="600" verticalDpi="600" orientation="portrait" r:id="rId343"/>
  <legacyDrawing r:id="rId341"/>
  <tableParts>
    <tablePart r:id="rId3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1324</v>
      </c>
      <c r="B1" s="13" t="s">
        <v>1373</v>
      </c>
      <c r="C1" s="13" t="s">
        <v>1374</v>
      </c>
      <c r="D1" s="13" t="s">
        <v>144</v>
      </c>
      <c r="E1" s="13" t="s">
        <v>1376</v>
      </c>
      <c r="F1" s="13" t="s">
        <v>1377</v>
      </c>
      <c r="G1" s="13" t="s">
        <v>1378</v>
      </c>
    </row>
    <row r="2" spans="1:7" ht="15">
      <c r="A2" s="78" t="s">
        <v>1111</v>
      </c>
      <c r="B2" s="78">
        <v>45</v>
      </c>
      <c r="C2" s="121">
        <v>0.03294289897510981</v>
      </c>
      <c r="D2" s="78" t="s">
        <v>1375</v>
      </c>
      <c r="E2" s="78"/>
      <c r="F2" s="78"/>
      <c r="G2" s="78"/>
    </row>
    <row r="3" spans="1:7" ht="15">
      <c r="A3" s="78" t="s">
        <v>1112</v>
      </c>
      <c r="B3" s="78">
        <v>7</v>
      </c>
      <c r="C3" s="121">
        <v>0.0051244509516837474</v>
      </c>
      <c r="D3" s="78" t="s">
        <v>1375</v>
      </c>
      <c r="E3" s="78"/>
      <c r="F3" s="78"/>
      <c r="G3" s="78"/>
    </row>
    <row r="4" spans="1:7" ht="15">
      <c r="A4" s="78" t="s">
        <v>1113</v>
      </c>
      <c r="B4" s="78">
        <v>0</v>
      </c>
      <c r="C4" s="121">
        <v>0</v>
      </c>
      <c r="D4" s="78" t="s">
        <v>1375</v>
      </c>
      <c r="E4" s="78"/>
      <c r="F4" s="78"/>
      <c r="G4" s="78"/>
    </row>
    <row r="5" spans="1:7" ht="15">
      <c r="A5" s="78" t="s">
        <v>1114</v>
      </c>
      <c r="B5" s="78">
        <v>1314</v>
      </c>
      <c r="C5" s="121">
        <v>0.9619326500732065</v>
      </c>
      <c r="D5" s="78" t="s">
        <v>1375</v>
      </c>
      <c r="E5" s="78"/>
      <c r="F5" s="78"/>
      <c r="G5" s="78"/>
    </row>
    <row r="6" spans="1:7" ht="15">
      <c r="A6" s="78" t="s">
        <v>1115</v>
      </c>
      <c r="B6" s="78">
        <v>1366</v>
      </c>
      <c r="C6" s="121">
        <v>1</v>
      </c>
      <c r="D6" s="78" t="s">
        <v>1375</v>
      </c>
      <c r="E6" s="78"/>
      <c r="F6" s="78"/>
      <c r="G6" s="78"/>
    </row>
    <row r="7" spans="1:7" ht="15">
      <c r="A7" s="84" t="s">
        <v>252</v>
      </c>
      <c r="B7" s="84">
        <v>60</v>
      </c>
      <c r="C7" s="122">
        <v>0.0005847076596729657</v>
      </c>
      <c r="D7" s="84" t="s">
        <v>1375</v>
      </c>
      <c r="E7" s="84" t="b">
        <v>0</v>
      </c>
      <c r="F7" s="84" t="b">
        <v>0</v>
      </c>
      <c r="G7" s="84" t="b">
        <v>0</v>
      </c>
    </row>
    <row r="8" spans="1:7" ht="15">
      <c r="A8" s="84" t="s">
        <v>1116</v>
      </c>
      <c r="B8" s="84">
        <v>28</v>
      </c>
      <c r="C8" s="122">
        <v>0.010496687270973193</v>
      </c>
      <c r="D8" s="84" t="s">
        <v>1375</v>
      </c>
      <c r="E8" s="84" t="b">
        <v>0</v>
      </c>
      <c r="F8" s="84" t="b">
        <v>0</v>
      </c>
      <c r="G8" s="84" t="b">
        <v>0</v>
      </c>
    </row>
    <row r="9" spans="1:7" ht="15">
      <c r="A9" s="84" t="s">
        <v>1117</v>
      </c>
      <c r="B9" s="84">
        <v>23</v>
      </c>
      <c r="C9" s="122">
        <v>0.014118377339684397</v>
      </c>
      <c r="D9" s="84" t="s">
        <v>1375</v>
      </c>
      <c r="E9" s="84" t="b">
        <v>0</v>
      </c>
      <c r="F9" s="84" t="b">
        <v>0</v>
      </c>
      <c r="G9" s="84" t="b">
        <v>0</v>
      </c>
    </row>
    <row r="10" spans="1:7" ht="15">
      <c r="A10" s="84" t="s">
        <v>1118</v>
      </c>
      <c r="B10" s="84">
        <v>23</v>
      </c>
      <c r="C10" s="122">
        <v>0.01106922091250059</v>
      </c>
      <c r="D10" s="84" t="s">
        <v>1375</v>
      </c>
      <c r="E10" s="84" t="b">
        <v>0</v>
      </c>
      <c r="F10" s="84" t="b">
        <v>0</v>
      </c>
      <c r="G10" s="84" t="b">
        <v>0</v>
      </c>
    </row>
    <row r="11" spans="1:7" ht="15">
      <c r="A11" s="84" t="s">
        <v>1119</v>
      </c>
      <c r="B11" s="84">
        <v>23</v>
      </c>
      <c r="C11" s="122">
        <v>0.01106922091250059</v>
      </c>
      <c r="D11" s="84" t="s">
        <v>1375</v>
      </c>
      <c r="E11" s="84" t="b">
        <v>0</v>
      </c>
      <c r="F11" s="84" t="b">
        <v>0</v>
      </c>
      <c r="G11" s="84" t="b">
        <v>0</v>
      </c>
    </row>
    <row r="12" spans="1:7" ht="15">
      <c r="A12" s="84" t="s">
        <v>231</v>
      </c>
      <c r="B12" s="84">
        <v>17</v>
      </c>
      <c r="C12" s="122">
        <v>0.010960852796606165</v>
      </c>
      <c r="D12" s="84" t="s">
        <v>1375</v>
      </c>
      <c r="E12" s="84" t="b">
        <v>0</v>
      </c>
      <c r="F12" s="84" t="b">
        <v>0</v>
      </c>
      <c r="G12" s="84" t="b">
        <v>0</v>
      </c>
    </row>
    <row r="13" spans="1:7" ht="15">
      <c r="A13" s="84" t="s">
        <v>331</v>
      </c>
      <c r="B13" s="84">
        <v>16</v>
      </c>
      <c r="C13" s="122">
        <v>0.010840708231138743</v>
      </c>
      <c r="D13" s="84" t="s">
        <v>1375</v>
      </c>
      <c r="E13" s="84" t="b">
        <v>0</v>
      </c>
      <c r="F13" s="84" t="b">
        <v>0</v>
      </c>
      <c r="G13" s="84" t="b">
        <v>0</v>
      </c>
    </row>
    <row r="14" spans="1:7" ht="15">
      <c r="A14" s="84" t="s">
        <v>1087</v>
      </c>
      <c r="B14" s="84">
        <v>14</v>
      </c>
      <c r="C14" s="122">
        <v>0.013842138537903186</v>
      </c>
      <c r="D14" s="84" t="s">
        <v>1375</v>
      </c>
      <c r="E14" s="84" t="b">
        <v>0</v>
      </c>
      <c r="F14" s="84" t="b">
        <v>0</v>
      </c>
      <c r="G14" s="84" t="b">
        <v>0</v>
      </c>
    </row>
    <row r="15" spans="1:7" ht="15">
      <c r="A15" s="84" t="s">
        <v>1126</v>
      </c>
      <c r="B15" s="84">
        <v>14</v>
      </c>
      <c r="C15" s="122">
        <v>0.010496687270973193</v>
      </c>
      <c r="D15" s="84" t="s">
        <v>1375</v>
      </c>
      <c r="E15" s="84" t="b">
        <v>0</v>
      </c>
      <c r="F15" s="84" t="b">
        <v>0</v>
      </c>
      <c r="G15" s="84" t="b">
        <v>0</v>
      </c>
    </row>
    <row r="16" spans="1:7" ht="15">
      <c r="A16" s="84" t="s">
        <v>1127</v>
      </c>
      <c r="B16" s="84">
        <v>14</v>
      </c>
      <c r="C16" s="122">
        <v>0.010496687270973193</v>
      </c>
      <c r="D16" s="84" t="s">
        <v>1375</v>
      </c>
      <c r="E16" s="84" t="b">
        <v>0</v>
      </c>
      <c r="F16" s="84" t="b">
        <v>0</v>
      </c>
      <c r="G16" s="84" t="b">
        <v>0</v>
      </c>
    </row>
    <row r="17" spans="1:7" ht="15">
      <c r="A17" s="84" t="s">
        <v>1128</v>
      </c>
      <c r="B17" s="84">
        <v>14</v>
      </c>
      <c r="C17" s="122">
        <v>0.010496687270973193</v>
      </c>
      <c r="D17" s="84" t="s">
        <v>1375</v>
      </c>
      <c r="E17" s="84" t="b">
        <v>0</v>
      </c>
      <c r="F17" s="84" t="b">
        <v>0</v>
      </c>
      <c r="G17" s="84" t="b">
        <v>0</v>
      </c>
    </row>
    <row r="18" spans="1:7" ht="15">
      <c r="A18" s="84" t="s">
        <v>1129</v>
      </c>
      <c r="B18" s="84">
        <v>14</v>
      </c>
      <c r="C18" s="122">
        <v>0.010496687270973193</v>
      </c>
      <c r="D18" s="84" t="s">
        <v>1375</v>
      </c>
      <c r="E18" s="84" t="b">
        <v>0</v>
      </c>
      <c r="F18" s="84" t="b">
        <v>0</v>
      </c>
      <c r="G18" s="84" t="b">
        <v>0</v>
      </c>
    </row>
    <row r="19" spans="1:7" ht="15">
      <c r="A19" s="84" t="s">
        <v>1121</v>
      </c>
      <c r="B19" s="84">
        <v>13</v>
      </c>
      <c r="C19" s="122">
        <v>0.01026797107234337</v>
      </c>
      <c r="D19" s="84" t="s">
        <v>1375</v>
      </c>
      <c r="E19" s="84" t="b">
        <v>0</v>
      </c>
      <c r="F19" s="84" t="b">
        <v>0</v>
      </c>
      <c r="G19" s="84" t="b">
        <v>0</v>
      </c>
    </row>
    <row r="20" spans="1:7" ht="15">
      <c r="A20" s="84" t="s">
        <v>1122</v>
      </c>
      <c r="B20" s="84">
        <v>13</v>
      </c>
      <c r="C20" s="122">
        <v>0.01026797107234337</v>
      </c>
      <c r="D20" s="84" t="s">
        <v>1375</v>
      </c>
      <c r="E20" s="84" t="b">
        <v>0</v>
      </c>
      <c r="F20" s="84" t="b">
        <v>0</v>
      </c>
      <c r="G20" s="84" t="b">
        <v>0</v>
      </c>
    </row>
    <row r="21" spans="1:7" ht="15">
      <c r="A21" s="84" t="s">
        <v>1123</v>
      </c>
      <c r="B21" s="84">
        <v>13</v>
      </c>
      <c r="C21" s="122">
        <v>0.01026797107234337</v>
      </c>
      <c r="D21" s="84" t="s">
        <v>1375</v>
      </c>
      <c r="E21" s="84" t="b">
        <v>0</v>
      </c>
      <c r="F21" s="84" t="b">
        <v>0</v>
      </c>
      <c r="G21" s="84" t="b">
        <v>0</v>
      </c>
    </row>
    <row r="22" spans="1:7" ht="15">
      <c r="A22" s="84" t="s">
        <v>1124</v>
      </c>
      <c r="B22" s="84">
        <v>13</v>
      </c>
      <c r="C22" s="122">
        <v>0.01026797107234337</v>
      </c>
      <c r="D22" s="84" t="s">
        <v>1375</v>
      </c>
      <c r="E22" s="84" t="b">
        <v>0</v>
      </c>
      <c r="F22" s="84" t="b">
        <v>0</v>
      </c>
      <c r="G22" s="84" t="b">
        <v>0</v>
      </c>
    </row>
    <row r="23" spans="1:7" ht="15">
      <c r="A23" s="84" t="s">
        <v>1086</v>
      </c>
      <c r="B23" s="84">
        <v>13</v>
      </c>
      <c r="C23" s="122">
        <v>0.01026797107234337</v>
      </c>
      <c r="D23" s="84" t="s">
        <v>1375</v>
      </c>
      <c r="E23" s="84" t="b">
        <v>0</v>
      </c>
      <c r="F23" s="84" t="b">
        <v>0</v>
      </c>
      <c r="G23" s="84" t="b">
        <v>0</v>
      </c>
    </row>
    <row r="24" spans="1:7" ht="15">
      <c r="A24" s="84" t="s">
        <v>1325</v>
      </c>
      <c r="B24" s="84">
        <v>13</v>
      </c>
      <c r="C24" s="122">
        <v>0.01026797107234337</v>
      </c>
      <c r="D24" s="84" t="s">
        <v>1375</v>
      </c>
      <c r="E24" s="84" t="b">
        <v>0</v>
      </c>
      <c r="F24" s="84" t="b">
        <v>0</v>
      </c>
      <c r="G24" s="84" t="b">
        <v>0</v>
      </c>
    </row>
    <row r="25" spans="1:7" ht="15">
      <c r="A25" s="84" t="s">
        <v>1326</v>
      </c>
      <c r="B25" s="84">
        <v>13</v>
      </c>
      <c r="C25" s="122">
        <v>0.01026797107234337</v>
      </c>
      <c r="D25" s="84" t="s">
        <v>1375</v>
      </c>
      <c r="E25" s="84" t="b">
        <v>1</v>
      </c>
      <c r="F25" s="84" t="b">
        <v>0</v>
      </c>
      <c r="G25" s="84" t="b">
        <v>0</v>
      </c>
    </row>
    <row r="26" spans="1:7" ht="15">
      <c r="A26" s="84" t="s">
        <v>1130</v>
      </c>
      <c r="B26" s="84">
        <v>13</v>
      </c>
      <c r="C26" s="122">
        <v>0.01026797107234337</v>
      </c>
      <c r="D26" s="84" t="s">
        <v>1375</v>
      </c>
      <c r="E26" s="84" t="b">
        <v>0</v>
      </c>
      <c r="F26" s="84" t="b">
        <v>0</v>
      </c>
      <c r="G26" s="84" t="b">
        <v>0</v>
      </c>
    </row>
    <row r="27" spans="1:7" ht="15">
      <c r="A27" s="84" t="s">
        <v>1131</v>
      </c>
      <c r="B27" s="84">
        <v>13</v>
      </c>
      <c r="C27" s="122">
        <v>0.01026797107234337</v>
      </c>
      <c r="D27" s="84" t="s">
        <v>1375</v>
      </c>
      <c r="E27" s="84" t="b">
        <v>0</v>
      </c>
      <c r="F27" s="84" t="b">
        <v>0</v>
      </c>
      <c r="G27" s="84" t="b">
        <v>0</v>
      </c>
    </row>
    <row r="28" spans="1:7" ht="15">
      <c r="A28" s="84" t="s">
        <v>1327</v>
      </c>
      <c r="B28" s="84">
        <v>13</v>
      </c>
      <c r="C28" s="122">
        <v>0.01026797107234337</v>
      </c>
      <c r="D28" s="84" t="s">
        <v>1375</v>
      </c>
      <c r="E28" s="84" t="b">
        <v>0</v>
      </c>
      <c r="F28" s="84" t="b">
        <v>0</v>
      </c>
      <c r="G28" s="84" t="b">
        <v>0</v>
      </c>
    </row>
    <row r="29" spans="1:7" ht="15">
      <c r="A29" s="84" t="s">
        <v>1328</v>
      </c>
      <c r="B29" s="84">
        <v>12</v>
      </c>
      <c r="C29" s="122">
        <v>0.009997610674349823</v>
      </c>
      <c r="D29" s="84" t="s">
        <v>1375</v>
      </c>
      <c r="E29" s="84" t="b">
        <v>0</v>
      </c>
      <c r="F29" s="84" t="b">
        <v>0</v>
      </c>
      <c r="G29" s="84" t="b">
        <v>0</v>
      </c>
    </row>
    <row r="30" spans="1:7" ht="15">
      <c r="A30" s="84" t="s">
        <v>1088</v>
      </c>
      <c r="B30" s="84">
        <v>12</v>
      </c>
      <c r="C30" s="122">
        <v>0.013495740776965533</v>
      </c>
      <c r="D30" s="84" t="s">
        <v>1375</v>
      </c>
      <c r="E30" s="84" t="b">
        <v>0</v>
      </c>
      <c r="F30" s="84" t="b">
        <v>0</v>
      </c>
      <c r="G30" s="84" t="b">
        <v>0</v>
      </c>
    </row>
    <row r="31" spans="1:7" ht="15">
      <c r="A31" s="84" t="s">
        <v>1329</v>
      </c>
      <c r="B31" s="84">
        <v>9</v>
      </c>
      <c r="C31" s="122">
        <v>0.00889851763150919</v>
      </c>
      <c r="D31" s="84" t="s">
        <v>1375</v>
      </c>
      <c r="E31" s="84" t="b">
        <v>0</v>
      </c>
      <c r="F31" s="84" t="b">
        <v>0</v>
      </c>
      <c r="G31" s="84" t="b">
        <v>0</v>
      </c>
    </row>
    <row r="32" spans="1:7" ht="15">
      <c r="A32" s="84" t="s">
        <v>1330</v>
      </c>
      <c r="B32" s="84">
        <v>9</v>
      </c>
      <c r="C32" s="122">
        <v>0.00889851763150919</v>
      </c>
      <c r="D32" s="84" t="s">
        <v>1375</v>
      </c>
      <c r="E32" s="84" t="b">
        <v>0</v>
      </c>
      <c r="F32" s="84" t="b">
        <v>0</v>
      </c>
      <c r="G32" s="84" t="b">
        <v>0</v>
      </c>
    </row>
    <row r="33" spans="1:7" ht="15">
      <c r="A33" s="84" t="s">
        <v>1331</v>
      </c>
      <c r="B33" s="84">
        <v>7</v>
      </c>
      <c r="C33" s="122">
        <v>0.007872515453229895</v>
      </c>
      <c r="D33" s="84" t="s">
        <v>1375</v>
      </c>
      <c r="E33" s="84" t="b">
        <v>0</v>
      </c>
      <c r="F33" s="84" t="b">
        <v>0</v>
      </c>
      <c r="G33" s="84" t="b">
        <v>0</v>
      </c>
    </row>
    <row r="34" spans="1:7" ht="15">
      <c r="A34" s="84" t="s">
        <v>1332</v>
      </c>
      <c r="B34" s="84">
        <v>7</v>
      </c>
      <c r="C34" s="122">
        <v>0.007872515453229895</v>
      </c>
      <c r="D34" s="84" t="s">
        <v>1375</v>
      </c>
      <c r="E34" s="84" t="b">
        <v>0</v>
      </c>
      <c r="F34" s="84" t="b">
        <v>0</v>
      </c>
      <c r="G34" s="84" t="b">
        <v>0</v>
      </c>
    </row>
    <row r="35" spans="1:7" ht="15">
      <c r="A35" s="84" t="s">
        <v>1333</v>
      </c>
      <c r="B35" s="84">
        <v>7</v>
      </c>
      <c r="C35" s="122">
        <v>0.007872515453229895</v>
      </c>
      <c r="D35" s="84" t="s">
        <v>1375</v>
      </c>
      <c r="E35" s="84" t="b">
        <v>0</v>
      </c>
      <c r="F35" s="84" t="b">
        <v>0</v>
      </c>
      <c r="G35" s="84" t="b">
        <v>0</v>
      </c>
    </row>
    <row r="36" spans="1:7" ht="15">
      <c r="A36" s="84" t="s">
        <v>242</v>
      </c>
      <c r="B36" s="84">
        <v>6</v>
      </c>
      <c r="C36" s="122">
        <v>0.007248095466669167</v>
      </c>
      <c r="D36" s="84" t="s">
        <v>1375</v>
      </c>
      <c r="E36" s="84" t="b">
        <v>0</v>
      </c>
      <c r="F36" s="84" t="b">
        <v>0</v>
      </c>
      <c r="G36" s="84" t="b">
        <v>0</v>
      </c>
    </row>
    <row r="37" spans="1:7" ht="15">
      <c r="A37" s="84" t="s">
        <v>1334</v>
      </c>
      <c r="B37" s="84">
        <v>6</v>
      </c>
      <c r="C37" s="122">
        <v>0.007248095466669167</v>
      </c>
      <c r="D37" s="84" t="s">
        <v>1375</v>
      </c>
      <c r="E37" s="84" t="b">
        <v>0</v>
      </c>
      <c r="F37" s="84" t="b">
        <v>0</v>
      </c>
      <c r="G37" s="84" t="b">
        <v>0</v>
      </c>
    </row>
    <row r="38" spans="1:7" ht="15">
      <c r="A38" s="84" t="s">
        <v>1335</v>
      </c>
      <c r="B38" s="84">
        <v>5</v>
      </c>
      <c r="C38" s="122">
        <v>0.00653311346619042</v>
      </c>
      <c r="D38" s="84" t="s">
        <v>1375</v>
      </c>
      <c r="E38" s="84" t="b">
        <v>0</v>
      </c>
      <c r="F38" s="84" t="b">
        <v>0</v>
      </c>
      <c r="G38" s="84" t="b">
        <v>0</v>
      </c>
    </row>
    <row r="39" spans="1:7" ht="15">
      <c r="A39" s="84" t="s">
        <v>1336</v>
      </c>
      <c r="B39" s="84">
        <v>5</v>
      </c>
      <c r="C39" s="122">
        <v>0.00653311346619042</v>
      </c>
      <c r="D39" s="84" t="s">
        <v>1375</v>
      </c>
      <c r="E39" s="84" t="b">
        <v>0</v>
      </c>
      <c r="F39" s="84" t="b">
        <v>0</v>
      </c>
      <c r="G39" s="84" t="b">
        <v>0</v>
      </c>
    </row>
    <row r="40" spans="1:7" ht="15">
      <c r="A40" s="84" t="s">
        <v>1337</v>
      </c>
      <c r="B40" s="84">
        <v>5</v>
      </c>
      <c r="C40" s="122">
        <v>0.00653311346619042</v>
      </c>
      <c r="D40" s="84" t="s">
        <v>1375</v>
      </c>
      <c r="E40" s="84" t="b">
        <v>0</v>
      </c>
      <c r="F40" s="84" t="b">
        <v>0</v>
      </c>
      <c r="G40" s="84" t="b">
        <v>0</v>
      </c>
    </row>
    <row r="41" spans="1:7" ht="15">
      <c r="A41" s="84" t="s">
        <v>1338</v>
      </c>
      <c r="B41" s="84">
        <v>5</v>
      </c>
      <c r="C41" s="122">
        <v>0.00653311346619042</v>
      </c>
      <c r="D41" s="84" t="s">
        <v>1375</v>
      </c>
      <c r="E41" s="84" t="b">
        <v>0</v>
      </c>
      <c r="F41" s="84" t="b">
        <v>0</v>
      </c>
      <c r="G41" s="84" t="b">
        <v>0</v>
      </c>
    </row>
    <row r="42" spans="1:7" ht="15">
      <c r="A42" s="84" t="s">
        <v>1339</v>
      </c>
      <c r="B42" s="84">
        <v>5</v>
      </c>
      <c r="C42" s="122">
        <v>0.00653311346619042</v>
      </c>
      <c r="D42" s="84" t="s">
        <v>1375</v>
      </c>
      <c r="E42" s="84" t="b">
        <v>0</v>
      </c>
      <c r="F42" s="84" t="b">
        <v>0</v>
      </c>
      <c r="G42" s="84" t="b">
        <v>0</v>
      </c>
    </row>
    <row r="43" spans="1:7" ht="15">
      <c r="A43" s="84" t="s">
        <v>1340</v>
      </c>
      <c r="B43" s="84">
        <v>5</v>
      </c>
      <c r="C43" s="122">
        <v>0.00653311346619042</v>
      </c>
      <c r="D43" s="84" t="s">
        <v>1375</v>
      </c>
      <c r="E43" s="84" t="b">
        <v>0</v>
      </c>
      <c r="F43" s="84" t="b">
        <v>0</v>
      </c>
      <c r="G43" s="84" t="b">
        <v>0</v>
      </c>
    </row>
    <row r="44" spans="1:7" ht="15">
      <c r="A44" s="84" t="s">
        <v>1341</v>
      </c>
      <c r="B44" s="84">
        <v>5</v>
      </c>
      <c r="C44" s="122">
        <v>0.00653311346619042</v>
      </c>
      <c r="D44" s="84" t="s">
        <v>1375</v>
      </c>
      <c r="E44" s="84" t="b">
        <v>0</v>
      </c>
      <c r="F44" s="84" t="b">
        <v>0</v>
      </c>
      <c r="G44" s="84" t="b">
        <v>0</v>
      </c>
    </row>
    <row r="45" spans="1:7" ht="15">
      <c r="A45" s="84" t="s">
        <v>1342</v>
      </c>
      <c r="B45" s="84">
        <v>5</v>
      </c>
      <c r="C45" s="122">
        <v>0.00653311346619042</v>
      </c>
      <c r="D45" s="84" t="s">
        <v>1375</v>
      </c>
      <c r="E45" s="84" t="b">
        <v>0</v>
      </c>
      <c r="F45" s="84" t="b">
        <v>0</v>
      </c>
      <c r="G45" s="84" t="b">
        <v>0</v>
      </c>
    </row>
    <row r="46" spans="1:7" ht="15">
      <c r="A46" s="84" t="s">
        <v>263</v>
      </c>
      <c r="B46" s="84">
        <v>5</v>
      </c>
      <c r="C46" s="122">
        <v>0.00653311346619042</v>
      </c>
      <c r="D46" s="84" t="s">
        <v>1375</v>
      </c>
      <c r="E46" s="84" t="b">
        <v>0</v>
      </c>
      <c r="F46" s="84" t="b">
        <v>0</v>
      </c>
      <c r="G46" s="84" t="b">
        <v>0</v>
      </c>
    </row>
    <row r="47" spans="1:7" ht="15">
      <c r="A47" s="84" t="s">
        <v>1343</v>
      </c>
      <c r="B47" s="84">
        <v>5</v>
      </c>
      <c r="C47" s="122">
        <v>0.00653311346619042</v>
      </c>
      <c r="D47" s="84" t="s">
        <v>1375</v>
      </c>
      <c r="E47" s="84" t="b">
        <v>0</v>
      </c>
      <c r="F47" s="84" t="b">
        <v>0</v>
      </c>
      <c r="G47" s="84" t="b">
        <v>0</v>
      </c>
    </row>
    <row r="48" spans="1:7" ht="15">
      <c r="A48" s="84" t="s">
        <v>262</v>
      </c>
      <c r="B48" s="84">
        <v>5</v>
      </c>
      <c r="C48" s="122">
        <v>0.00653311346619042</v>
      </c>
      <c r="D48" s="84" t="s">
        <v>1375</v>
      </c>
      <c r="E48" s="84" t="b">
        <v>0</v>
      </c>
      <c r="F48" s="84" t="b">
        <v>0</v>
      </c>
      <c r="G48" s="84" t="b">
        <v>0</v>
      </c>
    </row>
    <row r="49" spans="1:7" ht="15">
      <c r="A49" s="84" t="s">
        <v>1344</v>
      </c>
      <c r="B49" s="84">
        <v>5</v>
      </c>
      <c r="C49" s="122">
        <v>0.00653311346619042</v>
      </c>
      <c r="D49" s="84" t="s">
        <v>1375</v>
      </c>
      <c r="E49" s="84" t="b">
        <v>0</v>
      </c>
      <c r="F49" s="84" t="b">
        <v>0</v>
      </c>
      <c r="G49" s="84" t="b">
        <v>0</v>
      </c>
    </row>
    <row r="50" spans="1:7" ht="15">
      <c r="A50" s="84" t="s">
        <v>1345</v>
      </c>
      <c r="B50" s="84">
        <v>5</v>
      </c>
      <c r="C50" s="122">
        <v>0.00653311346619042</v>
      </c>
      <c r="D50" s="84" t="s">
        <v>1375</v>
      </c>
      <c r="E50" s="84" t="b">
        <v>0</v>
      </c>
      <c r="F50" s="84" t="b">
        <v>0</v>
      </c>
      <c r="G50" s="84" t="b">
        <v>0</v>
      </c>
    </row>
    <row r="51" spans="1:7" ht="15">
      <c r="A51" s="84" t="s">
        <v>1346</v>
      </c>
      <c r="B51" s="84">
        <v>5</v>
      </c>
      <c r="C51" s="122">
        <v>0.00653311346619042</v>
      </c>
      <c r="D51" s="84" t="s">
        <v>1375</v>
      </c>
      <c r="E51" s="84" t="b">
        <v>0</v>
      </c>
      <c r="F51" s="84" t="b">
        <v>0</v>
      </c>
      <c r="G51" s="84" t="b">
        <v>0</v>
      </c>
    </row>
    <row r="52" spans="1:7" ht="15">
      <c r="A52" s="84" t="s">
        <v>1347</v>
      </c>
      <c r="B52" s="84">
        <v>5</v>
      </c>
      <c r="C52" s="122">
        <v>0.00653311346619042</v>
      </c>
      <c r="D52" s="84" t="s">
        <v>1375</v>
      </c>
      <c r="E52" s="84" t="b">
        <v>0</v>
      </c>
      <c r="F52" s="84" t="b">
        <v>0</v>
      </c>
      <c r="G52" s="84" t="b">
        <v>0</v>
      </c>
    </row>
    <row r="53" spans="1:7" ht="15">
      <c r="A53" s="84" t="s">
        <v>1348</v>
      </c>
      <c r="B53" s="84">
        <v>5</v>
      </c>
      <c r="C53" s="122">
        <v>0.00653311346619042</v>
      </c>
      <c r="D53" s="84" t="s">
        <v>1375</v>
      </c>
      <c r="E53" s="84" t="b">
        <v>1</v>
      </c>
      <c r="F53" s="84" t="b">
        <v>0</v>
      </c>
      <c r="G53" s="84" t="b">
        <v>0</v>
      </c>
    </row>
    <row r="54" spans="1:7" ht="15">
      <c r="A54" s="84" t="s">
        <v>1349</v>
      </c>
      <c r="B54" s="84">
        <v>5</v>
      </c>
      <c r="C54" s="122">
        <v>0.00653311346619042</v>
      </c>
      <c r="D54" s="84" t="s">
        <v>1375</v>
      </c>
      <c r="E54" s="84" t="b">
        <v>0</v>
      </c>
      <c r="F54" s="84" t="b">
        <v>0</v>
      </c>
      <c r="G54" s="84" t="b">
        <v>0</v>
      </c>
    </row>
    <row r="55" spans="1:7" ht="15">
      <c r="A55" s="84" t="s">
        <v>1350</v>
      </c>
      <c r="B55" s="84">
        <v>5</v>
      </c>
      <c r="C55" s="122">
        <v>0.00653311346619042</v>
      </c>
      <c r="D55" s="84" t="s">
        <v>1375</v>
      </c>
      <c r="E55" s="84" t="b">
        <v>0</v>
      </c>
      <c r="F55" s="84" t="b">
        <v>0</v>
      </c>
      <c r="G55" s="84" t="b">
        <v>0</v>
      </c>
    </row>
    <row r="56" spans="1:7" ht="15">
      <c r="A56" s="84" t="s">
        <v>1351</v>
      </c>
      <c r="B56" s="84">
        <v>5</v>
      </c>
      <c r="C56" s="122">
        <v>0.00653311346619042</v>
      </c>
      <c r="D56" s="84" t="s">
        <v>1375</v>
      </c>
      <c r="E56" s="84" t="b">
        <v>0</v>
      </c>
      <c r="F56" s="84" t="b">
        <v>0</v>
      </c>
      <c r="G56" s="84" t="b">
        <v>0</v>
      </c>
    </row>
    <row r="57" spans="1:7" ht="15">
      <c r="A57" s="84" t="s">
        <v>1135</v>
      </c>
      <c r="B57" s="84">
        <v>4</v>
      </c>
      <c r="C57" s="122">
        <v>0.005709230563777026</v>
      </c>
      <c r="D57" s="84" t="s">
        <v>1375</v>
      </c>
      <c r="E57" s="84" t="b">
        <v>0</v>
      </c>
      <c r="F57" s="84" t="b">
        <v>1</v>
      </c>
      <c r="G57" s="84" t="b">
        <v>0</v>
      </c>
    </row>
    <row r="58" spans="1:7" ht="15">
      <c r="A58" s="84" t="s">
        <v>1136</v>
      </c>
      <c r="B58" s="84">
        <v>4</v>
      </c>
      <c r="C58" s="122">
        <v>0.005709230563777026</v>
      </c>
      <c r="D58" s="84" t="s">
        <v>1375</v>
      </c>
      <c r="E58" s="84" t="b">
        <v>0</v>
      </c>
      <c r="F58" s="84" t="b">
        <v>0</v>
      </c>
      <c r="G58" s="84" t="b">
        <v>0</v>
      </c>
    </row>
    <row r="59" spans="1:7" ht="15">
      <c r="A59" s="84" t="s">
        <v>1137</v>
      </c>
      <c r="B59" s="84">
        <v>4</v>
      </c>
      <c r="C59" s="122">
        <v>0.005709230563777026</v>
      </c>
      <c r="D59" s="84" t="s">
        <v>1375</v>
      </c>
      <c r="E59" s="84" t="b">
        <v>1</v>
      </c>
      <c r="F59" s="84" t="b">
        <v>0</v>
      </c>
      <c r="G59" s="84" t="b">
        <v>0</v>
      </c>
    </row>
    <row r="60" spans="1:7" ht="15">
      <c r="A60" s="84" t="s">
        <v>1138</v>
      </c>
      <c r="B60" s="84">
        <v>4</v>
      </c>
      <c r="C60" s="122">
        <v>0.005709230563777026</v>
      </c>
      <c r="D60" s="84" t="s">
        <v>1375</v>
      </c>
      <c r="E60" s="84" t="b">
        <v>1</v>
      </c>
      <c r="F60" s="84" t="b">
        <v>0</v>
      </c>
      <c r="G60" s="84" t="b">
        <v>0</v>
      </c>
    </row>
    <row r="61" spans="1:7" ht="15">
      <c r="A61" s="84" t="s">
        <v>1139</v>
      </c>
      <c r="B61" s="84">
        <v>4</v>
      </c>
      <c r="C61" s="122">
        <v>0.005709230563777026</v>
      </c>
      <c r="D61" s="84" t="s">
        <v>1375</v>
      </c>
      <c r="E61" s="84" t="b">
        <v>0</v>
      </c>
      <c r="F61" s="84" t="b">
        <v>0</v>
      </c>
      <c r="G61" s="84" t="b">
        <v>0</v>
      </c>
    </row>
    <row r="62" spans="1:7" ht="15">
      <c r="A62" s="84" t="s">
        <v>1140</v>
      </c>
      <c r="B62" s="84">
        <v>4</v>
      </c>
      <c r="C62" s="122">
        <v>0.005709230563777026</v>
      </c>
      <c r="D62" s="84" t="s">
        <v>1375</v>
      </c>
      <c r="E62" s="84" t="b">
        <v>0</v>
      </c>
      <c r="F62" s="84" t="b">
        <v>0</v>
      </c>
      <c r="G62" s="84" t="b">
        <v>0</v>
      </c>
    </row>
    <row r="63" spans="1:7" ht="15">
      <c r="A63" s="84" t="s">
        <v>237</v>
      </c>
      <c r="B63" s="84">
        <v>4</v>
      </c>
      <c r="C63" s="122">
        <v>0.006331590397442282</v>
      </c>
      <c r="D63" s="84" t="s">
        <v>1375</v>
      </c>
      <c r="E63" s="84" t="b">
        <v>0</v>
      </c>
      <c r="F63" s="84" t="b">
        <v>0</v>
      </c>
      <c r="G63" s="84" t="b">
        <v>0</v>
      </c>
    </row>
    <row r="64" spans="1:7" ht="15">
      <c r="A64" s="84" t="s">
        <v>254</v>
      </c>
      <c r="B64" s="84">
        <v>4</v>
      </c>
      <c r="C64" s="122">
        <v>0.005709230563777026</v>
      </c>
      <c r="D64" s="84" t="s">
        <v>1375</v>
      </c>
      <c r="E64" s="84" t="b">
        <v>0</v>
      </c>
      <c r="F64" s="84" t="b">
        <v>0</v>
      </c>
      <c r="G64" s="84" t="b">
        <v>0</v>
      </c>
    </row>
    <row r="65" spans="1:7" ht="15">
      <c r="A65" s="84" t="s">
        <v>253</v>
      </c>
      <c r="B65" s="84">
        <v>4</v>
      </c>
      <c r="C65" s="122">
        <v>0.005709230563777026</v>
      </c>
      <c r="D65" s="84" t="s">
        <v>1375</v>
      </c>
      <c r="E65" s="84" t="b">
        <v>0</v>
      </c>
      <c r="F65" s="84" t="b">
        <v>0</v>
      </c>
      <c r="G65" s="84" t="b">
        <v>0</v>
      </c>
    </row>
    <row r="66" spans="1:7" ht="15">
      <c r="A66" s="84" t="s">
        <v>264</v>
      </c>
      <c r="B66" s="84">
        <v>4</v>
      </c>
      <c r="C66" s="122">
        <v>0.005709230563777026</v>
      </c>
      <c r="D66" s="84" t="s">
        <v>1375</v>
      </c>
      <c r="E66" s="84" t="b">
        <v>0</v>
      </c>
      <c r="F66" s="84" t="b">
        <v>0</v>
      </c>
      <c r="G66" s="84" t="b">
        <v>0</v>
      </c>
    </row>
    <row r="67" spans="1:7" ht="15">
      <c r="A67" s="84" t="s">
        <v>232</v>
      </c>
      <c r="B67" s="84">
        <v>4</v>
      </c>
      <c r="C67" s="122">
        <v>0.005709230563777026</v>
      </c>
      <c r="D67" s="84" t="s">
        <v>1375</v>
      </c>
      <c r="E67" s="84" t="b">
        <v>0</v>
      </c>
      <c r="F67" s="84" t="b">
        <v>0</v>
      </c>
      <c r="G67" s="84" t="b">
        <v>0</v>
      </c>
    </row>
    <row r="68" spans="1:7" ht="15">
      <c r="A68" s="84" t="s">
        <v>1090</v>
      </c>
      <c r="B68" s="84">
        <v>4</v>
      </c>
      <c r="C68" s="122">
        <v>0.006331590397442282</v>
      </c>
      <c r="D68" s="84" t="s">
        <v>1375</v>
      </c>
      <c r="E68" s="84" t="b">
        <v>0</v>
      </c>
      <c r="F68" s="84" t="b">
        <v>0</v>
      </c>
      <c r="G68" s="84" t="b">
        <v>0</v>
      </c>
    </row>
    <row r="69" spans="1:7" ht="15">
      <c r="A69" s="84" t="s">
        <v>1352</v>
      </c>
      <c r="B69" s="84">
        <v>3</v>
      </c>
      <c r="C69" s="122">
        <v>0.0047486927980817115</v>
      </c>
      <c r="D69" s="84" t="s">
        <v>1375</v>
      </c>
      <c r="E69" s="84" t="b">
        <v>0</v>
      </c>
      <c r="F69" s="84" t="b">
        <v>0</v>
      </c>
      <c r="G69" s="84" t="b">
        <v>0</v>
      </c>
    </row>
    <row r="70" spans="1:7" ht="15">
      <c r="A70" s="84" t="s">
        <v>267</v>
      </c>
      <c r="B70" s="84">
        <v>3</v>
      </c>
      <c r="C70" s="122">
        <v>0.0047486927980817115</v>
      </c>
      <c r="D70" s="84" t="s">
        <v>1375</v>
      </c>
      <c r="E70" s="84" t="b">
        <v>0</v>
      </c>
      <c r="F70" s="84" t="b">
        <v>0</v>
      </c>
      <c r="G70" s="84" t="b">
        <v>0</v>
      </c>
    </row>
    <row r="71" spans="1:7" ht="15">
      <c r="A71" s="84" t="s">
        <v>239</v>
      </c>
      <c r="B71" s="84">
        <v>3</v>
      </c>
      <c r="C71" s="122">
        <v>0.0047486927980817115</v>
      </c>
      <c r="D71" s="84" t="s">
        <v>1375</v>
      </c>
      <c r="E71" s="84" t="b">
        <v>0</v>
      </c>
      <c r="F71" s="84" t="b">
        <v>0</v>
      </c>
      <c r="G71" s="84" t="b">
        <v>0</v>
      </c>
    </row>
    <row r="72" spans="1:7" ht="15">
      <c r="A72" s="84" t="s">
        <v>1089</v>
      </c>
      <c r="B72" s="84">
        <v>3</v>
      </c>
      <c r="C72" s="122">
        <v>0.0047486927980817115</v>
      </c>
      <c r="D72" s="84" t="s">
        <v>1375</v>
      </c>
      <c r="E72" s="84" t="b">
        <v>0</v>
      </c>
      <c r="F72" s="84" t="b">
        <v>0</v>
      </c>
      <c r="G72" s="84" t="b">
        <v>0</v>
      </c>
    </row>
    <row r="73" spans="1:7" ht="15">
      <c r="A73" s="84" t="s">
        <v>1144</v>
      </c>
      <c r="B73" s="84">
        <v>3</v>
      </c>
      <c r="C73" s="122">
        <v>0.0047486927980817115</v>
      </c>
      <c r="D73" s="84" t="s">
        <v>1375</v>
      </c>
      <c r="E73" s="84" t="b">
        <v>0</v>
      </c>
      <c r="F73" s="84" t="b">
        <v>0</v>
      </c>
      <c r="G73" s="84" t="b">
        <v>0</v>
      </c>
    </row>
    <row r="74" spans="1:7" ht="15">
      <c r="A74" s="84" t="s">
        <v>1145</v>
      </c>
      <c r="B74" s="84">
        <v>3</v>
      </c>
      <c r="C74" s="122">
        <v>0.0047486927980817115</v>
      </c>
      <c r="D74" s="84" t="s">
        <v>1375</v>
      </c>
      <c r="E74" s="84" t="b">
        <v>0</v>
      </c>
      <c r="F74" s="84" t="b">
        <v>0</v>
      </c>
      <c r="G74" s="84" t="b">
        <v>0</v>
      </c>
    </row>
    <row r="75" spans="1:7" ht="15">
      <c r="A75" s="84" t="s">
        <v>1146</v>
      </c>
      <c r="B75" s="84">
        <v>3</v>
      </c>
      <c r="C75" s="122">
        <v>0.0047486927980817115</v>
      </c>
      <c r="D75" s="84" t="s">
        <v>1375</v>
      </c>
      <c r="E75" s="84" t="b">
        <v>0</v>
      </c>
      <c r="F75" s="84" t="b">
        <v>0</v>
      </c>
      <c r="G75" s="84" t="b">
        <v>0</v>
      </c>
    </row>
    <row r="76" spans="1:7" ht="15">
      <c r="A76" s="84" t="s">
        <v>1147</v>
      </c>
      <c r="B76" s="84">
        <v>3</v>
      </c>
      <c r="C76" s="122">
        <v>0.0047486927980817115</v>
      </c>
      <c r="D76" s="84" t="s">
        <v>1375</v>
      </c>
      <c r="E76" s="84" t="b">
        <v>0</v>
      </c>
      <c r="F76" s="84" t="b">
        <v>0</v>
      </c>
      <c r="G76" s="84" t="b">
        <v>0</v>
      </c>
    </row>
    <row r="77" spans="1:7" ht="15">
      <c r="A77" s="84" t="s">
        <v>1141</v>
      </c>
      <c r="B77" s="84">
        <v>2</v>
      </c>
      <c r="C77" s="122">
        <v>0.0036043786583865984</v>
      </c>
      <c r="D77" s="84" t="s">
        <v>1375</v>
      </c>
      <c r="E77" s="84" t="b">
        <v>1</v>
      </c>
      <c r="F77" s="84" t="b">
        <v>0</v>
      </c>
      <c r="G77" s="84" t="b">
        <v>0</v>
      </c>
    </row>
    <row r="78" spans="1:7" ht="15">
      <c r="A78" s="84" t="s">
        <v>1353</v>
      </c>
      <c r="B78" s="84">
        <v>2</v>
      </c>
      <c r="C78" s="122">
        <v>0.0036043786583865984</v>
      </c>
      <c r="D78" s="84" t="s">
        <v>1375</v>
      </c>
      <c r="E78" s="84" t="b">
        <v>0</v>
      </c>
      <c r="F78" s="84" t="b">
        <v>0</v>
      </c>
      <c r="G78" s="84" t="b">
        <v>0</v>
      </c>
    </row>
    <row r="79" spans="1:7" ht="15">
      <c r="A79" s="84" t="s">
        <v>1354</v>
      </c>
      <c r="B79" s="84">
        <v>2</v>
      </c>
      <c r="C79" s="122">
        <v>0.0036043786583865984</v>
      </c>
      <c r="D79" s="84" t="s">
        <v>1375</v>
      </c>
      <c r="E79" s="84" t="b">
        <v>0</v>
      </c>
      <c r="F79" s="84" t="b">
        <v>0</v>
      </c>
      <c r="G79" s="84" t="b">
        <v>0</v>
      </c>
    </row>
    <row r="80" spans="1:7" ht="15">
      <c r="A80" s="84" t="s">
        <v>1355</v>
      </c>
      <c r="B80" s="84">
        <v>2</v>
      </c>
      <c r="C80" s="122">
        <v>0.0036043786583865984</v>
      </c>
      <c r="D80" s="84" t="s">
        <v>1375</v>
      </c>
      <c r="E80" s="84" t="b">
        <v>0</v>
      </c>
      <c r="F80" s="84" t="b">
        <v>0</v>
      </c>
      <c r="G80" s="84" t="b">
        <v>0</v>
      </c>
    </row>
    <row r="81" spans="1:7" ht="15">
      <c r="A81" s="84" t="s">
        <v>1356</v>
      </c>
      <c r="B81" s="84">
        <v>2</v>
      </c>
      <c r="C81" s="122">
        <v>0.0036043786583865984</v>
      </c>
      <c r="D81" s="84" t="s">
        <v>1375</v>
      </c>
      <c r="E81" s="84" t="b">
        <v>0</v>
      </c>
      <c r="F81" s="84" t="b">
        <v>0</v>
      </c>
      <c r="G81" s="84" t="b">
        <v>0</v>
      </c>
    </row>
    <row r="82" spans="1:7" ht="15">
      <c r="A82" s="84" t="s">
        <v>1357</v>
      </c>
      <c r="B82" s="84">
        <v>2</v>
      </c>
      <c r="C82" s="122">
        <v>0.0036043786583865984</v>
      </c>
      <c r="D82" s="84" t="s">
        <v>1375</v>
      </c>
      <c r="E82" s="84" t="b">
        <v>0</v>
      </c>
      <c r="F82" s="84" t="b">
        <v>0</v>
      </c>
      <c r="G82" s="84" t="b">
        <v>0</v>
      </c>
    </row>
    <row r="83" spans="1:7" ht="15">
      <c r="A83" s="84" t="s">
        <v>1358</v>
      </c>
      <c r="B83" s="84">
        <v>2</v>
      </c>
      <c r="C83" s="122">
        <v>0.0036043786583865984</v>
      </c>
      <c r="D83" s="84" t="s">
        <v>1375</v>
      </c>
      <c r="E83" s="84" t="b">
        <v>0</v>
      </c>
      <c r="F83" s="84" t="b">
        <v>0</v>
      </c>
      <c r="G83" s="84" t="b">
        <v>0</v>
      </c>
    </row>
    <row r="84" spans="1:7" ht="15">
      <c r="A84" s="84" t="s">
        <v>1359</v>
      </c>
      <c r="B84" s="84">
        <v>2</v>
      </c>
      <c r="C84" s="122">
        <v>0.0036043786583865984</v>
      </c>
      <c r="D84" s="84" t="s">
        <v>1375</v>
      </c>
      <c r="E84" s="84" t="b">
        <v>0</v>
      </c>
      <c r="F84" s="84" t="b">
        <v>0</v>
      </c>
      <c r="G84" s="84" t="b">
        <v>0</v>
      </c>
    </row>
    <row r="85" spans="1:7" ht="15">
      <c r="A85" s="84" t="s">
        <v>1360</v>
      </c>
      <c r="B85" s="84">
        <v>2</v>
      </c>
      <c r="C85" s="122">
        <v>0.0036043786583865984</v>
      </c>
      <c r="D85" s="84" t="s">
        <v>1375</v>
      </c>
      <c r="E85" s="84" t="b">
        <v>0</v>
      </c>
      <c r="F85" s="84" t="b">
        <v>0</v>
      </c>
      <c r="G85" s="84" t="b">
        <v>0</v>
      </c>
    </row>
    <row r="86" spans="1:7" ht="15">
      <c r="A86" s="84" t="s">
        <v>1361</v>
      </c>
      <c r="B86" s="84">
        <v>2</v>
      </c>
      <c r="C86" s="122">
        <v>0.0036043786583865984</v>
      </c>
      <c r="D86" s="84" t="s">
        <v>1375</v>
      </c>
      <c r="E86" s="84" t="b">
        <v>0</v>
      </c>
      <c r="F86" s="84" t="b">
        <v>0</v>
      </c>
      <c r="G86" s="84" t="b">
        <v>0</v>
      </c>
    </row>
    <row r="87" spans="1:7" ht="15">
      <c r="A87" s="84" t="s">
        <v>1362</v>
      </c>
      <c r="B87" s="84">
        <v>2</v>
      </c>
      <c r="C87" s="122">
        <v>0.0036043786583865984</v>
      </c>
      <c r="D87" s="84" t="s">
        <v>1375</v>
      </c>
      <c r="E87" s="84" t="b">
        <v>0</v>
      </c>
      <c r="F87" s="84" t="b">
        <v>0</v>
      </c>
      <c r="G87" s="84" t="b">
        <v>0</v>
      </c>
    </row>
    <row r="88" spans="1:7" ht="15">
      <c r="A88" s="84" t="s">
        <v>1363</v>
      </c>
      <c r="B88" s="84">
        <v>2</v>
      </c>
      <c r="C88" s="122">
        <v>0.0036043786583865984</v>
      </c>
      <c r="D88" s="84" t="s">
        <v>1375</v>
      </c>
      <c r="E88" s="84" t="b">
        <v>0</v>
      </c>
      <c r="F88" s="84" t="b">
        <v>0</v>
      </c>
      <c r="G88" s="84" t="b">
        <v>0</v>
      </c>
    </row>
    <row r="89" spans="1:7" ht="15">
      <c r="A89" s="84" t="s">
        <v>1364</v>
      </c>
      <c r="B89" s="84">
        <v>2</v>
      </c>
      <c r="C89" s="122">
        <v>0.0036043786583865984</v>
      </c>
      <c r="D89" s="84" t="s">
        <v>1375</v>
      </c>
      <c r="E89" s="84" t="b">
        <v>1</v>
      </c>
      <c r="F89" s="84" t="b">
        <v>0</v>
      </c>
      <c r="G89" s="84" t="b">
        <v>0</v>
      </c>
    </row>
    <row r="90" spans="1:7" ht="15">
      <c r="A90" s="84" t="s">
        <v>1365</v>
      </c>
      <c r="B90" s="84">
        <v>2</v>
      </c>
      <c r="C90" s="122">
        <v>0.0036043786583865984</v>
      </c>
      <c r="D90" s="84" t="s">
        <v>1375</v>
      </c>
      <c r="E90" s="84" t="b">
        <v>0</v>
      </c>
      <c r="F90" s="84" t="b">
        <v>0</v>
      </c>
      <c r="G90" s="84" t="b">
        <v>0</v>
      </c>
    </row>
    <row r="91" spans="1:7" ht="15">
      <c r="A91" s="84" t="s">
        <v>1091</v>
      </c>
      <c r="B91" s="84">
        <v>2</v>
      </c>
      <c r="C91" s="122">
        <v>0.0036043786583865984</v>
      </c>
      <c r="D91" s="84" t="s">
        <v>1375</v>
      </c>
      <c r="E91" s="84" t="b">
        <v>0</v>
      </c>
      <c r="F91" s="84" t="b">
        <v>0</v>
      </c>
      <c r="G91" s="84" t="b">
        <v>0</v>
      </c>
    </row>
    <row r="92" spans="1:7" ht="15">
      <c r="A92" s="84" t="s">
        <v>266</v>
      </c>
      <c r="B92" s="84">
        <v>2</v>
      </c>
      <c r="C92" s="122">
        <v>0.0036043786583865984</v>
      </c>
      <c r="D92" s="84" t="s">
        <v>1375</v>
      </c>
      <c r="E92" s="84" t="b">
        <v>0</v>
      </c>
      <c r="F92" s="84" t="b">
        <v>0</v>
      </c>
      <c r="G92" s="84" t="b">
        <v>0</v>
      </c>
    </row>
    <row r="93" spans="1:7" ht="15">
      <c r="A93" s="84" t="s">
        <v>1366</v>
      </c>
      <c r="B93" s="84">
        <v>2</v>
      </c>
      <c r="C93" s="122">
        <v>0.0036043786583865984</v>
      </c>
      <c r="D93" s="84" t="s">
        <v>1375</v>
      </c>
      <c r="E93" s="84" t="b">
        <v>0</v>
      </c>
      <c r="F93" s="84" t="b">
        <v>0</v>
      </c>
      <c r="G93" s="84" t="b">
        <v>0</v>
      </c>
    </row>
    <row r="94" spans="1:7" ht="15">
      <c r="A94" s="84" t="s">
        <v>268</v>
      </c>
      <c r="B94" s="84">
        <v>2</v>
      </c>
      <c r="C94" s="122">
        <v>0.0036043786583865984</v>
      </c>
      <c r="D94" s="84" t="s">
        <v>1375</v>
      </c>
      <c r="E94" s="84" t="b">
        <v>0</v>
      </c>
      <c r="F94" s="84" t="b">
        <v>0</v>
      </c>
      <c r="G94" s="84" t="b">
        <v>0</v>
      </c>
    </row>
    <row r="95" spans="1:7" ht="15">
      <c r="A95" s="84" t="s">
        <v>1095</v>
      </c>
      <c r="B95" s="84">
        <v>2</v>
      </c>
      <c r="C95" s="122">
        <v>0.0036043786583865984</v>
      </c>
      <c r="D95" s="84" t="s">
        <v>1375</v>
      </c>
      <c r="E95" s="84" t="b">
        <v>0</v>
      </c>
      <c r="F95" s="84" t="b">
        <v>0</v>
      </c>
      <c r="G95" s="84" t="b">
        <v>0</v>
      </c>
    </row>
    <row r="96" spans="1:7" ht="15">
      <c r="A96" s="84" t="s">
        <v>1367</v>
      </c>
      <c r="B96" s="84">
        <v>2</v>
      </c>
      <c r="C96" s="122">
        <v>0.0036043786583865984</v>
      </c>
      <c r="D96" s="84" t="s">
        <v>1375</v>
      </c>
      <c r="E96" s="84" t="b">
        <v>0</v>
      </c>
      <c r="F96" s="84" t="b">
        <v>0</v>
      </c>
      <c r="G96" s="84" t="b">
        <v>0</v>
      </c>
    </row>
    <row r="97" spans="1:7" ht="15">
      <c r="A97" s="84" t="s">
        <v>1368</v>
      </c>
      <c r="B97" s="84">
        <v>2</v>
      </c>
      <c r="C97" s="122">
        <v>0.0036043786583865984</v>
      </c>
      <c r="D97" s="84" t="s">
        <v>1375</v>
      </c>
      <c r="E97" s="84" t="b">
        <v>1</v>
      </c>
      <c r="F97" s="84" t="b">
        <v>0</v>
      </c>
      <c r="G97" s="84" t="b">
        <v>0</v>
      </c>
    </row>
    <row r="98" spans="1:7" ht="15">
      <c r="A98" s="84" t="s">
        <v>1369</v>
      </c>
      <c r="B98" s="84">
        <v>2</v>
      </c>
      <c r="C98" s="122">
        <v>0.0036043786583865984</v>
      </c>
      <c r="D98" s="84" t="s">
        <v>1375</v>
      </c>
      <c r="E98" s="84" t="b">
        <v>0</v>
      </c>
      <c r="F98" s="84" t="b">
        <v>0</v>
      </c>
      <c r="G98" s="84" t="b">
        <v>0</v>
      </c>
    </row>
    <row r="99" spans="1:7" ht="15">
      <c r="A99" s="84" t="s">
        <v>225</v>
      </c>
      <c r="B99" s="84">
        <v>2</v>
      </c>
      <c r="C99" s="122">
        <v>0.0036043786583865984</v>
      </c>
      <c r="D99" s="84" t="s">
        <v>1375</v>
      </c>
      <c r="E99" s="84" t="b">
        <v>0</v>
      </c>
      <c r="F99" s="84" t="b">
        <v>0</v>
      </c>
      <c r="G99" s="84" t="b">
        <v>0</v>
      </c>
    </row>
    <row r="100" spans="1:7" ht="15">
      <c r="A100" s="84" t="s">
        <v>1092</v>
      </c>
      <c r="B100" s="84">
        <v>2</v>
      </c>
      <c r="C100" s="122">
        <v>0.0036043786583865984</v>
      </c>
      <c r="D100" s="84" t="s">
        <v>1375</v>
      </c>
      <c r="E100" s="84" t="b">
        <v>0</v>
      </c>
      <c r="F100" s="84" t="b">
        <v>0</v>
      </c>
      <c r="G100" s="84" t="b">
        <v>0</v>
      </c>
    </row>
    <row r="101" spans="1:7" ht="15">
      <c r="A101" s="84" t="s">
        <v>223</v>
      </c>
      <c r="B101" s="84">
        <v>2</v>
      </c>
      <c r="C101" s="122">
        <v>0.0036043786583865984</v>
      </c>
      <c r="D101" s="84" t="s">
        <v>1375</v>
      </c>
      <c r="E101" s="84" t="b">
        <v>0</v>
      </c>
      <c r="F101" s="84" t="b">
        <v>0</v>
      </c>
      <c r="G101" s="84" t="b">
        <v>0</v>
      </c>
    </row>
    <row r="102" spans="1:7" ht="15">
      <c r="A102" s="84" t="s">
        <v>1370</v>
      </c>
      <c r="B102" s="84">
        <v>2</v>
      </c>
      <c r="C102" s="122">
        <v>0.0036043786583865984</v>
      </c>
      <c r="D102" s="84" t="s">
        <v>1375</v>
      </c>
      <c r="E102" s="84" t="b">
        <v>0</v>
      </c>
      <c r="F102" s="84" t="b">
        <v>0</v>
      </c>
      <c r="G102" s="84" t="b">
        <v>0</v>
      </c>
    </row>
    <row r="103" spans="1:7" ht="15">
      <c r="A103" s="84" t="s">
        <v>1371</v>
      </c>
      <c r="B103" s="84">
        <v>2</v>
      </c>
      <c r="C103" s="122">
        <v>0.0036043786583865984</v>
      </c>
      <c r="D103" s="84" t="s">
        <v>1375</v>
      </c>
      <c r="E103" s="84" t="b">
        <v>0</v>
      </c>
      <c r="F103" s="84" t="b">
        <v>0</v>
      </c>
      <c r="G103" s="84" t="b">
        <v>0</v>
      </c>
    </row>
    <row r="104" spans="1:7" ht="15">
      <c r="A104" s="84" t="s">
        <v>1372</v>
      </c>
      <c r="B104" s="84">
        <v>2</v>
      </c>
      <c r="C104" s="122">
        <v>0.0036043786583865984</v>
      </c>
      <c r="D104" s="84" t="s">
        <v>1375</v>
      </c>
      <c r="E104" s="84" t="b">
        <v>0</v>
      </c>
      <c r="F104" s="84" t="b">
        <v>0</v>
      </c>
      <c r="G104" s="84" t="b">
        <v>0</v>
      </c>
    </row>
    <row r="105" spans="1:7" ht="15">
      <c r="A105" s="84" t="s">
        <v>1150</v>
      </c>
      <c r="B105" s="84">
        <v>2</v>
      </c>
      <c r="C105" s="122">
        <v>0.004354142034884684</v>
      </c>
      <c r="D105" s="84" t="s">
        <v>1375</v>
      </c>
      <c r="E105" s="84" t="b">
        <v>0</v>
      </c>
      <c r="F105" s="84" t="b">
        <v>0</v>
      </c>
      <c r="G105" s="84" t="b">
        <v>0</v>
      </c>
    </row>
    <row r="106" spans="1:7" ht="15">
      <c r="A106" s="84" t="s">
        <v>1151</v>
      </c>
      <c r="B106" s="84">
        <v>2</v>
      </c>
      <c r="C106" s="122">
        <v>0.004354142034884684</v>
      </c>
      <c r="D106" s="84" t="s">
        <v>1375</v>
      </c>
      <c r="E106" s="84" t="b">
        <v>0</v>
      </c>
      <c r="F106" s="84" t="b">
        <v>0</v>
      </c>
      <c r="G106" s="84" t="b">
        <v>0</v>
      </c>
    </row>
    <row r="107" spans="1:7" ht="15">
      <c r="A107" s="84" t="s">
        <v>252</v>
      </c>
      <c r="B107" s="84">
        <v>19</v>
      </c>
      <c r="C107" s="122">
        <v>0</v>
      </c>
      <c r="D107" s="84" t="s">
        <v>1015</v>
      </c>
      <c r="E107" s="84" t="b">
        <v>0</v>
      </c>
      <c r="F107" s="84" t="b">
        <v>0</v>
      </c>
      <c r="G107" s="84" t="b">
        <v>0</v>
      </c>
    </row>
    <row r="108" spans="1:7" ht="15">
      <c r="A108" s="84" t="s">
        <v>231</v>
      </c>
      <c r="B108" s="84">
        <v>16</v>
      </c>
      <c r="C108" s="122">
        <v>0.0044064128883781065</v>
      </c>
      <c r="D108" s="84" t="s">
        <v>1015</v>
      </c>
      <c r="E108" s="84" t="b">
        <v>0</v>
      </c>
      <c r="F108" s="84" t="b">
        <v>0</v>
      </c>
      <c r="G108" s="84" t="b">
        <v>0</v>
      </c>
    </row>
    <row r="109" spans="1:7" ht="15">
      <c r="A109" s="84" t="s">
        <v>1121</v>
      </c>
      <c r="B109" s="84">
        <v>12</v>
      </c>
      <c r="C109" s="122">
        <v>0.008837152246724905</v>
      </c>
      <c r="D109" s="84" t="s">
        <v>1015</v>
      </c>
      <c r="E109" s="84" t="b">
        <v>0</v>
      </c>
      <c r="F109" s="84" t="b">
        <v>0</v>
      </c>
      <c r="G109" s="84" t="b">
        <v>0</v>
      </c>
    </row>
    <row r="110" spans="1:7" ht="15">
      <c r="A110" s="84" t="s">
        <v>1122</v>
      </c>
      <c r="B110" s="84">
        <v>12</v>
      </c>
      <c r="C110" s="122">
        <v>0.008837152246724905</v>
      </c>
      <c r="D110" s="84" t="s">
        <v>1015</v>
      </c>
      <c r="E110" s="84" t="b">
        <v>0</v>
      </c>
      <c r="F110" s="84" t="b">
        <v>0</v>
      </c>
      <c r="G110" s="84" t="b">
        <v>0</v>
      </c>
    </row>
    <row r="111" spans="1:7" ht="15">
      <c r="A111" s="84" t="s">
        <v>1123</v>
      </c>
      <c r="B111" s="84">
        <v>12</v>
      </c>
      <c r="C111" s="122">
        <v>0.008837152246724905</v>
      </c>
      <c r="D111" s="84" t="s">
        <v>1015</v>
      </c>
      <c r="E111" s="84" t="b">
        <v>0</v>
      </c>
      <c r="F111" s="84" t="b">
        <v>0</v>
      </c>
      <c r="G111" s="84" t="b">
        <v>0</v>
      </c>
    </row>
    <row r="112" spans="1:7" ht="15">
      <c r="A112" s="84" t="s">
        <v>1118</v>
      </c>
      <c r="B112" s="84">
        <v>12</v>
      </c>
      <c r="C112" s="122">
        <v>0.008837152246724905</v>
      </c>
      <c r="D112" s="84" t="s">
        <v>1015</v>
      </c>
      <c r="E112" s="84" t="b">
        <v>0</v>
      </c>
      <c r="F112" s="84" t="b">
        <v>0</v>
      </c>
      <c r="G112" s="84" t="b">
        <v>0</v>
      </c>
    </row>
    <row r="113" spans="1:7" ht="15">
      <c r="A113" s="84" t="s">
        <v>1119</v>
      </c>
      <c r="B113" s="84">
        <v>12</v>
      </c>
      <c r="C113" s="122">
        <v>0.008837152246724905</v>
      </c>
      <c r="D113" s="84" t="s">
        <v>1015</v>
      </c>
      <c r="E113" s="84" t="b">
        <v>0</v>
      </c>
      <c r="F113" s="84" t="b">
        <v>0</v>
      </c>
      <c r="G113" s="84" t="b">
        <v>0</v>
      </c>
    </row>
    <row r="114" spans="1:7" ht="15">
      <c r="A114" s="84" t="s">
        <v>1124</v>
      </c>
      <c r="B114" s="84">
        <v>12</v>
      </c>
      <c r="C114" s="122">
        <v>0.008837152246724905</v>
      </c>
      <c r="D114" s="84" t="s">
        <v>1015</v>
      </c>
      <c r="E114" s="84" t="b">
        <v>0</v>
      </c>
      <c r="F114" s="84" t="b">
        <v>0</v>
      </c>
      <c r="G114" s="84" t="b">
        <v>0</v>
      </c>
    </row>
    <row r="115" spans="1:7" ht="15">
      <c r="A115" s="84" t="s">
        <v>1116</v>
      </c>
      <c r="B115" s="84">
        <v>12</v>
      </c>
      <c r="C115" s="122">
        <v>0.008837152246724905</v>
      </c>
      <c r="D115" s="84" t="s">
        <v>1015</v>
      </c>
      <c r="E115" s="84" t="b">
        <v>0</v>
      </c>
      <c r="F115" s="84" t="b">
        <v>0</v>
      </c>
      <c r="G115" s="84" t="b">
        <v>0</v>
      </c>
    </row>
    <row r="116" spans="1:7" ht="15">
      <c r="A116" s="84" t="s">
        <v>1086</v>
      </c>
      <c r="B116" s="84">
        <v>12</v>
      </c>
      <c r="C116" s="122">
        <v>0.008837152246724905</v>
      </c>
      <c r="D116" s="84" t="s">
        <v>1015</v>
      </c>
      <c r="E116" s="84" t="b">
        <v>0</v>
      </c>
      <c r="F116" s="84" t="b">
        <v>0</v>
      </c>
      <c r="G116" s="84" t="b">
        <v>0</v>
      </c>
    </row>
    <row r="117" spans="1:7" ht="15">
      <c r="A117" s="84" t="s">
        <v>1325</v>
      </c>
      <c r="B117" s="84">
        <v>12</v>
      </c>
      <c r="C117" s="122">
        <v>0.008837152246724905</v>
      </c>
      <c r="D117" s="84" t="s">
        <v>1015</v>
      </c>
      <c r="E117" s="84" t="b">
        <v>0</v>
      </c>
      <c r="F117" s="84" t="b">
        <v>0</v>
      </c>
      <c r="G117" s="84" t="b">
        <v>0</v>
      </c>
    </row>
    <row r="118" spans="1:7" ht="15">
      <c r="A118" s="84" t="s">
        <v>1326</v>
      </c>
      <c r="B118" s="84">
        <v>12</v>
      </c>
      <c r="C118" s="122">
        <v>0.008837152246724905</v>
      </c>
      <c r="D118" s="84" t="s">
        <v>1015</v>
      </c>
      <c r="E118" s="84" t="b">
        <v>1</v>
      </c>
      <c r="F118" s="84" t="b">
        <v>0</v>
      </c>
      <c r="G118" s="84" t="b">
        <v>0</v>
      </c>
    </row>
    <row r="119" spans="1:7" ht="15">
      <c r="A119" s="84" t="s">
        <v>1328</v>
      </c>
      <c r="B119" s="84">
        <v>11</v>
      </c>
      <c r="C119" s="122">
        <v>0.009634575917862152</v>
      </c>
      <c r="D119" s="84" t="s">
        <v>1015</v>
      </c>
      <c r="E119" s="84" t="b">
        <v>0</v>
      </c>
      <c r="F119" s="84" t="b">
        <v>0</v>
      </c>
      <c r="G119" s="84" t="b">
        <v>0</v>
      </c>
    </row>
    <row r="120" spans="1:7" ht="15">
      <c r="A120" s="84" t="s">
        <v>1335</v>
      </c>
      <c r="B120" s="84">
        <v>5</v>
      </c>
      <c r="C120" s="122">
        <v>0.010697114328723435</v>
      </c>
      <c r="D120" s="84" t="s">
        <v>1015</v>
      </c>
      <c r="E120" s="84" t="b">
        <v>0</v>
      </c>
      <c r="F120" s="84" t="b">
        <v>0</v>
      </c>
      <c r="G120" s="84" t="b">
        <v>0</v>
      </c>
    </row>
    <row r="121" spans="1:7" ht="15">
      <c r="A121" s="84" t="s">
        <v>1336</v>
      </c>
      <c r="B121" s="84">
        <v>5</v>
      </c>
      <c r="C121" s="122">
        <v>0.010697114328723435</v>
      </c>
      <c r="D121" s="84" t="s">
        <v>1015</v>
      </c>
      <c r="E121" s="84" t="b">
        <v>0</v>
      </c>
      <c r="F121" s="84" t="b">
        <v>0</v>
      </c>
      <c r="G121" s="84" t="b">
        <v>0</v>
      </c>
    </row>
    <row r="122" spans="1:7" ht="15">
      <c r="A122" s="84" t="s">
        <v>1337</v>
      </c>
      <c r="B122" s="84">
        <v>5</v>
      </c>
      <c r="C122" s="122">
        <v>0.010697114328723435</v>
      </c>
      <c r="D122" s="84" t="s">
        <v>1015</v>
      </c>
      <c r="E122" s="84" t="b">
        <v>0</v>
      </c>
      <c r="F122" s="84" t="b">
        <v>0</v>
      </c>
      <c r="G122" s="84" t="b">
        <v>0</v>
      </c>
    </row>
    <row r="123" spans="1:7" ht="15">
      <c r="A123" s="84" t="s">
        <v>1333</v>
      </c>
      <c r="B123" s="84">
        <v>5</v>
      </c>
      <c r="C123" s="122">
        <v>0.010697114328723435</v>
      </c>
      <c r="D123" s="84" t="s">
        <v>1015</v>
      </c>
      <c r="E123" s="84" t="b">
        <v>0</v>
      </c>
      <c r="F123" s="84" t="b">
        <v>0</v>
      </c>
      <c r="G123" s="84" t="b">
        <v>0</v>
      </c>
    </row>
    <row r="124" spans="1:7" ht="15">
      <c r="A124" s="84" t="s">
        <v>1338</v>
      </c>
      <c r="B124" s="84">
        <v>5</v>
      </c>
      <c r="C124" s="122">
        <v>0.010697114328723435</v>
      </c>
      <c r="D124" s="84" t="s">
        <v>1015</v>
      </c>
      <c r="E124" s="84" t="b">
        <v>0</v>
      </c>
      <c r="F124" s="84" t="b">
        <v>0</v>
      </c>
      <c r="G124" s="84" t="b">
        <v>0</v>
      </c>
    </row>
    <row r="125" spans="1:7" ht="15">
      <c r="A125" s="84" t="s">
        <v>1339</v>
      </c>
      <c r="B125" s="84">
        <v>5</v>
      </c>
      <c r="C125" s="122">
        <v>0.010697114328723435</v>
      </c>
      <c r="D125" s="84" t="s">
        <v>1015</v>
      </c>
      <c r="E125" s="84" t="b">
        <v>0</v>
      </c>
      <c r="F125" s="84" t="b">
        <v>0</v>
      </c>
      <c r="G125" s="84" t="b">
        <v>0</v>
      </c>
    </row>
    <row r="126" spans="1:7" ht="15">
      <c r="A126" s="84" t="s">
        <v>1340</v>
      </c>
      <c r="B126" s="84">
        <v>5</v>
      </c>
      <c r="C126" s="122">
        <v>0.010697114328723435</v>
      </c>
      <c r="D126" s="84" t="s">
        <v>1015</v>
      </c>
      <c r="E126" s="84" t="b">
        <v>0</v>
      </c>
      <c r="F126" s="84" t="b">
        <v>0</v>
      </c>
      <c r="G126" s="84" t="b">
        <v>0</v>
      </c>
    </row>
    <row r="127" spans="1:7" ht="15">
      <c r="A127" s="84" t="s">
        <v>1341</v>
      </c>
      <c r="B127" s="84">
        <v>5</v>
      </c>
      <c r="C127" s="122">
        <v>0.010697114328723435</v>
      </c>
      <c r="D127" s="84" t="s">
        <v>1015</v>
      </c>
      <c r="E127" s="84" t="b">
        <v>0</v>
      </c>
      <c r="F127" s="84" t="b">
        <v>0</v>
      </c>
      <c r="G127" s="84" t="b">
        <v>0</v>
      </c>
    </row>
    <row r="128" spans="1:7" ht="15">
      <c r="A128" s="84" t="s">
        <v>1342</v>
      </c>
      <c r="B128" s="84">
        <v>5</v>
      </c>
      <c r="C128" s="122">
        <v>0.010697114328723435</v>
      </c>
      <c r="D128" s="84" t="s">
        <v>1015</v>
      </c>
      <c r="E128" s="84" t="b">
        <v>0</v>
      </c>
      <c r="F128" s="84" t="b">
        <v>0</v>
      </c>
      <c r="G128" s="84" t="b">
        <v>0</v>
      </c>
    </row>
    <row r="129" spans="1:7" ht="15">
      <c r="A129" s="84" t="s">
        <v>1332</v>
      </c>
      <c r="B129" s="84">
        <v>5</v>
      </c>
      <c r="C129" s="122">
        <v>0.010697114328723435</v>
      </c>
      <c r="D129" s="84" t="s">
        <v>1015</v>
      </c>
      <c r="E129" s="84" t="b">
        <v>0</v>
      </c>
      <c r="F129" s="84" t="b">
        <v>0</v>
      </c>
      <c r="G129" s="84" t="b">
        <v>0</v>
      </c>
    </row>
    <row r="130" spans="1:7" ht="15">
      <c r="A130" s="84" t="s">
        <v>263</v>
      </c>
      <c r="B130" s="84">
        <v>5</v>
      </c>
      <c r="C130" s="122">
        <v>0.010697114328723435</v>
      </c>
      <c r="D130" s="84" t="s">
        <v>1015</v>
      </c>
      <c r="E130" s="84" t="b">
        <v>0</v>
      </c>
      <c r="F130" s="84" t="b">
        <v>0</v>
      </c>
      <c r="G130" s="84" t="b">
        <v>0</v>
      </c>
    </row>
    <row r="131" spans="1:7" ht="15">
      <c r="A131" s="84" t="s">
        <v>1331</v>
      </c>
      <c r="B131" s="84">
        <v>5</v>
      </c>
      <c r="C131" s="122">
        <v>0.010697114328723435</v>
      </c>
      <c r="D131" s="84" t="s">
        <v>1015</v>
      </c>
      <c r="E131" s="84" t="b">
        <v>0</v>
      </c>
      <c r="F131" s="84" t="b">
        <v>0</v>
      </c>
      <c r="G131" s="84" t="b">
        <v>0</v>
      </c>
    </row>
    <row r="132" spans="1:7" ht="15">
      <c r="A132" s="84" t="s">
        <v>1343</v>
      </c>
      <c r="B132" s="84">
        <v>5</v>
      </c>
      <c r="C132" s="122">
        <v>0.010697114328723435</v>
      </c>
      <c r="D132" s="84" t="s">
        <v>1015</v>
      </c>
      <c r="E132" s="84" t="b">
        <v>0</v>
      </c>
      <c r="F132" s="84" t="b">
        <v>0</v>
      </c>
      <c r="G132" s="84" t="b">
        <v>0</v>
      </c>
    </row>
    <row r="133" spans="1:7" ht="15">
      <c r="A133" s="84" t="s">
        <v>1334</v>
      </c>
      <c r="B133" s="84">
        <v>5</v>
      </c>
      <c r="C133" s="122">
        <v>0.010697114328723435</v>
      </c>
      <c r="D133" s="84" t="s">
        <v>1015</v>
      </c>
      <c r="E133" s="84" t="b">
        <v>0</v>
      </c>
      <c r="F133" s="84" t="b">
        <v>0</v>
      </c>
      <c r="G133" s="84" t="b">
        <v>0</v>
      </c>
    </row>
    <row r="134" spans="1:7" ht="15">
      <c r="A134" s="84" t="s">
        <v>262</v>
      </c>
      <c r="B134" s="84">
        <v>5</v>
      </c>
      <c r="C134" s="122">
        <v>0.010697114328723435</v>
      </c>
      <c r="D134" s="84" t="s">
        <v>1015</v>
      </c>
      <c r="E134" s="84" t="b">
        <v>0</v>
      </c>
      <c r="F134" s="84" t="b">
        <v>0</v>
      </c>
      <c r="G134" s="84" t="b">
        <v>0</v>
      </c>
    </row>
    <row r="135" spans="1:7" ht="15">
      <c r="A135" s="84" t="s">
        <v>1344</v>
      </c>
      <c r="B135" s="84">
        <v>5</v>
      </c>
      <c r="C135" s="122">
        <v>0.010697114328723435</v>
      </c>
      <c r="D135" s="84" t="s">
        <v>1015</v>
      </c>
      <c r="E135" s="84" t="b">
        <v>0</v>
      </c>
      <c r="F135" s="84" t="b">
        <v>0</v>
      </c>
      <c r="G135" s="84" t="b">
        <v>0</v>
      </c>
    </row>
    <row r="136" spans="1:7" ht="15">
      <c r="A136" s="84" t="s">
        <v>1090</v>
      </c>
      <c r="B136" s="84">
        <v>4</v>
      </c>
      <c r="C136" s="122">
        <v>0.011832211752519061</v>
      </c>
      <c r="D136" s="84" t="s">
        <v>1015</v>
      </c>
      <c r="E136" s="84" t="b">
        <v>0</v>
      </c>
      <c r="F136" s="84" t="b">
        <v>0</v>
      </c>
      <c r="G136" s="84" t="b">
        <v>0</v>
      </c>
    </row>
    <row r="137" spans="1:7" ht="15">
      <c r="A137" s="84" t="s">
        <v>232</v>
      </c>
      <c r="B137" s="84">
        <v>4</v>
      </c>
      <c r="C137" s="122">
        <v>0.00998809755903862</v>
      </c>
      <c r="D137" s="84" t="s">
        <v>1015</v>
      </c>
      <c r="E137" s="84" t="b">
        <v>0</v>
      </c>
      <c r="F137" s="84" t="b">
        <v>0</v>
      </c>
      <c r="G137" s="84" t="b">
        <v>0</v>
      </c>
    </row>
    <row r="138" spans="1:7" ht="15">
      <c r="A138" s="84" t="s">
        <v>1367</v>
      </c>
      <c r="B138" s="84">
        <v>2</v>
      </c>
      <c r="C138" s="122">
        <v>0.007215672363755333</v>
      </c>
      <c r="D138" s="84" t="s">
        <v>1015</v>
      </c>
      <c r="E138" s="84" t="b">
        <v>0</v>
      </c>
      <c r="F138" s="84" t="b">
        <v>0</v>
      </c>
      <c r="G138" s="84" t="b">
        <v>0</v>
      </c>
    </row>
    <row r="139" spans="1:7" ht="15">
      <c r="A139" s="84" t="s">
        <v>1368</v>
      </c>
      <c r="B139" s="84">
        <v>2</v>
      </c>
      <c r="C139" s="122">
        <v>0.007215672363755333</v>
      </c>
      <c r="D139" s="84" t="s">
        <v>1015</v>
      </c>
      <c r="E139" s="84" t="b">
        <v>1</v>
      </c>
      <c r="F139" s="84" t="b">
        <v>0</v>
      </c>
      <c r="G139" s="84" t="b">
        <v>0</v>
      </c>
    </row>
    <row r="140" spans="1:7" ht="15">
      <c r="A140" s="84" t="s">
        <v>1369</v>
      </c>
      <c r="B140" s="84">
        <v>2</v>
      </c>
      <c r="C140" s="122">
        <v>0.007215672363755333</v>
      </c>
      <c r="D140" s="84" t="s">
        <v>1015</v>
      </c>
      <c r="E140" s="84" t="b">
        <v>0</v>
      </c>
      <c r="F140" s="84" t="b">
        <v>0</v>
      </c>
      <c r="G140" s="84" t="b">
        <v>0</v>
      </c>
    </row>
    <row r="141" spans="1:7" ht="15">
      <c r="A141" s="84" t="s">
        <v>264</v>
      </c>
      <c r="B141" s="84">
        <v>2</v>
      </c>
      <c r="C141" s="122">
        <v>0.007215672363755333</v>
      </c>
      <c r="D141" s="84" t="s">
        <v>1015</v>
      </c>
      <c r="E141" s="84" t="b">
        <v>0</v>
      </c>
      <c r="F141" s="84" t="b">
        <v>0</v>
      </c>
      <c r="G141" s="84" t="b">
        <v>0</v>
      </c>
    </row>
    <row r="142" spans="1:7" ht="15">
      <c r="A142" s="84" t="s">
        <v>225</v>
      </c>
      <c r="B142" s="84">
        <v>2</v>
      </c>
      <c r="C142" s="122">
        <v>0.007215672363755333</v>
      </c>
      <c r="D142" s="84" t="s">
        <v>1015</v>
      </c>
      <c r="E142" s="84" t="b">
        <v>0</v>
      </c>
      <c r="F142" s="84" t="b">
        <v>0</v>
      </c>
      <c r="G142" s="84" t="b">
        <v>0</v>
      </c>
    </row>
    <row r="143" spans="1:7" ht="15">
      <c r="A143" s="84" t="s">
        <v>1092</v>
      </c>
      <c r="B143" s="84">
        <v>2</v>
      </c>
      <c r="C143" s="122">
        <v>0.007215672363755333</v>
      </c>
      <c r="D143" s="84" t="s">
        <v>1015</v>
      </c>
      <c r="E143" s="84" t="b">
        <v>0</v>
      </c>
      <c r="F143" s="84" t="b">
        <v>0</v>
      </c>
      <c r="G143" s="84" t="b">
        <v>0</v>
      </c>
    </row>
    <row r="144" spans="1:7" ht="15">
      <c r="A144" s="84" t="s">
        <v>252</v>
      </c>
      <c r="B144" s="84">
        <v>25</v>
      </c>
      <c r="C144" s="122">
        <v>0</v>
      </c>
      <c r="D144" s="84" t="s">
        <v>1016</v>
      </c>
      <c r="E144" s="84" t="b">
        <v>0</v>
      </c>
      <c r="F144" s="84" t="b">
        <v>0</v>
      </c>
      <c r="G144" s="84" t="b">
        <v>0</v>
      </c>
    </row>
    <row r="145" spans="1:7" ht="15">
      <c r="A145" s="84" t="s">
        <v>1117</v>
      </c>
      <c r="B145" s="84">
        <v>18</v>
      </c>
      <c r="C145" s="122">
        <v>0.010690665334693969</v>
      </c>
      <c r="D145" s="84" t="s">
        <v>1016</v>
      </c>
      <c r="E145" s="84" t="b">
        <v>0</v>
      </c>
      <c r="F145" s="84" t="b">
        <v>0</v>
      </c>
      <c r="G145" s="84" t="b">
        <v>0</v>
      </c>
    </row>
    <row r="146" spans="1:7" ht="15">
      <c r="A146" s="84" t="s">
        <v>331</v>
      </c>
      <c r="B146" s="84">
        <v>16</v>
      </c>
      <c r="C146" s="122">
        <v>0.004922413359139374</v>
      </c>
      <c r="D146" s="84" t="s">
        <v>1016</v>
      </c>
      <c r="E146" s="84" t="b">
        <v>0</v>
      </c>
      <c r="F146" s="84" t="b">
        <v>0</v>
      </c>
      <c r="G146" s="84" t="b">
        <v>0</v>
      </c>
    </row>
    <row r="147" spans="1:7" ht="15">
      <c r="A147" s="84" t="s">
        <v>1116</v>
      </c>
      <c r="B147" s="84">
        <v>14</v>
      </c>
      <c r="C147" s="122">
        <v>0.006884531554921919</v>
      </c>
      <c r="D147" s="84" t="s">
        <v>1016</v>
      </c>
      <c r="E147" s="84" t="b">
        <v>0</v>
      </c>
      <c r="F147" s="84" t="b">
        <v>0</v>
      </c>
      <c r="G147" s="84" t="b">
        <v>0</v>
      </c>
    </row>
    <row r="148" spans="1:7" ht="15">
      <c r="A148" s="84" t="s">
        <v>1126</v>
      </c>
      <c r="B148" s="84">
        <v>14</v>
      </c>
      <c r="C148" s="122">
        <v>0.006884531554921919</v>
      </c>
      <c r="D148" s="84" t="s">
        <v>1016</v>
      </c>
      <c r="E148" s="84" t="b">
        <v>0</v>
      </c>
      <c r="F148" s="84" t="b">
        <v>0</v>
      </c>
      <c r="G148" s="84" t="b">
        <v>0</v>
      </c>
    </row>
    <row r="149" spans="1:7" ht="15">
      <c r="A149" s="84" t="s">
        <v>1127</v>
      </c>
      <c r="B149" s="84">
        <v>14</v>
      </c>
      <c r="C149" s="122">
        <v>0.006884531554921919</v>
      </c>
      <c r="D149" s="84" t="s">
        <v>1016</v>
      </c>
      <c r="E149" s="84" t="b">
        <v>0</v>
      </c>
      <c r="F149" s="84" t="b">
        <v>0</v>
      </c>
      <c r="G149" s="84" t="b">
        <v>0</v>
      </c>
    </row>
    <row r="150" spans="1:7" ht="15">
      <c r="A150" s="84" t="s">
        <v>1128</v>
      </c>
      <c r="B150" s="84">
        <v>14</v>
      </c>
      <c r="C150" s="122">
        <v>0.006884531554921919</v>
      </c>
      <c r="D150" s="84" t="s">
        <v>1016</v>
      </c>
      <c r="E150" s="84" t="b">
        <v>0</v>
      </c>
      <c r="F150" s="84" t="b">
        <v>0</v>
      </c>
      <c r="G150" s="84" t="b">
        <v>0</v>
      </c>
    </row>
    <row r="151" spans="1:7" ht="15">
      <c r="A151" s="84" t="s">
        <v>1129</v>
      </c>
      <c r="B151" s="84">
        <v>14</v>
      </c>
      <c r="C151" s="122">
        <v>0.006884531554921919</v>
      </c>
      <c r="D151" s="84" t="s">
        <v>1016</v>
      </c>
      <c r="E151" s="84" t="b">
        <v>0</v>
      </c>
      <c r="F151" s="84" t="b">
        <v>0</v>
      </c>
      <c r="G151" s="84" t="b">
        <v>0</v>
      </c>
    </row>
    <row r="152" spans="1:7" ht="15">
      <c r="A152" s="84" t="s">
        <v>1130</v>
      </c>
      <c r="B152" s="84">
        <v>13</v>
      </c>
      <c r="C152" s="122">
        <v>0.007721036075056755</v>
      </c>
      <c r="D152" s="84" t="s">
        <v>1016</v>
      </c>
      <c r="E152" s="84" t="b">
        <v>0</v>
      </c>
      <c r="F152" s="84" t="b">
        <v>0</v>
      </c>
      <c r="G152" s="84" t="b">
        <v>0</v>
      </c>
    </row>
    <row r="153" spans="1:7" ht="15">
      <c r="A153" s="84" t="s">
        <v>1131</v>
      </c>
      <c r="B153" s="84">
        <v>13</v>
      </c>
      <c r="C153" s="122">
        <v>0.007721036075056755</v>
      </c>
      <c r="D153" s="84" t="s">
        <v>1016</v>
      </c>
      <c r="E153" s="84" t="b">
        <v>0</v>
      </c>
      <c r="F153" s="84" t="b">
        <v>0</v>
      </c>
      <c r="G153" s="84" t="b">
        <v>0</v>
      </c>
    </row>
    <row r="154" spans="1:7" ht="15">
      <c r="A154" s="84" t="s">
        <v>1327</v>
      </c>
      <c r="B154" s="84">
        <v>13</v>
      </c>
      <c r="C154" s="122">
        <v>0.007721036075056755</v>
      </c>
      <c r="D154" s="84" t="s">
        <v>1016</v>
      </c>
      <c r="E154" s="84" t="b">
        <v>0</v>
      </c>
      <c r="F154" s="84" t="b">
        <v>0</v>
      </c>
      <c r="G154" s="84" t="b">
        <v>0</v>
      </c>
    </row>
    <row r="155" spans="1:7" ht="15">
      <c r="A155" s="84" t="s">
        <v>1329</v>
      </c>
      <c r="B155" s="84">
        <v>9</v>
      </c>
      <c r="C155" s="122">
        <v>0.009908213892133038</v>
      </c>
      <c r="D155" s="84" t="s">
        <v>1016</v>
      </c>
      <c r="E155" s="84" t="b">
        <v>0</v>
      </c>
      <c r="F155" s="84" t="b">
        <v>0</v>
      </c>
      <c r="G155" s="84" t="b">
        <v>0</v>
      </c>
    </row>
    <row r="156" spans="1:7" ht="15">
      <c r="A156" s="84" t="s">
        <v>1119</v>
      </c>
      <c r="B156" s="84">
        <v>9</v>
      </c>
      <c r="C156" s="122">
        <v>0.009908213892133038</v>
      </c>
      <c r="D156" s="84" t="s">
        <v>1016</v>
      </c>
      <c r="E156" s="84" t="b">
        <v>0</v>
      </c>
      <c r="F156" s="84" t="b">
        <v>0</v>
      </c>
      <c r="G156" s="84" t="b">
        <v>0</v>
      </c>
    </row>
    <row r="157" spans="1:7" ht="15">
      <c r="A157" s="84" t="s">
        <v>1118</v>
      </c>
      <c r="B157" s="84">
        <v>9</v>
      </c>
      <c r="C157" s="122">
        <v>0.009908213892133038</v>
      </c>
      <c r="D157" s="84" t="s">
        <v>1016</v>
      </c>
      <c r="E157" s="84" t="b">
        <v>0</v>
      </c>
      <c r="F157" s="84" t="b">
        <v>0</v>
      </c>
      <c r="G157" s="84" t="b">
        <v>0</v>
      </c>
    </row>
    <row r="158" spans="1:7" ht="15">
      <c r="A158" s="84" t="s">
        <v>1330</v>
      </c>
      <c r="B158" s="84">
        <v>9</v>
      </c>
      <c r="C158" s="122">
        <v>0.009908213892133038</v>
      </c>
      <c r="D158" s="84" t="s">
        <v>1016</v>
      </c>
      <c r="E158" s="84" t="b">
        <v>0</v>
      </c>
      <c r="F158" s="84" t="b">
        <v>0</v>
      </c>
      <c r="G158" s="84" t="b">
        <v>0</v>
      </c>
    </row>
    <row r="159" spans="1:7" ht="15">
      <c r="A159" s="84" t="s">
        <v>1087</v>
      </c>
      <c r="B159" s="84">
        <v>7</v>
      </c>
      <c r="C159" s="122">
        <v>0.013379110918399165</v>
      </c>
      <c r="D159" s="84" t="s">
        <v>1016</v>
      </c>
      <c r="E159" s="84" t="b">
        <v>0</v>
      </c>
      <c r="F159" s="84" t="b">
        <v>0</v>
      </c>
      <c r="G159" s="84" t="b">
        <v>0</v>
      </c>
    </row>
    <row r="160" spans="1:7" ht="15">
      <c r="A160" s="84" t="s">
        <v>1088</v>
      </c>
      <c r="B160" s="84">
        <v>6</v>
      </c>
      <c r="C160" s="122">
        <v>0.013313714368305122</v>
      </c>
      <c r="D160" s="84" t="s">
        <v>1016</v>
      </c>
      <c r="E160" s="84" t="b">
        <v>0</v>
      </c>
      <c r="F160" s="84" t="b">
        <v>0</v>
      </c>
      <c r="G160" s="84" t="b">
        <v>0</v>
      </c>
    </row>
    <row r="161" spans="1:7" ht="15">
      <c r="A161" s="84" t="s">
        <v>1345</v>
      </c>
      <c r="B161" s="84">
        <v>5</v>
      </c>
      <c r="C161" s="122">
        <v>0.009556507798856546</v>
      </c>
      <c r="D161" s="84" t="s">
        <v>1016</v>
      </c>
      <c r="E161" s="84" t="b">
        <v>0</v>
      </c>
      <c r="F161" s="84" t="b">
        <v>0</v>
      </c>
      <c r="G161" s="84" t="b">
        <v>0</v>
      </c>
    </row>
    <row r="162" spans="1:7" ht="15">
      <c r="A162" s="84" t="s">
        <v>1346</v>
      </c>
      <c r="B162" s="84">
        <v>5</v>
      </c>
      <c r="C162" s="122">
        <v>0.009556507798856546</v>
      </c>
      <c r="D162" s="84" t="s">
        <v>1016</v>
      </c>
      <c r="E162" s="84" t="b">
        <v>0</v>
      </c>
      <c r="F162" s="84" t="b">
        <v>0</v>
      </c>
      <c r="G162" s="84" t="b">
        <v>0</v>
      </c>
    </row>
    <row r="163" spans="1:7" ht="15">
      <c r="A163" s="84" t="s">
        <v>1347</v>
      </c>
      <c r="B163" s="84">
        <v>5</v>
      </c>
      <c r="C163" s="122">
        <v>0.009556507798856546</v>
      </c>
      <c r="D163" s="84" t="s">
        <v>1016</v>
      </c>
      <c r="E163" s="84" t="b">
        <v>0</v>
      </c>
      <c r="F163" s="84" t="b">
        <v>0</v>
      </c>
      <c r="G163" s="84" t="b">
        <v>0</v>
      </c>
    </row>
    <row r="164" spans="1:7" ht="15">
      <c r="A164" s="84" t="s">
        <v>1348</v>
      </c>
      <c r="B164" s="84">
        <v>5</v>
      </c>
      <c r="C164" s="122">
        <v>0.009556507798856546</v>
      </c>
      <c r="D164" s="84" t="s">
        <v>1016</v>
      </c>
      <c r="E164" s="84" t="b">
        <v>1</v>
      </c>
      <c r="F164" s="84" t="b">
        <v>0</v>
      </c>
      <c r="G164" s="84" t="b">
        <v>0</v>
      </c>
    </row>
    <row r="165" spans="1:7" ht="15">
      <c r="A165" s="84" t="s">
        <v>1349</v>
      </c>
      <c r="B165" s="84">
        <v>5</v>
      </c>
      <c r="C165" s="122">
        <v>0.009556507798856546</v>
      </c>
      <c r="D165" s="84" t="s">
        <v>1016</v>
      </c>
      <c r="E165" s="84" t="b">
        <v>0</v>
      </c>
      <c r="F165" s="84" t="b">
        <v>0</v>
      </c>
      <c r="G165" s="84" t="b">
        <v>0</v>
      </c>
    </row>
    <row r="166" spans="1:7" ht="15">
      <c r="A166" s="84" t="s">
        <v>1350</v>
      </c>
      <c r="B166" s="84">
        <v>5</v>
      </c>
      <c r="C166" s="122">
        <v>0.009556507798856546</v>
      </c>
      <c r="D166" s="84" t="s">
        <v>1016</v>
      </c>
      <c r="E166" s="84" t="b">
        <v>0</v>
      </c>
      <c r="F166" s="84" t="b">
        <v>0</v>
      </c>
      <c r="G166" s="84" t="b">
        <v>0</v>
      </c>
    </row>
    <row r="167" spans="1:7" ht="15">
      <c r="A167" s="84" t="s">
        <v>1351</v>
      </c>
      <c r="B167" s="84">
        <v>5</v>
      </c>
      <c r="C167" s="122">
        <v>0.009556507798856546</v>
      </c>
      <c r="D167" s="84" t="s">
        <v>1016</v>
      </c>
      <c r="E167" s="84" t="b">
        <v>0</v>
      </c>
      <c r="F167" s="84" t="b">
        <v>0</v>
      </c>
      <c r="G167" s="84" t="b">
        <v>0</v>
      </c>
    </row>
    <row r="168" spans="1:7" ht="15">
      <c r="A168" s="84" t="s">
        <v>237</v>
      </c>
      <c r="B168" s="84">
        <v>4</v>
      </c>
      <c r="C168" s="122">
        <v>0.010462333218340556</v>
      </c>
      <c r="D168" s="84" t="s">
        <v>1016</v>
      </c>
      <c r="E168" s="84" t="b">
        <v>0</v>
      </c>
      <c r="F168" s="84" t="b">
        <v>0</v>
      </c>
      <c r="G168" s="84" t="b">
        <v>0</v>
      </c>
    </row>
    <row r="169" spans="1:7" ht="15">
      <c r="A169" s="84" t="s">
        <v>1352</v>
      </c>
      <c r="B169" s="84">
        <v>3</v>
      </c>
      <c r="C169" s="122">
        <v>0.007846749913755417</v>
      </c>
      <c r="D169" s="84" t="s">
        <v>1016</v>
      </c>
      <c r="E169" s="84" t="b">
        <v>0</v>
      </c>
      <c r="F169" s="84" t="b">
        <v>0</v>
      </c>
      <c r="G169" s="84" t="b">
        <v>0</v>
      </c>
    </row>
    <row r="170" spans="1:7" ht="15">
      <c r="A170" s="84" t="s">
        <v>254</v>
      </c>
      <c r="B170" s="84">
        <v>3</v>
      </c>
      <c r="C170" s="122">
        <v>0.007846749913755417</v>
      </c>
      <c r="D170" s="84" t="s">
        <v>1016</v>
      </c>
      <c r="E170" s="84" t="b">
        <v>0</v>
      </c>
      <c r="F170" s="84" t="b">
        <v>0</v>
      </c>
      <c r="G170" s="84" t="b">
        <v>0</v>
      </c>
    </row>
    <row r="171" spans="1:7" ht="15">
      <c r="A171" s="84" t="s">
        <v>267</v>
      </c>
      <c r="B171" s="84">
        <v>3</v>
      </c>
      <c r="C171" s="122">
        <v>0.007846749913755417</v>
      </c>
      <c r="D171" s="84" t="s">
        <v>1016</v>
      </c>
      <c r="E171" s="84" t="b">
        <v>0</v>
      </c>
      <c r="F171" s="84" t="b">
        <v>0</v>
      </c>
      <c r="G171" s="84" t="b">
        <v>0</v>
      </c>
    </row>
    <row r="172" spans="1:7" ht="15">
      <c r="A172" s="84" t="s">
        <v>253</v>
      </c>
      <c r="B172" s="84">
        <v>3</v>
      </c>
      <c r="C172" s="122">
        <v>0.007846749913755417</v>
      </c>
      <c r="D172" s="84" t="s">
        <v>1016</v>
      </c>
      <c r="E172" s="84" t="b">
        <v>0</v>
      </c>
      <c r="F172" s="84" t="b">
        <v>0</v>
      </c>
      <c r="G172" s="84" t="b">
        <v>0</v>
      </c>
    </row>
    <row r="173" spans="1:7" ht="15">
      <c r="A173" s="84" t="s">
        <v>239</v>
      </c>
      <c r="B173" s="84">
        <v>3</v>
      </c>
      <c r="C173" s="122">
        <v>0.007846749913755417</v>
      </c>
      <c r="D173" s="84" t="s">
        <v>1016</v>
      </c>
      <c r="E173" s="84" t="b">
        <v>0</v>
      </c>
      <c r="F173" s="84" t="b">
        <v>0</v>
      </c>
      <c r="G173" s="84" t="b">
        <v>0</v>
      </c>
    </row>
    <row r="174" spans="1:7" ht="15">
      <c r="A174" s="84" t="s">
        <v>242</v>
      </c>
      <c r="B174" s="84">
        <v>2</v>
      </c>
      <c r="C174" s="122">
        <v>0.006349206349206349</v>
      </c>
      <c r="D174" s="84" t="s">
        <v>1016</v>
      </c>
      <c r="E174" s="84" t="b">
        <v>0</v>
      </c>
      <c r="F174" s="84" t="b">
        <v>0</v>
      </c>
      <c r="G174" s="84" t="b">
        <v>0</v>
      </c>
    </row>
    <row r="175" spans="1:7" ht="15">
      <c r="A175" s="84" t="s">
        <v>264</v>
      </c>
      <c r="B175" s="84">
        <v>2</v>
      </c>
      <c r="C175" s="122">
        <v>0.006349206349206349</v>
      </c>
      <c r="D175" s="84" t="s">
        <v>1016</v>
      </c>
      <c r="E175" s="84" t="b">
        <v>0</v>
      </c>
      <c r="F175" s="84" t="b">
        <v>0</v>
      </c>
      <c r="G175" s="84" t="b">
        <v>0</v>
      </c>
    </row>
    <row r="176" spans="1:7" ht="15">
      <c r="A176" s="84" t="s">
        <v>1364</v>
      </c>
      <c r="B176" s="84">
        <v>2</v>
      </c>
      <c r="C176" s="122">
        <v>0.006349206349206349</v>
      </c>
      <c r="D176" s="84" t="s">
        <v>1016</v>
      </c>
      <c r="E176" s="84" t="b">
        <v>1</v>
      </c>
      <c r="F176" s="84" t="b">
        <v>0</v>
      </c>
      <c r="G176" s="84" t="b">
        <v>0</v>
      </c>
    </row>
    <row r="177" spans="1:7" ht="15">
      <c r="A177" s="84" t="s">
        <v>1365</v>
      </c>
      <c r="B177" s="84">
        <v>2</v>
      </c>
      <c r="C177" s="122">
        <v>0.006349206349206349</v>
      </c>
      <c r="D177" s="84" t="s">
        <v>1016</v>
      </c>
      <c r="E177" s="84" t="b">
        <v>0</v>
      </c>
      <c r="F177" s="84" t="b">
        <v>0</v>
      </c>
      <c r="G177" s="84" t="b">
        <v>0</v>
      </c>
    </row>
    <row r="178" spans="1:7" ht="15">
      <c r="A178" s="84" t="s">
        <v>1091</v>
      </c>
      <c r="B178" s="84">
        <v>2</v>
      </c>
      <c r="C178" s="122">
        <v>0.006349206349206349</v>
      </c>
      <c r="D178" s="84" t="s">
        <v>1016</v>
      </c>
      <c r="E178" s="84" t="b">
        <v>0</v>
      </c>
      <c r="F178" s="84" t="b">
        <v>0</v>
      </c>
      <c r="G178" s="84" t="b">
        <v>0</v>
      </c>
    </row>
    <row r="179" spans="1:7" ht="15">
      <c r="A179" s="84" t="s">
        <v>1089</v>
      </c>
      <c r="B179" s="84">
        <v>2</v>
      </c>
      <c r="C179" s="122">
        <v>0.006349206349206349</v>
      </c>
      <c r="D179" s="84" t="s">
        <v>1016</v>
      </c>
      <c r="E179" s="84" t="b">
        <v>0</v>
      </c>
      <c r="F179" s="84" t="b">
        <v>0</v>
      </c>
      <c r="G179" s="84" t="b">
        <v>0</v>
      </c>
    </row>
    <row r="180" spans="1:7" ht="15">
      <c r="A180" s="84" t="s">
        <v>1366</v>
      </c>
      <c r="B180" s="84">
        <v>2</v>
      </c>
      <c r="C180" s="122">
        <v>0.006349206349206349</v>
      </c>
      <c r="D180" s="84" t="s">
        <v>1016</v>
      </c>
      <c r="E180" s="84" t="b">
        <v>0</v>
      </c>
      <c r="F180" s="84" t="b">
        <v>0</v>
      </c>
      <c r="G180" s="84" t="b">
        <v>0</v>
      </c>
    </row>
    <row r="181" spans="1:7" ht="15">
      <c r="A181" s="84" t="s">
        <v>1333</v>
      </c>
      <c r="B181" s="84">
        <v>2</v>
      </c>
      <c r="C181" s="122">
        <v>0.006349206349206349</v>
      </c>
      <c r="D181" s="84" t="s">
        <v>1016</v>
      </c>
      <c r="E181" s="84" t="b">
        <v>0</v>
      </c>
      <c r="F181" s="84" t="b">
        <v>0</v>
      </c>
      <c r="G181" s="84" t="b">
        <v>0</v>
      </c>
    </row>
    <row r="182" spans="1:7" ht="15">
      <c r="A182" s="84" t="s">
        <v>268</v>
      </c>
      <c r="B182" s="84">
        <v>2</v>
      </c>
      <c r="C182" s="122">
        <v>0.006349206349206349</v>
      </c>
      <c r="D182" s="84" t="s">
        <v>1016</v>
      </c>
      <c r="E182" s="84" t="b">
        <v>0</v>
      </c>
      <c r="F182" s="84" t="b">
        <v>0</v>
      </c>
      <c r="G182" s="84" t="b">
        <v>0</v>
      </c>
    </row>
    <row r="183" spans="1:7" ht="15">
      <c r="A183" s="84" t="s">
        <v>266</v>
      </c>
      <c r="B183" s="84">
        <v>2</v>
      </c>
      <c r="C183" s="122">
        <v>0.006349206349206349</v>
      </c>
      <c r="D183" s="84" t="s">
        <v>1016</v>
      </c>
      <c r="E183" s="84" t="b">
        <v>0</v>
      </c>
      <c r="F183" s="84" t="b">
        <v>0</v>
      </c>
      <c r="G183" s="84" t="b">
        <v>0</v>
      </c>
    </row>
    <row r="184" spans="1:7" ht="15">
      <c r="A184" s="84" t="s">
        <v>1370</v>
      </c>
      <c r="B184" s="84">
        <v>2</v>
      </c>
      <c r="C184" s="122">
        <v>0.006349206349206349</v>
      </c>
      <c r="D184" s="84" t="s">
        <v>1016</v>
      </c>
      <c r="E184" s="84" t="b">
        <v>0</v>
      </c>
      <c r="F184" s="84" t="b">
        <v>0</v>
      </c>
      <c r="G184" s="84" t="b">
        <v>0</v>
      </c>
    </row>
    <row r="185" spans="1:7" ht="15">
      <c r="A185" s="84" t="s">
        <v>1372</v>
      </c>
      <c r="B185" s="84">
        <v>2</v>
      </c>
      <c r="C185" s="122">
        <v>0.006349206349206349</v>
      </c>
      <c r="D185" s="84" t="s">
        <v>1016</v>
      </c>
      <c r="E185" s="84" t="b">
        <v>0</v>
      </c>
      <c r="F185" s="84" t="b">
        <v>0</v>
      </c>
      <c r="G185" s="84" t="b">
        <v>0</v>
      </c>
    </row>
    <row r="186" spans="1:7" ht="15">
      <c r="A186" s="84" t="s">
        <v>252</v>
      </c>
      <c r="B186" s="84">
        <v>5</v>
      </c>
      <c r="C186" s="122">
        <v>0.006598437170635401</v>
      </c>
      <c r="D186" s="84" t="s">
        <v>1019</v>
      </c>
      <c r="E186" s="84" t="b">
        <v>0</v>
      </c>
      <c r="F186" s="84" t="b">
        <v>0</v>
      </c>
      <c r="G186" s="84" t="b">
        <v>0</v>
      </c>
    </row>
    <row r="187" spans="1:7" ht="15">
      <c r="A187" s="84" t="s">
        <v>1117</v>
      </c>
      <c r="B187" s="84">
        <v>5</v>
      </c>
      <c r="C187" s="122">
        <v>0.006598437170635401</v>
      </c>
      <c r="D187" s="84" t="s">
        <v>1019</v>
      </c>
      <c r="E187" s="84" t="b">
        <v>0</v>
      </c>
      <c r="F187" s="84" t="b">
        <v>0</v>
      </c>
      <c r="G187" s="84" t="b">
        <v>0</v>
      </c>
    </row>
    <row r="188" spans="1:7" ht="15">
      <c r="A188" s="84" t="s">
        <v>242</v>
      </c>
      <c r="B188" s="84">
        <v>4</v>
      </c>
      <c r="C188" s="122">
        <v>0.01173941727037875</v>
      </c>
      <c r="D188" s="84" t="s">
        <v>1019</v>
      </c>
      <c r="E188" s="84" t="b">
        <v>0</v>
      </c>
      <c r="F188" s="84" t="b">
        <v>0</v>
      </c>
      <c r="G188" s="84" t="b">
        <v>0</v>
      </c>
    </row>
    <row r="189" spans="1:7" ht="15">
      <c r="A189" s="84" t="s">
        <v>1135</v>
      </c>
      <c r="B189" s="84">
        <v>4</v>
      </c>
      <c r="C189" s="122">
        <v>0.01173941727037875</v>
      </c>
      <c r="D189" s="84" t="s">
        <v>1019</v>
      </c>
      <c r="E189" s="84" t="b">
        <v>0</v>
      </c>
      <c r="F189" s="84" t="b">
        <v>1</v>
      </c>
      <c r="G189" s="84" t="b">
        <v>0</v>
      </c>
    </row>
    <row r="190" spans="1:7" ht="15">
      <c r="A190" s="84" t="s">
        <v>1136</v>
      </c>
      <c r="B190" s="84">
        <v>4</v>
      </c>
      <c r="C190" s="122">
        <v>0.01173941727037875</v>
      </c>
      <c r="D190" s="84" t="s">
        <v>1019</v>
      </c>
      <c r="E190" s="84" t="b">
        <v>0</v>
      </c>
      <c r="F190" s="84" t="b">
        <v>0</v>
      </c>
      <c r="G190" s="84" t="b">
        <v>0</v>
      </c>
    </row>
    <row r="191" spans="1:7" ht="15">
      <c r="A191" s="84" t="s">
        <v>1137</v>
      </c>
      <c r="B191" s="84">
        <v>4</v>
      </c>
      <c r="C191" s="122">
        <v>0.01173941727037875</v>
      </c>
      <c r="D191" s="84" t="s">
        <v>1019</v>
      </c>
      <c r="E191" s="84" t="b">
        <v>1</v>
      </c>
      <c r="F191" s="84" t="b">
        <v>0</v>
      </c>
      <c r="G191" s="84" t="b">
        <v>0</v>
      </c>
    </row>
    <row r="192" spans="1:7" ht="15">
      <c r="A192" s="84" t="s">
        <v>1138</v>
      </c>
      <c r="B192" s="84">
        <v>4</v>
      </c>
      <c r="C192" s="122">
        <v>0.01173941727037875</v>
      </c>
      <c r="D192" s="84" t="s">
        <v>1019</v>
      </c>
      <c r="E192" s="84" t="b">
        <v>1</v>
      </c>
      <c r="F192" s="84" t="b">
        <v>0</v>
      </c>
      <c r="G192" s="84" t="b">
        <v>0</v>
      </c>
    </row>
    <row r="193" spans="1:7" ht="15">
      <c r="A193" s="84" t="s">
        <v>1139</v>
      </c>
      <c r="B193" s="84">
        <v>4</v>
      </c>
      <c r="C193" s="122">
        <v>0.01173941727037875</v>
      </c>
      <c r="D193" s="84" t="s">
        <v>1019</v>
      </c>
      <c r="E193" s="84" t="b">
        <v>0</v>
      </c>
      <c r="F193" s="84" t="b">
        <v>0</v>
      </c>
      <c r="G193" s="84" t="b">
        <v>0</v>
      </c>
    </row>
    <row r="194" spans="1:7" ht="15">
      <c r="A194" s="84" t="s">
        <v>1140</v>
      </c>
      <c r="B194" s="84">
        <v>4</v>
      </c>
      <c r="C194" s="122">
        <v>0.01173941727037875</v>
      </c>
      <c r="D194" s="84" t="s">
        <v>1019</v>
      </c>
      <c r="E194" s="84" t="b">
        <v>0</v>
      </c>
      <c r="F194" s="84" t="b">
        <v>0</v>
      </c>
      <c r="G194" s="84" t="b">
        <v>0</v>
      </c>
    </row>
    <row r="195" spans="1:7" ht="15">
      <c r="A195" s="84" t="s">
        <v>1141</v>
      </c>
      <c r="B195" s="84">
        <v>2</v>
      </c>
      <c r="C195" s="122">
        <v>0.015904041823988746</v>
      </c>
      <c r="D195" s="84" t="s">
        <v>1019</v>
      </c>
      <c r="E195" s="84" t="b">
        <v>1</v>
      </c>
      <c r="F195" s="84" t="b">
        <v>0</v>
      </c>
      <c r="G195" s="84" t="b">
        <v>0</v>
      </c>
    </row>
    <row r="196" spans="1:7" ht="15">
      <c r="A196" s="84" t="s">
        <v>1353</v>
      </c>
      <c r="B196" s="84">
        <v>2</v>
      </c>
      <c r="C196" s="122">
        <v>0.015904041823988746</v>
      </c>
      <c r="D196" s="84" t="s">
        <v>1019</v>
      </c>
      <c r="E196" s="84" t="b">
        <v>0</v>
      </c>
      <c r="F196" s="84" t="b">
        <v>0</v>
      </c>
      <c r="G196" s="84" t="b">
        <v>0</v>
      </c>
    </row>
    <row r="197" spans="1:7" ht="15">
      <c r="A197" s="84" t="s">
        <v>1354</v>
      </c>
      <c r="B197" s="84">
        <v>2</v>
      </c>
      <c r="C197" s="122">
        <v>0.015904041823988746</v>
      </c>
      <c r="D197" s="84" t="s">
        <v>1019</v>
      </c>
      <c r="E197" s="84" t="b">
        <v>0</v>
      </c>
      <c r="F197" s="84" t="b">
        <v>0</v>
      </c>
      <c r="G197" s="84" t="b">
        <v>0</v>
      </c>
    </row>
    <row r="198" spans="1:7" ht="15">
      <c r="A198" s="84" t="s">
        <v>1355</v>
      </c>
      <c r="B198" s="84">
        <v>2</v>
      </c>
      <c r="C198" s="122">
        <v>0.015904041823988746</v>
      </c>
      <c r="D198" s="84" t="s">
        <v>1019</v>
      </c>
      <c r="E198" s="84" t="b">
        <v>0</v>
      </c>
      <c r="F198" s="84" t="b">
        <v>0</v>
      </c>
      <c r="G198" s="84" t="b">
        <v>0</v>
      </c>
    </row>
    <row r="199" spans="1:7" ht="15">
      <c r="A199" s="84" t="s">
        <v>1356</v>
      </c>
      <c r="B199" s="84">
        <v>2</v>
      </c>
      <c r="C199" s="122">
        <v>0.015904041823988746</v>
      </c>
      <c r="D199" s="84" t="s">
        <v>1019</v>
      </c>
      <c r="E199" s="84" t="b">
        <v>0</v>
      </c>
      <c r="F199" s="84" t="b">
        <v>0</v>
      </c>
      <c r="G199" s="84" t="b">
        <v>0</v>
      </c>
    </row>
    <row r="200" spans="1:7" ht="15">
      <c r="A200" s="84" t="s">
        <v>1357</v>
      </c>
      <c r="B200" s="84">
        <v>2</v>
      </c>
      <c r="C200" s="122">
        <v>0.015904041823988746</v>
      </c>
      <c r="D200" s="84" t="s">
        <v>1019</v>
      </c>
      <c r="E200" s="84" t="b">
        <v>0</v>
      </c>
      <c r="F200" s="84" t="b">
        <v>0</v>
      </c>
      <c r="G200" s="84" t="b">
        <v>0</v>
      </c>
    </row>
    <row r="201" spans="1:7" ht="15">
      <c r="A201" s="84" t="s">
        <v>1358</v>
      </c>
      <c r="B201" s="84">
        <v>2</v>
      </c>
      <c r="C201" s="122">
        <v>0.015904041823988746</v>
      </c>
      <c r="D201" s="84" t="s">
        <v>1019</v>
      </c>
      <c r="E201" s="84" t="b">
        <v>0</v>
      </c>
      <c r="F201" s="84" t="b">
        <v>0</v>
      </c>
      <c r="G201" s="84" t="b">
        <v>0</v>
      </c>
    </row>
    <row r="202" spans="1:7" ht="15">
      <c r="A202" s="84" t="s">
        <v>1359</v>
      </c>
      <c r="B202" s="84">
        <v>2</v>
      </c>
      <c r="C202" s="122">
        <v>0.015904041823988746</v>
      </c>
      <c r="D202" s="84" t="s">
        <v>1019</v>
      </c>
      <c r="E202" s="84" t="b">
        <v>0</v>
      </c>
      <c r="F202" s="84" t="b">
        <v>0</v>
      </c>
      <c r="G202" s="84" t="b">
        <v>0</v>
      </c>
    </row>
    <row r="203" spans="1:7" ht="15">
      <c r="A203" s="84" t="s">
        <v>1360</v>
      </c>
      <c r="B203" s="84">
        <v>2</v>
      </c>
      <c r="C203" s="122">
        <v>0.015904041823988746</v>
      </c>
      <c r="D203" s="84" t="s">
        <v>1019</v>
      </c>
      <c r="E203" s="84" t="b">
        <v>0</v>
      </c>
      <c r="F203" s="84" t="b">
        <v>0</v>
      </c>
      <c r="G203" s="84" t="b">
        <v>0</v>
      </c>
    </row>
    <row r="204" spans="1:7" ht="15">
      <c r="A204" s="84" t="s">
        <v>1361</v>
      </c>
      <c r="B204" s="84">
        <v>2</v>
      </c>
      <c r="C204" s="122">
        <v>0.015904041823988746</v>
      </c>
      <c r="D204" s="84" t="s">
        <v>1019</v>
      </c>
      <c r="E204" s="84" t="b">
        <v>0</v>
      </c>
      <c r="F204" s="84" t="b">
        <v>0</v>
      </c>
      <c r="G204" s="84" t="b">
        <v>0</v>
      </c>
    </row>
    <row r="205" spans="1:7" ht="15">
      <c r="A205" s="84" t="s">
        <v>252</v>
      </c>
      <c r="B205" s="84">
        <v>3</v>
      </c>
      <c r="C205" s="122">
        <v>0</v>
      </c>
      <c r="D205" s="84" t="s">
        <v>1020</v>
      </c>
      <c r="E205" s="84" t="b">
        <v>0</v>
      </c>
      <c r="F205" s="84" t="b">
        <v>0</v>
      </c>
      <c r="G205" s="84" t="b">
        <v>0</v>
      </c>
    </row>
    <row r="206" spans="1:7" ht="15">
      <c r="A206" s="84" t="s">
        <v>1118</v>
      </c>
      <c r="B206" s="84">
        <v>2</v>
      </c>
      <c r="C206" s="122">
        <v>0.008385298050270535</v>
      </c>
      <c r="D206" s="84" t="s">
        <v>1020</v>
      </c>
      <c r="E206" s="84" t="b">
        <v>0</v>
      </c>
      <c r="F206" s="84" t="b">
        <v>0</v>
      </c>
      <c r="G206" s="84" t="b">
        <v>0</v>
      </c>
    </row>
    <row r="207" spans="1:7" ht="15">
      <c r="A207" s="84" t="s">
        <v>1088</v>
      </c>
      <c r="B207" s="84">
        <v>6</v>
      </c>
      <c r="C207" s="122">
        <v>0</v>
      </c>
      <c r="D207" s="84" t="s">
        <v>1021</v>
      </c>
      <c r="E207" s="84" t="b">
        <v>0</v>
      </c>
      <c r="F207" s="84" t="b">
        <v>0</v>
      </c>
      <c r="G207" s="84" t="b">
        <v>0</v>
      </c>
    </row>
    <row r="208" spans="1:7" ht="15">
      <c r="A208" s="84" t="s">
        <v>1087</v>
      </c>
      <c r="B208" s="84">
        <v>6</v>
      </c>
      <c r="C208" s="122">
        <v>0</v>
      </c>
      <c r="D208" s="84" t="s">
        <v>1021</v>
      </c>
      <c r="E208" s="84" t="b">
        <v>0</v>
      </c>
      <c r="F208" s="84" t="b">
        <v>0</v>
      </c>
      <c r="G208" s="84" t="b">
        <v>0</v>
      </c>
    </row>
    <row r="209" spans="1:7" ht="15">
      <c r="A209" s="84" t="s">
        <v>1144</v>
      </c>
      <c r="B209" s="84">
        <v>3</v>
      </c>
      <c r="C209" s="122">
        <v>0</v>
      </c>
      <c r="D209" s="84" t="s">
        <v>1021</v>
      </c>
      <c r="E209" s="84" t="b">
        <v>0</v>
      </c>
      <c r="F209" s="84" t="b">
        <v>0</v>
      </c>
      <c r="G209" s="84" t="b">
        <v>0</v>
      </c>
    </row>
    <row r="210" spans="1:7" ht="15">
      <c r="A210" s="84" t="s">
        <v>1145</v>
      </c>
      <c r="B210" s="84">
        <v>3</v>
      </c>
      <c r="C210" s="122">
        <v>0</v>
      </c>
      <c r="D210" s="84" t="s">
        <v>1021</v>
      </c>
      <c r="E210" s="84" t="b">
        <v>0</v>
      </c>
      <c r="F210" s="84" t="b">
        <v>0</v>
      </c>
      <c r="G210" s="84" t="b">
        <v>0</v>
      </c>
    </row>
    <row r="211" spans="1:7" ht="15">
      <c r="A211" s="84" t="s">
        <v>1146</v>
      </c>
      <c r="B211" s="84">
        <v>3</v>
      </c>
      <c r="C211" s="122">
        <v>0</v>
      </c>
      <c r="D211" s="84" t="s">
        <v>1021</v>
      </c>
      <c r="E211" s="84" t="b">
        <v>0</v>
      </c>
      <c r="F211" s="84" t="b">
        <v>0</v>
      </c>
      <c r="G211" s="84" t="b">
        <v>0</v>
      </c>
    </row>
    <row r="212" spans="1:7" ht="15">
      <c r="A212" s="84" t="s">
        <v>1147</v>
      </c>
      <c r="B212" s="84">
        <v>3</v>
      </c>
      <c r="C212" s="122">
        <v>0</v>
      </c>
      <c r="D212" s="84" t="s">
        <v>1021</v>
      </c>
      <c r="E212" s="84" t="b">
        <v>0</v>
      </c>
      <c r="F212" s="84" t="b">
        <v>0</v>
      </c>
      <c r="G212" s="84" t="b">
        <v>0</v>
      </c>
    </row>
    <row r="213" spans="1:7" ht="15">
      <c r="A213" s="84" t="s">
        <v>252</v>
      </c>
      <c r="B213" s="84">
        <v>3</v>
      </c>
      <c r="C213" s="122">
        <v>0</v>
      </c>
      <c r="D213" s="84" t="s">
        <v>1021</v>
      </c>
      <c r="E213" s="84" t="b">
        <v>0</v>
      </c>
      <c r="F213" s="84" t="b">
        <v>0</v>
      </c>
      <c r="G213" s="84" t="b">
        <v>0</v>
      </c>
    </row>
    <row r="214" spans="1:7" ht="15">
      <c r="A214" s="84" t="s">
        <v>223</v>
      </c>
      <c r="B214" s="84">
        <v>2</v>
      </c>
      <c r="C214" s="122">
        <v>0.012144224762460775</v>
      </c>
      <c r="D214" s="84" t="s">
        <v>1021</v>
      </c>
      <c r="E214" s="84" t="b">
        <v>0</v>
      </c>
      <c r="F214" s="84" t="b">
        <v>0</v>
      </c>
      <c r="G214" s="84" t="b">
        <v>0</v>
      </c>
    </row>
    <row r="215" spans="1:7" ht="15">
      <c r="A215" s="84" t="s">
        <v>252</v>
      </c>
      <c r="B215" s="84">
        <v>2</v>
      </c>
      <c r="C215" s="122">
        <v>0</v>
      </c>
      <c r="D215" s="84" t="s">
        <v>1023</v>
      </c>
      <c r="E215" s="84" t="b">
        <v>0</v>
      </c>
      <c r="F215" s="84" t="b">
        <v>0</v>
      </c>
      <c r="G215" s="84" t="b">
        <v>0</v>
      </c>
    </row>
    <row r="216" spans="1:7" ht="15">
      <c r="A216" s="84" t="s">
        <v>1150</v>
      </c>
      <c r="B216" s="84">
        <v>2</v>
      </c>
      <c r="C216" s="122">
        <v>0.0162718916575125</v>
      </c>
      <c r="D216" s="84" t="s">
        <v>1023</v>
      </c>
      <c r="E216" s="84" t="b">
        <v>0</v>
      </c>
      <c r="F216" s="84" t="b">
        <v>0</v>
      </c>
      <c r="G216" s="84" t="b">
        <v>0</v>
      </c>
    </row>
    <row r="217" spans="1:7" ht="15">
      <c r="A217" s="84" t="s">
        <v>1151</v>
      </c>
      <c r="B217" s="84">
        <v>2</v>
      </c>
      <c r="C217" s="122">
        <v>0.0162718916575125</v>
      </c>
      <c r="D217" s="84" t="s">
        <v>1023</v>
      </c>
      <c r="E217" s="84" t="b">
        <v>0</v>
      </c>
      <c r="F217" s="84" t="b">
        <v>0</v>
      </c>
      <c r="G21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1379</v>
      </c>
      <c r="B1" s="13" t="s">
        <v>1380</v>
      </c>
      <c r="C1" s="13" t="s">
        <v>1373</v>
      </c>
      <c r="D1" s="13" t="s">
        <v>1374</v>
      </c>
      <c r="E1" s="13" t="s">
        <v>1381</v>
      </c>
      <c r="F1" s="13" t="s">
        <v>144</v>
      </c>
      <c r="G1" s="13" t="s">
        <v>1382</v>
      </c>
      <c r="H1" s="13" t="s">
        <v>1383</v>
      </c>
      <c r="I1" s="13" t="s">
        <v>1384</v>
      </c>
      <c r="J1" s="13" t="s">
        <v>1385</v>
      </c>
      <c r="K1" s="13" t="s">
        <v>1386</v>
      </c>
      <c r="L1" s="13" t="s">
        <v>1387</v>
      </c>
    </row>
    <row r="2" spans="1:12" ht="15">
      <c r="A2" s="84" t="s">
        <v>252</v>
      </c>
      <c r="B2" s="84" t="s">
        <v>1116</v>
      </c>
      <c r="C2" s="84">
        <v>28</v>
      </c>
      <c r="D2" s="122">
        <v>0.010496687270973193</v>
      </c>
      <c r="E2" s="122">
        <v>1.1024685901732545</v>
      </c>
      <c r="F2" s="84" t="s">
        <v>1375</v>
      </c>
      <c r="G2" s="84" t="b">
        <v>0</v>
      </c>
      <c r="H2" s="84" t="b">
        <v>0</v>
      </c>
      <c r="I2" s="84" t="b">
        <v>0</v>
      </c>
      <c r="J2" s="84" t="b">
        <v>0</v>
      </c>
      <c r="K2" s="84" t="b">
        <v>0</v>
      </c>
      <c r="L2" s="84" t="b">
        <v>0</v>
      </c>
    </row>
    <row r="3" spans="1:12" ht="15">
      <c r="A3" s="84" t="s">
        <v>331</v>
      </c>
      <c r="B3" s="84" t="s">
        <v>1126</v>
      </c>
      <c r="C3" s="84">
        <v>14</v>
      </c>
      <c r="D3" s="122">
        <v>0.010496687270973193</v>
      </c>
      <c r="E3" s="122">
        <v>1.669200619159474</v>
      </c>
      <c r="F3" s="84" t="s">
        <v>1375</v>
      </c>
      <c r="G3" s="84" t="b">
        <v>0</v>
      </c>
      <c r="H3" s="84" t="b">
        <v>0</v>
      </c>
      <c r="I3" s="84" t="b">
        <v>0</v>
      </c>
      <c r="J3" s="84" t="b">
        <v>0</v>
      </c>
      <c r="K3" s="84" t="b">
        <v>0</v>
      </c>
      <c r="L3" s="84" t="b">
        <v>0</v>
      </c>
    </row>
    <row r="4" spans="1:12" ht="15">
      <c r="A4" s="84" t="s">
        <v>1126</v>
      </c>
      <c r="B4" s="84" t="s">
        <v>1127</v>
      </c>
      <c r="C4" s="84">
        <v>14</v>
      </c>
      <c r="D4" s="122">
        <v>0.010496687270973193</v>
      </c>
      <c r="E4" s="122">
        <v>1.7271925661371608</v>
      </c>
      <c r="F4" s="84" t="s">
        <v>1375</v>
      </c>
      <c r="G4" s="84" t="b">
        <v>0</v>
      </c>
      <c r="H4" s="84" t="b">
        <v>0</v>
      </c>
      <c r="I4" s="84" t="b">
        <v>0</v>
      </c>
      <c r="J4" s="84" t="b">
        <v>0</v>
      </c>
      <c r="K4" s="84" t="b">
        <v>0</v>
      </c>
      <c r="L4" s="84" t="b">
        <v>0</v>
      </c>
    </row>
    <row r="5" spans="1:12" ht="15">
      <c r="A5" s="84" t="s">
        <v>1127</v>
      </c>
      <c r="B5" s="84" t="s">
        <v>1128</v>
      </c>
      <c r="C5" s="84">
        <v>14</v>
      </c>
      <c r="D5" s="122">
        <v>0.010496687270973193</v>
      </c>
      <c r="E5" s="122">
        <v>1.7271925661371608</v>
      </c>
      <c r="F5" s="84" t="s">
        <v>1375</v>
      </c>
      <c r="G5" s="84" t="b">
        <v>0</v>
      </c>
      <c r="H5" s="84" t="b">
        <v>0</v>
      </c>
      <c r="I5" s="84" t="b">
        <v>0</v>
      </c>
      <c r="J5" s="84" t="b">
        <v>0</v>
      </c>
      <c r="K5" s="84" t="b">
        <v>0</v>
      </c>
      <c r="L5" s="84" t="b">
        <v>0</v>
      </c>
    </row>
    <row r="6" spans="1:12" ht="15">
      <c r="A6" s="84" t="s">
        <v>1128</v>
      </c>
      <c r="B6" s="84" t="s">
        <v>1129</v>
      </c>
      <c r="C6" s="84">
        <v>14</v>
      </c>
      <c r="D6" s="122">
        <v>0.010496687270973193</v>
      </c>
      <c r="E6" s="122">
        <v>1.7271925661371608</v>
      </c>
      <c r="F6" s="84" t="s">
        <v>1375</v>
      </c>
      <c r="G6" s="84" t="b">
        <v>0</v>
      </c>
      <c r="H6" s="84" t="b">
        <v>0</v>
      </c>
      <c r="I6" s="84" t="b">
        <v>0</v>
      </c>
      <c r="J6" s="84" t="b">
        <v>0</v>
      </c>
      <c r="K6" s="84" t="b">
        <v>0</v>
      </c>
      <c r="L6" s="84" t="b">
        <v>0</v>
      </c>
    </row>
    <row r="7" spans="1:12" ht="15">
      <c r="A7" s="84" t="s">
        <v>1121</v>
      </c>
      <c r="B7" s="84" t="s">
        <v>1122</v>
      </c>
      <c r="C7" s="84">
        <v>13</v>
      </c>
      <c r="D7" s="122">
        <v>0.01026797107234337</v>
      </c>
      <c r="E7" s="122">
        <v>1.759377249508562</v>
      </c>
      <c r="F7" s="84" t="s">
        <v>1375</v>
      </c>
      <c r="G7" s="84" t="b">
        <v>0</v>
      </c>
      <c r="H7" s="84" t="b">
        <v>0</v>
      </c>
      <c r="I7" s="84" t="b">
        <v>0</v>
      </c>
      <c r="J7" s="84" t="b">
        <v>0</v>
      </c>
      <c r="K7" s="84" t="b">
        <v>0</v>
      </c>
      <c r="L7" s="84" t="b">
        <v>0</v>
      </c>
    </row>
    <row r="8" spans="1:12" ht="15">
      <c r="A8" s="84" t="s">
        <v>1122</v>
      </c>
      <c r="B8" s="84" t="s">
        <v>1123</v>
      </c>
      <c r="C8" s="84">
        <v>13</v>
      </c>
      <c r="D8" s="122">
        <v>0.01026797107234337</v>
      </c>
      <c r="E8" s="122">
        <v>1.759377249508562</v>
      </c>
      <c r="F8" s="84" t="s">
        <v>1375</v>
      </c>
      <c r="G8" s="84" t="b">
        <v>0</v>
      </c>
      <c r="H8" s="84" t="b">
        <v>0</v>
      </c>
      <c r="I8" s="84" t="b">
        <v>0</v>
      </c>
      <c r="J8" s="84" t="b">
        <v>0</v>
      </c>
      <c r="K8" s="84" t="b">
        <v>0</v>
      </c>
      <c r="L8" s="84" t="b">
        <v>0</v>
      </c>
    </row>
    <row r="9" spans="1:12" ht="15">
      <c r="A9" s="84" t="s">
        <v>1123</v>
      </c>
      <c r="B9" s="84" t="s">
        <v>1118</v>
      </c>
      <c r="C9" s="84">
        <v>13</v>
      </c>
      <c r="D9" s="122">
        <v>0.01026797107234337</v>
      </c>
      <c r="E9" s="122">
        <v>1.5115927657978059</v>
      </c>
      <c r="F9" s="84" t="s">
        <v>1375</v>
      </c>
      <c r="G9" s="84" t="b">
        <v>0</v>
      </c>
      <c r="H9" s="84" t="b">
        <v>0</v>
      </c>
      <c r="I9" s="84" t="b">
        <v>0</v>
      </c>
      <c r="J9" s="84" t="b">
        <v>0</v>
      </c>
      <c r="K9" s="84" t="b">
        <v>0</v>
      </c>
      <c r="L9" s="84" t="b">
        <v>0</v>
      </c>
    </row>
    <row r="10" spans="1:12" ht="15">
      <c r="A10" s="84" t="s">
        <v>1118</v>
      </c>
      <c r="B10" s="84" t="s">
        <v>1119</v>
      </c>
      <c r="C10" s="84">
        <v>13</v>
      </c>
      <c r="D10" s="122">
        <v>0.01026797107234337</v>
      </c>
      <c r="E10" s="122">
        <v>1.2638082820870498</v>
      </c>
      <c r="F10" s="84" t="s">
        <v>1375</v>
      </c>
      <c r="G10" s="84" t="b">
        <v>0</v>
      </c>
      <c r="H10" s="84" t="b">
        <v>0</v>
      </c>
      <c r="I10" s="84" t="b">
        <v>0</v>
      </c>
      <c r="J10" s="84" t="b">
        <v>0</v>
      </c>
      <c r="K10" s="84" t="b">
        <v>0</v>
      </c>
      <c r="L10" s="84" t="b">
        <v>0</v>
      </c>
    </row>
    <row r="11" spans="1:12" ht="15">
      <c r="A11" s="84" t="s">
        <v>1119</v>
      </c>
      <c r="B11" s="84" t="s">
        <v>1124</v>
      </c>
      <c r="C11" s="84">
        <v>13</v>
      </c>
      <c r="D11" s="122">
        <v>0.01026797107234337</v>
      </c>
      <c r="E11" s="122">
        <v>1.5115927657978059</v>
      </c>
      <c r="F11" s="84" t="s">
        <v>1375</v>
      </c>
      <c r="G11" s="84" t="b">
        <v>0</v>
      </c>
      <c r="H11" s="84" t="b">
        <v>0</v>
      </c>
      <c r="I11" s="84" t="b">
        <v>0</v>
      </c>
      <c r="J11" s="84" t="b">
        <v>0</v>
      </c>
      <c r="K11" s="84" t="b">
        <v>0</v>
      </c>
      <c r="L11" s="84" t="b">
        <v>0</v>
      </c>
    </row>
    <row r="12" spans="1:12" ht="15">
      <c r="A12" s="84" t="s">
        <v>1124</v>
      </c>
      <c r="B12" s="84" t="s">
        <v>252</v>
      </c>
      <c r="C12" s="84">
        <v>13</v>
      </c>
      <c r="D12" s="122">
        <v>0.01026797107234337</v>
      </c>
      <c r="E12" s="122">
        <v>1.1490447322146098</v>
      </c>
      <c r="F12" s="84" t="s">
        <v>1375</v>
      </c>
      <c r="G12" s="84" t="b">
        <v>0</v>
      </c>
      <c r="H12" s="84" t="b">
        <v>0</v>
      </c>
      <c r="I12" s="84" t="b">
        <v>0</v>
      </c>
      <c r="J12" s="84" t="b">
        <v>0</v>
      </c>
      <c r="K12" s="84" t="b">
        <v>0</v>
      </c>
      <c r="L12" s="84" t="b">
        <v>0</v>
      </c>
    </row>
    <row r="13" spans="1:12" ht="15">
      <c r="A13" s="84" t="s">
        <v>1116</v>
      </c>
      <c r="B13" s="84" t="s">
        <v>1086</v>
      </c>
      <c r="C13" s="84">
        <v>13</v>
      </c>
      <c r="D13" s="122">
        <v>0.01026797107234337</v>
      </c>
      <c r="E13" s="122">
        <v>1.4261625704731795</v>
      </c>
      <c r="F13" s="84" t="s">
        <v>1375</v>
      </c>
      <c r="G13" s="84" t="b">
        <v>0</v>
      </c>
      <c r="H13" s="84" t="b">
        <v>0</v>
      </c>
      <c r="I13" s="84" t="b">
        <v>0</v>
      </c>
      <c r="J13" s="84" t="b">
        <v>0</v>
      </c>
      <c r="K13" s="84" t="b">
        <v>0</v>
      </c>
      <c r="L13" s="84" t="b">
        <v>0</v>
      </c>
    </row>
    <row r="14" spans="1:12" ht="15">
      <c r="A14" s="84" t="s">
        <v>1086</v>
      </c>
      <c r="B14" s="84" t="s">
        <v>1325</v>
      </c>
      <c r="C14" s="84">
        <v>13</v>
      </c>
      <c r="D14" s="122">
        <v>0.01026797107234337</v>
      </c>
      <c r="E14" s="122">
        <v>1.759377249508562</v>
      </c>
      <c r="F14" s="84" t="s">
        <v>1375</v>
      </c>
      <c r="G14" s="84" t="b">
        <v>0</v>
      </c>
      <c r="H14" s="84" t="b">
        <v>0</v>
      </c>
      <c r="I14" s="84" t="b">
        <v>0</v>
      </c>
      <c r="J14" s="84" t="b">
        <v>0</v>
      </c>
      <c r="K14" s="84" t="b">
        <v>0</v>
      </c>
      <c r="L14" s="84" t="b">
        <v>0</v>
      </c>
    </row>
    <row r="15" spans="1:12" ht="15">
      <c r="A15" s="84" t="s">
        <v>1325</v>
      </c>
      <c r="B15" s="84" t="s">
        <v>1326</v>
      </c>
      <c r="C15" s="84">
        <v>13</v>
      </c>
      <c r="D15" s="122">
        <v>0.01026797107234337</v>
      </c>
      <c r="E15" s="122">
        <v>1.759377249508562</v>
      </c>
      <c r="F15" s="84" t="s">
        <v>1375</v>
      </c>
      <c r="G15" s="84" t="b">
        <v>0</v>
      </c>
      <c r="H15" s="84" t="b">
        <v>0</v>
      </c>
      <c r="I15" s="84" t="b">
        <v>0</v>
      </c>
      <c r="J15" s="84" t="b">
        <v>1</v>
      </c>
      <c r="K15" s="84" t="b">
        <v>0</v>
      </c>
      <c r="L15" s="84" t="b">
        <v>0</v>
      </c>
    </row>
    <row r="16" spans="1:12" ht="15">
      <c r="A16" s="84" t="s">
        <v>1117</v>
      </c>
      <c r="B16" s="84" t="s">
        <v>1130</v>
      </c>
      <c r="C16" s="84">
        <v>13</v>
      </c>
      <c r="D16" s="122">
        <v>0.01026797107234337</v>
      </c>
      <c r="E16" s="122">
        <v>1.5115927657978059</v>
      </c>
      <c r="F16" s="84" t="s">
        <v>1375</v>
      </c>
      <c r="G16" s="84" t="b">
        <v>0</v>
      </c>
      <c r="H16" s="84" t="b">
        <v>0</v>
      </c>
      <c r="I16" s="84" t="b">
        <v>0</v>
      </c>
      <c r="J16" s="84" t="b">
        <v>0</v>
      </c>
      <c r="K16" s="84" t="b">
        <v>0</v>
      </c>
      <c r="L16" s="84" t="b">
        <v>0</v>
      </c>
    </row>
    <row r="17" spans="1:12" ht="15">
      <c r="A17" s="84" t="s">
        <v>1130</v>
      </c>
      <c r="B17" s="84" t="s">
        <v>1131</v>
      </c>
      <c r="C17" s="84">
        <v>13</v>
      </c>
      <c r="D17" s="122">
        <v>0.01026797107234337</v>
      </c>
      <c r="E17" s="122">
        <v>1.759377249508562</v>
      </c>
      <c r="F17" s="84" t="s">
        <v>1375</v>
      </c>
      <c r="G17" s="84" t="b">
        <v>0</v>
      </c>
      <c r="H17" s="84" t="b">
        <v>0</v>
      </c>
      <c r="I17" s="84" t="b">
        <v>0</v>
      </c>
      <c r="J17" s="84" t="b">
        <v>0</v>
      </c>
      <c r="K17" s="84" t="b">
        <v>0</v>
      </c>
      <c r="L17" s="84" t="b">
        <v>0</v>
      </c>
    </row>
    <row r="18" spans="1:12" ht="15">
      <c r="A18" s="84" t="s">
        <v>1131</v>
      </c>
      <c r="B18" s="84" t="s">
        <v>1327</v>
      </c>
      <c r="C18" s="84">
        <v>13</v>
      </c>
      <c r="D18" s="122">
        <v>0.01026797107234337</v>
      </c>
      <c r="E18" s="122">
        <v>1.759377249508562</v>
      </c>
      <c r="F18" s="84" t="s">
        <v>1375</v>
      </c>
      <c r="G18" s="84" t="b">
        <v>0</v>
      </c>
      <c r="H18" s="84" t="b">
        <v>0</v>
      </c>
      <c r="I18" s="84" t="b">
        <v>0</v>
      </c>
      <c r="J18" s="84" t="b">
        <v>0</v>
      </c>
      <c r="K18" s="84" t="b">
        <v>0</v>
      </c>
      <c r="L18" s="84" t="b">
        <v>0</v>
      </c>
    </row>
    <row r="19" spans="1:12" ht="15">
      <c r="A19" s="84" t="s">
        <v>231</v>
      </c>
      <c r="B19" s="84" t="s">
        <v>1121</v>
      </c>
      <c r="C19" s="84">
        <v>12</v>
      </c>
      <c r="D19" s="122">
        <v>0.009997610674349823</v>
      </c>
      <c r="E19" s="122">
        <v>1.6428716804371248</v>
      </c>
      <c r="F19" s="84" t="s">
        <v>1375</v>
      </c>
      <c r="G19" s="84" t="b">
        <v>0</v>
      </c>
      <c r="H19" s="84" t="b">
        <v>0</v>
      </c>
      <c r="I19" s="84" t="b">
        <v>0</v>
      </c>
      <c r="J19" s="84" t="b">
        <v>0</v>
      </c>
      <c r="K19" s="84" t="b">
        <v>0</v>
      </c>
      <c r="L19" s="84" t="b">
        <v>0</v>
      </c>
    </row>
    <row r="20" spans="1:12" ht="15">
      <c r="A20" s="84" t="s">
        <v>1326</v>
      </c>
      <c r="B20" s="84" t="s">
        <v>1328</v>
      </c>
      <c r="C20" s="84">
        <v>12</v>
      </c>
      <c r="D20" s="122">
        <v>0.009997610674349823</v>
      </c>
      <c r="E20" s="122">
        <v>1.759377249508562</v>
      </c>
      <c r="F20" s="84" t="s">
        <v>1375</v>
      </c>
      <c r="G20" s="84" t="b">
        <v>1</v>
      </c>
      <c r="H20" s="84" t="b">
        <v>0</v>
      </c>
      <c r="I20" s="84" t="b">
        <v>0</v>
      </c>
      <c r="J20" s="84" t="b">
        <v>0</v>
      </c>
      <c r="K20" s="84" t="b">
        <v>0</v>
      </c>
      <c r="L20" s="84" t="b">
        <v>0</v>
      </c>
    </row>
    <row r="21" spans="1:12" ht="15">
      <c r="A21" s="84" t="s">
        <v>1329</v>
      </c>
      <c r="B21" s="84" t="s">
        <v>252</v>
      </c>
      <c r="C21" s="84">
        <v>9</v>
      </c>
      <c r="D21" s="122">
        <v>0.00889851763150919</v>
      </c>
      <c r="E21" s="122">
        <v>1.1490447322146098</v>
      </c>
      <c r="F21" s="84" t="s">
        <v>1375</v>
      </c>
      <c r="G21" s="84" t="b">
        <v>0</v>
      </c>
      <c r="H21" s="84" t="b">
        <v>0</v>
      </c>
      <c r="I21" s="84" t="b">
        <v>0</v>
      </c>
      <c r="J21" s="84" t="b">
        <v>0</v>
      </c>
      <c r="K21" s="84" t="b">
        <v>0</v>
      </c>
      <c r="L21" s="84" t="b">
        <v>0</v>
      </c>
    </row>
    <row r="22" spans="1:12" ht="15">
      <c r="A22" s="84" t="s">
        <v>1116</v>
      </c>
      <c r="B22" s="84" t="s">
        <v>1119</v>
      </c>
      <c r="C22" s="84">
        <v>9</v>
      </c>
      <c r="D22" s="122">
        <v>0.00889851763150919</v>
      </c>
      <c r="E22" s="122">
        <v>1.0186772438949114</v>
      </c>
      <c r="F22" s="84" t="s">
        <v>1375</v>
      </c>
      <c r="G22" s="84" t="b">
        <v>0</v>
      </c>
      <c r="H22" s="84" t="b">
        <v>0</v>
      </c>
      <c r="I22" s="84" t="b">
        <v>0</v>
      </c>
      <c r="J22" s="84" t="b">
        <v>0</v>
      </c>
      <c r="K22" s="84" t="b">
        <v>0</v>
      </c>
      <c r="L22" s="84" t="b">
        <v>0</v>
      </c>
    </row>
    <row r="23" spans="1:12" ht="15">
      <c r="A23" s="84" t="s">
        <v>1119</v>
      </c>
      <c r="B23" s="84" t="s">
        <v>1118</v>
      </c>
      <c r="C23" s="84">
        <v>9</v>
      </c>
      <c r="D23" s="122">
        <v>0.00889851763150919</v>
      </c>
      <c r="E23" s="122">
        <v>1.1041074392195378</v>
      </c>
      <c r="F23" s="84" t="s">
        <v>1375</v>
      </c>
      <c r="G23" s="84" t="b">
        <v>0</v>
      </c>
      <c r="H23" s="84" t="b">
        <v>0</v>
      </c>
      <c r="I23" s="84" t="b">
        <v>0</v>
      </c>
      <c r="J23" s="84" t="b">
        <v>0</v>
      </c>
      <c r="K23" s="84" t="b">
        <v>0</v>
      </c>
      <c r="L23" s="84" t="b">
        <v>0</v>
      </c>
    </row>
    <row r="24" spans="1:12" ht="15">
      <c r="A24" s="84" t="s">
        <v>1118</v>
      </c>
      <c r="B24" s="84" t="s">
        <v>1330</v>
      </c>
      <c r="C24" s="84">
        <v>9</v>
      </c>
      <c r="D24" s="122">
        <v>0.00889851763150919</v>
      </c>
      <c r="E24" s="122">
        <v>1.5115927657978059</v>
      </c>
      <c r="F24" s="84" t="s">
        <v>1375</v>
      </c>
      <c r="G24" s="84" t="b">
        <v>0</v>
      </c>
      <c r="H24" s="84" t="b">
        <v>0</v>
      </c>
      <c r="I24" s="84" t="b">
        <v>0</v>
      </c>
      <c r="J24" s="84" t="b">
        <v>0</v>
      </c>
      <c r="K24" s="84" t="b">
        <v>0</v>
      </c>
      <c r="L24" s="84" t="b">
        <v>0</v>
      </c>
    </row>
    <row r="25" spans="1:12" ht="15">
      <c r="A25" s="84" t="s">
        <v>1330</v>
      </c>
      <c r="B25" s="84" t="s">
        <v>331</v>
      </c>
      <c r="C25" s="84">
        <v>9</v>
      </c>
      <c r="D25" s="122">
        <v>0.00889851763150919</v>
      </c>
      <c r="E25" s="122">
        <v>1.669200619159474</v>
      </c>
      <c r="F25" s="84" t="s">
        <v>1375</v>
      </c>
      <c r="G25" s="84" t="b">
        <v>0</v>
      </c>
      <c r="H25" s="84" t="b">
        <v>0</v>
      </c>
      <c r="I25" s="84" t="b">
        <v>0</v>
      </c>
      <c r="J25" s="84" t="b">
        <v>0</v>
      </c>
      <c r="K25" s="84" t="b">
        <v>0</v>
      </c>
      <c r="L25" s="84" t="b">
        <v>0</v>
      </c>
    </row>
    <row r="26" spans="1:12" ht="15">
      <c r="A26" s="84" t="s">
        <v>1088</v>
      </c>
      <c r="B26" s="84" t="s">
        <v>1087</v>
      </c>
      <c r="C26" s="84">
        <v>8</v>
      </c>
      <c r="D26" s="122">
        <v>0.009664127288892222</v>
      </c>
      <c r="E26" s="122">
        <v>1.7271925661371608</v>
      </c>
      <c r="F26" s="84" t="s">
        <v>1375</v>
      </c>
      <c r="G26" s="84" t="b">
        <v>0</v>
      </c>
      <c r="H26" s="84" t="b">
        <v>0</v>
      </c>
      <c r="I26" s="84" t="b">
        <v>0</v>
      </c>
      <c r="J26" s="84" t="b">
        <v>0</v>
      </c>
      <c r="K26" s="84" t="b">
        <v>0</v>
      </c>
      <c r="L26" s="84" t="b">
        <v>0</v>
      </c>
    </row>
    <row r="27" spans="1:12" ht="15">
      <c r="A27" s="84" t="s">
        <v>252</v>
      </c>
      <c r="B27" s="84" t="s">
        <v>1117</v>
      </c>
      <c r="C27" s="84">
        <v>5</v>
      </c>
      <c r="D27" s="122">
        <v>0.00653311346619042</v>
      </c>
      <c r="E27" s="122">
        <v>0.43971075849168056</v>
      </c>
      <c r="F27" s="84" t="s">
        <v>1375</v>
      </c>
      <c r="G27" s="84" t="b">
        <v>0</v>
      </c>
      <c r="H27" s="84" t="b">
        <v>0</v>
      </c>
      <c r="I27" s="84" t="b">
        <v>0</v>
      </c>
      <c r="J27" s="84" t="b">
        <v>0</v>
      </c>
      <c r="K27" s="84" t="b">
        <v>0</v>
      </c>
      <c r="L27" s="84" t="b">
        <v>0</v>
      </c>
    </row>
    <row r="28" spans="1:12" ht="15">
      <c r="A28" s="84" t="s">
        <v>252</v>
      </c>
      <c r="B28" s="84" t="s">
        <v>1087</v>
      </c>
      <c r="C28" s="84">
        <v>5</v>
      </c>
      <c r="D28" s="122">
        <v>0.00653311346619042</v>
      </c>
      <c r="E28" s="122">
        <v>0.6553105588310353</v>
      </c>
      <c r="F28" s="84" t="s">
        <v>1375</v>
      </c>
      <c r="G28" s="84" t="b">
        <v>0</v>
      </c>
      <c r="H28" s="84" t="b">
        <v>0</v>
      </c>
      <c r="I28" s="84" t="b">
        <v>0</v>
      </c>
      <c r="J28" s="84" t="b">
        <v>0</v>
      </c>
      <c r="K28" s="84" t="b">
        <v>0</v>
      </c>
      <c r="L28" s="84" t="b">
        <v>0</v>
      </c>
    </row>
    <row r="29" spans="1:12" ht="15">
      <c r="A29" s="84" t="s">
        <v>1335</v>
      </c>
      <c r="B29" s="84" t="s">
        <v>1336</v>
      </c>
      <c r="C29" s="84">
        <v>5</v>
      </c>
      <c r="D29" s="122">
        <v>0.00653311346619042</v>
      </c>
      <c r="E29" s="122">
        <v>2.1743505974793798</v>
      </c>
      <c r="F29" s="84" t="s">
        <v>1375</v>
      </c>
      <c r="G29" s="84" t="b">
        <v>0</v>
      </c>
      <c r="H29" s="84" t="b">
        <v>0</v>
      </c>
      <c r="I29" s="84" t="b">
        <v>0</v>
      </c>
      <c r="J29" s="84" t="b">
        <v>0</v>
      </c>
      <c r="K29" s="84" t="b">
        <v>0</v>
      </c>
      <c r="L29" s="84" t="b">
        <v>0</v>
      </c>
    </row>
    <row r="30" spans="1:12" ht="15">
      <c r="A30" s="84" t="s">
        <v>1336</v>
      </c>
      <c r="B30" s="84" t="s">
        <v>1337</v>
      </c>
      <c r="C30" s="84">
        <v>5</v>
      </c>
      <c r="D30" s="122">
        <v>0.00653311346619042</v>
      </c>
      <c r="E30" s="122">
        <v>2.1743505974793798</v>
      </c>
      <c r="F30" s="84" t="s">
        <v>1375</v>
      </c>
      <c r="G30" s="84" t="b">
        <v>0</v>
      </c>
      <c r="H30" s="84" t="b">
        <v>0</v>
      </c>
      <c r="I30" s="84" t="b">
        <v>0</v>
      </c>
      <c r="J30" s="84" t="b">
        <v>0</v>
      </c>
      <c r="K30" s="84" t="b">
        <v>0</v>
      </c>
      <c r="L30" s="84" t="b">
        <v>0</v>
      </c>
    </row>
    <row r="31" spans="1:12" ht="15">
      <c r="A31" s="84" t="s">
        <v>1337</v>
      </c>
      <c r="B31" s="84" t="s">
        <v>1333</v>
      </c>
      <c r="C31" s="84">
        <v>5</v>
      </c>
      <c r="D31" s="122">
        <v>0.00653311346619042</v>
      </c>
      <c r="E31" s="122">
        <v>2.028222561801142</v>
      </c>
      <c r="F31" s="84" t="s">
        <v>1375</v>
      </c>
      <c r="G31" s="84" t="b">
        <v>0</v>
      </c>
      <c r="H31" s="84" t="b">
        <v>0</v>
      </c>
      <c r="I31" s="84" t="b">
        <v>0</v>
      </c>
      <c r="J31" s="84" t="b">
        <v>0</v>
      </c>
      <c r="K31" s="84" t="b">
        <v>0</v>
      </c>
      <c r="L31" s="84" t="b">
        <v>0</v>
      </c>
    </row>
    <row r="32" spans="1:12" ht="15">
      <c r="A32" s="84" t="s">
        <v>1333</v>
      </c>
      <c r="B32" s="84" t="s">
        <v>1338</v>
      </c>
      <c r="C32" s="84">
        <v>5</v>
      </c>
      <c r="D32" s="122">
        <v>0.00653311346619042</v>
      </c>
      <c r="E32" s="122">
        <v>2.028222561801142</v>
      </c>
      <c r="F32" s="84" t="s">
        <v>1375</v>
      </c>
      <c r="G32" s="84" t="b">
        <v>0</v>
      </c>
      <c r="H32" s="84" t="b">
        <v>0</v>
      </c>
      <c r="I32" s="84" t="b">
        <v>0</v>
      </c>
      <c r="J32" s="84" t="b">
        <v>0</v>
      </c>
      <c r="K32" s="84" t="b">
        <v>0</v>
      </c>
      <c r="L32" s="84" t="b">
        <v>0</v>
      </c>
    </row>
    <row r="33" spans="1:12" ht="15">
      <c r="A33" s="84" t="s">
        <v>1338</v>
      </c>
      <c r="B33" s="84" t="s">
        <v>1339</v>
      </c>
      <c r="C33" s="84">
        <v>5</v>
      </c>
      <c r="D33" s="122">
        <v>0.00653311346619042</v>
      </c>
      <c r="E33" s="122">
        <v>2.1743505974793798</v>
      </c>
      <c r="F33" s="84" t="s">
        <v>1375</v>
      </c>
      <c r="G33" s="84" t="b">
        <v>0</v>
      </c>
      <c r="H33" s="84" t="b">
        <v>0</v>
      </c>
      <c r="I33" s="84" t="b">
        <v>0</v>
      </c>
      <c r="J33" s="84" t="b">
        <v>0</v>
      </c>
      <c r="K33" s="84" t="b">
        <v>0</v>
      </c>
      <c r="L33" s="84" t="b">
        <v>0</v>
      </c>
    </row>
    <row r="34" spans="1:12" ht="15">
      <c r="A34" s="84" t="s">
        <v>1339</v>
      </c>
      <c r="B34" s="84" t="s">
        <v>1340</v>
      </c>
      <c r="C34" s="84">
        <v>5</v>
      </c>
      <c r="D34" s="122">
        <v>0.00653311346619042</v>
      </c>
      <c r="E34" s="122">
        <v>2.1743505974793798</v>
      </c>
      <c r="F34" s="84" t="s">
        <v>1375</v>
      </c>
      <c r="G34" s="84" t="b">
        <v>0</v>
      </c>
      <c r="H34" s="84" t="b">
        <v>0</v>
      </c>
      <c r="I34" s="84" t="b">
        <v>0</v>
      </c>
      <c r="J34" s="84" t="b">
        <v>0</v>
      </c>
      <c r="K34" s="84" t="b">
        <v>0</v>
      </c>
      <c r="L34" s="84" t="b">
        <v>0</v>
      </c>
    </row>
    <row r="35" spans="1:12" ht="15">
      <c r="A35" s="84" t="s">
        <v>1340</v>
      </c>
      <c r="B35" s="84" t="s">
        <v>1341</v>
      </c>
      <c r="C35" s="84">
        <v>5</v>
      </c>
      <c r="D35" s="122">
        <v>0.00653311346619042</v>
      </c>
      <c r="E35" s="122">
        <v>2.1743505974793798</v>
      </c>
      <c r="F35" s="84" t="s">
        <v>1375</v>
      </c>
      <c r="G35" s="84" t="b">
        <v>0</v>
      </c>
      <c r="H35" s="84" t="b">
        <v>0</v>
      </c>
      <c r="I35" s="84" t="b">
        <v>0</v>
      </c>
      <c r="J35" s="84" t="b">
        <v>0</v>
      </c>
      <c r="K35" s="84" t="b">
        <v>0</v>
      </c>
      <c r="L35" s="84" t="b">
        <v>0</v>
      </c>
    </row>
    <row r="36" spans="1:12" ht="15">
      <c r="A36" s="84" t="s">
        <v>1341</v>
      </c>
      <c r="B36" s="84" t="s">
        <v>231</v>
      </c>
      <c r="C36" s="84">
        <v>5</v>
      </c>
      <c r="D36" s="122">
        <v>0.00653311346619042</v>
      </c>
      <c r="E36" s="122">
        <v>2.1743505974793798</v>
      </c>
      <c r="F36" s="84" t="s">
        <v>1375</v>
      </c>
      <c r="G36" s="84" t="b">
        <v>0</v>
      </c>
      <c r="H36" s="84" t="b">
        <v>0</v>
      </c>
      <c r="I36" s="84" t="b">
        <v>0</v>
      </c>
      <c r="J36" s="84" t="b">
        <v>0</v>
      </c>
      <c r="K36" s="84" t="b">
        <v>0</v>
      </c>
      <c r="L36" s="84" t="b">
        <v>0</v>
      </c>
    </row>
    <row r="37" spans="1:12" ht="15">
      <c r="A37" s="84" t="s">
        <v>231</v>
      </c>
      <c r="B37" s="84" t="s">
        <v>252</v>
      </c>
      <c r="C37" s="84">
        <v>5</v>
      </c>
      <c r="D37" s="122">
        <v>0.00653311346619042</v>
      </c>
      <c r="E37" s="122">
        <v>0.6175658151723546</v>
      </c>
      <c r="F37" s="84" t="s">
        <v>1375</v>
      </c>
      <c r="G37" s="84" t="b">
        <v>0</v>
      </c>
      <c r="H37" s="84" t="b">
        <v>0</v>
      </c>
      <c r="I37" s="84" t="b">
        <v>0</v>
      </c>
      <c r="J37" s="84" t="b">
        <v>0</v>
      </c>
      <c r="K37" s="84" t="b">
        <v>0</v>
      </c>
      <c r="L37" s="84" t="b">
        <v>0</v>
      </c>
    </row>
    <row r="38" spans="1:12" ht="15">
      <c r="A38" s="84" t="s">
        <v>252</v>
      </c>
      <c r="B38" s="84" t="s">
        <v>1342</v>
      </c>
      <c r="C38" s="84">
        <v>5</v>
      </c>
      <c r="D38" s="122">
        <v>0.00653311346619042</v>
      </c>
      <c r="E38" s="122">
        <v>1.1024685901732545</v>
      </c>
      <c r="F38" s="84" t="s">
        <v>1375</v>
      </c>
      <c r="G38" s="84" t="b">
        <v>0</v>
      </c>
      <c r="H38" s="84" t="b">
        <v>0</v>
      </c>
      <c r="I38" s="84" t="b">
        <v>0</v>
      </c>
      <c r="J38" s="84" t="b">
        <v>0</v>
      </c>
      <c r="K38" s="84" t="b">
        <v>0</v>
      </c>
      <c r="L38" s="84" t="b">
        <v>0</v>
      </c>
    </row>
    <row r="39" spans="1:12" ht="15">
      <c r="A39" s="84" t="s">
        <v>1342</v>
      </c>
      <c r="B39" s="84" t="s">
        <v>1332</v>
      </c>
      <c r="C39" s="84">
        <v>5</v>
      </c>
      <c r="D39" s="122">
        <v>0.00653311346619042</v>
      </c>
      <c r="E39" s="122">
        <v>2.028222561801142</v>
      </c>
      <c r="F39" s="84" t="s">
        <v>1375</v>
      </c>
      <c r="G39" s="84" t="b">
        <v>0</v>
      </c>
      <c r="H39" s="84" t="b">
        <v>0</v>
      </c>
      <c r="I39" s="84" t="b">
        <v>0</v>
      </c>
      <c r="J39" s="84" t="b">
        <v>0</v>
      </c>
      <c r="K39" s="84" t="b">
        <v>0</v>
      </c>
      <c r="L39" s="84" t="b">
        <v>0</v>
      </c>
    </row>
    <row r="40" spans="1:12" ht="15">
      <c r="A40" s="84" t="s">
        <v>1332</v>
      </c>
      <c r="B40" s="84" t="s">
        <v>263</v>
      </c>
      <c r="C40" s="84">
        <v>5</v>
      </c>
      <c r="D40" s="122">
        <v>0.00653311346619042</v>
      </c>
      <c r="E40" s="122">
        <v>2.028222561801142</v>
      </c>
      <c r="F40" s="84" t="s">
        <v>1375</v>
      </c>
      <c r="G40" s="84" t="b">
        <v>0</v>
      </c>
      <c r="H40" s="84" t="b">
        <v>0</v>
      </c>
      <c r="I40" s="84" t="b">
        <v>0</v>
      </c>
      <c r="J40" s="84" t="b">
        <v>0</v>
      </c>
      <c r="K40" s="84" t="b">
        <v>0</v>
      </c>
      <c r="L40" s="84" t="b">
        <v>0</v>
      </c>
    </row>
    <row r="41" spans="1:12" ht="15">
      <c r="A41" s="84" t="s">
        <v>263</v>
      </c>
      <c r="B41" s="84" t="s">
        <v>1331</v>
      </c>
      <c r="C41" s="84">
        <v>5</v>
      </c>
      <c r="D41" s="122">
        <v>0.00653311346619042</v>
      </c>
      <c r="E41" s="122">
        <v>2.028222561801142</v>
      </c>
      <c r="F41" s="84" t="s">
        <v>1375</v>
      </c>
      <c r="G41" s="84" t="b">
        <v>0</v>
      </c>
      <c r="H41" s="84" t="b">
        <v>0</v>
      </c>
      <c r="I41" s="84" t="b">
        <v>0</v>
      </c>
      <c r="J41" s="84" t="b">
        <v>0</v>
      </c>
      <c r="K41" s="84" t="b">
        <v>0</v>
      </c>
      <c r="L41" s="84" t="b">
        <v>0</v>
      </c>
    </row>
    <row r="42" spans="1:12" ht="15">
      <c r="A42" s="84" t="s">
        <v>1331</v>
      </c>
      <c r="B42" s="84" t="s">
        <v>1343</v>
      </c>
      <c r="C42" s="84">
        <v>5</v>
      </c>
      <c r="D42" s="122">
        <v>0.00653311346619042</v>
      </c>
      <c r="E42" s="122">
        <v>2.028222561801142</v>
      </c>
      <c r="F42" s="84" t="s">
        <v>1375</v>
      </c>
      <c r="G42" s="84" t="b">
        <v>0</v>
      </c>
      <c r="H42" s="84" t="b">
        <v>0</v>
      </c>
      <c r="I42" s="84" t="b">
        <v>0</v>
      </c>
      <c r="J42" s="84" t="b">
        <v>0</v>
      </c>
      <c r="K42" s="84" t="b">
        <v>0</v>
      </c>
      <c r="L42" s="84" t="b">
        <v>0</v>
      </c>
    </row>
    <row r="43" spans="1:12" ht="15">
      <c r="A43" s="84" t="s">
        <v>1343</v>
      </c>
      <c r="B43" s="84" t="s">
        <v>1334</v>
      </c>
      <c r="C43" s="84">
        <v>5</v>
      </c>
      <c r="D43" s="122">
        <v>0.00653311346619042</v>
      </c>
      <c r="E43" s="122">
        <v>2.095169351431755</v>
      </c>
      <c r="F43" s="84" t="s">
        <v>1375</v>
      </c>
      <c r="G43" s="84" t="b">
        <v>0</v>
      </c>
      <c r="H43" s="84" t="b">
        <v>0</v>
      </c>
      <c r="I43" s="84" t="b">
        <v>0</v>
      </c>
      <c r="J43" s="84" t="b">
        <v>0</v>
      </c>
      <c r="K43" s="84" t="b">
        <v>0</v>
      </c>
      <c r="L43" s="84" t="b">
        <v>0</v>
      </c>
    </row>
    <row r="44" spans="1:12" ht="15">
      <c r="A44" s="84" t="s">
        <v>1334</v>
      </c>
      <c r="B44" s="84" t="s">
        <v>262</v>
      </c>
      <c r="C44" s="84">
        <v>5</v>
      </c>
      <c r="D44" s="122">
        <v>0.00653311346619042</v>
      </c>
      <c r="E44" s="122">
        <v>2.095169351431755</v>
      </c>
      <c r="F44" s="84" t="s">
        <v>1375</v>
      </c>
      <c r="G44" s="84" t="b">
        <v>0</v>
      </c>
      <c r="H44" s="84" t="b">
        <v>0</v>
      </c>
      <c r="I44" s="84" t="b">
        <v>0</v>
      </c>
      <c r="J44" s="84" t="b">
        <v>0</v>
      </c>
      <c r="K44" s="84" t="b">
        <v>0</v>
      </c>
      <c r="L44" s="84" t="b">
        <v>0</v>
      </c>
    </row>
    <row r="45" spans="1:12" ht="15">
      <c r="A45" s="84" t="s">
        <v>262</v>
      </c>
      <c r="B45" s="84" t="s">
        <v>1344</v>
      </c>
      <c r="C45" s="84">
        <v>5</v>
      </c>
      <c r="D45" s="122">
        <v>0.00653311346619042</v>
      </c>
      <c r="E45" s="122">
        <v>2.1743505974793798</v>
      </c>
      <c r="F45" s="84" t="s">
        <v>1375</v>
      </c>
      <c r="G45" s="84" t="b">
        <v>0</v>
      </c>
      <c r="H45" s="84" t="b">
        <v>0</v>
      </c>
      <c r="I45" s="84" t="b">
        <v>0</v>
      </c>
      <c r="J45" s="84" t="b">
        <v>0</v>
      </c>
      <c r="K45" s="84" t="b">
        <v>0</v>
      </c>
      <c r="L45" s="84" t="b">
        <v>0</v>
      </c>
    </row>
    <row r="46" spans="1:12" ht="15">
      <c r="A46" s="84" t="s">
        <v>1116</v>
      </c>
      <c r="B46" s="84" t="s">
        <v>1345</v>
      </c>
      <c r="C46" s="84">
        <v>5</v>
      </c>
      <c r="D46" s="122">
        <v>0.00653311346619042</v>
      </c>
      <c r="E46" s="122">
        <v>1.4261625704731795</v>
      </c>
      <c r="F46" s="84" t="s">
        <v>1375</v>
      </c>
      <c r="G46" s="84" t="b">
        <v>0</v>
      </c>
      <c r="H46" s="84" t="b">
        <v>0</v>
      </c>
      <c r="I46" s="84" t="b">
        <v>0</v>
      </c>
      <c r="J46" s="84" t="b">
        <v>0</v>
      </c>
      <c r="K46" s="84" t="b">
        <v>0</v>
      </c>
      <c r="L46" s="84" t="b">
        <v>0</v>
      </c>
    </row>
    <row r="47" spans="1:12" ht="15">
      <c r="A47" s="84" t="s">
        <v>1345</v>
      </c>
      <c r="B47" s="84" t="s">
        <v>1117</v>
      </c>
      <c r="C47" s="84">
        <v>5</v>
      </c>
      <c r="D47" s="122">
        <v>0.00653311346619042</v>
      </c>
      <c r="E47" s="122">
        <v>1.5115927657978059</v>
      </c>
      <c r="F47" s="84" t="s">
        <v>1375</v>
      </c>
      <c r="G47" s="84" t="b">
        <v>0</v>
      </c>
      <c r="H47" s="84" t="b">
        <v>0</v>
      </c>
      <c r="I47" s="84" t="b">
        <v>0</v>
      </c>
      <c r="J47" s="84" t="b">
        <v>0</v>
      </c>
      <c r="K47" s="84" t="b">
        <v>0</v>
      </c>
      <c r="L47" s="84" t="b">
        <v>0</v>
      </c>
    </row>
    <row r="48" spans="1:12" ht="15">
      <c r="A48" s="84" t="s">
        <v>1117</v>
      </c>
      <c r="B48" s="84" t="s">
        <v>1346</v>
      </c>
      <c r="C48" s="84">
        <v>5</v>
      </c>
      <c r="D48" s="122">
        <v>0.00653311346619042</v>
      </c>
      <c r="E48" s="122">
        <v>1.5115927657978059</v>
      </c>
      <c r="F48" s="84" t="s">
        <v>1375</v>
      </c>
      <c r="G48" s="84" t="b">
        <v>0</v>
      </c>
      <c r="H48" s="84" t="b">
        <v>0</v>
      </c>
      <c r="I48" s="84" t="b">
        <v>0</v>
      </c>
      <c r="J48" s="84" t="b">
        <v>0</v>
      </c>
      <c r="K48" s="84" t="b">
        <v>0</v>
      </c>
      <c r="L48" s="84" t="b">
        <v>0</v>
      </c>
    </row>
    <row r="49" spans="1:12" ht="15">
      <c r="A49" s="84" t="s">
        <v>1346</v>
      </c>
      <c r="B49" s="84" t="s">
        <v>1347</v>
      </c>
      <c r="C49" s="84">
        <v>5</v>
      </c>
      <c r="D49" s="122">
        <v>0.00653311346619042</v>
      </c>
      <c r="E49" s="122">
        <v>2.1743505974793798</v>
      </c>
      <c r="F49" s="84" t="s">
        <v>1375</v>
      </c>
      <c r="G49" s="84" t="b">
        <v>0</v>
      </c>
      <c r="H49" s="84" t="b">
        <v>0</v>
      </c>
      <c r="I49" s="84" t="b">
        <v>0</v>
      </c>
      <c r="J49" s="84" t="b">
        <v>0</v>
      </c>
      <c r="K49" s="84" t="b">
        <v>0</v>
      </c>
      <c r="L49" s="84" t="b">
        <v>0</v>
      </c>
    </row>
    <row r="50" spans="1:12" ht="15">
      <c r="A50" s="84" t="s">
        <v>1347</v>
      </c>
      <c r="B50" s="84" t="s">
        <v>1348</v>
      </c>
      <c r="C50" s="84">
        <v>5</v>
      </c>
      <c r="D50" s="122">
        <v>0.00653311346619042</v>
      </c>
      <c r="E50" s="122">
        <v>2.1743505974793798</v>
      </c>
      <c r="F50" s="84" t="s">
        <v>1375</v>
      </c>
      <c r="G50" s="84" t="b">
        <v>0</v>
      </c>
      <c r="H50" s="84" t="b">
        <v>0</v>
      </c>
      <c r="I50" s="84" t="b">
        <v>0</v>
      </c>
      <c r="J50" s="84" t="b">
        <v>1</v>
      </c>
      <c r="K50" s="84" t="b">
        <v>0</v>
      </c>
      <c r="L50" s="84" t="b">
        <v>0</v>
      </c>
    </row>
    <row r="51" spans="1:12" ht="15">
      <c r="A51" s="84" t="s">
        <v>1348</v>
      </c>
      <c r="B51" s="84" t="s">
        <v>1349</v>
      </c>
      <c r="C51" s="84">
        <v>5</v>
      </c>
      <c r="D51" s="122">
        <v>0.00653311346619042</v>
      </c>
      <c r="E51" s="122">
        <v>2.1743505974793798</v>
      </c>
      <c r="F51" s="84" t="s">
        <v>1375</v>
      </c>
      <c r="G51" s="84" t="b">
        <v>1</v>
      </c>
      <c r="H51" s="84" t="b">
        <v>0</v>
      </c>
      <c r="I51" s="84" t="b">
        <v>0</v>
      </c>
      <c r="J51" s="84" t="b">
        <v>0</v>
      </c>
      <c r="K51" s="84" t="b">
        <v>0</v>
      </c>
      <c r="L51" s="84" t="b">
        <v>0</v>
      </c>
    </row>
    <row r="52" spans="1:12" ht="15">
      <c r="A52" s="84" t="s">
        <v>1349</v>
      </c>
      <c r="B52" s="84" t="s">
        <v>1350</v>
      </c>
      <c r="C52" s="84">
        <v>5</v>
      </c>
      <c r="D52" s="122">
        <v>0.00653311346619042</v>
      </c>
      <c r="E52" s="122">
        <v>2.1743505974793798</v>
      </c>
      <c r="F52" s="84" t="s">
        <v>1375</v>
      </c>
      <c r="G52" s="84" t="b">
        <v>0</v>
      </c>
      <c r="H52" s="84" t="b">
        <v>0</v>
      </c>
      <c r="I52" s="84" t="b">
        <v>0</v>
      </c>
      <c r="J52" s="84" t="b">
        <v>0</v>
      </c>
      <c r="K52" s="84" t="b">
        <v>0</v>
      </c>
      <c r="L52" s="84" t="b">
        <v>0</v>
      </c>
    </row>
    <row r="53" spans="1:12" ht="15">
      <c r="A53" s="84" t="s">
        <v>1350</v>
      </c>
      <c r="B53" s="84" t="s">
        <v>1351</v>
      </c>
      <c r="C53" s="84">
        <v>5</v>
      </c>
      <c r="D53" s="122">
        <v>0.00653311346619042</v>
      </c>
      <c r="E53" s="122">
        <v>2.1743505974793798</v>
      </c>
      <c r="F53" s="84" t="s">
        <v>1375</v>
      </c>
      <c r="G53" s="84" t="b">
        <v>0</v>
      </c>
      <c r="H53" s="84" t="b">
        <v>0</v>
      </c>
      <c r="I53" s="84" t="b">
        <v>0</v>
      </c>
      <c r="J53" s="84" t="b">
        <v>0</v>
      </c>
      <c r="K53" s="84" t="b">
        <v>0</v>
      </c>
      <c r="L53" s="84" t="b">
        <v>0</v>
      </c>
    </row>
    <row r="54" spans="1:12" ht="15">
      <c r="A54" s="84" t="s">
        <v>1351</v>
      </c>
      <c r="B54" s="84" t="s">
        <v>331</v>
      </c>
      <c r="C54" s="84">
        <v>5</v>
      </c>
      <c r="D54" s="122">
        <v>0.00653311346619042</v>
      </c>
      <c r="E54" s="122">
        <v>1.669200619159474</v>
      </c>
      <c r="F54" s="84" t="s">
        <v>1375</v>
      </c>
      <c r="G54" s="84" t="b">
        <v>0</v>
      </c>
      <c r="H54" s="84" t="b">
        <v>0</v>
      </c>
      <c r="I54" s="84" t="b">
        <v>0</v>
      </c>
      <c r="J54" s="84" t="b">
        <v>0</v>
      </c>
      <c r="K54" s="84" t="b">
        <v>0</v>
      </c>
      <c r="L54" s="84" t="b">
        <v>0</v>
      </c>
    </row>
    <row r="55" spans="1:12" ht="15">
      <c r="A55" s="84" t="s">
        <v>1135</v>
      </c>
      <c r="B55" s="84" t="s">
        <v>1136</v>
      </c>
      <c r="C55" s="84">
        <v>4</v>
      </c>
      <c r="D55" s="122">
        <v>0.005709230563777026</v>
      </c>
      <c r="E55" s="122">
        <v>2.2712606104874364</v>
      </c>
      <c r="F55" s="84" t="s">
        <v>1375</v>
      </c>
      <c r="G55" s="84" t="b">
        <v>0</v>
      </c>
      <c r="H55" s="84" t="b">
        <v>1</v>
      </c>
      <c r="I55" s="84" t="b">
        <v>0</v>
      </c>
      <c r="J55" s="84" t="b">
        <v>0</v>
      </c>
      <c r="K55" s="84" t="b">
        <v>0</v>
      </c>
      <c r="L55" s="84" t="b">
        <v>0</v>
      </c>
    </row>
    <row r="56" spans="1:12" ht="15">
      <c r="A56" s="84" t="s">
        <v>1136</v>
      </c>
      <c r="B56" s="84" t="s">
        <v>1137</v>
      </c>
      <c r="C56" s="84">
        <v>4</v>
      </c>
      <c r="D56" s="122">
        <v>0.005709230563777026</v>
      </c>
      <c r="E56" s="122">
        <v>2.2712606104874364</v>
      </c>
      <c r="F56" s="84" t="s">
        <v>1375</v>
      </c>
      <c r="G56" s="84" t="b">
        <v>0</v>
      </c>
      <c r="H56" s="84" t="b">
        <v>0</v>
      </c>
      <c r="I56" s="84" t="b">
        <v>0</v>
      </c>
      <c r="J56" s="84" t="b">
        <v>1</v>
      </c>
      <c r="K56" s="84" t="b">
        <v>0</v>
      </c>
      <c r="L56" s="84" t="b">
        <v>0</v>
      </c>
    </row>
    <row r="57" spans="1:12" ht="15">
      <c r="A57" s="84" t="s">
        <v>1137</v>
      </c>
      <c r="B57" s="84" t="s">
        <v>1138</v>
      </c>
      <c r="C57" s="84">
        <v>4</v>
      </c>
      <c r="D57" s="122">
        <v>0.005709230563777026</v>
      </c>
      <c r="E57" s="122">
        <v>2.2712606104874364</v>
      </c>
      <c r="F57" s="84" t="s">
        <v>1375</v>
      </c>
      <c r="G57" s="84" t="b">
        <v>1</v>
      </c>
      <c r="H57" s="84" t="b">
        <v>0</v>
      </c>
      <c r="I57" s="84" t="b">
        <v>0</v>
      </c>
      <c r="J57" s="84" t="b">
        <v>1</v>
      </c>
      <c r="K57" s="84" t="b">
        <v>0</v>
      </c>
      <c r="L57" s="84" t="b">
        <v>0</v>
      </c>
    </row>
    <row r="58" spans="1:12" ht="15">
      <c r="A58" s="84" t="s">
        <v>1138</v>
      </c>
      <c r="B58" s="84" t="s">
        <v>1139</v>
      </c>
      <c r="C58" s="84">
        <v>4</v>
      </c>
      <c r="D58" s="122">
        <v>0.005709230563777026</v>
      </c>
      <c r="E58" s="122">
        <v>2.2712606104874364</v>
      </c>
      <c r="F58" s="84" t="s">
        <v>1375</v>
      </c>
      <c r="G58" s="84" t="b">
        <v>1</v>
      </c>
      <c r="H58" s="84" t="b">
        <v>0</v>
      </c>
      <c r="I58" s="84" t="b">
        <v>0</v>
      </c>
      <c r="J58" s="84" t="b">
        <v>0</v>
      </c>
      <c r="K58" s="84" t="b">
        <v>0</v>
      </c>
      <c r="L58" s="84" t="b">
        <v>0</v>
      </c>
    </row>
    <row r="59" spans="1:12" ht="15">
      <c r="A59" s="84" t="s">
        <v>1139</v>
      </c>
      <c r="B59" s="84" t="s">
        <v>252</v>
      </c>
      <c r="C59" s="84">
        <v>4</v>
      </c>
      <c r="D59" s="122">
        <v>0.005709230563777026</v>
      </c>
      <c r="E59" s="122">
        <v>1.1490447322146098</v>
      </c>
      <c r="F59" s="84" t="s">
        <v>1375</v>
      </c>
      <c r="G59" s="84" t="b">
        <v>0</v>
      </c>
      <c r="H59" s="84" t="b">
        <v>0</v>
      </c>
      <c r="I59" s="84" t="b">
        <v>0</v>
      </c>
      <c r="J59" s="84" t="b">
        <v>0</v>
      </c>
      <c r="K59" s="84" t="b">
        <v>0</v>
      </c>
      <c r="L59" s="84" t="b">
        <v>0</v>
      </c>
    </row>
    <row r="60" spans="1:12" ht="15">
      <c r="A60" s="84" t="s">
        <v>1117</v>
      </c>
      <c r="B60" s="84" t="s">
        <v>1140</v>
      </c>
      <c r="C60" s="84">
        <v>4</v>
      </c>
      <c r="D60" s="122">
        <v>0.005709230563777026</v>
      </c>
      <c r="E60" s="122">
        <v>1.5115927657978059</v>
      </c>
      <c r="F60" s="84" t="s">
        <v>1375</v>
      </c>
      <c r="G60" s="84" t="b">
        <v>0</v>
      </c>
      <c r="H60" s="84" t="b">
        <v>0</v>
      </c>
      <c r="I60" s="84" t="b">
        <v>0</v>
      </c>
      <c r="J60" s="84" t="b">
        <v>0</v>
      </c>
      <c r="K60" s="84" t="b">
        <v>0</v>
      </c>
      <c r="L60" s="84" t="b">
        <v>0</v>
      </c>
    </row>
    <row r="61" spans="1:12" ht="15">
      <c r="A61" s="84" t="s">
        <v>232</v>
      </c>
      <c r="B61" s="84" t="s">
        <v>1335</v>
      </c>
      <c r="C61" s="84">
        <v>4</v>
      </c>
      <c r="D61" s="122">
        <v>0.005709230563777026</v>
      </c>
      <c r="E61" s="122">
        <v>2.2712606104874364</v>
      </c>
      <c r="F61" s="84" t="s">
        <v>1375</v>
      </c>
      <c r="G61" s="84" t="b">
        <v>0</v>
      </c>
      <c r="H61" s="84" t="b">
        <v>0</v>
      </c>
      <c r="I61" s="84" t="b">
        <v>0</v>
      </c>
      <c r="J61" s="84" t="b">
        <v>0</v>
      </c>
      <c r="K61" s="84" t="b">
        <v>0</v>
      </c>
      <c r="L61" s="84" t="b">
        <v>0</v>
      </c>
    </row>
    <row r="62" spans="1:12" ht="15">
      <c r="A62" s="84" t="s">
        <v>242</v>
      </c>
      <c r="B62" s="84" t="s">
        <v>1135</v>
      </c>
      <c r="C62" s="84">
        <v>3</v>
      </c>
      <c r="D62" s="122">
        <v>0.0047486927980817115</v>
      </c>
      <c r="E62" s="122">
        <v>2.095169351431755</v>
      </c>
      <c r="F62" s="84" t="s">
        <v>1375</v>
      </c>
      <c r="G62" s="84" t="b">
        <v>0</v>
      </c>
      <c r="H62" s="84" t="b">
        <v>0</v>
      </c>
      <c r="I62" s="84" t="b">
        <v>0</v>
      </c>
      <c r="J62" s="84" t="b">
        <v>0</v>
      </c>
      <c r="K62" s="84" t="b">
        <v>1</v>
      </c>
      <c r="L62" s="84" t="b">
        <v>0</v>
      </c>
    </row>
    <row r="63" spans="1:12" ht="15">
      <c r="A63" s="84" t="s">
        <v>252</v>
      </c>
      <c r="B63" s="84" t="s">
        <v>1352</v>
      </c>
      <c r="C63" s="84">
        <v>3</v>
      </c>
      <c r="D63" s="122">
        <v>0.0047486927980817115</v>
      </c>
      <c r="E63" s="122">
        <v>1.1024685901732547</v>
      </c>
      <c r="F63" s="84" t="s">
        <v>1375</v>
      </c>
      <c r="G63" s="84" t="b">
        <v>0</v>
      </c>
      <c r="H63" s="84" t="b">
        <v>0</v>
      </c>
      <c r="I63" s="84" t="b">
        <v>0</v>
      </c>
      <c r="J63" s="84" t="b">
        <v>0</v>
      </c>
      <c r="K63" s="84" t="b">
        <v>0</v>
      </c>
      <c r="L63" s="84" t="b">
        <v>0</v>
      </c>
    </row>
    <row r="64" spans="1:12" ht="15">
      <c r="A64" s="84" t="s">
        <v>267</v>
      </c>
      <c r="B64" s="84" t="s">
        <v>253</v>
      </c>
      <c r="C64" s="84">
        <v>3</v>
      </c>
      <c r="D64" s="122">
        <v>0.0047486927980817115</v>
      </c>
      <c r="E64" s="122">
        <v>2.2712606104874364</v>
      </c>
      <c r="F64" s="84" t="s">
        <v>1375</v>
      </c>
      <c r="G64" s="84" t="b">
        <v>0</v>
      </c>
      <c r="H64" s="84" t="b">
        <v>0</v>
      </c>
      <c r="I64" s="84" t="b">
        <v>0</v>
      </c>
      <c r="J64" s="84" t="b">
        <v>0</v>
      </c>
      <c r="K64" s="84" t="b">
        <v>0</v>
      </c>
      <c r="L64" s="84" t="b">
        <v>0</v>
      </c>
    </row>
    <row r="65" spans="1:12" ht="15">
      <c r="A65" s="84" t="s">
        <v>1144</v>
      </c>
      <c r="B65" s="84" t="s">
        <v>1145</v>
      </c>
      <c r="C65" s="84">
        <v>3</v>
      </c>
      <c r="D65" s="122">
        <v>0.0047486927980817115</v>
      </c>
      <c r="E65" s="122">
        <v>2.3961993470957363</v>
      </c>
      <c r="F65" s="84" t="s">
        <v>1375</v>
      </c>
      <c r="G65" s="84" t="b">
        <v>0</v>
      </c>
      <c r="H65" s="84" t="b">
        <v>0</v>
      </c>
      <c r="I65" s="84" t="b">
        <v>0</v>
      </c>
      <c r="J65" s="84" t="b">
        <v>0</v>
      </c>
      <c r="K65" s="84" t="b">
        <v>0</v>
      </c>
      <c r="L65" s="84" t="b">
        <v>0</v>
      </c>
    </row>
    <row r="66" spans="1:12" ht="15">
      <c r="A66" s="84" t="s">
        <v>1145</v>
      </c>
      <c r="B66" s="84" t="s">
        <v>1088</v>
      </c>
      <c r="C66" s="84">
        <v>3</v>
      </c>
      <c r="D66" s="122">
        <v>0.0047486927980817115</v>
      </c>
      <c r="E66" s="122">
        <v>1.919078092376074</v>
      </c>
      <c r="F66" s="84" t="s">
        <v>1375</v>
      </c>
      <c r="G66" s="84" t="b">
        <v>0</v>
      </c>
      <c r="H66" s="84" t="b">
        <v>0</v>
      </c>
      <c r="I66" s="84" t="b">
        <v>0</v>
      </c>
      <c r="J66" s="84" t="b">
        <v>0</v>
      </c>
      <c r="K66" s="84" t="b">
        <v>0</v>
      </c>
      <c r="L66" s="84" t="b">
        <v>0</v>
      </c>
    </row>
    <row r="67" spans="1:12" ht="15">
      <c r="A67" s="84" t="s">
        <v>1087</v>
      </c>
      <c r="B67" s="84" t="s">
        <v>1146</v>
      </c>
      <c r="C67" s="84">
        <v>3</v>
      </c>
      <c r="D67" s="122">
        <v>0.0047486927980817115</v>
      </c>
      <c r="E67" s="122">
        <v>1.7271925661371608</v>
      </c>
      <c r="F67" s="84" t="s">
        <v>1375</v>
      </c>
      <c r="G67" s="84" t="b">
        <v>0</v>
      </c>
      <c r="H67" s="84" t="b">
        <v>0</v>
      </c>
      <c r="I67" s="84" t="b">
        <v>0</v>
      </c>
      <c r="J67" s="84" t="b">
        <v>0</v>
      </c>
      <c r="K67" s="84" t="b">
        <v>0</v>
      </c>
      <c r="L67" s="84" t="b">
        <v>0</v>
      </c>
    </row>
    <row r="68" spans="1:12" ht="15">
      <c r="A68" s="84" t="s">
        <v>1146</v>
      </c>
      <c r="B68" s="84" t="s">
        <v>1147</v>
      </c>
      <c r="C68" s="84">
        <v>3</v>
      </c>
      <c r="D68" s="122">
        <v>0.0047486927980817115</v>
      </c>
      <c r="E68" s="122">
        <v>2.3961993470957363</v>
      </c>
      <c r="F68" s="84" t="s">
        <v>1375</v>
      </c>
      <c r="G68" s="84" t="b">
        <v>0</v>
      </c>
      <c r="H68" s="84" t="b">
        <v>0</v>
      </c>
      <c r="I68" s="84" t="b">
        <v>0</v>
      </c>
      <c r="J68" s="84" t="b">
        <v>0</v>
      </c>
      <c r="K68" s="84" t="b">
        <v>0</v>
      </c>
      <c r="L68" s="84" t="b">
        <v>0</v>
      </c>
    </row>
    <row r="69" spans="1:12" ht="15">
      <c r="A69" s="84" t="s">
        <v>1147</v>
      </c>
      <c r="B69" s="84" t="s">
        <v>252</v>
      </c>
      <c r="C69" s="84">
        <v>3</v>
      </c>
      <c r="D69" s="122">
        <v>0.0047486927980817115</v>
      </c>
      <c r="E69" s="122">
        <v>1.1490447322146098</v>
      </c>
      <c r="F69" s="84" t="s">
        <v>1375</v>
      </c>
      <c r="G69" s="84" t="b">
        <v>0</v>
      </c>
      <c r="H69" s="84" t="b">
        <v>0</v>
      </c>
      <c r="I69" s="84" t="b">
        <v>0</v>
      </c>
      <c r="J69" s="84" t="b">
        <v>0</v>
      </c>
      <c r="K69" s="84" t="b">
        <v>0</v>
      </c>
      <c r="L69" s="84" t="b">
        <v>0</v>
      </c>
    </row>
    <row r="70" spans="1:12" ht="15">
      <c r="A70" s="84" t="s">
        <v>1087</v>
      </c>
      <c r="B70" s="84" t="s">
        <v>1088</v>
      </c>
      <c r="C70" s="84">
        <v>3</v>
      </c>
      <c r="D70" s="122">
        <v>0.0047486927980817115</v>
      </c>
      <c r="E70" s="122">
        <v>1.2500713114174982</v>
      </c>
      <c r="F70" s="84" t="s">
        <v>1375</v>
      </c>
      <c r="G70" s="84" t="b">
        <v>0</v>
      </c>
      <c r="H70" s="84" t="b">
        <v>0</v>
      </c>
      <c r="I70" s="84" t="b">
        <v>0</v>
      </c>
      <c r="J70" s="84" t="b">
        <v>0</v>
      </c>
      <c r="K70" s="84" t="b">
        <v>0</v>
      </c>
      <c r="L70" s="84" t="b">
        <v>0</v>
      </c>
    </row>
    <row r="71" spans="1:12" ht="15">
      <c r="A71" s="84" t="s">
        <v>1141</v>
      </c>
      <c r="B71" s="84" t="s">
        <v>1353</v>
      </c>
      <c r="C71" s="84">
        <v>2</v>
      </c>
      <c r="D71" s="122">
        <v>0.0036043786583865984</v>
      </c>
      <c r="E71" s="122">
        <v>2.5722906061514177</v>
      </c>
      <c r="F71" s="84" t="s">
        <v>1375</v>
      </c>
      <c r="G71" s="84" t="b">
        <v>1</v>
      </c>
      <c r="H71" s="84" t="b">
        <v>0</v>
      </c>
      <c r="I71" s="84" t="b">
        <v>0</v>
      </c>
      <c r="J71" s="84" t="b">
        <v>0</v>
      </c>
      <c r="K71" s="84" t="b">
        <v>0</v>
      </c>
      <c r="L71" s="84" t="b">
        <v>0</v>
      </c>
    </row>
    <row r="72" spans="1:12" ht="15">
      <c r="A72" s="84" t="s">
        <v>1353</v>
      </c>
      <c r="B72" s="84" t="s">
        <v>1354</v>
      </c>
      <c r="C72" s="84">
        <v>2</v>
      </c>
      <c r="D72" s="122">
        <v>0.0036043786583865984</v>
      </c>
      <c r="E72" s="122">
        <v>2.5722906061514177</v>
      </c>
      <c r="F72" s="84" t="s">
        <v>1375</v>
      </c>
      <c r="G72" s="84" t="b">
        <v>0</v>
      </c>
      <c r="H72" s="84" t="b">
        <v>0</v>
      </c>
      <c r="I72" s="84" t="b">
        <v>0</v>
      </c>
      <c r="J72" s="84" t="b">
        <v>0</v>
      </c>
      <c r="K72" s="84" t="b">
        <v>0</v>
      </c>
      <c r="L72" s="84" t="b">
        <v>0</v>
      </c>
    </row>
    <row r="73" spans="1:12" ht="15">
      <c r="A73" s="84" t="s">
        <v>1354</v>
      </c>
      <c r="B73" s="84" t="s">
        <v>1355</v>
      </c>
      <c r="C73" s="84">
        <v>2</v>
      </c>
      <c r="D73" s="122">
        <v>0.0036043786583865984</v>
      </c>
      <c r="E73" s="122">
        <v>2.5722906061514177</v>
      </c>
      <c r="F73" s="84" t="s">
        <v>1375</v>
      </c>
      <c r="G73" s="84" t="b">
        <v>0</v>
      </c>
      <c r="H73" s="84" t="b">
        <v>0</v>
      </c>
      <c r="I73" s="84" t="b">
        <v>0</v>
      </c>
      <c r="J73" s="84" t="b">
        <v>0</v>
      </c>
      <c r="K73" s="84" t="b">
        <v>0</v>
      </c>
      <c r="L73" s="84" t="b">
        <v>0</v>
      </c>
    </row>
    <row r="74" spans="1:12" ht="15">
      <c r="A74" s="84" t="s">
        <v>1355</v>
      </c>
      <c r="B74" s="84" t="s">
        <v>1356</v>
      </c>
      <c r="C74" s="84">
        <v>2</v>
      </c>
      <c r="D74" s="122">
        <v>0.0036043786583865984</v>
      </c>
      <c r="E74" s="122">
        <v>2.5722906061514177</v>
      </c>
      <c r="F74" s="84" t="s">
        <v>1375</v>
      </c>
      <c r="G74" s="84" t="b">
        <v>0</v>
      </c>
      <c r="H74" s="84" t="b">
        <v>0</v>
      </c>
      <c r="I74" s="84" t="b">
        <v>0</v>
      </c>
      <c r="J74" s="84" t="b">
        <v>0</v>
      </c>
      <c r="K74" s="84" t="b">
        <v>0</v>
      </c>
      <c r="L74" s="84" t="b">
        <v>0</v>
      </c>
    </row>
    <row r="75" spans="1:12" ht="15">
      <c r="A75" s="84" t="s">
        <v>1356</v>
      </c>
      <c r="B75" s="84" t="s">
        <v>1357</v>
      </c>
      <c r="C75" s="84">
        <v>2</v>
      </c>
      <c r="D75" s="122">
        <v>0.0036043786583865984</v>
      </c>
      <c r="E75" s="122">
        <v>2.5722906061514177</v>
      </c>
      <c r="F75" s="84" t="s">
        <v>1375</v>
      </c>
      <c r="G75" s="84" t="b">
        <v>0</v>
      </c>
      <c r="H75" s="84" t="b">
        <v>0</v>
      </c>
      <c r="I75" s="84" t="b">
        <v>0</v>
      </c>
      <c r="J75" s="84" t="b">
        <v>0</v>
      </c>
      <c r="K75" s="84" t="b">
        <v>0</v>
      </c>
      <c r="L75" s="84" t="b">
        <v>0</v>
      </c>
    </row>
    <row r="76" spans="1:12" ht="15">
      <c r="A76" s="84" t="s">
        <v>1357</v>
      </c>
      <c r="B76" s="84" t="s">
        <v>1358</v>
      </c>
      <c r="C76" s="84">
        <v>2</v>
      </c>
      <c r="D76" s="122">
        <v>0.0036043786583865984</v>
      </c>
      <c r="E76" s="122">
        <v>2.5722906061514177</v>
      </c>
      <c r="F76" s="84" t="s">
        <v>1375</v>
      </c>
      <c r="G76" s="84" t="b">
        <v>0</v>
      </c>
      <c r="H76" s="84" t="b">
        <v>0</v>
      </c>
      <c r="I76" s="84" t="b">
        <v>0</v>
      </c>
      <c r="J76" s="84" t="b">
        <v>0</v>
      </c>
      <c r="K76" s="84" t="b">
        <v>0</v>
      </c>
      <c r="L76" s="84" t="b">
        <v>0</v>
      </c>
    </row>
    <row r="77" spans="1:12" ht="15">
      <c r="A77" s="84" t="s">
        <v>1358</v>
      </c>
      <c r="B77" s="84" t="s">
        <v>1359</v>
      </c>
      <c r="C77" s="84">
        <v>2</v>
      </c>
      <c r="D77" s="122">
        <v>0.0036043786583865984</v>
      </c>
      <c r="E77" s="122">
        <v>2.5722906061514177</v>
      </c>
      <c r="F77" s="84" t="s">
        <v>1375</v>
      </c>
      <c r="G77" s="84" t="b">
        <v>0</v>
      </c>
      <c r="H77" s="84" t="b">
        <v>0</v>
      </c>
      <c r="I77" s="84" t="b">
        <v>0</v>
      </c>
      <c r="J77" s="84" t="b">
        <v>0</v>
      </c>
      <c r="K77" s="84" t="b">
        <v>0</v>
      </c>
      <c r="L77" s="84" t="b">
        <v>0</v>
      </c>
    </row>
    <row r="78" spans="1:12" ht="15">
      <c r="A78" s="84" t="s">
        <v>1359</v>
      </c>
      <c r="B78" s="84" t="s">
        <v>1360</v>
      </c>
      <c r="C78" s="84">
        <v>2</v>
      </c>
      <c r="D78" s="122">
        <v>0.0036043786583865984</v>
      </c>
      <c r="E78" s="122">
        <v>2.5722906061514177</v>
      </c>
      <c r="F78" s="84" t="s">
        <v>1375</v>
      </c>
      <c r="G78" s="84" t="b">
        <v>0</v>
      </c>
      <c r="H78" s="84" t="b">
        <v>0</v>
      </c>
      <c r="I78" s="84" t="b">
        <v>0</v>
      </c>
      <c r="J78" s="84" t="b">
        <v>0</v>
      </c>
      <c r="K78" s="84" t="b">
        <v>0</v>
      </c>
      <c r="L78" s="84" t="b">
        <v>0</v>
      </c>
    </row>
    <row r="79" spans="1:12" ht="15">
      <c r="A79" s="84" t="s">
        <v>1360</v>
      </c>
      <c r="B79" s="84" t="s">
        <v>1361</v>
      </c>
      <c r="C79" s="84">
        <v>2</v>
      </c>
      <c r="D79" s="122">
        <v>0.0036043786583865984</v>
      </c>
      <c r="E79" s="122">
        <v>2.5722906061514177</v>
      </c>
      <c r="F79" s="84" t="s">
        <v>1375</v>
      </c>
      <c r="G79" s="84" t="b">
        <v>0</v>
      </c>
      <c r="H79" s="84" t="b">
        <v>0</v>
      </c>
      <c r="I79" s="84" t="b">
        <v>0</v>
      </c>
      <c r="J79" s="84" t="b">
        <v>0</v>
      </c>
      <c r="K79" s="84" t="b">
        <v>0</v>
      </c>
      <c r="L79" s="84" t="b">
        <v>0</v>
      </c>
    </row>
    <row r="80" spans="1:12" ht="15">
      <c r="A80" s="84" t="s">
        <v>1364</v>
      </c>
      <c r="B80" s="84" t="s">
        <v>1365</v>
      </c>
      <c r="C80" s="84">
        <v>2</v>
      </c>
      <c r="D80" s="122">
        <v>0.0036043786583865984</v>
      </c>
      <c r="E80" s="122">
        <v>2.5722906061514177</v>
      </c>
      <c r="F80" s="84" t="s">
        <v>1375</v>
      </c>
      <c r="G80" s="84" t="b">
        <v>1</v>
      </c>
      <c r="H80" s="84" t="b">
        <v>0</v>
      </c>
      <c r="I80" s="84" t="b">
        <v>0</v>
      </c>
      <c r="J80" s="84" t="b">
        <v>0</v>
      </c>
      <c r="K80" s="84" t="b">
        <v>0</v>
      </c>
      <c r="L80" s="84" t="b">
        <v>0</v>
      </c>
    </row>
    <row r="81" spans="1:12" ht="15">
      <c r="A81" s="84" t="s">
        <v>1365</v>
      </c>
      <c r="B81" s="84" t="s">
        <v>1091</v>
      </c>
      <c r="C81" s="84">
        <v>2</v>
      </c>
      <c r="D81" s="122">
        <v>0.0036043786583865984</v>
      </c>
      <c r="E81" s="122">
        <v>2.5722906061514177</v>
      </c>
      <c r="F81" s="84" t="s">
        <v>1375</v>
      </c>
      <c r="G81" s="84" t="b">
        <v>0</v>
      </c>
      <c r="H81" s="84" t="b">
        <v>0</v>
      </c>
      <c r="I81" s="84" t="b">
        <v>0</v>
      </c>
      <c r="J81" s="84" t="b">
        <v>0</v>
      </c>
      <c r="K81" s="84" t="b">
        <v>0</v>
      </c>
      <c r="L81" s="84" t="b">
        <v>0</v>
      </c>
    </row>
    <row r="82" spans="1:12" ht="15">
      <c r="A82" s="84" t="s">
        <v>1087</v>
      </c>
      <c r="B82" s="84" t="s">
        <v>1089</v>
      </c>
      <c r="C82" s="84">
        <v>2</v>
      </c>
      <c r="D82" s="122">
        <v>0.0036043786583865984</v>
      </c>
      <c r="E82" s="122">
        <v>1.5511013070814796</v>
      </c>
      <c r="F82" s="84" t="s">
        <v>1375</v>
      </c>
      <c r="G82" s="84" t="b">
        <v>0</v>
      </c>
      <c r="H82" s="84" t="b">
        <v>0</v>
      </c>
      <c r="I82" s="84" t="b">
        <v>0</v>
      </c>
      <c r="J82" s="84" t="b">
        <v>0</v>
      </c>
      <c r="K82" s="84" t="b">
        <v>0</v>
      </c>
      <c r="L82" s="84" t="b">
        <v>0</v>
      </c>
    </row>
    <row r="83" spans="1:12" ht="15">
      <c r="A83" s="84" t="s">
        <v>1352</v>
      </c>
      <c r="B83" s="84" t="s">
        <v>254</v>
      </c>
      <c r="C83" s="84">
        <v>2</v>
      </c>
      <c r="D83" s="122">
        <v>0.0036043786583865984</v>
      </c>
      <c r="E83" s="122">
        <v>2.220108088040055</v>
      </c>
      <c r="F83" s="84" t="s">
        <v>1375</v>
      </c>
      <c r="G83" s="84" t="b">
        <v>0</v>
      </c>
      <c r="H83" s="84" t="b">
        <v>0</v>
      </c>
      <c r="I83" s="84" t="b">
        <v>0</v>
      </c>
      <c r="J83" s="84" t="b">
        <v>0</v>
      </c>
      <c r="K83" s="84" t="b">
        <v>0</v>
      </c>
      <c r="L83" s="84" t="b">
        <v>0</v>
      </c>
    </row>
    <row r="84" spans="1:12" ht="15">
      <c r="A84" s="84" t="s">
        <v>254</v>
      </c>
      <c r="B84" s="84" t="s">
        <v>266</v>
      </c>
      <c r="C84" s="84">
        <v>2</v>
      </c>
      <c r="D84" s="122">
        <v>0.0036043786583865984</v>
      </c>
      <c r="E84" s="122">
        <v>2.2712606104874364</v>
      </c>
      <c r="F84" s="84" t="s">
        <v>1375</v>
      </c>
      <c r="G84" s="84" t="b">
        <v>0</v>
      </c>
      <c r="H84" s="84" t="b">
        <v>0</v>
      </c>
      <c r="I84" s="84" t="b">
        <v>0</v>
      </c>
      <c r="J84" s="84" t="b">
        <v>0</v>
      </c>
      <c r="K84" s="84" t="b">
        <v>0</v>
      </c>
      <c r="L84" s="84" t="b">
        <v>0</v>
      </c>
    </row>
    <row r="85" spans="1:12" ht="15">
      <c r="A85" s="84" t="s">
        <v>266</v>
      </c>
      <c r="B85" s="84" t="s">
        <v>252</v>
      </c>
      <c r="C85" s="84">
        <v>2</v>
      </c>
      <c r="D85" s="122">
        <v>0.0036043786583865984</v>
      </c>
      <c r="E85" s="122">
        <v>1.1490447322146098</v>
      </c>
      <c r="F85" s="84" t="s">
        <v>1375</v>
      </c>
      <c r="G85" s="84" t="b">
        <v>0</v>
      </c>
      <c r="H85" s="84" t="b">
        <v>0</v>
      </c>
      <c r="I85" s="84" t="b">
        <v>0</v>
      </c>
      <c r="J85" s="84" t="b">
        <v>0</v>
      </c>
      <c r="K85" s="84" t="b">
        <v>0</v>
      </c>
      <c r="L85" s="84" t="b">
        <v>0</v>
      </c>
    </row>
    <row r="86" spans="1:12" ht="15">
      <c r="A86" s="84" t="s">
        <v>252</v>
      </c>
      <c r="B86" s="84" t="s">
        <v>267</v>
      </c>
      <c r="C86" s="84">
        <v>2</v>
      </c>
      <c r="D86" s="122">
        <v>0.0036043786583865984</v>
      </c>
      <c r="E86" s="122">
        <v>0.9263773311175734</v>
      </c>
      <c r="F86" s="84" t="s">
        <v>1375</v>
      </c>
      <c r="G86" s="84" t="b">
        <v>0</v>
      </c>
      <c r="H86" s="84" t="b">
        <v>0</v>
      </c>
      <c r="I86" s="84" t="b">
        <v>0</v>
      </c>
      <c r="J86" s="84" t="b">
        <v>0</v>
      </c>
      <c r="K86" s="84" t="b">
        <v>0</v>
      </c>
      <c r="L86" s="84" t="b">
        <v>0</v>
      </c>
    </row>
    <row r="87" spans="1:12" ht="15">
      <c r="A87" s="84" t="s">
        <v>253</v>
      </c>
      <c r="B87" s="84" t="s">
        <v>237</v>
      </c>
      <c r="C87" s="84">
        <v>2</v>
      </c>
      <c r="D87" s="122">
        <v>0.0036043786583865984</v>
      </c>
      <c r="E87" s="122">
        <v>2.095169351431755</v>
      </c>
      <c r="F87" s="84" t="s">
        <v>1375</v>
      </c>
      <c r="G87" s="84" t="b">
        <v>0</v>
      </c>
      <c r="H87" s="84" t="b">
        <v>0</v>
      </c>
      <c r="I87" s="84" t="b">
        <v>0</v>
      </c>
      <c r="J87" s="84" t="b">
        <v>0</v>
      </c>
      <c r="K87" s="84" t="b">
        <v>0</v>
      </c>
      <c r="L87" s="84" t="b">
        <v>0</v>
      </c>
    </row>
    <row r="88" spans="1:12" ht="15">
      <c r="A88" s="84" t="s">
        <v>1087</v>
      </c>
      <c r="B88" s="84" t="s">
        <v>252</v>
      </c>
      <c r="C88" s="84">
        <v>2</v>
      </c>
      <c r="D88" s="122">
        <v>0.0036043786583865984</v>
      </c>
      <c r="E88" s="122">
        <v>0.30394669220035286</v>
      </c>
      <c r="F88" s="84" t="s">
        <v>1375</v>
      </c>
      <c r="G88" s="84" t="b">
        <v>0</v>
      </c>
      <c r="H88" s="84" t="b">
        <v>0</v>
      </c>
      <c r="I88" s="84" t="b">
        <v>0</v>
      </c>
      <c r="J88" s="84" t="b">
        <v>0</v>
      </c>
      <c r="K88" s="84" t="b">
        <v>0</v>
      </c>
      <c r="L88" s="84" t="b">
        <v>0</v>
      </c>
    </row>
    <row r="89" spans="1:12" ht="15">
      <c r="A89" s="84" t="s">
        <v>252</v>
      </c>
      <c r="B89" s="84" t="s">
        <v>1366</v>
      </c>
      <c r="C89" s="84">
        <v>2</v>
      </c>
      <c r="D89" s="122">
        <v>0.0036043786583865984</v>
      </c>
      <c r="E89" s="122">
        <v>1.1024685901732547</v>
      </c>
      <c r="F89" s="84" t="s">
        <v>1375</v>
      </c>
      <c r="G89" s="84" t="b">
        <v>0</v>
      </c>
      <c r="H89" s="84" t="b">
        <v>0</v>
      </c>
      <c r="I89" s="84" t="b">
        <v>0</v>
      </c>
      <c r="J89" s="84" t="b">
        <v>0</v>
      </c>
      <c r="K89" s="84" t="b">
        <v>0</v>
      </c>
      <c r="L89" s="84" t="b">
        <v>0</v>
      </c>
    </row>
    <row r="90" spans="1:12" ht="15">
      <c r="A90" s="84" t="s">
        <v>1366</v>
      </c>
      <c r="B90" s="84" t="s">
        <v>1333</v>
      </c>
      <c r="C90" s="84">
        <v>2</v>
      </c>
      <c r="D90" s="122">
        <v>0.0036043786583865984</v>
      </c>
      <c r="E90" s="122">
        <v>2.028222561801142</v>
      </c>
      <c r="F90" s="84" t="s">
        <v>1375</v>
      </c>
      <c r="G90" s="84" t="b">
        <v>0</v>
      </c>
      <c r="H90" s="84" t="b">
        <v>0</v>
      </c>
      <c r="I90" s="84" t="b">
        <v>0</v>
      </c>
      <c r="J90" s="84" t="b">
        <v>0</v>
      </c>
      <c r="K90" s="84" t="b">
        <v>0</v>
      </c>
      <c r="L90" s="84" t="b">
        <v>0</v>
      </c>
    </row>
    <row r="91" spans="1:12" ht="15">
      <c r="A91" s="84" t="s">
        <v>1333</v>
      </c>
      <c r="B91" s="84" t="s">
        <v>1088</v>
      </c>
      <c r="C91" s="84">
        <v>2</v>
      </c>
      <c r="D91" s="122">
        <v>0.0036043786583865984</v>
      </c>
      <c r="E91" s="122">
        <v>1.3750100480257983</v>
      </c>
      <c r="F91" s="84" t="s">
        <v>1375</v>
      </c>
      <c r="G91" s="84" t="b">
        <v>0</v>
      </c>
      <c r="H91" s="84" t="b">
        <v>0</v>
      </c>
      <c r="I91" s="84" t="b">
        <v>0</v>
      </c>
      <c r="J91" s="84" t="b">
        <v>0</v>
      </c>
      <c r="K91" s="84" t="b">
        <v>0</v>
      </c>
      <c r="L91" s="84" t="b">
        <v>0</v>
      </c>
    </row>
    <row r="92" spans="1:12" ht="15">
      <c r="A92" s="84" t="s">
        <v>1087</v>
      </c>
      <c r="B92" s="84" t="s">
        <v>268</v>
      </c>
      <c r="C92" s="84">
        <v>2</v>
      </c>
      <c r="D92" s="122">
        <v>0.0036043786583865984</v>
      </c>
      <c r="E92" s="122">
        <v>1.7271925661371608</v>
      </c>
      <c r="F92" s="84" t="s">
        <v>1375</v>
      </c>
      <c r="G92" s="84" t="b">
        <v>0</v>
      </c>
      <c r="H92" s="84" t="b">
        <v>0</v>
      </c>
      <c r="I92" s="84" t="b">
        <v>0</v>
      </c>
      <c r="J92" s="84" t="b">
        <v>0</v>
      </c>
      <c r="K92" s="84" t="b">
        <v>0</v>
      </c>
      <c r="L92" s="84" t="b">
        <v>0</v>
      </c>
    </row>
    <row r="93" spans="1:12" ht="15">
      <c r="A93" s="84" t="s">
        <v>1367</v>
      </c>
      <c r="B93" s="84" t="s">
        <v>252</v>
      </c>
      <c r="C93" s="84">
        <v>2</v>
      </c>
      <c r="D93" s="122">
        <v>0.0036043786583865984</v>
      </c>
      <c r="E93" s="122">
        <v>1.1490447322146098</v>
      </c>
      <c r="F93" s="84" t="s">
        <v>1375</v>
      </c>
      <c r="G93" s="84" t="b">
        <v>0</v>
      </c>
      <c r="H93" s="84" t="b">
        <v>0</v>
      </c>
      <c r="I93" s="84" t="b">
        <v>0</v>
      </c>
      <c r="J93" s="84" t="b">
        <v>0</v>
      </c>
      <c r="K93" s="84" t="b">
        <v>0</v>
      </c>
      <c r="L93" s="84" t="b">
        <v>0</v>
      </c>
    </row>
    <row r="94" spans="1:12" ht="15">
      <c r="A94" s="84" t="s">
        <v>252</v>
      </c>
      <c r="B94" s="84" t="s">
        <v>1368</v>
      </c>
      <c r="C94" s="84">
        <v>2</v>
      </c>
      <c r="D94" s="122">
        <v>0.0036043786583865984</v>
      </c>
      <c r="E94" s="122">
        <v>1.1024685901732547</v>
      </c>
      <c r="F94" s="84" t="s">
        <v>1375</v>
      </c>
      <c r="G94" s="84" t="b">
        <v>0</v>
      </c>
      <c r="H94" s="84" t="b">
        <v>0</v>
      </c>
      <c r="I94" s="84" t="b">
        <v>0</v>
      </c>
      <c r="J94" s="84" t="b">
        <v>1</v>
      </c>
      <c r="K94" s="84" t="b">
        <v>0</v>
      </c>
      <c r="L94" s="84" t="b">
        <v>0</v>
      </c>
    </row>
    <row r="95" spans="1:12" ht="15">
      <c r="A95" s="84" t="s">
        <v>1368</v>
      </c>
      <c r="B95" s="84" t="s">
        <v>1369</v>
      </c>
      <c r="C95" s="84">
        <v>2</v>
      </c>
      <c r="D95" s="122">
        <v>0.0036043786583865984</v>
      </c>
      <c r="E95" s="122">
        <v>2.5722906061514177</v>
      </c>
      <c r="F95" s="84" t="s">
        <v>1375</v>
      </c>
      <c r="G95" s="84" t="b">
        <v>1</v>
      </c>
      <c r="H95" s="84" t="b">
        <v>0</v>
      </c>
      <c r="I95" s="84" t="b">
        <v>0</v>
      </c>
      <c r="J95" s="84" t="b">
        <v>0</v>
      </c>
      <c r="K95" s="84" t="b">
        <v>0</v>
      </c>
      <c r="L95" s="84" t="b">
        <v>0</v>
      </c>
    </row>
    <row r="96" spans="1:12" ht="15">
      <c r="A96" s="84" t="s">
        <v>1369</v>
      </c>
      <c r="B96" s="84" t="s">
        <v>264</v>
      </c>
      <c r="C96" s="84">
        <v>2</v>
      </c>
      <c r="D96" s="122">
        <v>0.0036043786583865984</v>
      </c>
      <c r="E96" s="122">
        <v>2.2712606104874364</v>
      </c>
      <c r="F96" s="84" t="s">
        <v>1375</v>
      </c>
      <c r="G96" s="84" t="b">
        <v>0</v>
      </c>
      <c r="H96" s="84" t="b">
        <v>0</v>
      </c>
      <c r="I96" s="84" t="b">
        <v>0</v>
      </c>
      <c r="J96" s="84" t="b">
        <v>0</v>
      </c>
      <c r="K96" s="84" t="b">
        <v>0</v>
      </c>
      <c r="L96" s="84" t="b">
        <v>0</v>
      </c>
    </row>
    <row r="97" spans="1:12" ht="15">
      <c r="A97" s="84" t="s">
        <v>264</v>
      </c>
      <c r="B97" s="84" t="s">
        <v>225</v>
      </c>
      <c r="C97" s="84">
        <v>2</v>
      </c>
      <c r="D97" s="122">
        <v>0.0036043786583865984</v>
      </c>
      <c r="E97" s="122">
        <v>2.2712606104874364</v>
      </c>
      <c r="F97" s="84" t="s">
        <v>1375</v>
      </c>
      <c r="G97" s="84" t="b">
        <v>0</v>
      </c>
      <c r="H97" s="84" t="b">
        <v>0</v>
      </c>
      <c r="I97" s="84" t="b">
        <v>0</v>
      </c>
      <c r="J97" s="84" t="b">
        <v>0</v>
      </c>
      <c r="K97" s="84" t="b">
        <v>0</v>
      </c>
      <c r="L97" s="84" t="b">
        <v>0</v>
      </c>
    </row>
    <row r="98" spans="1:12" ht="15">
      <c r="A98" s="84" t="s">
        <v>225</v>
      </c>
      <c r="B98" s="84" t="s">
        <v>1090</v>
      </c>
      <c r="C98" s="84">
        <v>2</v>
      </c>
      <c r="D98" s="122">
        <v>0.0036043786583865984</v>
      </c>
      <c r="E98" s="122">
        <v>2.2712606104874364</v>
      </c>
      <c r="F98" s="84" t="s">
        <v>1375</v>
      </c>
      <c r="G98" s="84" t="b">
        <v>0</v>
      </c>
      <c r="H98" s="84" t="b">
        <v>0</v>
      </c>
      <c r="I98" s="84" t="b">
        <v>0</v>
      </c>
      <c r="J98" s="84" t="b">
        <v>0</v>
      </c>
      <c r="K98" s="84" t="b">
        <v>0</v>
      </c>
      <c r="L98" s="84" t="b">
        <v>0</v>
      </c>
    </row>
    <row r="99" spans="1:12" ht="15">
      <c r="A99" s="84" t="s">
        <v>1090</v>
      </c>
      <c r="B99" s="84" t="s">
        <v>1092</v>
      </c>
      <c r="C99" s="84">
        <v>2</v>
      </c>
      <c r="D99" s="122">
        <v>0.0036043786583865984</v>
      </c>
      <c r="E99" s="122">
        <v>2.3961993470957363</v>
      </c>
      <c r="F99" s="84" t="s">
        <v>1375</v>
      </c>
      <c r="G99" s="84" t="b">
        <v>0</v>
      </c>
      <c r="H99" s="84" t="b">
        <v>0</v>
      </c>
      <c r="I99" s="84" t="b">
        <v>0</v>
      </c>
      <c r="J99" s="84" t="b">
        <v>0</v>
      </c>
      <c r="K99" s="84" t="b">
        <v>0</v>
      </c>
      <c r="L99" s="84" t="b">
        <v>0</v>
      </c>
    </row>
    <row r="100" spans="1:12" ht="15">
      <c r="A100" s="84" t="s">
        <v>223</v>
      </c>
      <c r="B100" s="84" t="s">
        <v>1144</v>
      </c>
      <c r="C100" s="84">
        <v>2</v>
      </c>
      <c r="D100" s="122">
        <v>0.0036043786583865984</v>
      </c>
      <c r="E100" s="122">
        <v>2.5722906061514177</v>
      </c>
      <c r="F100" s="84" t="s">
        <v>1375</v>
      </c>
      <c r="G100" s="84" t="b">
        <v>0</v>
      </c>
      <c r="H100" s="84" t="b">
        <v>0</v>
      </c>
      <c r="I100" s="84" t="b">
        <v>0</v>
      </c>
      <c r="J100" s="84" t="b">
        <v>0</v>
      </c>
      <c r="K100" s="84" t="b">
        <v>0</v>
      </c>
      <c r="L100" s="84" t="b">
        <v>0</v>
      </c>
    </row>
    <row r="101" spans="1:12" ht="15">
      <c r="A101" s="84" t="s">
        <v>1129</v>
      </c>
      <c r="B101" s="84" t="s">
        <v>1370</v>
      </c>
      <c r="C101" s="84">
        <v>2</v>
      </c>
      <c r="D101" s="122">
        <v>0.0036043786583865984</v>
      </c>
      <c r="E101" s="122">
        <v>1.7271925661371608</v>
      </c>
      <c r="F101" s="84" t="s">
        <v>1375</v>
      </c>
      <c r="G101" s="84" t="b">
        <v>0</v>
      </c>
      <c r="H101" s="84" t="b">
        <v>0</v>
      </c>
      <c r="I101" s="84" t="b">
        <v>0</v>
      </c>
      <c r="J101" s="84" t="b">
        <v>0</v>
      </c>
      <c r="K101" s="84" t="b">
        <v>0</v>
      </c>
      <c r="L101" s="84" t="b">
        <v>0</v>
      </c>
    </row>
    <row r="102" spans="1:12" ht="15">
      <c r="A102" s="84" t="s">
        <v>1370</v>
      </c>
      <c r="B102" s="84" t="s">
        <v>1117</v>
      </c>
      <c r="C102" s="84">
        <v>2</v>
      </c>
      <c r="D102" s="122">
        <v>0.0036043786583865984</v>
      </c>
      <c r="E102" s="122">
        <v>1.5115927657978059</v>
      </c>
      <c r="F102" s="84" t="s">
        <v>1375</v>
      </c>
      <c r="G102" s="84" t="b">
        <v>0</v>
      </c>
      <c r="H102" s="84" t="b">
        <v>0</v>
      </c>
      <c r="I102" s="84" t="b">
        <v>0</v>
      </c>
      <c r="J102" s="84" t="b">
        <v>0</v>
      </c>
      <c r="K102" s="84" t="b">
        <v>0</v>
      </c>
      <c r="L102" s="84" t="b">
        <v>0</v>
      </c>
    </row>
    <row r="103" spans="1:12" ht="15">
      <c r="A103" s="84" t="s">
        <v>1129</v>
      </c>
      <c r="B103" s="84" t="s">
        <v>1372</v>
      </c>
      <c r="C103" s="84">
        <v>2</v>
      </c>
      <c r="D103" s="122">
        <v>0.0036043786583865984</v>
      </c>
      <c r="E103" s="122">
        <v>1.7271925661371608</v>
      </c>
      <c r="F103" s="84" t="s">
        <v>1375</v>
      </c>
      <c r="G103" s="84" t="b">
        <v>0</v>
      </c>
      <c r="H103" s="84" t="b">
        <v>0</v>
      </c>
      <c r="I103" s="84" t="b">
        <v>0</v>
      </c>
      <c r="J103" s="84" t="b">
        <v>0</v>
      </c>
      <c r="K103" s="84" t="b">
        <v>0</v>
      </c>
      <c r="L103" s="84" t="b">
        <v>0</v>
      </c>
    </row>
    <row r="104" spans="1:12" ht="15">
      <c r="A104" s="84" t="s">
        <v>1121</v>
      </c>
      <c r="B104" s="84" t="s">
        <v>1122</v>
      </c>
      <c r="C104" s="84">
        <v>12</v>
      </c>
      <c r="D104" s="122">
        <v>0.008837152246724905</v>
      </c>
      <c r="E104" s="122">
        <v>1.3222192947339193</v>
      </c>
      <c r="F104" s="84" t="s">
        <v>1015</v>
      </c>
      <c r="G104" s="84" t="b">
        <v>0</v>
      </c>
      <c r="H104" s="84" t="b">
        <v>0</v>
      </c>
      <c r="I104" s="84" t="b">
        <v>0</v>
      </c>
      <c r="J104" s="84" t="b">
        <v>0</v>
      </c>
      <c r="K104" s="84" t="b">
        <v>0</v>
      </c>
      <c r="L104" s="84" t="b">
        <v>0</v>
      </c>
    </row>
    <row r="105" spans="1:12" ht="15">
      <c r="A105" s="84" t="s">
        <v>1122</v>
      </c>
      <c r="B105" s="84" t="s">
        <v>1123</v>
      </c>
      <c r="C105" s="84">
        <v>12</v>
      </c>
      <c r="D105" s="122">
        <v>0.008837152246724905</v>
      </c>
      <c r="E105" s="122">
        <v>1.3222192947339193</v>
      </c>
      <c r="F105" s="84" t="s">
        <v>1015</v>
      </c>
      <c r="G105" s="84" t="b">
        <v>0</v>
      </c>
      <c r="H105" s="84" t="b">
        <v>0</v>
      </c>
      <c r="I105" s="84" t="b">
        <v>0</v>
      </c>
      <c r="J105" s="84" t="b">
        <v>0</v>
      </c>
      <c r="K105" s="84" t="b">
        <v>0</v>
      </c>
      <c r="L105" s="84" t="b">
        <v>0</v>
      </c>
    </row>
    <row r="106" spans="1:12" ht="15">
      <c r="A106" s="84" t="s">
        <v>1123</v>
      </c>
      <c r="B106" s="84" t="s">
        <v>1118</v>
      </c>
      <c r="C106" s="84">
        <v>12</v>
      </c>
      <c r="D106" s="122">
        <v>0.008837152246724905</v>
      </c>
      <c r="E106" s="122">
        <v>1.3222192947339193</v>
      </c>
      <c r="F106" s="84" t="s">
        <v>1015</v>
      </c>
      <c r="G106" s="84" t="b">
        <v>0</v>
      </c>
      <c r="H106" s="84" t="b">
        <v>0</v>
      </c>
      <c r="I106" s="84" t="b">
        <v>0</v>
      </c>
      <c r="J106" s="84" t="b">
        <v>0</v>
      </c>
      <c r="K106" s="84" t="b">
        <v>0</v>
      </c>
      <c r="L106" s="84" t="b">
        <v>0</v>
      </c>
    </row>
    <row r="107" spans="1:12" ht="15">
      <c r="A107" s="84" t="s">
        <v>1118</v>
      </c>
      <c r="B107" s="84" t="s">
        <v>1119</v>
      </c>
      <c r="C107" s="84">
        <v>12</v>
      </c>
      <c r="D107" s="122">
        <v>0.008837152246724905</v>
      </c>
      <c r="E107" s="122">
        <v>1.3222192947339193</v>
      </c>
      <c r="F107" s="84" t="s">
        <v>1015</v>
      </c>
      <c r="G107" s="84" t="b">
        <v>0</v>
      </c>
      <c r="H107" s="84" t="b">
        <v>0</v>
      </c>
      <c r="I107" s="84" t="b">
        <v>0</v>
      </c>
      <c r="J107" s="84" t="b">
        <v>0</v>
      </c>
      <c r="K107" s="84" t="b">
        <v>0</v>
      </c>
      <c r="L107" s="84" t="b">
        <v>0</v>
      </c>
    </row>
    <row r="108" spans="1:12" ht="15">
      <c r="A108" s="84" t="s">
        <v>1119</v>
      </c>
      <c r="B108" s="84" t="s">
        <v>1124</v>
      </c>
      <c r="C108" s="84">
        <v>12</v>
      </c>
      <c r="D108" s="122">
        <v>0.008837152246724905</v>
      </c>
      <c r="E108" s="122">
        <v>1.3222192947339193</v>
      </c>
      <c r="F108" s="84" t="s">
        <v>1015</v>
      </c>
      <c r="G108" s="84" t="b">
        <v>0</v>
      </c>
      <c r="H108" s="84" t="b">
        <v>0</v>
      </c>
      <c r="I108" s="84" t="b">
        <v>0</v>
      </c>
      <c r="J108" s="84" t="b">
        <v>0</v>
      </c>
      <c r="K108" s="84" t="b">
        <v>0</v>
      </c>
      <c r="L108" s="84" t="b">
        <v>0</v>
      </c>
    </row>
    <row r="109" spans="1:12" ht="15">
      <c r="A109" s="84" t="s">
        <v>1124</v>
      </c>
      <c r="B109" s="84" t="s">
        <v>252</v>
      </c>
      <c r="C109" s="84">
        <v>12</v>
      </c>
      <c r="D109" s="122">
        <v>0.008837152246724905</v>
      </c>
      <c r="E109" s="122">
        <v>1.122646939828715</v>
      </c>
      <c r="F109" s="84" t="s">
        <v>1015</v>
      </c>
      <c r="G109" s="84" t="b">
        <v>0</v>
      </c>
      <c r="H109" s="84" t="b">
        <v>0</v>
      </c>
      <c r="I109" s="84" t="b">
        <v>0</v>
      </c>
      <c r="J109" s="84" t="b">
        <v>0</v>
      </c>
      <c r="K109" s="84" t="b">
        <v>0</v>
      </c>
      <c r="L109" s="84" t="b">
        <v>0</v>
      </c>
    </row>
    <row r="110" spans="1:12" ht="15">
      <c r="A110" s="84" t="s">
        <v>252</v>
      </c>
      <c r="B110" s="84" t="s">
        <v>1116</v>
      </c>
      <c r="C110" s="84">
        <v>12</v>
      </c>
      <c r="D110" s="122">
        <v>0.008837152246724905</v>
      </c>
      <c r="E110" s="122">
        <v>1.122646939828715</v>
      </c>
      <c r="F110" s="84" t="s">
        <v>1015</v>
      </c>
      <c r="G110" s="84" t="b">
        <v>0</v>
      </c>
      <c r="H110" s="84" t="b">
        <v>0</v>
      </c>
      <c r="I110" s="84" t="b">
        <v>0</v>
      </c>
      <c r="J110" s="84" t="b">
        <v>0</v>
      </c>
      <c r="K110" s="84" t="b">
        <v>0</v>
      </c>
      <c r="L110" s="84" t="b">
        <v>0</v>
      </c>
    </row>
    <row r="111" spans="1:12" ht="15">
      <c r="A111" s="84" t="s">
        <v>1116</v>
      </c>
      <c r="B111" s="84" t="s">
        <v>1086</v>
      </c>
      <c r="C111" s="84">
        <v>12</v>
      </c>
      <c r="D111" s="122">
        <v>0.008837152246724905</v>
      </c>
      <c r="E111" s="122">
        <v>1.3222192947339193</v>
      </c>
      <c r="F111" s="84" t="s">
        <v>1015</v>
      </c>
      <c r="G111" s="84" t="b">
        <v>0</v>
      </c>
      <c r="H111" s="84" t="b">
        <v>0</v>
      </c>
      <c r="I111" s="84" t="b">
        <v>0</v>
      </c>
      <c r="J111" s="84" t="b">
        <v>0</v>
      </c>
      <c r="K111" s="84" t="b">
        <v>0</v>
      </c>
      <c r="L111" s="84" t="b">
        <v>0</v>
      </c>
    </row>
    <row r="112" spans="1:12" ht="15">
      <c r="A112" s="84" t="s">
        <v>1086</v>
      </c>
      <c r="B112" s="84" t="s">
        <v>1325</v>
      </c>
      <c r="C112" s="84">
        <v>12</v>
      </c>
      <c r="D112" s="122">
        <v>0.008837152246724905</v>
      </c>
      <c r="E112" s="122">
        <v>1.3222192947339193</v>
      </c>
      <c r="F112" s="84" t="s">
        <v>1015</v>
      </c>
      <c r="G112" s="84" t="b">
        <v>0</v>
      </c>
      <c r="H112" s="84" t="b">
        <v>0</v>
      </c>
      <c r="I112" s="84" t="b">
        <v>0</v>
      </c>
      <c r="J112" s="84" t="b">
        <v>0</v>
      </c>
      <c r="K112" s="84" t="b">
        <v>0</v>
      </c>
      <c r="L112" s="84" t="b">
        <v>0</v>
      </c>
    </row>
    <row r="113" spans="1:12" ht="15">
      <c r="A113" s="84" t="s">
        <v>1325</v>
      </c>
      <c r="B113" s="84" t="s">
        <v>1326</v>
      </c>
      <c r="C113" s="84">
        <v>12</v>
      </c>
      <c r="D113" s="122">
        <v>0.008837152246724905</v>
      </c>
      <c r="E113" s="122">
        <v>1.3222192947339193</v>
      </c>
      <c r="F113" s="84" t="s">
        <v>1015</v>
      </c>
      <c r="G113" s="84" t="b">
        <v>0</v>
      </c>
      <c r="H113" s="84" t="b">
        <v>0</v>
      </c>
      <c r="I113" s="84" t="b">
        <v>0</v>
      </c>
      <c r="J113" s="84" t="b">
        <v>1</v>
      </c>
      <c r="K113" s="84" t="b">
        <v>0</v>
      </c>
      <c r="L113" s="84" t="b">
        <v>0</v>
      </c>
    </row>
    <row r="114" spans="1:12" ht="15">
      <c r="A114" s="84" t="s">
        <v>231</v>
      </c>
      <c r="B114" s="84" t="s">
        <v>1121</v>
      </c>
      <c r="C114" s="84">
        <v>11</v>
      </c>
      <c r="D114" s="122">
        <v>0.009634575917862152</v>
      </c>
      <c r="E114" s="122">
        <v>1.1972805581256194</v>
      </c>
      <c r="F114" s="84" t="s">
        <v>1015</v>
      </c>
      <c r="G114" s="84" t="b">
        <v>0</v>
      </c>
      <c r="H114" s="84" t="b">
        <v>0</v>
      </c>
      <c r="I114" s="84" t="b">
        <v>0</v>
      </c>
      <c r="J114" s="84" t="b">
        <v>0</v>
      </c>
      <c r="K114" s="84" t="b">
        <v>0</v>
      </c>
      <c r="L114" s="84" t="b">
        <v>0</v>
      </c>
    </row>
    <row r="115" spans="1:12" ht="15">
      <c r="A115" s="84" t="s">
        <v>1326</v>
      </c>
      <c r="B115" s="84" t="s">
        <v>1328</v>
      </c>
      <c r="C115" s="84">
        <v>11</v>
      </c>
      <c r="D115" s="122">
        <v>0.009634575917862152</v>
      </c>
      <c r="E115" s="122">
        <v>1.3222192947339193</v>
      </c>
      <c r="F115" s="84" t="s">
        <v>1015</v>
      </c>
      <c r="G115" s="84" t="b">
        <v>1</v>
      </c>
      <c r="H115" s="84" t="b">
        <v>0</v>
      </c>
      <c r="I115" s="84" t="b">
        <v>0</v>
      </c>
      <c r="J115" s="84" t="b">
        <v>0</v>
      </c>
      <c r="K115" s="84" t="b">
        <v>0</v>
      </c>
      <c r="L115" s="84" t="b">
        <v>0</v>
      </c>
    </row>
    <row r="116" spans="1:12" ht="15">
      <c r="A116" s="84" t="s">
        <v>1335</v>
      </c>
      <c r="B116" s="84" t="s">
        <v>1336</v>
      </c>
      <c r="C116" s="84">
        <v>5</v>
      </c>
      <c r="D116" s="122">
        <v>0.010697114328723435</v>
      </c>
      <c r="E116" s="122">
        <v>1.7024305364455254</v>
      </c>
      <c r="F116" s="84" t="s">
        <v>1015</v>
      </c>
      <c r="G116" s="84" t="b">
        <v>0</v>
      </c>
      <c r="H116" s="84" t="b">
        <v>0</v>
      </c>
      <c r="I116" s="84" t="b">
        <v>0</v>
      </c>
      <c r="J116" s="84" t="b">
        <v>0</v>
      </c>
      <c r="K116" s="84" t="b">
        <v>0</v>
      </c>
      <c r="L116" s="84" t="b">
        <v>0</v>
      </c>
    </row>
    <row r="117" spans="1:12" ht="15">
      <c r="A117" s="84" t="s">
        <v>1336</v>
      </c>
      <c r="B117" s="84" t="s">
        <v>1337</v>
      </c>
      <c r="C117" s="84">
        <v>5</v>
      </c>
      <c r="D117" s="122">
        <v>0.010697114328723435</v>
      </c>
      <c r="E117" s="122">
        <v>1.7024305364455254</v>
      </c>
      <c r="F117" s="84" t="s">
        <v>1015</v>
      </c>
      <c r="G117" s="84" t="b">
        <v>0</v>
      </c>
      <c r="H117" s="84" t="b">
        <v>0</v>
      </c>
      <c r="I117" s="84" t="b">
        <v>0</v>
      </c>
      <c r="J117" s="84" t="b">
        <v>0</v>
      </c>
      <c r="K117" s="84" t="b">
        <v>0</v>
      </c>
      <c r="L117" s="84" t="b">
        <v>0</v>
      </c>
    </row>
    <row r="118" spans="1:12" ht="15">
      <c r="A118" s="84" t="s">
        <v>1337</v>
      </c>
      <c r="B118" s="84" t="s">
        <v>1333</v>
      </c>
      <c r="C118" s="84">
        <v>5</v>
      </c>
      <c r="D118" s="122">
        <v>0.010697114328723435</v>
      </c>
      <c r="E118" s="122">
        <v>1.7024305364455254</v>
      </c>
      <c r="F118" s="84" t="s">
        <v>1015</v>
      </c>
      <c r="G118" s="84" t="b">
        <v>0</v>
      </c>
      <c r="H118" s="84" t="b">
        <v>0</v>
      </c>
      <c r="I118" s="84" t="b">
        <v>0</v>
      </c>
      <c r="J118" s="84" t="b">
        <v>0</v>
      </c>
      <c r="K118" s="84" t="b">
        <v>0</v>
      </c>
      <c r="L118" s="84" t="b">
        <v>0</v>
      </c>
    </row>
    <row r="119" spans="1:12" ht="15">
      <c r="A119" s="84" t="s">
        <v>1333</v>
      </c>
      <c r="B119" s="84" t="s">
        <v>1338</v>
      </c>
      <c r="C119" s="84">
        <v>5</v>
      </c>
      <c r="D119" s="122">
        <v>0.010697114328723435</v>
      </c>
      <c r="E119" s="122">
        <v>1.7024305364455254</v>
      </c>
      <c r="F119" s="84" t="s">
        <v>1015</v>
      </c>
      <c r="G119" s="84" t="b">
        <v>0</v>
      </c>
      <c r="H119" s="84" t="b">
        <v>0</v>
      </c>
      <c r="I119" s="84" t="b">
        <v>0</v>
      </c>
      <c r="J119" s="84" t="b">
        <v>0</v>
      </c>
      <c r="K119" s="84" t="b">
        <v>0</v>
      </c>
      <c r="L119" s="84" t="b">
        <v>0</v>
      </c>
    </row>
    <row r="120" spans="1:12" ht="15">
      <c r="A120" s="84" t="s">
        <v>1338</v>
      </c>
      <c r="B120" s="84" t="s">
        <v>1339</v>
      </c>
      <c r="C120" s="84">
        <v>5</v>
      </c>
      <c r="D120" s="122">
        <v>0.010697114328723435</v>
      </c>
      <c r="E120" s="122">
        <v>1.7024305364455254</v>
      </c>
      <c r="F120" s="84" t="s">
        <v>1015</v>
      </c>
      <c r="G120" s="84" t="b">
        <v>0</v>
      </c>
      <c r="H120" s="84" t="b">
        <v>0</v>
      </c>
      <c r="I120" s="84" t="b">
        <v>0</v>
      </c>
      <c r="J120" s="84" t="b">
        <v>0</v>
      </c>
      <c r="K120" s="84" t="b">
        <v>0</v>
      </c>
      <c r="L120" s="84" t="b">
        <v>0</v>
      </c>
    </row>
    <row r="121" spans="1:12" ht="15">
      <c r="A121" s="84" t="s">
        <v>1339</v>
      </c>
      <c r="B121" s="84" t="s">
        <v>1340</v>
      </c>
      <c r="C121" s="84">
        <v>5</v>
      </c>
      <c r="D121" s="122">
        <v>0.010697114328723435</v>
      </c>
      <c r="E121" s="122">
        <v>1.7024305364455254</v>
      </c>
      <c r="F121" s="84" t="s">
        <v>1015</v>
      </c>
      <c r="G121" s="84" t="b">
        <v>0</v>
      </c>
      <c r="H121" s="84" t="b">
        <v>0</v>
      </c>
      <c r="I121" s="84" t="b">
        <v>0</v>
      </c>
      <c r="J121" s="84" t="b">
        <v>0</v>
      </c>
      <c r="K121" s="84" t="b">
        <v>0</v>
      </c>
      <c r="L121" s="84" t="b">
        <v>0</v>
      </c>
    </row>
    <row r="122" spans="1:12" ht="15">
      <c r="A122" s="84" t="s">
        <v>1340</v>
      </c>
      <c r="B122" s="84" t="s">
        <v>1341</v>
      </c>
      <c r="C122" s="84">
        <v>5</v>
      </c>
      <c r="D122" s="122">
        <v>0.010697114328723435</v>
      </c>
      <c r="E122" s="122">
        <v>1.7024305364455254</v>
      </c>
      <c r="F122" s="84" t="s">
        <v>1015</v>
      </c>
      <c r="G122" s="84" t="b">
        <v>0</v>
      </c>
      <c r="H122" s="84" t="b">
        <v>0</v>
      </c>
      <c r="I122" s="84" t="b">
        <v>0</v>
      </c>
      <c r="J122" s="84" t="b">
        <v>0</v>
      </c>
      <c r="K122" s="84" t="b">
        <v>0</v>
      </c>
      <c r="L122" s="84" t="b">
        <v>0</v>
      </c>
    </row>
    <row r="123" spans="1:12" ht="15">
      <c r="A123" s="84" t="s">
        <v>1341</v>
      </c>
      <c r="B123" s="84" t="s">
        <v>231</v>
      </c>
      <c r="C123" s="84">
        <v>5</v>
      </c>
      <c r="D123" s="122">
        <v>0.010697114328723435</v>
      </c>
      <c r="E123" s="122">
        <v>1.7024305364455254</v>
      </c>
      <c r="F123" s="84" t="s">
        <v>1015</v>
      </c>
      <c r="G123" s="84" t="b">
        <v>0</v>
      </c>
      <c r="H123" s="84" t="b">
        <v>0</v>
      </c>
      <c r="I123" s="84" t="b">
        <v>0</v>
      </c>
      <c r="J123" s="84" t="b">
        <v>0</v>
      </c>
      <c r="K123" s="84" t="b">
        <v>0</v>
      </c>
      <c r="L123" s="84" t="b">
        <v>0</v>
      </c>
    </row>
    <row r="124" spans="1:12" ht="15">
      <c r="A124" s="84" t="s">
        <v>231</v>
      </c>
      <c r="B124" s="84" t="s">
        <v>252</v>
      </c>
      <c r="C124" s="84">
        <v>5</v>
      </c>
      <c r="D124" s="122">
        <v>0.010697114328723435</v>
      </c>
      <c r="E124" s="122">
        <v>0.6174969615088092</v>
      </c>
      <c r="F124" s="84" t="s">
        <v>1015</v>
      </c>
      <c r="G124" s="84" t="b">
        <v>0</v>
      </c>
      <c r="H124" s="84" t="b">
        <v>0</v>
      </c>
      <c r="I124" s="84" t="b">
        <v>0</v>
      </c>
      <c r="J124" s="84" t="b">
        <v>0</v>
      </c>
      <c r="K124" s="84" t="b">
        <v>0</v>
      </c>
      <c r="L124" s="84" t="b">
        <v>0</v>
      </c>
    </row>
    <row r="125" spans="1:12" ht="15">
      <c r="A125" s="84" t="s">
        <v>252</v>
      </c>
      <c r="B125" s="84" t="s">
        <v>1342</v>
      </c>
      <c r="C125" s="84">
        <v>5</v>
      </c>
      <c r="D125" s="122">
        <v>0.010697114328723435</v>
      </c>
      <c r="E125" s="122">
        <v>1.122646939828715</v>
      </c>
      <c r="F125" s="84" t="s">
        <v>1015</v>
      </c>
      <c r="G125" s="84" t="b">
        <v>0</v>
      </c>
      <c r="H125" s="84" t="b">
        <v>0</v>
      </c>
      <c r="I125" s="84" t="b">
        <v>0</v>
      </c>
      <c r="J125" s="84" t="b">
        <v>0</v>
      </c>
      <c r="K125" s="84" t="b">
        <v>0</v>
      </c>
      <c r="L125" s="84" t="b">
        <v>0</v>
      </c>
    </row>
    <row r="126" spans="1:12" ht="15">
      <c r="A126" s="84" t="s">
        <v>1342</v>
      </c>
      <c r="B126" s="84" t="s">
        <v>1332</v>
      </c>
      <c r="C126" s="84">
        <v>5</v>
      </c>
      <c r="D126" s="122">
        <v>0.010697114328723435</v>
      </c>
      <c r="E126" s="122">
        <v>1.7024305364455254</v>
      </c>
      <c r="F126" s="84" t="s">
        <v>1015</v>
      </c>
      <c r="G126" s="84" t="b">
        <v>0</v>
      </c>
      <c r="H126" s="84" t="b">
        <v>0</v>
      </c>
      <c r="I126" s="84" t="b">
        <v>0</v>
      </c>
      <c r="J126" s="84" t="b">
        <v>0</v>
      </c>
      <c r="K126" s="84" t="b">
        <v>0</v>
      </c>
      <c r="L126" s="84" t="b">
        <v>0</v>
      </c>
    </row>
    <row r="127" spans="1:12" ht="15">
      <c r="A127" s="84" t="s">
        <v>1332</v>
      </c>
      <c r="B127" s="84" t="s">
        <v>263</v>
      </c>
      <c r="C127" s="84">
        <v>5</v>
      </c>
      <c r="D127" s="122">
        <v>0.010697114328723435</v>
      </c>
      <c r="E127" s="122">
        <v>1.7024305364455254</v>
      </c>
      <c r="F127" s="84" t="s">
        <v>1015</v>
      </c>
      <c r="G127" s="84" t="b">
        <v>0</v>
      </c>
      <c r="H127" s="84" t="b">
        <v>0</v>
      </c>
      <c r="I127" s="84" t="b">
        <v>0</v>
      </c>
      <c r="J127" s="84" t="b">
        <v>0</v>
      </c>
      <c r="K127" s="84" t="b">
        <v>0</v>
      </c>
      <c r="L127" s="84" t="b">
        <v>0</v>
      </c>
    </row>
    <row r="128" spans="1:12" ht="15">
      <c r="A128" s="84" t="s">
        <v>263</v>
      </c>
      <c r="B128" s="84" t="s">
        <v>1331</v>
      </c>
      <c r="C128" s="84">
        <v>5</v>
      </c>
      <c r="D128" s="122">
        <v>0.010697114328723435</v>
      </c>
      <c r="E128" s="122">
        <v>1.7024305364455254</v>
      </c>
      <c r="F128" s="84" t="s">
        <v>1015</v>
      </c>
      <c r="G128" s="84" t="b">
        <v>0</v>
      </c>
      <c r="H128" s="84" t="b">
        <v>0</v>
      </c>
      <c r="I128" s="84" t="b">
        <v>0</v>
      </c>
      <c r="J128" s="84" t="b">
        <v>0</v>
      </c>
      <c r="K128" s="84" t="b">
        <v>0</v>
      </c>
      <c r="L128" s="84" t="b">
        <v>0</v>
      </c>
    </row>
    <row r="129" spans="1:12" ht="15">
      <c r="A129" s="84" t="s">
        <v>1331</v>
      </c>
      <c r="B129" s="84" t="s">
        <v>1343</v>
      </c>
      <c r="C129" s="84">
        <v>5</v>
      </c>
      <c r="D129" s="122">
        <v>0.010697114328723435</v>
      </c>
      <c r="E129" s="122">
        <v>1.7024305364455254</v>
      </c>
      <c r="F129" s="84" t="s">
        <v>1015</v>
      </c>
      <c r="G129" s="84" t="b">
        <v>0</v>
      </c>
      <c r="H129" s="84" t="b">
        <v>0</v>
      </c>
      <c r="I129" s="84" t="b">
        <v>0</v>
      </c>
      <c r="J129" s="84" t="b">
        <v>0</v>
      </c>
      <c r="K129" s="84" t="b">
        <v>0</v>
      </c>
      <c r="L129" s="84" t="b">
        <v>0</v>
      </c>
    </row>
    <row r="130" spans="1:12" ht="15">
      <c r="A130" s="84" t="s">
        <v>1343</v>
      </c>
      <c r="B130" s="84" t="s">
        <v>1334</v>
      </c>
      <c r="C130" s="84">
        <v>5</v>
      </c>
      <c r="D130" s="122">
        <v>0.010697114328723435</v>
      </c>
      <c r="E130" s="122">
        <v>1.7024305364455254</v>
      </c>
      <c r="F130" s="84" t="s">
        <v>1015</v>
      </c>
      <c r="G130" s="84" t="b">
        <v>0</v>
      </c>
      <c r="H130" s="84" t="b">
        <v>0</v>
      </c>
      <c r="I130" s="84" t="b">
        <v>0</v>
      </c>
      <c r="J130" s="84" t="b">
        <v>0</v>
      </c>
      <c r="K130" s="84" t="b">
        <v>0</v>
      </c>
      <c r="L130" s="84" t="b">
        <v>0</v>
      </c>
    </row>
    <row r="131" spans="1:12" ht="15">
      <c r="A131" s="84" t="s">
        <v>1334</v>
      </c>
      <c r="B131" s="84" t="s">
        <v>262</v>
      </c>
      <c r="C131" s="84">
        <v>5</v>
      </c>
      <c r="D131" s="122">
        <v>0.010697114328723435</v>
      </c>
      <c r="E131" s="122">
        <v>1.7024305364455254</v>
      </c>
      <c r="F131" s="84" t="s">
        <v>1015</v>
      </c>
      <c r="G131" s="84" t="b">
        <v>0</v>
      </c>
      <c r="H131" s="84" t="b">
        <v>0</v>
      </c>
      <c r="I131" s="84" t="b">
        <v>0</v>
      </c>
      <c r="J131" s="84" t="b">
        <v>0</v>
      </c>
      <c r="K131" s="84" t="b">
        <v>0</v>
      </c>
      <c r="L131" s="84" t="b">
        <v>0</v>
      </c>
    </row>
    <row r="132" spans="1:12" ht="15">
      <c r="A132" s="84" t="s">
        <v>262</v>
      </c>
      <c r="B132" s="84" t="s">
        <v>1344</v>
      </c>
      <c r="C132" s="84">
        <v>5</v>
      </c>
      <c r="D132" s="122">
        <v>0.010697114328723435</v>
      </c>
      <c r="E132" s="122">
        <v>1.7024305364455254</v>
      </c>
      <c r="F132" s="84" t="s">
        <v>1015</v>
      </c>
      <c r="G132" s="84" t="b">
        <v>0</v>
      </c>
      <c r="H132" s="84" t="b">
        <v>0</v>
      </c>
      <c r="I132" s="84" t="b">
        <v>0</v>
      </c>
      <c r="J132" s="84" t="b">
        <v>0</v>
      </c>
      <c r="K132" s="84" t="b">
        <v>0</v>
      </c>
      <c r="L132" s="84" t="b">
        <v>0</v>
      </c>
    </row>
    <row r="133" spans="1:12" ht="15">
      <c r="A133" s="84" t="s">
        <v>232</v>
      </c>
      <c r="B133" s="84" t="s">
        <v>1335</v>
      </c>
      <c r="C133" s="84">
        <v>4</v>
      </c>
      <c r="D133" s="122">
        <v>0.00998809755903862</v>
      </c>
      <c r="E133" s="122">
        <v>1.7993405494535817</v>
      </c>
      <c r="F133" s="84" t="s">
        <v>1015</v>
      </c>
      <c r="G133" s="84" t="b">
        <v>0</v>
      </c>
      <c r="H133" s="84" t="b">
        <v>0</v>
      </c>
      <c r="I133" s="84" t="b">
        <v>0</v>
      </c>
      <c r="J133" s="84" t="b">
        <v>0</v>
      </c>
      <c r="K133" s="84" t="b">
        <v>0</v>
      </c>
      <c r="L133" s="84" t="b">
        <v>0</v>
      </c>
    </row>
    <row r="134" spans="1:12" ht="15">
      <c r="A134" s="84" t="s">
        <v>1367</v>
      </c>
      <c r="B134" s="84" t="s">
        <v>252</v>
      </c>
      <c r="C134" s="84">
        <v>2</v>
      </c>
      <c r="D134" s="122">
        <v>0.007215672363755333</v>
      </c>
      <c r="E134" s="122">
        <v>1.122646939828715</v>
      </c>
      <c r="F134" s="84" t="s">
        <v>1015</v>
      </c>
      <c r="G134" s="84" t="b">
        <v>0</v>
      </c>
      <c r="H134" s="84" t="b">
        <v>0</v>
      </c>
      <c r="I134" s="84" t="b">
        <v>0</v>
      </c>
      <c r="J134" s="84" t="b">
        <v>0</v>
      </c>
      <c r="K134" s="84" t="b">
        <v>0</v>
      </c>
      <c r="L134" s="84" t="b">
        <v>0</v>
      </c>
    </row>
    <row r="135" spans="1:12" ht="15">
      <c r="A135" s="84" t="s">
        <v>252</v>
      </c>
      <c r="B135" s="84" t="s">
        <v>1368</v>
      </c>
      <c r="C135" s="84">
        <v>2</v>
      </c>
      <c r="D135" s="122">
        <v>0.007215672363755333</v>
      </c>
      <c r="E135" s="122">
        <v>1.122646939828715</v>
      </c>
      <c r="F135" s="84" t="s">
        <v>1015</v>
      </c>
      <c r="G135" s="84" t="b">
        <v>0</v>
      </c>
      <c r="H135" s="84" t="b">
        <v>0</v>
      </c>
      <c r="I135" s="84" t="b">
        <v>0</v>
      </c>
      <c r="J135" s="84" t="b">
        <v>1</v>
      </c>
      <c r="K135" s="84" t="b">
        <v>0</v>
      </c>
      <c r="L135" s="84" t="b">
        <v>0</v>
      </c>
    </row>
    <row r="136" spans="1:12" ht="15">
      <c r="A136" s="84" t="s">
        <v>1368</v>
      </c>
      <c r="B136" s="84" t="s">
        <v>1369</v>
      </c>
      <c r="C136" s="84">
        <v>2</v>
      </c>
      <c r="D136" s="122">
        <v>0.007215672363755333</v>
      </c>
      <c r="E136" s="122">
        <v>2.100370545117563</v>
      </c>
      <c r="F136" s="84" t="s">
        <v>1015</v>
      </c>
      <c r="G136" s="84" t="b">
        <v>1</v>
      </c>
      <c r="H136" s="84" t="b">
        <v>0</v>
      </c>
      <c r="I136" s="84" t="b">
        <v>0</v>
      </c>
      <c r="J136" s="84" t="b">
        <v>0</v>
      </c>
      <c r="K136" s="84" t="b">
        <v>0</v>
      </c>
      <c r="L136" s="84" t="b">
        <v>0</v>
      </c>
    </row>
    <row r="137" spans="1:12" ht="15">
      <c r="A137" s="84" t="s">
        <v>1369</v>
      </c>
      <c r="B137" s="84" t="s">
        <v>264</v>
      </c>
      <c r="C137" s="84">
        <v>2</v>
      </c>
      <c r="D137" s="122">
        <v>0.007215672363755333</v>
      </c>
      <c r="E137" s="122">
        <v>2.100370545117563</v>
      </c>
      <c r="F137" s="84" t="s">
        <v>1015</v>
      </c>
      <c r="G137" s="84" t="b">
        <v>0</v>
      </c>
      <c r="H137" s="84" t="b">
        <v>0</v>
      </c>
      <c r="I137" s="84" t="b">
        <v>0</v>
      </c>
      <c r="J137" s="84" t="b">
        <v>0</v>
      </c>
      <c r="K137" s="84" t="b">
        <v>0</v>
      </c>
      <c r="L137" s="84" t="b">
        <v>0</v>
      </c>
    </row>
    <row r="138" spans="1:12" ht="15">
      <c r="A138" s="84" t="s">
        <v>264</v>
      </c>
      <c r="B138" s="84" t="s">
        <v>225</v>
      </c>
      <c r="C138" s="84">
        <v>2</v>
      </c>
      <c r="D138" s="122">
        <v>0.007215672363755333</v>
      </c>
      <c r="E138" s="122">
        <v>2.100370545117563</v>
      </c>
      <c r="F138" s="84" t="s">
        <v>1015</v>
      </c>
      <c r="G138" s="84" t="b">
        <v>0</v>
      </c>
      <c r="H138" s="84" t="b">
        <v>0</v>
      </c>
      <c r="I138" s="84" t="b">
        <v>0</v>
      </c>
      <c r="J138" s="84" t="b">
        <v>0</v>
      </c>
      <c r="K138" s="84" t="b">
        <v>0</v>
      </c>
      <c r="L138" s="84" t="b">
        <v>0</v>
      </c>
    </row>
    <row r="139" spans="1:12" ht="15">
      <c r="A139" s="84" t="s">
        <v>225</v>
      </c>
      <c r="B139" s="84" t="s">
        <v>1090</v>
      </c>
      <c r="C139" s="84">
        <v>2</v>
      </c>
      <c r="D139" s="122">
        <v>0.007215672363755333</v>
      </c>
      <c r="E139" s="122">
        <v>1.7993405494535817</v>
      </c>
      <c r="F139" s="84" t="s">
        <v>1015</v>
      </c>
      <c r="G139" s="84" t="b">
        <v>0</v>
      </c>
      <c r="H139" s="84" t="b">
        <v>0</v>
      </c>
      <c r="I139" s="84" t="b">
        <v>0</v>
      </c>
      <c r="J139" s="84" t="b">
        <v>0</v>
      </c>
      <c r="K139" s="84" t="b">
        <v>0</v>
      </c>
      <c r="L139" s="84" t="b">
        <v>0</v>
      </c>
    </row>
    <row r="140" spans="1:12" ht="15">
      <c r="A140" s="84" t="s">
        <v>1090</v>
      </c>
      <c r="B140" s="84" t="s">
        <v>1092</v>
      </c>
      <c r="C140" s="84">
        <v>2</v>
      </c>
      <c r="D140" s="122">
        <v>0.007215672363755333</v>
      </c>
      <c r="E140" s="122">
        <v>1.9242792860618816</v>
      </c>
      <c r="F140" s="84" t="s">
        <v>1015</v>
      </c>
      <c r="G140" s="84" t="b">
        <v>0</v>
      </c>
      <c r="H140" s="84" t="b">
        <v>0</v>
      </c>
      <c r="I140" s="84" t="b">
        <v>0</v>
      </c>
      <c r="J140" s="84" t="b">
        <v>0</v>
      </c>
      <c r="K140" s="84" t="b">
        <v>0</v>
      </c>
      <c r="L140" s="84" t="b">
        <v>0</v>
      </c>
    </row>
    <row r="141" spans="1:12" ht="15">
      <c r="A141" s="84" t="s">
        <v>252</v>
      </c>
      <c r="B141" s="84" t="s">
        <v>1116</v>
      </c>
      <c r="C141" s="84">
        <v>14</v>
      </c>
      <c r="D141" s="122">
        <v>0.006884531554921919</v>
      </c>
      <c r="E141" s="122">
        <v>1.089610774266557</v>
      </c>
      <c r="F141" s="84" t="s">
        <v>1016</v>
      </c>
      <c r="G141" s="84" t="b">
        <v>0</v>
      </c>
      <c r="H141" s="84" t="b">
        <v>0</v>
      </c>
      <c r="I141" s="84" t="b">
        <v>0</v>
      </c>
      <c r="J141" s="84" t="b">
        <v>0</v>
      </c>
      <c r="K141" s="84" t="b">
        <v>0</v>
      </c>
      <c r="L141" s="84" t="b">
        <v>0</v>
      </c>
    </row>
    <row r="142" spans="1:12" ht="15">
      <c r="A142" s="84" t="s">
        <v>331</v>
      </c>
      <c r="B142" s="84" t="s">
        <v>1126</v>
      </c>
      <c r="C142" s="84">
        <v>14</v>
      </c>
      <c r="D142" s="122">
        <v>0.006884531554921919</v>
      </c>
      <c r="E142" s="122">
        <v>1.2657020333222382</v>
      </c>
      <c r="F142" s="84" t="s">
        <v>1016</v>
      </c>
      <c r="G142" s="84" t="b">
        <v>0</v>
      </c>
      <c r="H142" s="84" t="b">
        <v>0</v>
      </c>
      <c r="I142" s="84" t="b">
        <v>0</v>
      </c>
      <c r="J142" s="84" t="b">
        <v>0</v>
      </c>
      <c r="K142" s="84" t="b">
        <v>0</v>
      </c>
      <c r="L142" s="84" t="b">
        <v>0</v>
      </c>
    </row>
    <row r="143" spans="1:12" ht="15">
      <c r="A143" s="84" t="s">
        <v>1126</v>
      </c>
      <c r="B143" s="84" t="s">
        <v>1127</v>
      </c>
      <c r="C143" s="84">
        <v>14</v>
      </c>
      <c r="D143" s="122">
        <v>0.006884531554921919</v>
      </c>
      <c r="E143" s="122">
        <v>1.323693980299925</v>
      </c>
      <c r="F143" s="84" t="s">
        <v>1016</v>
      </c>
      <c r="G143" s="84" t="b">
        <v>0</v>
      </c>
      <c r="H143" s="84" t="b">
        <v>0</v>
      </c>
      <c r="I143" s="84" t="b">
        <v>0</v>
      </c>
      <c r="J143" s="84" t="b">
        <v>0</v>
      </c>
      <c r="K143" s="84" t="b">
        <v>0</v>
      </c>
      <c r="L143" s="84" t="b">
        <v>0</v>
      </c>
    </row>
    <row r="144" spans="1:12" ht="15">
      <c r="A144" s="84" t="s">
        <v>1127</v>
      </c>
      <c r="B144" s="84" t="s">
        <v>1128</v>
      </c>
      <c r="C144" s="84">
        <v>14</v>
      </c>
      <c r="D144" s="122">
        <v>0.006884531554921919</v>
      </c>
      <c r="E144" s="122">
        <v>1.323693980299925</v>
      </c>
      <c r="F144" s="84" t="s">
        <v>1016</v>
      </c>
      <c r="G144" s="84" t="b">
        <v>0</v>
      </c>
      <c r="H144" s="84" t="b">
        <v>0</v>
      </c>
      <c r="I144" s="84" t="b">
        <v>0</v>
      </c>
      <c r="J144" s="84" t="b">
        <v>0</v>
      </c>
      <c r="K144" s="84" t="b">
        <v>0</v>
      </c>
      <c r="L144" s="84" t="b">
        <v>0</v>
      </c>
    </row>
    <row r="145" spans="1:12" ht="15">
      <c r="A145" s="84" t="s">
        <v>1128</v>
      </c>
      <c r="B145" s="84" t="s">
        <v>1129</v>
      </c>
      <c r="C145" s="84">
        <v>14</v>
      </c>
      <c r="D145" s="122">
        <v>0.006884531554921919</v>
      </c>
      <c r="E145" s="122">
        <v>1.323693980299925</v>
      </c>
      <c r="F145" s="84" t="s">
        <v>1016</v>
      </c>
      <c r="G145" s="84" t="b">
        <v>0</v>
      </c>
      <c r="H145" s="84" t="b">
        <v>0</v>
      </c>
      <c r="I145" s="84" t="b">
        <v>0</v>
      </c>
      <c r="J145" s="84" t="b">
        <v>0</v>
      </c>
      <c r="K145" s="84" t="b">
        <v>0</v>
      </c>
      <c r="L145" s="84" t="b">
        <v>0</v>
      </c>
    </row>
    <row r="146" spans="1:12" ht="15">
      <c r="A146" s="84" t="s">
        <v>1117</v>
      </c>
      <c r="B146" s="84" t="s">
        <v>1130</v>
      </c>
      <c r="C146" s="84">
        <v>13</v>
      </c>
      <c r="D146" s="122">
        <v>0.007721036075056755</v>
      </c>
      <c r="E146" s="122">
        <v>1.214549510874857</v>
      </c>
      <c r="F146" s="84" t="s">
        <v>1016</v>
      </c>
      <c r="G146" s="84" t="b">
        <v>0</v>
      </c>
      <c r="H146" s="84" t="b">
        <v>0</v>
      </c>
      <c r="I146" s="84" t="b">
        <v>0</v>
      </c>
      <c r="J146" s="84" t="b">
        <v>0</v>
      </c>
      <c r="K146" s="84" t="b">
        <v>0</v>
      </c>
      <c r="L146" s="84" t="b">
        <v>0</v>
      </c>
    </row>
    <row r="147" spans="1:12" ht="15">
      <c r="A147" s="84" t="s">
        <v>1130</v>
      </c>
      <c r="B147" s="84" t="s">
        <v>1131</v>
      </c>
      <c r="C147" s="84">
        <v>13</v>
      </c>
      <c r="D147" s="122">
        <v>0.007721036075056755</v>
      </c>
      <c r="E147" s="122">
        <v>1.3558786636713263</v>
      </c>
      <c r="F147" s="84" t="s">
        <v>1016</v>
      </c>
      <c r="G147" s="84" t="b">
        <v>0</v>
      </c>
      <c r="H147" s="84" t="b">
        <v>0</v>
      </c>
      <c r="I147" s="84" t="b">
        <v>0</v>
      </c>
      <c r="J147" s="84" t="b">
        <v>0</v>
      </c>
      <c r="K147" s="84" t="b">
        <v>0</v>
      </c>
      <c r="L147" s="84" t="b">
        <v>0</v>
      </c>
    </row>
    <row r="148" spans="1:12" ht="15">
      <c r="A148" s="84" t="s">
        <v>1131</v>
      </c>
      <c r="B148" s="84" t="s">
        <v>1327</v>
      </c>
      <c r="C148" s="84">
        <v>13</v>
      </c>
      <c r="D148" s="122">
        <v>0.007721036075056755</v>
      </c>
      <c r="E148" s="122">
        <v>1.3558786636713263</v>
      </c>
      <c r="F148" s="84" t="s">
        <v>1016</v>
      </c>
      <c r="G148" s="84" t="b">
        <v>0</v>
      </c>
      <c r="H148" s="84" t="b">
        <v>0</v>
      </c>
      <c r="I148" s="84" t="b">
        <v>0</v>
      </c>
      <c r="J148" s="84" t="b">
        <v>0</v>
      </c>
      <c r="K148" s="84" t="b">
        <v>0</v>
      </c>
      <c r="L148" s="84" t="b">
        <v>0</v>
      </c>
    </row>
    <row r="149" spans="1:12" ht="15">
      <c r="A149" s="84" t="s">
        <v>1329</v>
      </c>
      <c r="B149" s="84" t="s">
        <v>252</v>
      </c>
      <c r="C149" s="84">
        <v>9</v>
      </c>
      <c r="D149" s="122">
        <v>0.009908213892133038</v>
      </c>
      <c r="E149" s="122">
        <v>1.214549510874857</v>
      </c>
      <c r="F149" s="84" t="s">
        <v>1016</v>
      </c>
      <c r="G149" s="84" t="b">
        <v>0</v>
      </c>
      <c r="H149" s="84" t="b">
        <v>0</v>
      </c>
      <c r="I149" s="84" t="b">
        <v>0</v>
      </c>
      <c r="J149" s="84" t="b">
        <v>0</v>
      </c>
      <c r="K149" s="84" t="b">
        <v>0</v>
      </c>
      <c r="L149" s="84" t="b">
        <v>0</v>
      </c>
    </row>
    <row r="150" spans="1:12" ht="15">
      <c r="A150" s="84" t="s">
        <v>1116</v>
      </c>
      <c r="B150" s="84" t="s">
        <v>1119</v>
      </c>
      <c r="C150" s="84">
        <v>9</v>
      </c>
      <c r="D150" s="122">
        <v>0.009908213892133038</v>
      </c>
      <c r="E150" s="122">
        <v>1.323693980299925</v>
      </c>
      <c r="F150" s="84" t="s">
        <v>1016</v>
      </c>
      <c r="G150" s="84" t="b">
        <v>0</v>
      </c>
      <c r="H150" s="84" t="b">
        <v>0</v>
      </c>
      <c r="I150" s="84" t="b">
        <v>0</v>
      </c>
      <c r="J150" s="84" t="b">
        <v>0</v>
      </c>
      <c r="K150" s="84" t="b">
        <v>0</v>
      </c>
      <c r="L150" s="84" t="b">
        <v>0</v>
      </c>
    </row>
    <row r="151" spans="1:12" ht="15">
      <c r="A151" s="84" t="s">
        <v>1119</v>
      </c>
      <c r="B151" s="84" t="s">
        <v>1118</v>
      </c>
      <c r="C151" s="84">
        <v>9</v>
      </c>
      <c r="D151" s="122">
        <v>0.009908213892133038</v>
      </c>
      <c r="E151" s="122">
        <v>1.5155795065388382</v>
      </c>
      <c r="F151" s="84" t="s">
        <v>1016</v>
      </c>
      <c r="G151" s="84" t="b">
        <v>0</v>
      </c>
      <c r="H151" s="84" t="b">
        <v>0</v>
      </c>
      <c r="I151" s="84" t="b">
        <v>0</v>
      </c>
      <c r="J151" s="84" t="b">
        <v>0</v>
      </c>
      <c r="K151" s="84" t="b">
        <v>0</v>
      </c>
      <c r="L151" s="84" t="b">
        <v>0</v>
      </c>
    </row>
    <row r="152" spans="1:12" ht="15">
      <c r="A152" s="84" t="s">
        <v>1118</v>
      </c>
      <c r="B152" s="84" t="s">
        <v>1330</v>
      </c>
      <c r="C152" s="84">
        <v>9</v>
      </c>
      <c r="D152" s="122">
        <v>0.009908213892133038</v>
      </c>
      <c r="E152" s="122">
        <v>1.5155795065388382</v>
      </c>
      <c r="F152" s="84" t="s">
        <v>1016</v>
      </c>
      <c r="G152" s="84" t="b">
        <v>0</v>
      </c>
      <c r="H152" s="84" t="b">
        <v>0</v>
      </c>
      <c r="I152" s="84" t="b">
        <v>0</v>
      </c>
      <c r="J152" s="84" t="b">
        <v>0</v>
      </c>
      <c r="K152" s="84" t="b">
        <v>0</v>
      </c>
      <c r="L152" s="84" t="b">
        <v>0</v>
      </c>
    </row>
    <row r="153" spans="1:12" ht="15">
      <c r="A153" s="84" t="s">
        <v>1330</v>
      </c>
      <c r="B153" s="84" t="s">
        <v>331</v>
      </c>
      <c r="C153" s="84">
        <v>9</v>
      </c>
      <c r="D153" s="122">
        <v>0.009908213892133038</v>
      </c>
      <c r="E153" s="122">
        <v>1.2657020333222382</v>
      </c>
      <c r="F153" s="84" t="s">
        <v>1016</v>
      </c>
      <c r="G153" s="84" t="b">
        <v>0</v>
      </c>
      <c r="H153" s="84" t="b">
        <v>0</v>
      </c>
      <c r="I153" s="84" t="b">
        <v>0</v>
      </c>
      <c r="J153" s="84" t="b">
        <v>0</v>
      </c>
      <c r="K153" s="84" t="b">
        <v>0</v>
      </c>
      <c r="L153" s="84" t="b">
        <v>0</v>
      </c>
    </row>
    <row r="154" spans="1:12" ht="15">
      <c r="A154" s="84" t="s">
        <v>1088</v>
      </c>
      <c r="B154" s="84" t="s">
        <v>1087</v>
      </c>
      <c r="C154" s="84">
        <v>5</v>
      </c>
      <c r="D154" s="122">
        <v>0.013077916522925694</v>
      </c>
      <c r="E154" s="122">
        <v>1.624723975963906</v>
      </c>
      <c r="F154" s="84" t="s">
        <v>1016</v>
      </c>
      <c r="G154" s="84" t="b">
        <v>0</v>
      </c>
      <c r="H154" s="84" t="b">
        <v>0</v>
      </c>
      <c r="I154" s="84" t="b">
        <v>0</v>
      </c>
      <c r="J154" s="84" t="b">
        <v>0</v>
      </c>
      <c r="K154" s="84" t="b">
        <v>0</v>
      </c>
      <c r="L154" s="84" t="b">
        <v>0</v>
      </c>
    </row>
    <row r="155" spans="1:12" ht="15">
      <c r="A155" s="84" t="s">
        <v>1116</v>
      </c>
      <c r="B155" s="84" t="s">
        <v>1345</v>
      </c>
      <c r="C155" s="84">
        <v>5</v>
      </c>
      <c r="D155" s="122">
        <v>0.009556507798856546</v>
      </c>
      <c r="E155" s="122">
        <v>1.323693980299925</v>
      </c>
      <c r="F155" s="84" t="s">
        <v>1016</v>
      </c>
      <c r="G155" s="84" t="b">
        <v>0</v>
      </c>
      <c r="H155" s="84" t="b">
        <v>0</v>
      </c>
      <c r="I155" s="84" t="b">
        <v>0</v>
      </c>
      <c r="J155" s="84" t="b">
        <v>0</v>
      </c>
      <c r="K155" s="84" t="b">
        <v>0</v>
      </c>
      <c r="L155" s="84" t="b">
        <v>0</v>
      </c>
    </row>
    <row r="156" spans="1:12" ht="15">
      <c r="A156" s="84" t="s">
        <v>1345</v>
      </c>
      <c r="B156" s="84" t="s">
        <v>1117</v>
      </c>
      <c r="C156" s="84">
        <v>5</v>
      </c>
      <c r="D156" s="122">
        <v>0.009556507798856546</v>
      </c>
      <c r="E156" s="122">
        <v>1.2145495108748567</v>
      </c>
      <c r="F156" s="84" t="s">
        <v>1016</v>
      </c>
      <c r="G156" s="84" t="b">
        <v>0</v>
      </c>
      <c r="H156" s="84" t="b">
        <v>0</v>
      </c>
      <c r="I156" s="84" t="b">
        <v>0</v>
      </c>
      <c r="J156" s="84" t="b">
        <v>0</v>
      </c>
      <c r="K156" s="84" t="b">
        <v>0</v>
      </c>
      <c r="L156" s="84" t="b">
        <v>0</v>
      </c>
    </row>
    <row r="157" spans="1:12" ht="15">
      <c r="A157" s="84" t="s">
        <v>1117</v>
      </c>
      <c r="B157" s="84" t="s">
        <v>1346</v>
      </c>
      <c r="C157" s="84">
        <v>5</v>
      </c>
      <c r="D157" s="122">
        <v>0.009556507798856546</v>
      </c>
      <c r="E157" s="122">
        <v>1.2145495108748567</v>
      </c>
      <c r="F157" s="84" t="s">
        <v>1016</v>
      </c>
      <c r="G157" s="84" t="b">
        <v>0</v>
      </c>
      <c r="H157" s="84" t="b">
        <v>0</v>
      </c>
      <c r="I157" s="84" t="b">
        <v>0</v>
      </c>
      <c r="J157" s="84" t="b">
        <v>0</v>
      </c>
      <c r="K157" s="84" t="b">
        <v>0</v>
      </c>
      <c r="L157" s="84" t="b">
        <v>0</v>
      </c>
    </row>
    <row r="158" spans="1:12" ht="15">
      <c r="A158" s="84" t="s">
        <v>1346</v>
      </c>
      <c r="B158" s="84" t="s">
        <v>1347</v>
      </c>
      <c r="C158" s="84">
        <v>5</v>
      </c>
      <c r="D158" s="122">
        <v>0.009556507798856546</v>
      </c>
      <c r="E158" s="122">
        <v>1.7708520116421442</v>
      </c>
      <c r="F158" s="84" t="s">
        <v>1016</v>
      </c>
      <c r="G158" s="84" t="b">
        <v>0</v>
      </c>
      <c r="H158" s="84" t="b">
        <v>0</v>
      </c>
      <c r="I158" s="84" t="b">
        <v>0</v>
      </c>
      <c r="J158" s="84" t="b">
        <v>0</v>
      </c>
      <c r="K158" s="84" t="b">
        <v>0</v>
      </c>
      <c r="L158" s="84" t="b">
        <v>0</v>
      </c>
    </row>
    <row r="159" spans="1:12" ht="15">
      <c r="A159" s="84" t="s">
        <v>1347</v>
      </c>
      <c r="B159" s="84" t="s">
        <v>1348</v>
      </c>
      <c r="C159" s="84">
        <v>5</v>
      </c>
      <c r="D159" s="122">
        <v>0.009556507798856546</v>
      </c>
      <c r="E159" s="122">
        <v>1.7708520116421442</v>
      </c>
      <c r="F159" s="84" t="s">
        <v>1016</v>
      </c>
      <c r="G159" s="84" t="b">
        <v>0</v>
      </c>
      <c r="H159" s="84" t="b">
        <v>0</v>
      </c>
      <c r="I159" s="84" t="b">
        <v>0</v>
      </c>
      <c r="J159" s="84" t="b">
        <v>1</v>
      </c>
      <c r="K159" s="84" t="b">
        <v>0</v>
      </c>
      <c r="L159" s="84" t="b">
        <v>0</v>
      </c>
    </row>
    <row r="160" spans="1:12" ht="15">
      <c r="A160" s="84" t="s">
        <v>1348</v>
      </c>
      <c r="B160" s="84" t="s">
        <v>1349</v>
      </c>
      <c r="C160" s="84">
        <v>5</v>
      </c>
      <c r="D160" s="122">
        <v>0.009556507798856546</v>
      </c>
      <c r="E160" s="122">
        <v>1.7708520116421442</v>
      </c>
      <c r="F160" s="84" t="s">
        <v>1016</v>
      </c>
      <c r="G160" s="84" t="b">
        <v>1</v>
      </c>
      <c r="H160" s="84" t="b">
        <v>0</v>
      </c>
      <c r="I160" s="84" t="b">
        <v>0</v>
      </c>
      <c r="J160" s="84" t="b">
        <v>0</v>
      </c>
      <c r="K160" s="84" t="b">
        <v>0</v>
      </c>
      <c r="L160" s="84" t="b">
        <v>0</v>
      </c>
    </row>
    <row r="161" spans="1:12" ht="15">
      <c r="A161" s="84" t="s">
        <v>1349</v>
      </c>
      <c r="B161" s="84" t="s">
        <v>1350</v>
      </c>
      <c r="C161" s="84">
        <v>5</v>
      </c>
      <c r="D161" s="122">
        <v>0.009556507798856546</v>
      </c>
      <c r="E161" s="122">
        <v>1.7708520116421442</v>
      </c>
      <c r="F161" s="84" t="s">
        <v>1016</v>
      </c>
      <c r="G161" s="84" t="b">
        <v>0</v>
      </c>
      <c r="H161" s="84" t="b">
        <v>0</v>
      </c>
      <c r="I161" s="84" t="b">
        <v>0</v>
      </c>
      <c r="J161" s="84" t="b">
        <v>0</v>
      </c>
      <c r="K161" s="84" t="b">
        <v>0</v>
      </c>
      <c r="L161" s="84" t="b">
        <v>0</v>
      </c>
    </row>
    <row r="162" spans="1:12" ht="15">
      <c r="A162" s="84" t="s">
        <v>1350</v>
      </c>
      <c r="B162" s="84" t="s">
        <v>1351</v>
      </c>
      <c r="C162" s="84">
        <v>5</v>
      </c>
      <c r="D162" s="122">
        <v>0.009556507798856546</v>
      </c>
      <c r="E162" s="122">
        <v>1.7708520116421442</v>
      </c>
      <c r="F162" s="84" t="s">
        <v>1016</v>
      </c>
      <c r="G162" s="84" t="b">
        <v>0</v>
      </c>
      <c r="H162" s="84" t="b">
        <v>0</v>
      </c>
      <c r="I162" s="84" t="b">
        <v>0</v>
      </c>
      <c r="J162" s="84" t="b">
        <v>0</v>
      </c>
      <c r="K162" s="84" t="b">
        <v>0</v>
      </c>
      <c r="L162" s="84" t="b">
        <v>0</v>
      </c>
    </row>
    <row r="163" spans="1:12" ht="15">
      <c r="A163" s="84" t="s">
        <v>1351</v>
      </c>
      <c r="B163" s="84" t="s">
        <v>331</v>
      </c>
      <c r="C163" s="84">
        <v>5</v>
      </c>
      <c r="D163" s="122">
        <v>0.009556507798856546</v>
      </c>
      <c r="E163" s="122">
        <v>1.2657020333222382</v>
      </c>
      <c r="F163" s="84" t="s">
        <v>1016</v>
      </c>
      <c r="G163" s="84" t="b">
        <v>0</v>
      </c>
      <c r="H163" s="84" t="b">
        <v>0</v>
      </c>
      <c r="I163" s="84" t="b">
        <v>0</v>
      </c>
      <c r="J163" s="84" t="b">
        <v>0</v>
      </c>
      <c r="K163" s="84" t="b">
        <v>0</v>
      </c>
      <c r="L163" s="84" t="b">
        <v>0</v>
      </c>
    </row>
    <row r="164" spans="1:12" ht="15">
      <c r="A164" s="84" t="s">
        <v>252</v>
      </c>
      <c r="B164" s="84" t="s">
        <v>1352</v>
      </c>
      <c r="C164" s="84">
        <v>3</v>
      </c>
      <c r="D164" s="122">
        <v>0.007846749913755417</v>
      </c>
      <c r="E164" s="122">
        <v>1.089610774266557</v>
      </c>
      <c r="F164" s="84" t="s">
        <v>1016</v>
      </c>
      <c r="G164" s="84" t="b">
        <v>0</v>
      </c>
      <c r="H164" s="84" t="b">
        <v>0</v>
      </c>
      <c r="I164" s="84" t="b">
        <v>0</v>
      </c>
      <c r="J164" s="84" t="b">
        <v>0</v>
      </c>
      <c r="K164" s="84" t="b">
        <v>0</v>
      </c>
      <c r="L164" s="84" t="b">
        <v>0</v>
      </c>
    </row>
    <row r="165" spans="1:12" ht="15">
      <c r="A165" s="84" t="s">
        <v>267</v>
      </c>
      <c r="B165" s="84" t="s">
        <v>253</v>
      </c>
      <c r="C165" s="84">
        <v>3</v>
      </c>
      <c r="D165" s="122">
        <v>0.007846749913755417</v>
      </c>
      <c r="E165" s="122">
        <v>1.9927007612585006</v>
      </c>
      <c r="F165" s="84" t="s">
        <v>1016</v>
      </c>
      <c r="G165" s="84" t="b">
        <v>0</v>
      </c>
      <c r="H165" s="84" t="b">
        <v>0</v>
      </c>
      <c r="I165" s="84" t="b">
        <v>0</v>
      </c>
      <c r="J165" s="84" t="b">
        <v>0</v>
      </c>
      <c r="K165" s="84" t="b">
        <v>0</v>
      </c>
      <c r="L165" s="84" t="b">
        <v>0</v>
      </c>
    </row>
    <row r="166" spans="1:12" ht="15">
      <c r="A166" s="84" t="s">
        <v>1364</v>
      </c>
      <c r="B166" s="84" t="s">
        <v>1365</v>
      </c>
      <c r="C166" s="84">
        <v>2</v>
      </c>
      <c r="D166" s="122">
        <v>0.006349206349206349</v>
      </c>
      <c r="E166" s="122">
        <v>2.1687920203141817</v>
      </c>
      <c r="F166" s="84" t="s">
        <v>1016</v>
      </c>
      <c r="G166" s="84" t="b">
        <v>1</v>
      </c>
      <c r="H166" s="84" t="b">
        <v>0</v>
      </c>
      <c r="I166" s="84" t="b">
        <v>0</v>
      </c>
      <c r="J166" s="84" t="b">
        <v>0</v>
      </c>
      <c r="K166" s="84" t="b">
        <v>0</v>
      </c>
      <c r="L166" s="84" t="b">
        <v>0</v>
      </c>
    </row>
    <row r="167" spans="1:12" ht="15">
      <c r="A167" s="84" t="s">
        <v>1365</v>
      </c>
      <c r="B167" s="84" t="s">
        <v>1091</v>
      </c>
      <c r="C167" s="84">
        <v>2</v>
      </c>
      <c r="D167" s="122">
        <v>0.006349206349206349</v>
      </c>
      <c r="E167" s="122">
        <v>2.1687920203141817</v>
      </c>
      <c r="F167" s="84" t="s">
        <v>1016</v>
      </c>
      <c r="G167" s="84" t="b">
        <v>0</v>
      </c>
      <c r="H167" s="84" t="b">
        <v>0</v>
      </c>
      <c r="I167" s="84" t="b">
        <v>0</v>
      </c>
      <c r="J167" s="84" t="b">
        <v>0</v>
      </c>
      <c r="K167" s="84" t="b">
        <v>0</v>
      </c>
      <c r="L167" s="84" t="b">
        <v>0</v>
      </c>
    </row>
    <row r="168" spans="1:12" ht="15">
      <c r="A168" s="84" t="s">
        <v>252</v>
      </c>
      <c r="B168" s="84" t="s">
        <v>1087</v>
      </c>
      <c r="C168" s="84">
        <v>2</v>
      </c>
      <c r="D168" s="122">
        <v>0.006349206349206349</v>
      </c>
      <c r="E168" s="122">
        <v>0.5455427299162813</v>
      </c>
      <c r="F168" s="84" t="s">
        <v>1016</v>
      </c>
      <c r="G168" s="84" t="b">
        <v>0</v>
      </c>
      <c r="H168" s="84" t="b">
        <v>0</v>
      </c>
      <c r="I168" s="84" t="b">
        <v>0</v>
      </c>
      <c r="J168" s="84" t="b">
        <v>0</v>
      </c>
      <c r="K168" s="84" t="b">
        <v>0</v>
      </c>
      <c r="L168" s="84" t="b">
        <v>0</v>
      </c>
    </row>
    <row r="169" spans="1:12" ht="15">
      <c r="A169" s="84" t="s">
        <v>1087</v>
      </c>
      <c r="B169" s="84" t="s">
        <v>252</v>
      </c>
      <c r="C169" s="84">
        <v>2</v>
      </c>
      <c r="D169" s="122">
        <v>0.006349206349206349</v>
      </c>
      <c r="E169" s="122">
        <v>0.6704814665245812</v>
      </c>
      <c r="F169" s="84" t="s">
        <v>1016</v>
      </c>
      <c r="G169" s="84" t="b">
        <v>0</v>
      </c>
      <c r="H169" s="84" t="b">
        <v>0</v>
      </c>
      <c r="I169" s="84" t="b">
        <v>0</v>
      </c>
      <c r="J169" s="84" t="b">
        <v>0</v>
      </c>
      <c r="K169" s="84" t="b">
        <v>0</v>
      </c>
      <c r="L169" s="84" t="b">
        <v>0</v>
      </c>
    </row>
    <row r="170" spans="1:12" ht="15">
      <c r="A170" s="84" t="s">
        <v>252</v>
      </c>
      <c r="B170" s="84" t="s">
        <v>1366</v>
      </c>
      <c r="C170" s="84">
        <v>2</v>
      </c>
      <c r="D170" s="122">
        <v>0.006349206349206349</v>
      </c>
      <c r="E170" s="122">
        <v>1.089610774266557</v>
      </c>
      <c r="F170" s="84" t="s">
        <v>1016</v>
      </c>
      <c r="G170" s="84" t="b">
        <v>0</v>
      </c>
      <c r="H170" s="84" t="b">
        <v>0</v>
      </c>
      <c r="I170" s="84" t="b">
        <v>0</v>
      </c>
      <c r="J170" s="84" t="b">
        <v>0</v>
      </c>
      <c r="K170" s="84" t="b">
        <v>0</v>
      </c>
      <c r="L170" s="84" t="b">
        <v>0</v>
      </c>
    </row>
    <row r="171" spans="1:12" ht="15">
      <c r="A171" s="84" t="s">
        <v>1366</v>
      </c>
      <c r="B171" s="84" t="s">
        <v>1333</v>
      </c>
      <c r="C171" s="84">
        <v>2</v>
      </c>
      <c r="D171" s="122">
        <v>0.006349206349206349</v>
      </c>
      <c r="E171" s="122">
        <v>2.1687920203141817</v>
      </c>
      <c r="F171" s="84" t="s">
        <v>1016</v>
      </c>
      <c r="G171" s="84" t="b">
        <v>0</v>
      </c>
      <c r="H171" s="84" t="b">
        <v>0</v>
      </c>
      <c r="I171" s="84" t="b">
        <v>0</v>
      </c>
      <c r="J171" s="84" t="b">
        <v>0</v>
      </c>
      <c r="K171" s="84" t="b">
        <v>0</v>
      </c>
      <c r="L171" s="84" t="b">
        <v>0</v>
      </c>
    </row>
    <row r="172" spans="1:12" ht="15">
      <c r="A172" s="84" t="s">
        <v>1333</v>
      </c>
      <c r="B172" s="84" t="s">
        <v>1088</v>
      </c>
      <c r="C172" s="84">
        <v>2</v>
      </c>
      <c r="D172" s="122">
        <v>0.006349206349206349</v>
      </c>
      <c r="E172" s="122">
        <v>1.9927007612585006</v>
      </c>
      <c r="F172" s="84" t="s">
        <v>1016</v>
      </c>
      <c r="G172" s="84" t="b">
        <v>0</v>
      </c>
      <c r="H172" s="84" t="b">
        <v>0</v>
      </c>
      <c r="I172" s="84" t="b">
        <v>0</v>
      </c>
      <c r="J172" s="84" t="b">
        <v>0</v>
      </c>
      <c r="K172" s="84" t="b">
        <v>0</v>
      </c>
      <c r="L172" s="84" t="b">
        <v>0</v>
      </c>
    </row>
    <row r="173" spans="1:12" ht="15">
      <c r="A173" s="84" t="s">
        <v>1087</v>
      </c>
      <c r="B173" s="84" t="s">
        <v>268</v>
      </c>
      <c r="C173" s="84">
        <v>2</v>
      </c>
      <c r="D173" s="122">
        <v>0.006349206349206349</v>
      </c>
      <c r="E173" s="122">
        <v>1.624723975963906</v>
      </c>
      <c r="F173" s="84" t="s">
        <v>1016</v>
      </c>
      <c r="G173" s="84" t="b">
        <v>0</v>
      </c>
      <c r="H173" s="84" t="b">
        <v>0</v>
      </c>
      <c r="I173" s="84" t="b">
        <v>0</v>
      </c>
      <c r="J173" s="84" t="b">
        <v>0</v>
      </c>
      <c r="K173" s="84" t="b">
        <v>0</v>
      </c>
      <c r="L173" s="84" t="b">
        <v>0</v>
      </c>
    </row>
    <row r="174" spans="1:12" ht="15">
      <c r="A174" s="84" t="s">
        <v>1352</v>
      </c>
      <c r="B174" s="84" t="s">
        <v>254</v>
      </c>
      <c r="C174" s="84">
        <v>2</v>
      </c>
      <c r="D174" s="122">
        <v>0.006349206349206349</v>
      </c>
      <c r="E174" s="122">
        <v>1.8166095022028192</v>
      </c>
      <c r="F174" s="84" t="s">
        <v>1016</v>
      </c>
      <c r="G174" s="84" t="b">
        <v>0</v>
      </c>
      <c r="H174" s="84" t="b">
        <v>0</v>
      </c>
      <c r="I174" s="84" t="b">
        <v>0</v>
      </c>
      <c r="J174" s="84" t="b">
        <v>0</v>
      </c>
      <c r="K174" s="84" t="b">
        <v>0</v>
      </c>
      <c r="L174" s="84" t="b">
        <v>0</v>
      </c>
    </row>
    <row r="175" spans="1:12" ht="15">
      <c r="A175" s="84" t="s">
        <v>254</v>
      </c>
      <c r="B175" s="84" t="s">
        <v>266</v>
      </c>
      <c r="C175" s="84">
        <v>2</v>
      </c>
      <c r="D175" s="122">
        <v>0.006349206349206349</v>
      </c>
      <c r="E175" s="122">
        <v>1.9927007612585006</v>
      </c>
      <c r="F175" s="84" t="s">
        <v>1016</v>
      </c>
      <c r="G175" s="84" t="b">
        <v>0</v>
      </c>
      <c r="H175" s="84" t="b">
        <v>0</v>
      </c>
      <c r="I175" s="84" t="b">
        <v>0</v>
      </c>
      <c r="J175" s="84" t="b">
        <v>0</v>
      </c>
      <c r="K175" s="84" t="b">
        <v>0</v>
      </c>
      <c r="L175" s="84" t="b">
        <v>0</v>
      </c>
    </row>
    <row r="176" spans="1:12" ht="15">
      <c r="A176" s="84" t="s">
        <v>266</v>
      </c>
      <c r="B176" s="84" t="s">
        <v>252</v>
      </c>
      <c r="C176" s="84">
        <v>2</v>
      </c>
      <c r="D176" s="122">
        <v>0.006349206349206349</v>
      </c>
      <c r="E176" s="122">
        <v>1.214549510874857</v>
      </c>
      <c r="F176" s="84" t="s">
        <v>1016</v>
      </c>
      <c r="G176" s="84" t="b">
        <v>0</v>
      </c>
      <c r="H176" s="84" t="b">
        <v>0</v>
      </c>
      <c r="I176" s="84" t="b">
        <v>0</v>
      </c>
      <c r="J176" s="84" t="b">
        <v>0</v>
      </c>
      <c r="K176" s="84" t="b">
        <v>0</v>
      </c>
      <c r="L176" s="84" t="b">
        <v>0</v>
      </c>
    </row>
    <row r="177" spans="1:12" ht="15">
      <c r="A177" s="84" t="s">
        <v>252</v>
      </c>
      <c r="B177" s="84" t="s">
        <v>267</v>
      </c>
      <c r="C177" s="84">
        <v>2</v>
      </c>
      <c r="D177" s="122">
        <v>0.006349206349206349</v>
      </c>
      <c r="E177" s="122">
        <v>0.9135195152108757</v>
      </c>
      <c r="F177" s="84" t="s">
        <v>1016</v>
      </c>
      <c r="G177" s="84" t="b">
        <v>0</v>
      </c>
      <c r="H177" s="84" t="b">
        <v>0</v>
      </c>
      <c r="I177" s="84" t="b">
        <v>0</v>
      </c>
      <c r="J177" s="84" t="b">
        <v>0</v>
      </c>
      <c r="K177" s="84" t="b">
        <v>0</v>
      </c>
      <c r="L177" s="84" t="b">
        <v>0</v>
      </c>
    </row>
    <row r="178" spans="1:12" ht="15">
      <c r="A178" s="84" t="s">
        <v>253</v>
      </c>
      <c r="B178" s="84" t="s">
        <v>237</v>
      </c>
      <c r="C178" s="84">
        <v>2</v>
      </c>
      <c r="D178" s="122">
        <v>0.006349206349206349</v>
      </c>
      <c r="E178" s="122">
        <v>1.8166095022028192</v>
      </c>
      <c r="F178" s="84" t="s">
        <v>1016</v>
      </c>
      <c r="G178" s="84" t="b">
        <v>0</v>
      </c>
      <c r="H178" s="84" t="b">
        <v>0</v>
      </c>
      <c r="I178" s="84" t="b">
        <v>0</v>
      </c>
      <c r="J178" s="84" t="b">
        <v>0</v>
      </c>
      <c r="K178" s="84" t="b">
        <v>0</v>
      </c>
      <c r="L178" s="84" t="b">
        <v>0</v>
      </c>
    </row>
    <row r="179" spans="1:12" ht="15">
      <c r="A179" s="84" t="s">
        <v>1129</v>
      </c>
      <c r="B179" s="84" t="s">
        <v>1370</v>
      </c>
      <c r="C179" s="84">
        <v>2</v>
      </c>
      <c r="D179" s="122">
        <v>0.006349206349206349</v>
      </c>
      <c r="E179" s="122">
        <v>1.323693980299925</v>
      </c>
      <c r="F179" s="84" t="s">
        <v>1016</v>
      </c>
      <c r="G179" s="84" t="b">
        <v>0</v>
      </c>
      <c r="H179" s="84" t="b">
        <v>0</v>
      </c>
      <c r="I179" s="84" t="b">
        <v>0</v>
      </c>
      <c r="J179" s="84" t="b">
        <v>0</v>
      </c>
      <c r="K179" s="84" t="b">
        <v>0</v>
      </c>
      <c r="L179" s="84" t="b">
        <v>0</v>
      </c>
    </row>
    <row r="180" spans="1:12" ht="15">
      <c r="A180" s="84" t="s">
        <v>1370</v>
      </c>
      <c r="B180" s="84" t="s">
        <v>1117</v>
      </c>
      <c r="C180" s="84">
        <v>2</v>
      </c>
      <c r="D180" s="122">
        <v>0.006349206349206349</v>
      </c>
      <c r="E180" s="122">
        <v>1.214549510874857</v>
      </c>
      <c r="F180" s="84" t="s">
        <v>1016</v>
      </c>
      <c r="G180" s="84" t="b">
        <v>0</v>
      </c>
      <c r="H180" s="84" t="b">
        <v>0</v>
      </c>
      <c r="I180" s="84" t="b">
        <v>0</v>
      </c>
      <c r="J180" s="84" t="b">
        <v>0</v>
      </c>
      <c r="K180" s="84" t="b">
        <v>0</v>
      </c>
      <c r="L180" s="84" t="b">
        <v>0</v>
      </c>
    </row>
    <row r="181" spans="1:12" ht="15">
      <c r="A181" s="84" t="s">
        <v>1129</v>
      </c>
      <c r="B181" s="84" t="s">
        <v>1372</v>
      </c>
      <c r="C181" s="84">
        <v>2</v>
      </c>
      <c r="D181" s="122">
        <v>0.006349206349206349</v>
      </c>
      <c r="E181" s="122">
        <v>1.323693980299925</v>
      </c>
      <c r="F181" s="84" t="s">
        <v>1016</v>
      </c>
      <c r="G181" s="84" t="b">
        <v>0</v>
      </c>
      <c r="H181" s="84" t="b">
        <v>0</v>
      </c>
      <c r="I181" s="84" t="b">
        <v>0</v>
      </c>
      <c r="J181" s="84" t="b">
        <v>0</v>
      </c>
      <c r="K181" s="84" t="b">
        <v>0</v>
      </c>
      <c r="L181" s="84" t="b">
        <v>0</v>
      </c>
    </row>
    <row r="182" spans="1:12" ht="15">
      <c r="A182" s="84" t="s">
        <v>252</v>
      </c>
      <c r="B182" s="84" t="s">
        <v>1117</v>
      </c>
      <c r="C182" s="84">
        <v>5</v>
      </c>
      <c r="D182" s="122">
        <v>0.006598437170635401</v>
      </c>
      <c r="E182" s="122">
        <v>1.0334237554869496</v>
      </c>
      <c r="F182" s="84" t="s">
        <v>1019</v>
      </c>
      <c r="G182" s="84" t="b">
        <v>0</v>
      </c>
      <c r="H182" s="84" t="b">
        <v>0</v>
      </c>
      <c r="I182" s="84" t="b">
        <v>0</v>
      </c>
      <c r="J182" s="84" t="b">
        <v>0</v>
      </c>
      <c r="K182" s="84" t="b">
        <v>0</v>
      </c>
      <c r="L182" s="84" t="b">
        <v>0</v>
      </c>
    </row>
    <row r="183" spans="1:12" ht="15">
      <c r="A183" s="84" t="s">
        <v>1135</v>
      </c>
      <c r="B183" s="84" t="s">
        <v>1136</v>
      </c>
      <c r="C183" s="84">
        <v>4</v>
      </c>
      <c r="D183" s="122">
        <v>0.01173941727037875</v>
      </c>
      <c r="E183" s="122">
        <v>1.130333768495006</v>
      </c>
      <c r="F183" s="84" t="s">
        <v>1019</v>
      </c>
      <c r="G183" s="84" t="b">
        <v>0</v>
      </c>
      <c r="H183" s="84" t="b">
        <v>1</v>
      </c>
      <c r="I183" s="84" t="b">
        <v>0</v>
      </c>
      <c r="J183" s="84" t="b">
        <v>0</v>
      </c>
      <c r="K183" s="84" t="b">
        <v>0</v>
      </c>
      <c r="L183" s="84" t="b">
        <v>0</v>
      </c>
    </row>
    <row r="184" spans="1:12" ht="15">
      <c r="A184" s="84" t="s">
        <v>1136</v>
      </c>
      <c r="B184" s="84" t="s">
        <v>1137</v>
      </c>
      <c r="C184" s="84">
        <v>4</v>
      </c>
      <c r="D184" s="122">
        <v>0.01173941727037875</v>
      </c>
      <c r="E184" s="122">
        <v>1.130333768495006</v>
      </c>
      <c r="F184" s="84" t="s">
        <v>1019</v>
      </c>
      <c r="G184" s="84" t="b">
        <v>0</v>
      </c>
      <c r="H184" s="84" t="b">
        <v>0</v>
      </c>
      <c r="I184" s="84" t="b">
        <v>0</v>
      </c>
      <c r="J184" s="84" t="b">
        <v>1</v>
      </c>
      <c r="K184" s="84" t="b">
        <v>0</v>
      </c>
      <c r="L184" s="84" t="b">
        <v>0</v>
      </c>
    </row>
    <row r="185" spans="1:12" ht="15">
      <c r="A185" s="84" t="s">
        <v>1137</v>
      </c>
      <c r="B185" s="84" t="s">
        <v>1138</v>
      </c>
      <c r="C185" s="84">
        <v>4</v>
      </c>
      <c r="D185" s="122">
        <v>0.01173941727037875</v>
      </c>
      <c r="E185" s="122">
        <v>1.130333768495006</v>
      </c>
      <c r="F185" s="84" t="s">
        <v>1019</v>
      </c>
      <c r="G185" s="84" t="b">
        <v>1</v>
      </c>
      <c r="H185" s="84" t="b">
        <v>0</v>
      </c>
      <c r="I185" s="84" t="b">
        <v>0</v>
      </c>
      <c r="J185" s="84" t="b">
        <v>1</v>
      </c>
      <c r="K185" s="84" t="b">
        <v>0</v>
      </c>
      <c r="L185" s="84" t="b">
        <v>0</v>
      </c>
    </row>
    <row r="186" spans="1:12" ht="15">
      <c r="A186" s="84" t="s">
        <v>1138</v>
      </c>
      <c r="B186" s="84" t="s">
        <v>1139</v>
      </c>
      <c r="C186" s="84">
        <v>4</v>
      </c>
      <c r="D186" s="122">
        <v>0.01173941727037875</v>
      </c>
      <c r="E186" s="122">
        <v>1.130333768495006</v>
      </c>
      <c r="F186" s="84" t="s">
        <v>1019</v>
      </c>
      <c r="G186" s="84" t="b">
        <v>1</v>
      </c>
      <c r="H186" s="84" t="b">
        <v>0</v>
      </c>
      <c r="I186" s="84" t="b">
        <v>0</v>
      </c>
      <c r="J186" s="84" t="b">
        <v>0</v>
      </c>
      <c r="K186" s="84" t="b">
        <v>0</v>
      </c>
      <c r="L186" s="84" t="b">
        <v>0</v>
      </c>
    </row>
    <row r="187" spans="1:12" ht="15">
      <c r="A187" s="84" t="s">
        <v>1139</v>
      </c>
      <c r="B187" s="84" t="s">
        <v>252</v>
      </c>
      <c r="C187" s="84">
        <v>4</v>
      </c>
      <c r="D187" s="122">
        <v>0.01173941727037875</v>
      </c>
      <c r="E187" s="122">
        <v>1.0334237554869496</v>
      </c>
      <c r="F187" s="84" t="s">
        <v>1019</v>
      </c>
      <c r="G187" s="84" t="b">
        <v>0</v>
      </c>
      <c r="H187" s="84" t="b">
        <v>0</v>
      </c>
      <c r="I187" s="84" t="b">
        <v>0</v>
      </c>
      <c r="J187" s="84" t="b">
        <v>0</v>
      </c>
      <c r="K187" s="84" t="b">
        <v>0</v>
      </c>
      <c r="L187" s="84" t="b">
        <v>0</v>
      </c>
    </row>
    <row r="188" spans="1:12" ht="15">
      <c r="A188" s="84" t="s">
        <v>1117</v>
      </c>
      <c r="B188" s="84" t="s">
        <v>1140</v>
      </c>
      <c r="C188" s="84">
        <v>4</v>
      </c>
      <c r="D188" s="122">
        <v>0.01173941727037875</v>
      </c>
      <c r="E188" s="122">
        <v>1.0334237554869496</v>
      </c>
      <c r="F188" s="84" t="s">
        <v>1019</v>
      </c>
      <c r="G188" s="84" t="b">
        <v>0</v>
      </c>
      <c r="H188" s="84" t="b">
        <v>0</v>
      </c>
      <c r="I188" s="84" t="b">
        <v>0</v>
      </c>
      <c r="J188" s="84" t="b">
        <v>0</v>
      </c>
      <c r="K188" s="84" t="b">
        <v>0</v>
      </c>
      <c r="L188" s="84" t="b">
        <v>0</v>
      </c>
    </row>
    <row r="189" spans="1:12" ht="15">
      <c r="A189" s="84" t="s">
        <v>242</v>
      </c>
      <c r="B189" s="84" t="s">
        <v>1135</v>
      </c>
      <c r="C189" s="84">
        <v>3</v>
      </c>
      <c r="D189" s="122">
        <v>0.01505149978319906</v>
      </c>
      <c r="E189" s="122">
        <v>1.130333768495006</v>
      </c>
      <c r="F189" s="84" t="s">
        <v>1019</v>
      </c>
      <c r="G189" s="84" t="b">
        <v>0</v>
      </c>
      <c r="H189" s="84" t="b">
        <v>0</v>
      </c>
      <c r="I189" s="84" t="b">
        <v>0</v>
      </c>
      <c r="J189" s="84" t="b">
        <v>0</v>
      </c>
      <c r="K189" s="84" t="b">
        <v>1</v>
      </c>
      <c r="L189" s="84" t="b">
        <v>0</v>
      </c>
    </row>
    <row r="190" spans="1:12" ht="15">
      <c r="A190" s="84" t="s">
        <v>1141</v>
      </c>
      <c r="B190" s="84" t="s">
        <v>1353</v>
      </c>
      <c r="C190" s="84">
        <v>2</v>
      </c>
      <c r="D190" s="122">
        <v>0.015904041823988746</v>
      </c>
      <c r="E190" s="122">
        <v>1.4313637641589874</v>
      </c>
      <c r="F190" s="84" t="s">
        <v>1019</v>
      </c>
      <c r="G190" s="84" t="b">
        <v>1</v>
      </c>
      <c r="H190" s="84" t="b">
        <v>0</v>
      </c>
      <c r="I190" s="84" t="b">
        <v>0</v>
      </c>
      <c r="J190" s="84" t="b">
        <v>0</v>
      </c>
      <c r="K190" s="84" t="b">
        <v>0</v>
      </c>
      <c r="L190" s="84" t="b">
        <v>0</v>
      </c>
    </row>
    <row r="191" spans="1:12" ht="15">
      <c r="A191" s="84" t="s">
        <v>1353</v>
      </c>
      <c r="B191" s="84" t="s">
        <v>1354</v>
      </c>
      <c r="C191" s="84">
        <v>2</v>
      </c>
      <c r="D191" s="122">
        <v>0.015904041823988746</v>
      </c>
      <c r="E191" s="122">
        <v>1.4313637641589874</v>
      </c>
      <c r="F191" s="84" t="s">
        <v>1019</v>
      </c>
      <c r="G191" s="84" t="b">
        <v>0</v>
      </c>
      <c r="H191" s="84" t="b">
        <v>0</v>
      </c>
      <c r="I191" s="84" t="b">
        <v>0</v>
      </c>
      <c r="J191" s="84" t="b">
        <v>0</v>
      </c>
      <c r="K191" s="84" t="b">
        <v>0</v>
      </c>
      <c r="L191" s="84" t="b">
        <v>0</v>
      </c>
    </row>
    <row r="192" spans="1:12" ht="15">
      <c r="A192" s="84" t="s">
        <v>1354</v>
      </c>
      <c r="B192" s="84" t="s">
        <v>1355</v>
      </c>
      <c r="C192" s="84">
        <v>2</v>
      </c>
      <c r="D192" s="122">
        <v>0.015904041823988746</v>
      </c>
      <c r="E192" s="122">
        <v>1.4313637641589874</v>
      </c>
      <c r="F192" s="84" t="s">
        <v>1019</v>
      </c>
      <c r="G192" s="84" t="b">
        <v>0</v>
      </c>
      <c r="H192" s="84" t="b">
        <v>0</v>
      </c>
      <c r="I192" s="84" t="b">
        <v>0</v>
      </c>
      <c r="J192" s="84" t="b">
        <v>0</v>
      </c>
      <c r="K192" s="84" t="b">
        <v>0</v>
      </c>
      <c r="L192" s="84" t="b">
        <v>0</v>
      </c>
    </row>
    <row r="193" spans="1:12" ht="15">
      <c r="A193" s="84" t="s">
        <v>1355</v>
      </c>
      <c r="B193" s="84" t="s">
        <v>1356</v>
      </c>
      <c r="C193" s="84">
        <v>2</v>
      </c>
      <c r="D193" s="122">
        <v>0.015904041823988746</v>
      </c>
      <c r="E193" s="122">
        <v>1.4313637641589874</v>
      </c>
      <c r="F193" s="84" t="s">
        <v>1019</v>
      </c>
      <c r="G193" s="84" t="b">
        <v>0</v>
      </c>
      <c r="H193" s="84" t="b">
        <v>0</v>
      </c>
      <c r="I193" s="84" t="b">
        <v>0</v>
      </c>
      <c r="J193" s="84" t="b">
        <v>0</v>
      </c>
      <c r="K193" s="84" t="b">
        <v>0</v>
      </c>
      <c r="L193" s="84" t="b">
        <v>0</v>
      </c>
    </row>
    <row r="194" spans="1:12" ht="15">
      <c r="A194" s="84" t="s">
        <v>1356</v>
      </c>
      <c r="B194" s="84" t="s">
        <v>1357</v>
      </c>
      <c r="C194" s="84">
        <v>2</v>
      </c>
      <c r="D194" s="122">
        <v>0.015904041823988746</v>
      </c>
      <c r="E194" s="122">
        <v>1.4313637641589874</v>
      </c>
      <c r="F194" s="84" t="s">
        <v>1019</v>
      </c>
      <c r="G194" s="84" t="b">
        <v>0</v>
      </c>
      <c r="H194" s="84" t="b">
        <v>0</v>
      </c>
      <c r="I194" s="84" t="b">
        <v>0</v>
      </c>
      <c r="J194" s="84" t="b">
        <v>0</v>
      </c>
      <c r="K194" s="84" t="b">
        <v>0</v>
      </c>
      <c r="L194" s="84" t="b">
        <v>0</v>
      </c>
    </row>
    <row r="195" spans="1:12" ht="15">
      <c r="A195" s="84" t="s">
        <v>1357</v>
      </c>
      <c r="B195" s="84" t="s">
        <v>1358</v>
      </c>
      <c r="C195" s="84">
        <v>2</v>
      </c>
      <c r="D195" s="122">
        <v>0.015904041823988746</v>
      </c>
      <c r="E195" s="122">
        <v>1.4313637641589874</v>
      </c>
      <c r="F195" s="84" t="s">
        <v>1019</v>
      </c>
      <c r="G195" s="84" t="b">
        <v>0</v>
      </c>
      <c r="H195" s="84" t="b">
        <v>0</v>
      </c>
      <c r="I195" s="84" t="b">
        <v>0</v>
      </c>
      <c r="J195" s="84" t="b">
        <v>0</v>
      </c>
      <c r="K195" s="84" t="b">
        <v>0</v>
      </c>
      <c r="L195" s="84" t="b">
        <v>0</v>
      </c>
    </row>
    <row r="196" spans="1:12" ht="15">
      <c r="A196" s="84" t="s">
        <v>1358</v>
      </c>
      <c r="B196" s="84" t="s">
        <v>1359</v>
      </c>
      <c r="C196" s="84">
        <v>2</v>
      </c>
      <c r="D196" s="122">
        <v>0.015904041823988746</v>
      </c>
      <c r="E196" s="122">
        <v>1.4313637641589874</v>
      </c>
      <c r="F196" s="84" t="s">
        <v>1019</v>
      </c>
      <c r="G196" s="84" t="b">
        <v>0</v>
      </c>
      <c r="H196" s="84" t="b">
        <v>0</v>
      </c>
      <c r="I196" s="84" t="b">
        <v>0</v>
      </c>
      <c r="J196" s="84" t="b">
        <v>0</v>
      </c>
      <c r="K196" s="84" t="b">
        <v>0</v>
      </c>
      <c r="L196" s="84" t="b">
        <v>0</v>
      </c>
    </row>
    <row r="197" spans="1:12" ht="15">
      <c r="A197" s="84" t="s">
        <v>1359</v>
      </c>
      <c r="B197" s="84" t="s">
        <v>1360</v>
      </c>
      <c r="C197" s="84">
        <v>2</v>
      </c>
      <c r="D197" s="122">
        <v>0.015904041823988746</v>
      </c>
      <c r="E197" s="122">
        <v>1.4313637641589874</v>
      </c>
      <c r="F197" s="84" t="s">
        <v>1019</v>
      </c>
      <c r="G197" s="84" t="b">
        <v>0</v>
      </c>
      <c r="H197" s="84" t="b">
        <v>0</v>
      </c>
      <c r="I197" s="84" t="b">
        <v>0</v>
      </c>
      <c r="J197" s="84" t="b">
        <v>0</v>
      </c>
      <c r="K197" s="84" t="b">
        <v>0</v>
      </c>
      <c r="L197" s="84" t="b">
        <v>0</v>
      </c>
    </row>
    <row r="198" spans="1:12" ht="15">
      <c r="A198" s="84" t="s">
        <v>1360</v>
      </c>
      <c r="B198" s="84" t="s">
        <v>1361</v>
      </c>
      <c r="C198" s="84">
        <v>2</v>
      </c>
      <c r="D198" s="122">
        <v>0.015904041823988746</v>
      </c>
      <c r="E198" s="122">
        <v>1.4313637641589874</v>
      </c>
      <c r="F198" s="84" t="s">
        <v>1019</v>
      </c>
      <c r="G198" s="84" t="b">
        <v>0</v>
      </c>
      <c r="H198" s="84" t="b">
        <v>0</v>
      </c>
      <c r="I198" s="84" t="b">
        <v>0</v>
      </c>
      <c r="J198" s="84" t="b">
        <v>0</v>
      </c>
      <c r="K198" s="84" t="b">
        <v>0</v>
      </c>
      <c r="L198" s="84" t="b">
        <v>0</v>
      </c>
    </row>
    <row r="199" spans="1:12" ht="15">
      <c r="A199" s="84" t="s">
        <v>1144</v>
      </c>
      <c r="B199" s="84" t="s">
        <v>1145</v>
      </c>
      <c r="C199" s="84">
        <v>3</v>
      </c>
      <c r="D199" s="122">
        <v>0</v>
      </c>
      <c r="E199" s="122">
        <v>0.9378520932511555</v>
      </c>
      <c r="F199" s="84" t="s">
        <v>1021</v>
      </c>
      <c r="G199" s="84" t="b">
        <v>0</v>
      </c>
      <c r="H199" s="84" t="b">
        <v>0</v>
      </c>
      <c r="I199" s="84" t="b">
        <v>0</v>
      </c>
      <c r="J199" s="84" t="b">
        <v>0</v>
      </c>
      <c r="K199" s="84" t="b">
        <v>0</v>
      </c>
      <c r="L199" s="84" t="b">
        <v>0</v>
      </c>
    </row>
    <row r="200" spans="1:12" ht="15">
      <c r="A200" s="84" t="s">
        <v>1145</v>
      </c>
      <c r="B200" s="84" t="s">
        <v>1088</v>
      </c>
      <c r="C200" s="84">
        <v>3</v>
      </c>
      <c r="D200" s="122">
        <v>0</v>
      </c>
      <c r="E200" s="122">
        <v>0.6368220975871743</v>
      </c>
      <c r="F200" s="84" t="s">
        <v>1021</v>
      </c>
      <c r="G200" s="84" t="b">
        <v>0</v>
      </c>
      <c r="H200" s="84" t="b">
        <v>0</v>
      </c>
      <c r="I200" s="84" t="b">
        <v>0</v>
      </c>
      <c r="J200" s="84" t="b">
        <v>0</v>
      </c>
      <c r="K200" s="84" t="b">
        <v>0</v>
      </c>
      <c r="L200" s="84" t="b">
        <v>0</v>
      </c>
    </row>
    <row r="201" spans="1:12" ht="15">
      <c r="A201" s="84" t="s">
        <v>1088</v>
      </c>
      <c r="B201" s="84" t="s">
        <v>1087</v>
      </c>
      <c r="C201" s="84">
        <v>3</v>
      </c>
      <c r="D201" s="122">
        <v>0</v>
      </c>
      <c r="E201" s="122">
        <v>0.6368220975871743</v>
      </c>
      <c r="F201" s="84" t="s">
        <v>1021</v>
      </c>
      <c r="G201" s="84" t="b">
        <v>0</v>
      </c>
      <c r="H201" s="84" t="b">
        <v>0</v>
      </c>
      <c r="I201" s="84" t="b">
        <v>0</v>
      </c>
      <c r="J201" s="84" t="b">
        <v>0</v>
      </c>
      <c r="K201" s="84" t="b">
        <v>0</v>
      </c>
      <c r="L201" s="84" t="b">
        <v>0</v>
      </c>
    </row>
    <row r="202" spans="1:12" ht="15">
      <c r="A202" s="84" t="s">
        <v>1087</v>
      </c>
      <c r="B202" s="84" t="s">
        <v>1146</v>
      </c>
      <c r="C202" s="84">
        <v>3</v>
      </c>
      <c r="D202" s="122">
        <v>0</v>
      </c>
      <c r="E202" s="122">
        <v>0.6368220975871743</v>
      </c>
      <c r="F202" s="84" t="s">
        <v>1021</v>
      </c>
      <c r="G202" s="84" t="b">
        <v>0</v>
      </c>
      <c r="H202" s="84" t="b">
        <v>0</v>
      </c>
      <c r="I202" s="84" t="b">
        <v>0</v>
      </c>
      <c r="J202" s="84" t="b">
        <v>0</v>
      </c>
      <c r="K202" s="84" t="b">
        <v>0</v>
      </c>
      <c r="L202" s="84" t="b">
        <v>0</v>
      </c>
    </row>
    <row r="203" spans="1:12" ht="15">
      <c r="A203" s="84" t="s">
        <v>1146</v>
      </c>
      <c r="B203" s="84" t="s">
        <v>1147</v>
      </c>
      <c r="C203" s="84">
        <v>3</v>
      </c>
      <c r="D203" s="122">
        <v>0</v>
      </c>
      <c r="E203" s="122">
        <v>0.9378520932511555</v>
      </c>
      <c r="F203" s="84" t="s">
        <v>1021</v>
      </c>
      <c r="G203" s="84" t="b">
        <v>0</v>
      </c>
      <c r="H203" s="84" t="b">
        <v>0</v>
      </c>
      <c r="I203" s="84" t="b">
        <v>0</v>
      </c>
      <c r="J203" s="84" t="b">
        <v>0</v>
      </c>
      <c r="K203" s="84" t="b">
        <v>0</v>
      </c>
      <c r="L203" s="84" t="b">
        <v>0</v>
      </c>
    </row>
    <row r="204" spans="1:12" ht="15">
      <c r="A204" s="84" t="s">
        <v>1147</v>
      </c>
      <c r="B204" s="84" t="s">
        <v>252</v>
      </c>
      <c r="C204" s="84">
        <v>3</v>
      </c>
      <c r="D204" s="122">
        <v>0</v>
      </c>
      <c r="E204" s="122">
        <v>0.9378520932511555</v>
      </c>
      <c r="F204" s="84" t="s">
        <v>1021</v>
      </c>
      <c r="G204" s="84" t="b">
        <v>0</v>
      </c>
      <c r="H204" s="84" t="b">
        <v>0</v>
      </c>
      <c r="I204" s="84" t="b">
        <v>0</v>
      </c>
      <c r="J204" s="84" t="b">
        <v>0</v>
      </c>
      <c r="K204" s="84" t="b">
        <v>0</v>
      </c>
      <c r="L204" s="84" t="b">
        <v>0</v>
      </c>
    </row>
    <row r="205" spans="1:12" ht="15">
      <c r="A205" s="84" t="s">
        <v>252</v>
      </c>
      <c r="B205" s="84" t="s">
        <v>1087</v>
      </c>
      <c r="C205" s="84">
        <v>3</v>
      </c>
      <c r="D205" s="122">
        <v>0</v>
      </c>
      <c r="E205" s="122">
        <v>0.6368220975871743</v>
      </c>
      <c r="F205" s="84" t="s">
        <v>1021</v>
      </c>
      <c r="G205" s="84" t="b">
        <v>0</v>
      </c>
      <c r="H205" s="84" t="b">
        <v>0</v>
      </c>
      <c r="I205" s="84" t="b">
        <v>0</v>
      </c>
      <c r="J205" s="84" t="b">
        <v>0</v>
      </c>
      <c r="K205" s="84" t="b">
        <v>0</v>
      </c>
      <c r="L205" s="84" t="b">
        <v>0</v>
      </c>
    </row>
    <row r="206" spans="1:12" ht="15">
      <c r="A206" s="84" t="s">
        <v>1087</v>
      </c>
      <c r="B206" s="84" t="s">
        <v>1088</v>
      </c>
      <c r="C206" s="84">
        <v>3</v>
      </c>
      <c r="D206" s="122">
        <v>0</v>
      </c>
      <c r="E206" s="122">
        <v>0.3357921019231931</v>
      </c>
      <c r="F206" s="84" t="s">
        <v>1021</v>
      </c>
      <c r="G206" s="84" t="b">
        <v>0</v>
      </c>
      <c r="H206" s="84" t="b">
        <v>0</v>
      </c>
      <c r="I206" s="84" t="b">
        <v>0</v>
      </c>
      <c r="J206" s="84" t="b">
        <v>0</v>
      </c>
      <c r="K206" s="84" t="b">
        <v>0</v>
      </c>
      <c r="L206" s="84" t="b">
        <v>0</v>
      </c>
    </row>
    <row r="207" spans="1:12" ht="15">
      <c r="A207" s="84" t="s">
        <v>223</v>
      </c>
      <c r="B207" s="84" t="s">
        <v>1144</v>
      </c>
      <c r="C207" s="84">
        <v>2</v>
      </c>
      <c r="D207" s="122">
        <v>0.012144224762460775</v>
      </c>
      <c r="E207" s="122">
        <v>1.1139433523068367</v>
      </c>
      <c r="F207" s="84" t="s">
        <v>1021</v>
      </c>
      <c r="G207" s="84" t="b">
        <v>0</v>
      </c>
      <c r="H207" s="84" t="b">
        <v>0</v>
      </c>
      <c r="I207" s="84" t="b">
        <v>0</v>
      </c>
      <c r="J207" s="84" t="b">
        <v>0</v>
      </c>
      <c r="K207" s="84" t="b">
        <v>0</v>
      </c>
      <c r="L20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1014</v>
      </c>
      <c r="BB2" s="13" t="s">
        <v>1034</v>
      </c>
      <c r="BC2" s="13" t="s">
        <v>1035</v>
      </c>
      <c r="BD2" s="117" t="s">
        <v>1388</v>
      </c>
      <c r="BE2" s="117" t="s">
        <v>1389</v>
      </c>
      <c r="BF2" s="117" t="s">
        <v>1390</v>
      </c>
      <c r="BG2" s="117" t="s">
        <v>1391</v>
      </c>
      <c r="BH2" s="117" t="s">
        <v>1392</v>
      </c>
      <c r="BI2" s="117" t="s">
        <v>1393</v>
      </c>
      <c r="BJ2" s="117" t="s">
        <v>1394</v>
      </c>
      <c r="BK2" s="117" t="s">
        <v>1395</v>
      </c>
      <c r="BL2" s="117" t="s">
        <v>1396</v>
      </c>
    </row>
    <row r="3" spans="1:64" ht="15" customHeight="1">
      <c r="A3" s="64" t="s">
        <v>212</v>
      </c>
      <c r="B3" s="64" t="s">
        <v>244</v>
      </c>
      <c r="C3" s="65"/>
      <c r="D3" s="66"/>
      <c r="E3" s="67"/>
      <c r="F3" s="68"/>
      <c r="G3" s="65"/>
      <c r="H3" s="69"/>
      <c r="I3" s="70"/>
      <c r="J3" s="70"/>
      <c r="K3" s="34" t="s">
        <v>65</v>
      </c>
      <c r="L3" s="71">
        <v>3</v>
      </c>
      <c r="M3" s="71"/>
      <c r="N3" s="72"/>
      <c r="O3" s="78" t="s">
        <v>271</v>
      </c>
      <c r="P3" s="80">
        <v>43455.75368055556</v>
      </c>
      <c r="Q3" s="78" t="s">
        <v>273</v>
      </c>
      <c r="R3" s="82" t="s">
        <v>311</v>
      </c>
      <c r="S3" s="78" t="s">
        <v>321</v>
      </c>
      <c r="T3" s="78"/>
      <c r="U3" s="78"/>
      <c r="V3" s="82" t="s">
        <v>359</v>
      </c>
      <c r="W3" s="80">
        <v>43455.75368055556</v>
      </c>
      <c r="X3" s="82" t="s">
        <v>380</v>
      </c>
      <c r="Y3" s="78"/>
      <c r="Z3" s="78"/>
      <c r="AA3" s="84" t="s">
        <v>436</v>
      </c>
      <c r="AB3" s="78"/>
      <c r="AC3" s="78" t="b">
        <v>0</v>
      </c>
      <c r="AD3" s="78">
        <v>0</v>
      </c>
      <c r="AE3" s="84" t="s">
        <v>496</v>
      </c>
      <c r="AF3" s="78" t="b">
        <v>0</v>
      </c>
      <c r="AG3" s="78" t="s">
        <v>501</v>
      </c>
      <c r="AH3" s="78"/>
      <c r="AI3" s="84" t="s">
        <v>496</v>
      </c>
      <c r="AJ3" s="78" t="b">
        <v>0</v>
      </c>
      <c r="AK3" s="78">
        <v>1</v>
      </c>
      <c r="AL3" s="84" t="s">
        <v>464</v>
      </c>
      <c r="AM3" s="78" t="s">
        <v>504</v>
      </c>
      <c r="AN3" s="78" t="b">
        <v>0</v>
      </c>
      <c r="AO3" s="84" t="s">
        <v>464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245</v>
      </c>
      <c r="C4" s="65"/>
      <c r="D4" s="66"/>
      <c r="E4" s="67"/>
      <c r="F4" s="68"/>
      <c r="G4" s="65"/>
      <c r="H4" s="69"/>
      <c r="I4" s="70"/>
      <c r="J4" s="70"/>
      <c r="K4" s="34" t="s">
        <v>65</v>
      </c>
      <c r="L4" s="77">
        <v>4</v>
      </c>
      <c r="M4" s="77"/>
      <c r="N4" s="72"/>
      <c r="O4" s="79" t="s">
        <v>271</v>
      </c>
      <c r="P4" s="81">
        <v>43456.70922453704</v>
      </c>
      <c r="Q4" s="79" t="s">
        <v>274</v>
      </c>
      <c r="R4" s="83" t="s">
        <v>312</v>
      </c>
      <c r="S4" s="79" t="s">
        <v>322</v>
      </c>
      <c r="T4" s="79" t="s">
        <v>328</v>
      </c>
      <c r="U4" s="83" t="s">
        <v>337</v>
      </c>
      <c r="V4" s="83" t="s">
        <v>337</v>
      </c>
      <c r="W4" s="81">
        <v>43456.70922453704</v>
      </c>
      <c r="X4" s="83" t="s">
        <v>381</v>
      </c>
      <c r="Y4" s="79"/>
      <c r="Z4" s="79"/>
      <c r="AA4" s="85" t="s">
        <v>437</v>
      </c>
      <c r="AB4" s="79"/>
      <c r="AC4" s="79" t="b">
        <v>0</v>
      </c>
      <c r="AD4" s="79">
        <v>1</v>
      </c>
      <c r="AE4" s="85" t="s">
        <v>496</v>
      </c>
      <c r="AF4" s="79" t="b">
        <v>0</v>
      </c>
      <c r="AG4" s="79" t="s">
        <v>502</v>
      </c>
      <c r="AH4" s="79"/>
      <c r="AI4" s="85" t="s">
        <v>496</v>
      </c>
      <c r="AJ4" s="79" t="b">
        <v>0</v>
      </c>
      <c r="AK4" s="79">
        <v>0</v>
      </c>
      <c r="AL4" s="85" t="s">
        <v>496</v>
      </c>
      <c r="AM4" s="79" t="s">
        <v>505</v>
      </c>
      <c r="AN4" s="79" t="b">
        <v>0</v>
      </c>
      <c r="AO4" s="85" t="s">
        <v>437</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255</v>
      </c>
      <c r="C5" s="65"/>
      <c r="D5" s="66"/>
      <c r="E5" s="67"/>
      <c r="F5" s="68"/>
      <c r="G5" s="65"/>
      <c r="H5" s="69"/>
      <c r="I5" s="70"/>
      <c r="J5" s="70"/>
      <c r="K5" s="34" t="s">
        <v>65</v>
      </c>
      <c r="L5" s="77">
        <v>14</v>
      </c>
      <c r="M5" s="77"/>
      <c r="N5" s="72"/>
      <c r="O5" s="79" t="s">
        <v>271</v>
      </c>
      <c r="P5" s="81">
        <v>43458.327893518515</v>
      </c>
      <c r="Q5" s="79" t="s">
        <v>275</v>
      </c>
      <c r="R5" s="83" t="s">
        <v>313</v>
      </c>
      <c r="S5" s="79" t="s">
        <v>323</v>
      </c>
      <c r="T5" s="79" t="s">
        <v>329</v>
      </c>
      <c r="U5" s="83" t="s">
        <v>338</v>
      </c>
      <c r="V5" s="83" t="s">
        <v>338</v>
      </c>
      <c r="W5" s="81">
        <v>43458.327893518515</v>
      </c>
      <c r="X5" s="83" t="s">
        <v>382</v>
      </c>
      <c r="Y5" s="79"/>
      <c r="Z5" s="79"/>
      <c r="AA5" s="85" t="s">
        <v>438</v>
      </c>
      <c r="AB5" s="79"/>
      <c r="AC5" s="79" t="b">
        <v>0</v>
      </c>
      <c r="AD5" s="79">
        <v>0</v>
      </c>
      <c r="AE5" s="85" t="s">
        <v>496</v>
      </c>
      <c r="AF5" s="79" t="b">
        <v>0</v>
      </c>
      <c r="AG5" s="79" t="s">
        <v>502</v>
      </c>
      <c r="AH5" s="79"/>
      <c r="AI5" s="85" t="s">
        <v>496</v>
      </c>
      <c r="AJ5" s="79" t="b">
        <v>0</v>
      </c>
      <c r="AK5" s="79">
        <v>0</v>
      </c>
      <c r="AL5" s="85" t="s">
        <v>496</v>
      </c>
      <c r="AM5" s="79" t="s">
        <v>506</v>
      </c>
      <c r="AN5" s="79" t="b">
        <v>0</v>
      </c>
      <c r="AO5" s="85" t="s">
        <v>438</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223</v>
      </c>
      <c r="C6" s="65"/>
      <c r="D6" s="66"/>
      <c r="E6" s="67"/>
      <c r="F6" s="68"/>
      <c r="G6" s="65"/>
      <c r="H6" s="69"/>
      <c r="I6" s="70"/>
      <c r="J6" s="70"/>
      <c r="K6" s="34" t="s">
        <v>65</v>
      </c>
      <c r="L6" s="77">
        <v>20</v>
      </c>
      <c r="M6" s="77"/>
      <c r="N6" s="72"/>
      <c r="O6" s="79" t="s">
        <v>271</v>
      </c>
      <c r="P6" s="81">
        <v>43459.10851851852</v>
      </c>
      <c r="Q6" s="79" t="s">
        <v>276</v>
      </c>
      <c r="R6" s="79"/>
      <c r="S6" s="79"/>
      <c r="T6" s="79" t="s">
        <v>330</v>
      </c>
      <c r="U6" s="83" t="s">
        <v>339</v>
      </c>
      <c r="V6" s="83" t="s">
        <v>339</v>
      </c>
      <c r="W6" s="81">
        <v>43459.10851851852</v>
      </c>
      <c r="X6" s="83" t="s">
        <v>383</v>
      </c>
      <c r="Y6" s="79"/>
      <c r="Z6" s="79"/>
      <c r="AA6" s="85" t="s">
        <v>439</v>
      </c>
      <c r="AB6" s="79"/>
      <c r="AC6" s="79" t="b">
        <v>0</v>
      </c>
      <c r="AD6" s="79">
        <v>0</v>
      </c>
      <c r="AE6" s="85" t="s">
        <v>496</v>
      </c>
      <c r="AF6" s="79" t="b">
        <v>0</v>
      </c>
      <c r="AG6" s="79" t="s">
        <v>502</v>
      </c>
      <c r="AH6" s="79"/>
      <c r="AI6" s="85" t="s">
        <v>496</v>
      </c>
      <c r="AJ6" s="79" t="b">
        <v>0</v>
      </c>
      <c r="AK6" s="79">
        <v>15</v>
      </c>
      <c r="AL6" s="85" t="s">
        <v>447</v>
      </c>
      <c r="AM6" s="79" t="s">
        <v>507</v>
      </c>
      <c r="AN6" s="79" t="b">
        <v>0</v>
      </c>
      <c r="AO6" s="85" t="s">
        <v>447</v>
      </c>
      <c r="AP6" s="79" t="s">
        <v>176</v>
      </c>
      <c r="AQ6" s="79">
        <v>0</v>
      </c>
      <c r="AR6" s="79">
        <v>0</v>
      </c>
      <c r="AS6" s="79"/>
      <c r="AT6" s="79"/>
      <c r="AU6" s="79"/>
      <c r="AV6" s="79"/>
      <c r="AW6" s="79"/>
      <c r="AX6" s="79"/>
      <c r="AY6" s="79"/>
      <c r="AZ6" s="79"/>
      <c r="BA6">
        <v>1</v>
      </c>
      <c r="BB6" s="78" t="str">
        <f>REPLACE(INDEX(GroupVertices[Group],MATCH(Edges24[[#This Row],[Vertex 1]],GroupVertices[Vertex],0)),1,1,"")</f>
        <v>7</v>
      </c>
      <c r="BC6" s="78" t="str">
        <f>REPLACE(INDEX(GroupVertices[Group],MATCH(Edges24[[#This Row],[Vertex 2]],GroupVertices[Vertex],0)),1,1,"")</f>
        <v>7</v>
      </c>
      <c r="BD6" s="48">
        <v>0</v>
      </c>
      <c r="BE6" s="49">
        <v>0</v>
      </c>
      <c r="BF6" s="48">
        <v>0</v>
      </c>
      <c r="BG6" s="49">
        <v>0</v>
      </c>
      <c r="BH6" s="48">
        <v>0</v>
      </c>
      <c r="BI6" s="49">
        <v>0</v>
      </c>
      <c r="BJ6" s="48">
        <v>15</v>
      </c>
      <c r="BK6" s="49">
        <v>100</v>
      </c>
      <c r="BL6" s="48">
        <v>15</v>
      </c>
    </row>
    <row r="7" spans="1:64" ht="15">
      <c r="A7" s="64" t="s">
        <v>216</v>
      </c>
      <c r="B7" s="64" t="s">
        <v>216</v>
      </c>
      <c r="C7" s="65"/>
      <c r="D7" s="66"/>
      <c r="E7" s="67"/>
      <c r="F7" s="68"/>
      <c r="G7" s="65"/>
      <c r="H7" s="69"/>
      <c r="I7" s="70"/>
      <c r="J7" s="70"/>
      <c r="K7" s="34" t="s">
        <v>65</v>
      </c>
      <c r="L7" s="77">
        <v>21</v>
      </c>
      <c r="M7" s="77"/>
      <c r="N7" s="72"/>
      <c r="O7" s="79" t="s">
        <v>176</v>
      </c>
      <c r="P7" s="81">
        <v>43459.87803240741</v>
      </c>
      <c r="Q7" s="79" t="s">
        <v>277</v>
      </c>
      <c r="R7" s="79"/>
      <c r="S7" s="79"/>
      <c r="T7" s="79"/>
      <c r="U7" s="79"/>
      <c r="V7" s="83" t="s">
        <v>360</v>
      </c>
      <c r="W7" s="81">
        <v>43459.87803240741</v>
      </c>
      <c r="X7" s="83" t="s">
        <v>384</v>
      </c>
      <c r="Y7" s="79"/>
      <c r="Z7" s="79"/>
      <c r="AA7" s="85" t="s">
        <v>440</v>
      </c>
      <c r="AB7" s="79"/>
      <c r="AC7" s="79" t="b">
        <v>0</v>
      </c>
      <c r="AD7" s="79">
        <v>0</v>
      </c>
      <c r="AE7" s="85" t="s">
        <v>496</v>
      </c>
      <c r="AF7" s="79" t="b">
        <v>0</v>
      </c>
      <c r="AG7" s="79" t="s">
        <v>502</v>
      </c>
      <c r="AH7" s="79"/>
      <c r="AI7" s="85" t="s">
        <v>496</v>
      </c>
      <c r="AJ7" s="79" t="b">
        <v>0</v>
      </c>
      <c r="AK7" s="79">
        <v>0</v>
      </c>
      <c r="AL7" s="85" t="s">
        <v>496</v>
      </c>
      <c r="AM7" s="79" t="s">
        <v>504</v>
      </c>
      <c r="AN7" s="79" t="b">
        <v>0</v>
      </c>
      <c r="AO7" s="85" t="s">
        <v>440</v>
      </c>
      <c r="AP7" s="79" t="s">
        <v>176</v>
      </c>
      <c r="AQ7" s="79">
        <v>0</v>
      </c>
      <c r="AR7" s="79">
        <v>0</v>
      </c>
      <c r="AS7" s="79"/>
      <c r="AT7" s="79"/>
      <c r="AU7" s="79"/>
      <c r="AV7" s="79"/>
      <c r="AW7" s="79"/>
      <c r="AX7" s="79"/>
      <c r="AY7" s="79"/>
      <c r="AZ7" s="79"/>
      <c r="BA7">
        <v>1</v>
      </c>
      <c r="BB7" s="78" t="str">
        <f>REPLACE(INDEX(GroupVertices[Group],MATCH(Edges24[[#This Row],[Vertex 1]],GroupVertices[Vertex],0)),1,1,"")</f>
        <v>9</v>
      </c>
      <c r="BC7" s="78" t="str">
        <f>REPLACE(INDEX(GroupVertices[Group],MATCH(Edges24[[#This Row],[Vertex 2]],GroupVertices[Vertex],0)),1,1,"")</f>
        <v>9</v>
      </c>
      <c r="BD7" s="48">
        <v>0</v>
      </c>
      <c r="BE7" s="49">
        <v>0</v>
      </c>
      <c r="BF7" s="48">
        <v>0</v>
      </c>
      <c r="BG7" s="49">
        <v>0</v>
      </c>
      <c r="BH7" s="48">
        <v>0</v>
      </c>
      <c r="BI7" s="49">
        <v>0</v>
      </c>
      <c r="BJ7" s="48">
        <v>57</v>
      </c>
      <c r="BK7" s="49">
        <v>100</v>
      </c>
      <c r="BL7" s="48">
        <v>57</v>
      </c>
    </row>
    <row r="8" spans="1:64" ht="15">
      <c r="A8" s="64" t="s">
        <v>217</v>
      </c>
      <c r="B8" s="64" t="s">
        <v>261</v>
      </c>
      <c r="C8" s="65"/>
      <c r="D8" s="66"/>
      <c r="E8" s="67"/>
      <c r="F8" s="68"/>
      <c r="G8" s="65"/>
      <c r="H8" s="69"/>
      <c r="I8" s="70"/>
      <c r="J8" s="70"/>
      <c r="K8" s="34" t="s">
        <v>65</v>
      </c>
      <c r="L8" s="77">
        <v>22</v>
      </c>
      <c r="M8" s="77"/>
      <c r="N8" s="72"/>
      <c r="O8" s="79" t="s">
        <v>272</v>
      </c>
      <c r="P8" s="81">
        <v>43462.24758101852</v>
      </c>
      <c r="Q8" s="79" t="s">
        <v>278</v>
      </c>
      <c r="R8" s="79"/>
      <c r="S8" s="79"/>
      <c r="T8" s="79"/>
      <c r="U8" s="83" t="s">
        <v>340</v>
      </c>
      <c r="V8" s="83" t="s">
        <v>340</v>
      </c>
      <c r="W8" s="81">
        <v>43462.24758101852</v>
      </c>
      <c r="X8" s="83" t="s">
        <v>385</v>
      </c>
      <c r="Y8" s="79"/>
      <c r="Z8" s="79"/>
      <c r="AA8" s="85" t="s">
        <v>441</v>
      </c>
      <c r="AB8" s="85" t="s">
        <v>492</v>
      </c>
      <c r="AC8" s="79" t="b">
        <v>0</v>
      </c>
      <c r="AD8" s="79">
        <v>1</v>
      </c>
      <c r="AE8" s="85" t="s">
        <v>497</v>
      </c>
      <c r="AF8" s="79" t="b">
        <v>0</v>
      </c>
      <c r="AG8" s="79" t="s">
        <v>502</v>
      </c>
      <c r="AH8" s="79"/>
      <c r="AI8" s="85" t="s">
        <v>496</v>
      </c>
      <c r="AJ8" s="79" t="b">
        <v>0</v>
      </c>
      <c r="AK8" s="79">
        <v>0</v>
      </c>
      <c r="AL8" s="85" t="s">
        <v>496</v>
      </c>
      <c r="AM8" s="79" t="s">
        <v>508</v>
      </c>
      <c r="AN8" s="79" t="b">
        <v>0</v>
      </c>
      <c r="AO8" s="85" t="s">
        <v>492</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v>0</v>
      </c>
      <c r="BE8" s="49">
        <v>0</v>
      </c>
      <c r="BF8" s="48">
        <v>0</v>
      </c>
      <c r="BG8" s="49">
        <v>0</v>
      </c>
      <c r="BH8" s="48">
        <v>0</v>
      </c>
      <c r="BI8" s="49">
        <v>0</v>
      </c>
      <c r="BJ8" s="48">
        <v>18</v>
      </c>
      <c r="BK8" s="49">
        <v>100</v>
      </c>
      <c r="BL8" s="48">
        <v>18</v>
      </c>
    </row>
    <row r="9" spans="1:64" ht="15">
      <c r="A9" s="64" t="s">
        <v>218</v>
      </c>
      <c r="B9" s="64" t="s">
        <v>239</v>
      </c>
      <c r="C9" s="65"/>
      <c r="D9" s="66"/>
      <c r="E9" s="67"/>
      <c r="F9" s="68"/>
      <c r="G9" s="65"/>
      <c r="H9" s="69"/>
      <c r="I9" s="70"/>
      <c r="J9" s="70"/>
      <c r="K9" s="34" t="s">
        <v>65</v>
      </c>
      <c r="L9" s="77">
        <v>23</v>
      </c>
      <c r="M9" s="77"/>
      <c r="N9" s="72"/>
      <c r="O9" s="79" t="s">
        <v>271</v>
      </c>
      <c r="P9" s="81">
        <v>43462.50167824074</v>
      </c>
      <c r="Q9" s="79" t="s">
        <v>279</v>
      </c>
      <c r="R9" s="83" t="s">
        <v>314</v>
      </c>
      <c r="S9" s="79" t="s">
        <v>324</v>
      </c>
      <c r="T9" s="79" t="s">
        <v>331</v>
      </c>
      <c r="U9" s="79"/>
      <c r="V9" s="83" t="s">
        <v>361</v>
      </c>
      <c r="W9" s="81">
        <v>43462.50167824074</v>
      </c>
      <c r="X9" s="83" t="s">
        <v>386</v>
      </c>
      <c r="Y9" s="79"/>
      <c r="Z9" s="79"/>
      <c r="AA9" s="85" t="s">
        <v>442</v>
      </c>
      <c r="AB9" s="79"/>
      <c r="AC9" s="79" t="b">
        <v>0</v>
      </c>
      <c r="AD9" s="79">
        <v>0</v>
      </c>
      <c r="AE9" s="85" t="s">
        <v>496</v>
      </c>
      <c r="AF9" s="79" t="b">
        <v>0</v>
      </c>
      <c r="AG9" s="79" t="s">
        <v>502</v>
      </c>
      <c r="AH9" s="79"/>
      <c r="AI9" s="85" t="s">
        <v>496</v>
      </c>
      <c r="AJ9" s="79" t="b">
        <v>0</v>
      </c>
      <c r="AK9" s="79">
        <v>1</v>
      </c>
      <c r="AL9" s="85" t="s">
        <v>479</v>
      </c>
      <c r="AM9" s="79" t="s">
        <v>508</v>
      </c>
      <c r="AN9" s="79" t="b">
        <v>0</v>
      </c>
      <c r="AO9" s="85" t="s">
        <v>479</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0</v>
      </c>
      <c r="BE9" s="49">
        <v>0</v>
      </c>
      <c r="BF9" s="48">
        <v>0</v>
      </c>
      <c r="BG9" s="49">
        <v>0</v>
      </c>
      <c r="BH9" s="48">
        <v>0</v>
      </c>
      <c r="BI9" s="49">
        <v>0</v>
      </c>
      <c r="BJ9" s="48">
        <v>20</v>
      </c>
      <c r="BK9" s="49">
        <v>100</v>
      </c>
      <c r="BL9" s="48">
        <v>20</v>
      </c>
    </row>
    <row r="10" spans="1:64" ht="15">
      <c r="A10" s="64" t="s">
        <v>219</v>
      </c>
      <c r="B10" s="64" t="s">
        <v>262</v>
      </c>
      <c r="C10" s="65"/>
      <c r="D10" s="66"/>
      <c r="E10" s="67"/>
      <c r="F10" s="68"/>
      <c r="G10" s="65"/>
      <c r="H10" s="69"/>
      <c r="I10" s="70"/>
      <c r="J10" s="70"/>
      <c r="K10" s="34" t="s">
        <v>65</v>
      </c>
      <c r="L10" s="77">
        <v>24</v>
      </c>
      <c r="M10" s="77"/>
      <c r="N10" s="72"/>
      <c r="O10" s="79" t="s">
        <v>271</v>
      </c>
      <c r="P10" s="81">
        <v>43462.95443287037</v>
      </c>
      <c r="Q10" s="79" t="s">
        <v>280</v>
      </c>
      <c r="R10" s="79"/>
      <c r="S10" s="79"/>
      <c r="T10" s="79"/>
      <c r="U10" s="79"/>
      <c r="V10" s="83" t="s">
        <v>362</v>
      </c>
      <c r="W10" s="81">
        <v>43462.95443287037</v>
      </c>
      <c r="X10" s="83" t="s">
        <v>387</v>
      </c>
      <c r="Y10" s="79"/>
      <c r="Z10" s="79"/>
      <c r="AA10" s="85" t="s">
        <v>443</v>
      </c>
      <c r="AB10" s="79"/>
      <c r="AC10" s="79" t="b">
        <v>0</v>
      </c>
      <c r="AD10" s="79">
        <v>0</v>
      </c>
      <c r="AE10" s="85" t="s">
        <v>496</v>
      </c>
      <c r="AF10" s="79" t="b">
        <v>0</v>
      </c>
      <c r="AG10" s="79" t="s">
        <v>502</v>
      </c>
      <c r="AH10" s="79"/>
      <c r="AI10" s="85" t="s">
        <v>496</v>
      </c>
      <c r="AJ10" s="79" t="b">
        <v>0</v>
      </c>
      <c r="AK10" s="79">
        <v>4</v>
      </c>
      <c r="AL10" s="85" t="s">
        <v>457</v>
      </c>
      <c r="AM10" s="79" t="s">
        <v>507</v>
      </c>
      <c r="AN10" s="79" t="b">
        <v>0</v>
      </c>
      <c r="AO10" s="85" t="s">
        <v>457</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262</v>
      </c>
      <c r="C11" s="65"/>
      <c r="D11" s="66"/>
      <c r="E11" s="67"/>
      <c r="F11" s="68"/>
      <c r="G11" s="65"/>
      <c r="H11" s="69"/>
      <c r="I11" s="70"/>
      <c r="J11" s="70"/>
      <c r="K11" s="34" t="s">
        <v>65</v>
      </c>
      <c r="L11" s="77">
        <v>28</v>
      </c>
      <c r="M11" s="77"/>
      <c r="N11" s="72"/>
      <c r="O11" s="79" t="s">
        <v>271</v>
      </c>
      <c r="P11" s="81">
        <v>43462.957407407404</v>
      </c>
      <c r="Q11" s="79" t="s">
        <v>280</v>
      </c>
      <c r="R11" s="79"/>
      <c r="S11" s="79"/>
      <c r="T11" s="79"/>
      <c r="U11" s="79"/>
      <c r="V11" s="83" t="s">
        <v>363</v>
      </c>
      <c r="W11" s="81">
        <v>43462.957407407404</v>
      </c>
      <c r="X11" s="83" t="s">
        <v>388</v>
      </c>
      <c r="Y11" s="79"/>
      <c r="Z11" s="79"/>
      <c r="AA11" s="85" t="s">
        <v>444</v>
      </c>
      <c r="AB11" s="79"/>
      <c r="AC11" s="79" t="b">
        <v>0</v>
      </c>
      <c r="AD11" s="79">
        <v>0</v>
      </c>
      <c r="AE11" s="85" t="s">
        <v>496</v>
      </c>
      <c r="AF11" s="79" t="b">
        <v>0</v>
      </c>
      <c r="AG11" s="79" t="s">
        <v>502</v>
      </c>
      <c r="AH11" s="79"/>
      <c r="AI11" s="85" t="s">
        <v>496</v>
      </c>
      <c r="AJ11" s="79" t="b">
        <v>0</v>
      </c>
      <c r="AK11" s="79">
        <v>4</v>
      </c>
      <c r="AL11" s="85" t="s">
        <v>457</v>
      </c>
      <c r="AM11" s="79" t="s">
        <v>507</v>
      </c>
      <c r="AN11" s="79" t="b">
        <v>0</v>
      </c>
      <c r="AO11" s="85" t="s">
        <v>457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264</v>
      </c>
      <c r="C12" s="65"/>
      <c r="D12" s="66"/>
      <c r="E12" s="67"/>
      <c r="F12" s="68"/>
      <c r="G12" s="65"/>
      <c r="H12" s="69"/>
      <c r="I12" s="70"/>
      <c r="J12" s="70"/>
      <c r="K12" s="34" t="s">
        <v>65</v>
      </c>
      <c r="L12" s="77">
        <v>32</v>
      </c>
      <c r="M12" s="77"/>
      <c r="N12" s="72"/>
      <c r="O12" s="79" t="s">
        <v>271</v>
      </c>
      <c r="P12" s="81">
        <v>43463.21616898148</v>
      </c>
      <c r="Q12" s="79" t="s">
        <v>281</v>
      </c>
      <c r="R12" s="79"/>
      <c r="S12" s="79"/>
      <c r="T12" s="79" t="s">
        <v>332</v>
      </c>
      <c r="U12" s="79"/>
      <c r="V12" s="83" t="s">
        <v>364</v>
      </c>
      <c r="W12" s="81">
        <v>43463.21616898148</v>
      </c>
      <c r="X12" s="83" t="s">
        <v>389</v>
      </c>
      <c r="Y12" s="79"/>
      <c r="Z12" s="79"/>
      <c r="AA12" s="85" t="s">
        <v>445</v>
      </c>
      <c r="AB12" s="79"/>
      <c r="AC12" s="79" t="b">
        <v>0</v>
      </c>
      <c r="AD12" s="79">
        <v>0</v>
      </c>
      <c r="AE12" s="85" t="s">
        <v>496</v>
      </c>
      <c r="AF12" s="79" t="b">
        <v>0</v>
      </c>
      <c r="AG12" s="79" t="s">
        <v>502</v>
      </c>
      <c r="AH12" s="79"/>
      <c r="AI12" s="85" t="s">
        <v>496</v>
      </c>
      <c r="AJ12" s="79" t="b">
        <v>0</v>
      </c>
      <c r="AK12" s="79">
        <v>10</v>
      </c>
      <c r="AL12" s="85" t="s">
        <v>470</v>
      </c>
      <c r="AM12" s="79" t="s">
        <v>509</v>
      </c>
      <c r="AN12" s="79" t="b">
        <v>0</v>
      </c>
      <c r="AO12" s="85" t="s">
        <v>470</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4</v>
      </c>
      <c r="BF12" s="48">
        <v>0</v>
      </c>
      <c r="BG12" s="49">
        <v>0</v>
      </c>
      <c r="BH12" s="48">
        <v>0</v>
      </c>
      <c r="BI12" s="49">
        <v>0</v>
      </c>
      <c r="BJ12" s="48">
        <v>24</v>
      </c>
      <c r="BK12" s="49">
        <v>96</v>
      </c>
      <c r="BL12" s="48">
        <v>25</v>
      </c>
    </row>
    <row r="13" spans="1:64" ht="15">
      <c r="A13" s="64" t="s">
        <v>222</v>
      </c>
      <c r="B13" s="64" t="s">
        <v>264</v>
      </c>
      <c r="C13" s="65"/>
      <c r="D13" s="66"/>
      <c r="E13" s="67"/>
      <c r="F13" s="68"/>
      <c r="G13" s="65"/>
      <c r="H13" s="69"/>
      <c r="I13" s="70"/>
      <c r="J13" s="70"/>
      <c r="K13" s="34" t="s">
        <v>65</v>
      </c>
      <c r="L13" s="77">
        <v>34</v>
      </c>
      <c r="M13" s="77"/>
      <c r="N13" s="72"/>
      <c r="O13" s="79" t="s">
        <v>271</v>
      </c>
      <c r="P13" s="81">
        <v>43463.47340277778</v>
      </c>
      <c r="Q13" s="79" t="s">
        <v>281</v>
      </c>
      <c r="R13" s="79"/>
      <c r="S13" s="79"/>
      <c r="T13" s="79" t="s">
        <v>332</v>
      </c>
      <c r="U13" s="79"/>
      <c r="V13" s="83" t="s">
        <v>365</v>
      </c>
      <c r="W13" s="81">
        <v>43463.47340277778</v>
      </c>
      <c r="X13" s="83" t="s">
        <v>390</v>
      </c>
      <c r="Y13" s="79"/>
      <c r="Z13" s="79"/>
      <c r="AA13" s="85" t="s">
        <v>446</v>
      </c>
      <c r="AB13" s="79"/>
      <c r="AC13" s="79" t="b">
        <v>0</v>
      </c>
      <c r="AD13" s="79">
        <v>0</v>
      </c>
      <c r="AE13" s="85" t="s">
        <v>496</v>
      </c>
      <c r="AF13" s="79" t="b">
        <v>0</v>
      </c>
      <c r="AG13" s="79" t="s">
        <v>502</v>
      </c>
      <c r="AH13" s="79"/>
      <c r="AI13" s="85" t="s">
        <v>496</v>
      </c>
      <c r="AJ13" s="79" t="b">
        <v>0</v>
      </c>
      <c r="AK13" s="79">
        <v>10</v>
      </c>
      <c r="AL13" s="85" t="s">
        <v>470</v>
      </c>
      <c r="AM13" s="79" t="s">
        <v>507</v>
      </c>
      <c r="AN13" s="79" t="b">
        <v>0</v>
      </c>
      <c r="AO13" s="85" t="s">
        <v>470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223</v>
      </c>
      <c r="C14" s="65"/>
      <c r="D14" s="66"/>
      <c r="E14" s="67"/>
      <c r="F14" s="68"/>
      <c r="G14" s="65"/>
      <c r="H14" s="69"/>
      <c r="I14" s="70"/>
      <c r="J14" s="70"/>
      <c r="K14" s="34" t="s">
        <v>65</v>
      </c>
      <c r="L14" s="77">
        <v>36</v>
      </c>
      <c r="M14" s="77"/>
      <c r="N14" s="72"/>
      <c r="O14" s="79" t="s">
        <v>176</v>
      </c>
      <c r="P14" s="81">
        <v>43381.77332175926</v>
      </c>
      <c r="Q14" s="79" t="s">
        <v>282</v>
      </c>
      <c r="R14" s="79"/>
      <c r="S14" s="79"/>
      <c r="T14" s="79" t="s">
        <v>330</v>
      </c>
      <c r="U14" s="83" t="s">
        <v>339</v>
      </c>
      <c r="V14" s="83" t="s">
        <v>339</v>
      </c>
      <c r="W14" s="81">
        <v>43381.77332175926</v>
      </c>
      <c r="X14" s="83" t="s">
        <v>391</v>
      </c>
      <c r="Y14" s="79"/>
      <c r="Z14" s="79"/>
      <c r="AA14" s="85" t="s">
        <v>447</v>
      </c>
      <c r="AB14" s="79"/>
      <c r="AC14" s="79" t="b">
        <v>0</v>
      </c>
      <c r="AD14" s="79">
        <v>31</v>
      </c>
      <c r="AE14" s="85" t="s">
        <v>496</v>
      </c>
      <c r="AF14" s="79" t="b">
        <v>0</v>
      </c>
      <c r="AG14" s="79" t="s">
        <v>502</v>
      </c>
      <c r="AH14" s="79"/>
      <c r="AI14" s="85" t="s">
        <v>496</v>
      </c>
      <c r="AJ14" s="79" t="b">
        <v>0</v>
      </c>
      <c r="AK14" s="79">
        <v>16</v>
      </c>
      <c r="AL14" s="85" t="s">
        <v>496</v>
      </c>
      <c r="AM14" s="79" t="s">
        <v>508</v>
      </c>
      <c r="AN14" s="79" t="b">
        <v>0</v>
      </c>
      <c r="AO14" s="85" t="s">
        <v>447</v>
      </c>
      <c r="AP14" s="79" t="s">
        <v>511</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13</v>
      </c>
      <c r="BK14" s="49">
        <v>100</v>
      </c>
      <c r="BL14" s="48">
        <v>13</v>
      </c>
    </row>
    <row r="15" spans="1:64" ht="15">
      <c r="A15" s="64" t="s">
        <v>224</v>
      </c>
      <c r="B15" s="64" t="s">
        <v>223</v>
      </c>
      <c r="C15" s="65"/>
      <c r="D15" s="66"/>
      <c r="E15" s="67"/>
      <c r="F15" s="68"/>
      <c r="G15" s="65"/>
      <c r="H15" s="69"/>
      <c r="I15" s="70"/>
      <c r="J15" s="70"/>
      <c r="K15" s="34" t="s">
        <v>65</v>
      </c>
      <c r="L15" s="77">
        <v>37</v>
      </c>
      <c r="M15" s="77"/>
      <c r="N15" s="72"/>
      <c r="O15" s="79" t="s">
        <v>271</v>
      </c>
      <c r="P15" s="81">
        <v>43463.651284722226</v>
      </c>
      <c r="Q15" s="79" t="s">
        <v>276</v>
      </c>
      <c r="R15" s="79"/>
      <c r="S15" s="79"/>
      <c r="T15" s="79" t="s">
        <v>330</v>
      </c>
      <c r="U15" s="83" t="s">
        <v>339</v>
      </c>
      <c r="V15" s="83" t="s">
        <v>339</v>
      </c>
      <c r="W15" s="81">
        <v>43463.651284722226</v>
      </c>
      <c r="X15" s="83" t="s">
        <v>392</v>
      </c>
      <c r="Y15" s="79"/>
      <c r="Z15" s="79"/>
      <c r="AA15" s="85" t="s">
        <v>448</v>
      </c>
      <c r="AB15" s="79"/>
      <c r="AC15" s="79" t="b">
        <v>0</v>
      </c>
      <c r="AD15" s="79">
        <v>0</v>
      </c>
      <c r="AE15" s="85" t="s">
        <v>496</v>
      </c>
      <c r="AF15" s="79" t="b">
        <v>0</v>
      </c>
      <c r="AG15" s="79" t="s">
        <v>502</v>
      </c>
      <c r="AH15" s="79"/>
      <c r="AI15" s="85" t="s">
        <v>496</v>
      </c>
      <c r="AJ15" s="79" t="b">
        <v>0</v>
      </c>
      <c r="AK15" s="79">
        <v>16</v>
      </c>
      <c r="AL15" s="85" t="s">
        <v>447</v>
      </c>
      <c r="AM15" s="79" t="s">
        <v>504</v>
      </c>
      <c r="AN15" s="79" t="b">
        <v>0</v>
      </c>
      <c r="AO15" s="85" t="s">
        <v>447</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15</v>
      </c>
      <c r="BK15" s="49">
        <v>100</v>
      </c>
      <c r="BL15" s="48">
        <v>15</v>
      </c>
    </row>
    <row r="16" spans="1:64" ht="15">
      <c r="A16" s="64" t="s">
        <v>225</v>
      </c>
      <c r="B16" s="64" t="s">
        <v>264</v>
      </c>
      <c r="C16" s="65"/>
      <c r="D16" s="66"/>
      <c r="E16" s="67"/>
      <c r="F16" s="68"/>
      <c r="G16" s="65"/>
      <c r="H16" s="69"/>
      <c r="I16" s="70"/>
      <c r="J16" s="70"/>
      <c r="K16" s="34" t="s">
        <v>65</v>
      </c>
      <c r="L16" s="77">
        <v>38</v>
      </c>
      <c r="M16" s="77"/>
      <c r="N16" s="72"/>
      <c r="O16" s="79" t="s">
        <v>271</v>
      </c>
      <c r="P16" s="81">
        <v>43456.13814814815</v>
      </c>
      <c r="Q16" s="79" t="s">
        <v>283</v>
      </c>
      <c r="R16" s="79"/>
      <c r="S16" s="79"/>
      <c r="T16" s="79" t="s">
        <v>333</v>
      </c>
      <c r="U16" s="83" t="s">
        <v>341</v>
      </c>
      <c r="V16" s="83" t="s">
        <v>341</v>
      </c>
      <c r="W16" s="81">
        <v>43456.13814814815</v>
      </c>
      <c r="X16" s="83" t="s">
        <v>393</v>
      </c>
      <c r="Y16" s="79"/>
      <c r="Z16" s="79"/>
      <c r="AA16" s="85" t="s">
        <v>449</v>
      </c>
      <c r="AB16" s="79"/>
      <c r="AC16" s="79" t="b">
        <v>0</v>
      </c>
      <c r="AD16" s="79">
        <v>0</v>
      </c>
      <c r="AE16" s="85" t="s">
        <v>496</v>
      </c>
      <c r="AF16" s="79" t="b">
        <v>0</v>
      </c>
      <c r="AG16" s="79" t="s">
        <v>502</v>
      </c>
      <c r="AH16" s="79"/>
      <c r="AI16" s="85" t="s">
        <v>496</v>
      </c>
      <c r="AJ16" s="79" t="b">
        <v>0</v>
      </c>
      <c r="AK16" s="79">
        <v>4</v>
      </c>
      <c r="AL16" s="85" t="s">
        <v>450</v>
      </c>
      <c r="AM16" s="79" t="s">
        <v>504</v>
      </c>
      <c r="AN16" s="79" t="b">
        <v>0</v>
      </c>
      <c r="AO16" s="85" t="s">
        <v>450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225</v>
      </c>
      <c r="C17" s="65"/>
      <c r="D17" s="66"/>
      <c r="E17" s="67"/>
      <c r="F17" s="68"/>
      <c r="G17" s="65"/>
      <c r="H17" s="69"/>
      <c r="I17" s="70"/>
      <c r="J17" s="70"/>
      <c r="K17" s="34" t="s">
        <v>66</v>
      </c>
      <c r="L17" s="77">
        <v>40</v>
      </c>
      <c r="M17" s="77"/>
      <c r="N17" s="72"/>
      <c r="O17" s="79" t="s">
        <v>271</v>
      </c>
      <c r="P17" s="81">
        <v>43406.21928240741</v>
      </c>
      <c r="Q17" s="79" t="s">
        <v>284</v>
      </c>
      <c r="R17" s="79"/>
      <c r="S17" s="79"/>
      <c r="T17" s="79" t="s">
        <v>333</v>
      </c>
      <c r="U17" s="83" t="s">
        <v>341</v>
      </c>
      <c r="V17" s="83" t="s">
        <v>341</v>
      </c>
      <c r="W17" s="81">
        <v>43406.21928240741</v>
      </c>
      <c r="X17" s="83" t="s">
        <v>394</v>
      </c>
      <c r="Y17" s="79"/>
      <c r="Z17" s="79"/>
      <c r="AA17" s="85" t="s">
        <v>450</v>
      </c>
      <c r="AB17" s="79"/>
      <c r="AC17" s="79" t="b">
        <v>0</v>
      </c>
      <c r="AD17" s="79">
        <v>41</v>
      </c>
      <c r="AE17" s="85" t="s">
        <v>496</v>
      </c>
      <c r="AF17" s="79" t="b">
        <v>0</v>
      </c>
      <c r="AG17" s="79" t="s">
        <v>502</v>
      </c>
      <c r="AH17" s="79"/>
      <c r="AI17" s="85" t="s">
        <v>496</v>
      </c>
      <c r="AJ17" s="79" t="b">
        <v>0</v>
      </c>
      <c r="AK17" s="79">
        <v>4</v>
      </c>
      <c r="AL17" s="85" t="s">
        <v>496</v>
      </c>
      <c r="AM17" s="79" t="s">
        <v>504</v>
      </c>
      <c r="AN17" s="79" t="b">
        <v>0</v>
      </c>
      <c r="AO17" s="85" t="s">
        <v>450</v>
      </c>
      <c r="AP17" s="79" t="s">
        <v>511</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264</v>
      </c>
      <c r="C18" s="65"/>
      <c r="D18" s="66"/>
      <c r="E18" s="67"/>
      <c r="F18" s="68"/>
      <c r="G18" s="65"/>
      <c r="H18" s="69"/>
      <c r="I18" s="70"/>
      <c r="J18" s="70"/>
      <c r="K18" s="34" t="s">
        <v>65</v>
      </c>
      <c r="L18" s="77">
        <v>42</v>
      </c>
      <c r="M18" s="77"/>
      <c r="N18" s="72"/>
      <c r="O18" s="79" t="s">
        <v>271</v>
      </c>
      <c r="P18" s="81">
        <v>43463.69453703704</v>
      </c>
      <c r="Q18" s="79" t="s">
        <v>281</v>
      </c>
      <c r="R18" s="79"/>
      <c r="S18" s="79"/>
      <c r="T18" s="79" t="s">
        <v>332</v>
      </c>
      <c r="U18" s="79"/>
      <c r="V18" s="83" t="s">
        <v>366</v>
      </c>
      <c r="W18" s="81">
        <v>43463.69453703704</v>
      </c>
      <c r="X18" s="83" t="s">
        <v>395</v>
      </c>
      <c r="Y18" s="79"/>
      <c r="Z18" s="79"/>
      <c r="AA18" s="85" t="s">
        <v>451</v>
      </c>
      <c r="AB18" s="79"/>
      <c r="AC18" s="79" t="b">
        <v>0</v>
      </c>
      <c r="AD18" s="79">
        <v>0</v>
      </c>
      <c r="AE18" s="85" t="s">
        <v>496</v>
      </c>
      <c r="AF18" s="79" t="b">
        <v>0</v>
      </c>
      <c r="AG18" s="79" t="s">
        <v>502</v>
      </c>
      <c r="AH18" s="79"/>
      <c r="AI18" s="85" t="s">
        <v>496</v>
      </c>
      <c r="AJ18" s="79" t="b">
        <v>0</v>
      </c>
      <c r="AK18" s="79">
        <v>10</v>
      </c>
      <c r="AL18" s="85" t="s">
        <v>470</v>
      </c>
      <c r="AM18" s="79" t="s">
        <v>504</v>
      </c>
      <c r="AN18" s="79" t="b">
        <v>0</v>
      </c>
      <c r="AO18" s="85" t="s">
        <v>470</v>
      </c>
      <c r="AP18" s="79" t="s">
        <v>176</v>
      </c>
      <c r="AQ18" s="79">
        <v>0</v>
      </c>
      <c r="AR18" s="79">
        <v>0</v>
      </c>
      <c r="AS18" s="79"/>
      <c r="AT18" s="79"/>
      <c r="AU18" s="79"/>
      <c r="AV18" s="79"/>
      <c r="AW18" s="79"/>
      <c r="AX18" s="79"/>
      <c r="AY18" s="79"/>
      <c r="AZ18" s="79"/>
      <c r="BA18">
        <v>2</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264</v>
      </c>
      <c r="C19" s="65"/>
      <c r="D19" s="66"/>
      <c r="E19" s="67"/>
      <c r="F19" s="68"/>
      <c r="G19" s="65"/>
      <c r="H19" s="69"/>
      <c r="I19" s="70"/>
      <c r="J19" s="70"/>
      <c r="K19" s="34" t="s">
        <v>65</v>
      </c>
      <c r="L19" s="77">
        <v>44</v>
      </c>
      <c r="M19" s="77"/>
      <c r="N19" s="72"/>
      <c r="O19" s="79" t="s">
        <v>271</v>
      </c>
      <c r="P19" s="81">
        <v>43463.7499537037</v>
      </c>
      <c r="Q19" s="79" t="s">
        <v>281</v>
      </c>
      <c r="R19" s="79"/>
      <c r="S19" s="79"/>
      <c r="T19" s="79" t="s">
        <v>332</v>
      </c>
      <c r="U19" s="79"/>
      <c r="V19" s="83" t="s">
        <v>367</v>
      </c>
      <c r="W19" s="81">
        <v>43463.7499537037</v>
      </c>
      <c r="X19" s="83" t="s">
        <v>396</v>
      </c>
      <c r="Y19" s="79"/>
      <c r="Z19" s="79"/>
      <c r="AA19" s="85" t="s">
        <v>452</v>
      </c>
      <c r="AB19" s="79"/>
      <c r="AC19" s="79" t="b">
        <v>0</v>
      </c>
      <c r="AD19" s="79">
        <v>0</v>
      </c>
      <c r="AE19" s="85" t="s">
        <v>496</v>
      </c>
      <c r="AF19" s="79" t="b">
        <v>0</v>
      </c>
      <c r="AG19" s="79" t="s">
        <v>502</v>
      </c>
      <c r="AH19" s="79"/>
      <c r="AI19" s="85" t="s">
        <v>496</v>
      </c>
      <c r="AJ19" s="79" t="b">
        <v>0</v>
      </c>
      <c r="AK19" s="79">
        <v>10</v>
      </c>
      <c r="AL19" s="85" t="s">
        <v>470</v>
      </c>
      <c r="AM19" s="79" t="s">
        <v>504</v>
      </c>
      <c r="AN19" s="79" t="b">
        <v>0</v>
      </c>
      <c r="AO19" s="85" t="s">
        <v>470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228</v>
      </c>
      <c r="B20" s="64" t="s">
        <v>264</v>
      </c>
      <c r="C20" s="65"/>
      <c r="D20" s="66"/>
      <c r="E20" s="67"/>
      <c r="F20" s="68"/>
      <c r="G20" s="65"/>
      <c r="H20" s="69"/>
      <c r="I20" s="70"/>
      <c r="J20" s="70"/>
      <c r="K20" s="34" t="s">
        <v>65</v>
      </c>
      <c r="L20" s="77">
        <v>46</v>
      </c>
      <c r="M20" s="77"/>
      <c r="N20" s="72"/>
      <c r="O20" s="79" t="s">
        <v>271</v>
      </c>
      <c r="P20" s="81">
        <v>43463.761412037034</v>
      </c>
      <c r="Q20" s="79" t="s">
        <v>281</v>
      </c>
      <c r="R20" s="79"/>
      <c r="S20" s="79"/>
      <c r="T20" s="79" t="s">
        <v>332</v>
      </c>
      <c r="U20" s="79"/>
      <c r="V20" s="83" t="s">
        <v>368</v>
      </c>
      <c r="W20" s="81">
        <v>43463.761412037034</v>
      </c>
      <c r="X20" s="83" t="s">
        <v>397</v>
      </c>
      <c r="Y20" s="79"/>
      <c r="Z20" s="79"/>
      <c r="AA20" s="85" t="s">
        <v>453</v>
      </c>
      <c r="AB20" s="79"/>
      <c r="AC20" s="79" t="b">
        <v>0</v>
      </c>
      <c r="AD20" s="79">
        <v>0</v>
      </c>
      <c r="AE20" s="85" t="s">
        <v>496</v>
      </c>
      <c r="AF20" s="79" t="b">
        <v>0</v>
      </c>
      <c r="AG20" s="79" t="s">
        <v>502</v>
      </c>
      <c r="AH20" s="79"/>
      <c r="AI20" s="85" t="s">
        <v>496</v>
      </c>
      <c r="AJ20" s="79" t="b">
        <v>0</v>
      </c>
      <c r="AK20" s="79">
        <v>10</v>
      </c>
      <c r="AL20" s="85" t="s">
        <v>470</v>
      </c>
      <c r="AM20" s="79" t="s">
        <v>508</v>
      </c>
      <c r="AN20" s="79" t="b">
        <v>0</v>
      </c>
      <c r="AO20" s="85" t="s">
        <v>470</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264</v>
      </c>
      <c r="C21" s="65"/>
      <c r="D21" s="66"/>
      <c r="E21" s="67"/>
      <c r="F21" s="68"/>
      <c r="G21" s="65"/>
      <c r="H21" s="69"/>
      <c r="I21" s="70"/>
      <c r="J21" s="70"/>
      <c r="K21" s="34" t="s">
        <v>65</v>
      </c>
      <c r="L21" s="77">
        <v>48</v>
      </c>
      <c r="M21" s="77"/>
      <c r="N21" s="72"/>
      <c r="O21" s="79" t="s">
        <v>271</v>
      </c>
      <c r="P21" s="81">
        <v>43463.78796296296</v>
      </c>
      <c r="Q21" s="79" t="s">
        <v>281</v>
      </c>
      <c r="R21" s="79"/>
      <c r="S21" s="79"/>
      <c r="T21" s="79" t="s">
        <v>332</v>
      </c>
      <c r="U21" s="79"/>
      <c r="V21" s="83" t="s">
        <v>369</v>
      </c>
      <c r="W21" s="81">
        <v>43463.78796296296</v>
      </c>
      <c r="X21" s="83" t="s">
        <v>398</v>
      </c>
      <c r="Y21" s="79"/>
      <c r="Z21" s="79"/>
      <c r="AA21" s="85" t="s">
        <v>454</v>
      </c>
      <c r="AB21" s="79"/>
      <c r="AC21" s="79" t="b">
        <v>0</v>
      </c>
      <c r="AD21" s="79">
        <v>0</v>
      </c>
      <c r="AE21" s="85" t="s">
        <v>496</v>
      </c>
      <c r="AF21" s="79" t="b">
        <v>0</v>
      </c>
      <c r="AG21" s="79" t="s">
        <v>502</v>
      </c>
      <c r="AH21" s="79"/>
      <c r="AI21" s="85" t="s">
        <v>496</v>
      </c>
      <c r="AJ21" s="79" t="b">
        <v>0</v>
      </c>
      <c r="AK21" s="79">
        <v>10</v>
      </c>
      <c r="AL21" s="85" t="s">
        <v>470</v>
      </c>
      <c r="AM21" s="79" t="s">
        <v>507</v>
      </c>
      <c r="AN21" s="79" t="b">
        <v>0</v>
      </c>
      <c r="AO21" s="85" t="s">
        <v>470</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264</v>
      </c>
      <c r="C22" s="65"/>
      <c r="D22" s="66"/>
      <c r="E22" s="67"/>
      <c r="F22" s="68"/>
      <c r="G22" s="65"/>
      <c r="H22" s="69"/>
      <c r="I22" s="70"/>
      <c r="J22" s="70"/>
      <c r="K22" s="34" t="s">
        <v>65</v>
      </c>
      <c r="L22" s="77">
        <v>50</v>
      </c>
      <c r="M22" s="77"/>
      <c r="N22" s="72"/>
      <c r="O22" s="79" t="s">
        <v>271</v>
      </c>
      <c r="P22" s="81">
        <v>43463.825833333336</v>
      </c>
      <c r="Q22" s="79" t="s">
        <v>281</v>
      </c>
      <c r="R22" s="79"/>
      <c r="S22" s="79"/>
      <c r="T22" s="79" t="s">
        <v>332</v>
      </c>
      <c r="U22" s="79"/>
      <c r="V22" s="83" t="s">
        <v>370</v>
      </c>
      <c r="W22" s="81">
        <v>43463.825833333336</v>
      </c>
      <c r="X22" s="83" t="s">
        <v>399</v>
      </c>
      <c r="Y22" s="79"/>
      <c r="Z22" s="79"/>
      <c r="AA22" s="85" t="s">
        <v>455</v>
      </c>
      <c r="AB22" s="79"/>
      <c r="AC22" s="79" t="b">
        <v>0</v>
      </c>
      <c r="AD22" s="79">
        <v>0</v>
      </c>
      <c r="AE22" s="85" t="s">
        <v>496</v>
      </c>
      <c r="AF22" s="79" t="b">
        <v>0</v>
      </c>
      <c r="AG22" s="79" t="s">
        <v>502</v>
      </c>
      <c r="AH22" s="79"/>
      <c r="AI22" s="85" t="s">
        <v>496</v>
      </c>
      <c r="AJ22" s="79" t="b">
        <v>0</v>
      </c>
      <c r="AK22" s="79">
        <v>10</v>
      </c>
      <c r="AL22" s="85" t="s">
        <v>470</v>
      </c>
      <c r="AM22" s="79" t="s">
        <v>508</v>
      </c>
      <c r="AN22" s="79" t="b">
        <v>0</v>
      </c>
      <c r="AO22" s="85" t="s">
        <v>470</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231</v>
      </c>
      <c r="B23" s="64" t="s">
        <v>262</v>
      </c>
      <c r="C23" s="65"/>
      <c r="D23" s="66"/>
      <c r="E23" s="67"/>
      <c r="F23" s="68"/>
      <c r="G23" s="65"/>
      <c r="H23" s="69"/>
      <c r="I23" s="70"/>
      <c r="J23" s="70"/>
      <c r="K23" s="34" t="s">
        <v>65</v>
      </c>
      <c r="L23" s="77">
        <v>52</v>
      </c>
      <c r="M23" s="77"/>
      <c r="N23" s="72"/>
      <c r="O23" s="79" t="s">
        <v>271</v>
      </c>
      <c r="P23" s="81">
        <v>43463.029652777775</v>
      </c>
      <c r="Q23" s="79" t="s">
        <v>280</v>
      </c>
      <c r="R23" s="79"/>
      <c r="S23" s="79"/>
      <c r="T23" s="79"/>
      <c r="U23" s="79"/>
      <c r="V23" s="83" t="s">
        <v>371</v>
      </c>
      <c r="W23" s="81">
        <v>43463.029652777775</v>
      </c>
      <c r="X23" s="83" t="s">
        <v>400</v>
      </c>
      <c r="Y23" s="79"/>
      <c r="Z23" s="79"/>
      <c r="AA23" s="85" t="s">
        <v>456</v>
      </c>
      <c r="AB23" s="79"/>
      <c r="AC23" s="79" t="b">
        <v>0</v>
      </c>
      <c r="AD23" s="79">
        <v>0</v>
      </c>
      <c r="AE23" s="85" t="s">
        <v>496</v>
      </c>
      <c r="AF23" s="79" t="b">
        <v>0</v>
      </c>
      <c r="AG23" s="79" t="s">
        <v>502</v>
      </c>
      <c r="AH23" s="79"/>
      <c r="AI23" s="85" t="s">
        <v>496</v>
      </c>
      <c r="AJ23" s="79" t="b">
        <v>0</v>
      </c>
      <c r="AK23" s="79">
        <v>4</v>
      </c>
      <c r="AL23" s="85" t="s">
        <v>457</v>
      </c>
      <c r="AM23" s="79" t="s">
        <v>508</v>
      </c>
      <c r="AN23" s="79" t="b">
        <v>0</v>
      </c>
      <c r="AO23" s="85" t="s">
        <v>457</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232</v>
      </c>
      <c r="B24" s="64" t="s">
        <v>262</v>
      </c>
      <c r="C24" s="65"/>
      <c r="D24" s="66"/>
      <c r="E24" s="67"/>
      <c r="F24" s="68"/>
      <c r="G24" s="65"/>
      <c r="H24" s="69"/>
      <c r="I24" s="70"/>
      <c r="J24" s="70"/>
      <c r="K24" s="34" t="s">
        <v>65</v>
      </c>
      <c r="L24" s="77">
        <v>53</v>
      </c>
      <c r="M24" s="77"/>
      <c r="N24" s="72"/>
      <c r="O24" s="79" t="s">
        <v>271</v>
      </c>
      <c r="P24" s="81">
        <v>43462.953680555554</v>
      </c>
      <c r="Q24" s="79" t="s">
        <v>285</v>
      </c>
      <c r="R24" s="79"/>
      <c r="S24" s="79"/>
      <c r="T24" s="79"/>
      <c r="U24" s="83" t="s">
        <v>342</v>
      </c>
      <c r="V24" s="83" t="s">
        <v>342</v>
      </c>
      <c r="W24" s="81">
        <v>43462.953680555554</v>
      </c>
      <c r="X24" s="83" t="s">
        <v>401</v>
      </c>
      <c r="Y24" s="79"/>
      <c r="Z24" s="79"/>
      <c r="AA24" s="85" t="s">
        <v>457</v>
      </c>
      <c r="AB24" s="85" t="s">
        <v>493</v>
      </c>
      <c r="AC24" s="79" t="b">
        <v>0</v>
      </c>
      <c r="AD24" s="79">
        <v>6</v>
      </c>
      <c r="AE24" s="85" t="s">
        <v>498</v>
      </c>
      <c r="AF24" s="79" t="b">
        <v>0</v>
      </c>
      <c r="AG24" s="79" t="s">
        <v>502</v>
      </c>
      <c r="AH24" s="79"/>
      <c r="AI24" s="85" t="s">
        <v>496</v>
      </c>
      <c r="AJ24" s="79" t="b">
        <v>0</v>
      </c>
      <c r="AK24" s="79">
        <v>4</v>
      </c>
      <c r="AL24" s="85" t="s">
        <v>496</v>
      </c>
      <c r="AM24" s="79" t="s">
        <v>508</v>
      </c>
      <c r="AN24" s="79" t="b">
        <v>0</v>
      </c>
      <c r="AO24" s="85" t="s">
        <v>493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262</v>
      </c>
      <c r="C25" s="65"/>
      <c r="D25" s="66"/>
      <c r="E25" s="67"/>
      <c r="F25" s="68"/>
      <c r="G25" s="65"/>
      <c r="H25" s="69"/>
      <c r="I25" s="70"/>
      <c r="J25" s="70"/>
      <c r="K25" s="34" t="s">
        <v>65</v>
      </c>
      <c r="L25" s="77">
        <v>54</v>
      </c>
      <c r="M25" s="77"/>
      <c r="N25" s="72"/>
      <c r="O25" s="79" t="s">
        <v>271</v>
      </c>
      <c r="P25" s="81">
        <v>43464.113344907404</v>
      </c>
      <c r="Q25" s="79" t="s">
        <v>280</v>
      </c>
      <c r="R25" s="79"/>
      <c r="S25" s="79"/>
      <c r="T25" s="79"/>
      <c r="U25" s="79"/>
      <c r="V25" s="83" t="s">
        <v>372</v>
      </c>
      <c r="W25" s="81">
        <v>43464.113344907404</v>
      </c>
      <c r="X25" s="83" t="s">
        <v>402</v>
      </c>
      <c r="Y25" s="79"/>
      <c r="Z25" s="79"/>
      <c r="AA25" s="85" t="s">
        <v>458</v>
      </c>
      <c r="AB25" s="79"/>
      <c r="AC25" s="79" t="b">
        <v>0</v>
      </c>
      <c r="AD25" s="79">
        <v>0</v>
      </c>
      <c r="AE25" s="85" t="s">
        <v>496</v>
      </c>
      <c r="AF25" s="79" t="b">
        <v>0</v>
      </c>
      <c r="AG25" s="79" t="s">
        <v>502</v>
      </c>
      <c r="AH25" s="79"/>
      <c r="AI25" s="85" t="s">
        <v>496</v>
      </c>
      <c r="AJ25" s="79" t="b">
        <v>0</v>
      </c>
      <c r="AK25" s="79">
        <v>5</v>
      </c>
      <c r="AL25" s="85" t="s">
        <v>457</v>
      </c>
      <c r="AM25" s="79" t="s">
        <v>504</v>
      </c>
      <c r="AN25" s="79" t="b">
        <v>0</v>
      </c>
      <c r="AO25" s="85" t="s">
        <v>457</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232</v>
      </c>
      <c r="B26" s="64" t="s">
        <v>264</v>
      </c>
      <c r="C26" s="65"/>
      <c r="D26" s="66"/>
      <c r="E26" s="67"/>
      <c r="F26" s="68"/>
      <c r="G26" s="65"/>
      <c r="H26" s="69"/>
      <c r="I26" s="70"/>
      <c r="J26" s="70"/>
      <c r="K26" s="34" t="s">
        <v>65</v>
      </c>
      <c r="L26" s="77">
        <v>60</v>
      </c>
      <c r="M26" s="77"/>
      <c r="N26" s="72"/>
      <c r="O26" s="79" t="s">
        <v>271</v>
      </c>
      <c r="P26" s="81">
        <v>43463.78623842593</v>
      </c>
      <c r="Q26" s="79" t="s">
        <v>281</v>
      </c>
      <c r="R26" s="79"/>
      <c r="S26" s="79"/>
      <c r="T26" s="79" t="s">
        <v>332</v>
      </c>
      <c r="U26" s="79"/>
      <c r="V26" s="83" t="s">
        <v>373</v>
      </c>
      <c r="W26" s="81">
        <v>43463.78623842593</v>
      </c>
      <c r="X26" s="83" t="s">
        <v>403</v>
      </c>
      <c r="Y26" s="79"/>
      <c r="Z26" s="79"/>
      <c r="AA26" s="85" t="s">
        <v>459</v>
      </c>
      <c r="AB26" s="79"/>
      <c r="AC26" s="79" t="b">
        <v>0</v>
      </c>
      <c r="AD26" s="79">
        <v>0</v>
      </c>
      <c r="AE26" s="85" t="s">
        <v>496</v>
      </c>
      <c r="AF26" s="79" t="b">
        <v>0</v>
      </c>
      <c r="AG26" s="79" t="s">
        <v>502</v>
      </c>
      <c r="AH26" s="79"/>
      <c r="AI26" s="85" t="s">
        <v>496</v>
      </c>
      <c r="AJ26" s="79" t="b">
        <v>0</v>
      </c>
      <c r="AK26" s="79">
        <v>10</v>
      </c>
      <c r="AL26" s="85" t="s">
        <v>470</v>
      </c>
      <c r="AM26" s="79" t="s">
        <v>504</v>
      </c>
      <c r="AN26" s="79" t="b">
        <v>0</v>
      </c>
      <c r="AO26" s="85" t="s">
        <v>470</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1</v>
      </c>
      <c r="BE26" s="49">
        <v>4</v>
      </c>
      <c r="BF26" s="48">
        <v>0</v>
      </c>
      <c r="BG26" s="49">
        <v>0</v>
      </c>
      <c r="BH26" s="48">
        <v>0</v>
      </c>
      <c r="BI26" s="49">
        <v>0</v>
      </c>
      <c r="BJ26" s="48">
        <v>24</v>
      </c>
      <c r="BK26" s="49">
        <v>96</v>
      </c>
      <c r="BL26" s="48">
        <v>25</v>
      </c>
    </row>
    <row r="27" spans="1:64" ht="15">
      <c r="A27" s="64" t="s">
        <v>233</v>
      </c>
      <c r="B27" s="64" t="s">
        <v>264</v>
      </c>
      <c r="C27" s="65"/>
      <c r="D27" s="66"/>
      <c r="E27" s="67"/>
      <c r="F27" s="68"/>
      <c r="G27" s="65"/>
      <c r="H27" s="69"/>
      <c r="I27" s="70"/>
      <c r="J27" s="70"/>
      <c r="K27" s="34" t="s">
        <v>65</v>
      </c>
      <c r="L27" s="77">
        <v>63</v>
      </c>
      <c r="M27" s="77"/>
      <c r="N27" s="72"/>
      <c r="O27" s="79" t="s">
        <v>271</v>
      </c>
      <c r="P27" s="81">
        <v>43463.213738425926</v>
      </c>
      <c r="Q27" s="79" t="s">
        <v>281</v>
      </c>
      <c r="R27" s="79"/>
      <c r="S27" s="79"/>
      <c r="T27" s="79" t="s">
        <v>332</v>
      </c>
      <c r="U27" s="79"/>
      <c r="V27" s="83" t="s">
        <v>372</v>
      </c>
      <c r="W27" s="81">
        <v>43463.213738425926</v>
      </c>
      <c r="X27" s="83" t="s">
        <v>404</v>
      </c>
      <c r="Y27" s="79"/>
      <c r="Z27" s="79"/>
      <c r="AA27" s="85" t="s">
        <v>460</v>
      </c>
      <c r="AB27" s="79"/>
      <c r="AC27" s="79" t="b">
        <v>0</v>
      </c>
      <c r="AD27" s="79">
        <v>0</v>
      </c>
      <c r="AE27" s="85" t="s">
        <v>496</v>
      </c>
      <c r="AF27" s="79" t="b">
        <v>0</v>
      </c>
      <c r="AG27" s="79" t="s">
        <v>502</v>
      </c>
      <c r="AH27" s="79"/>
      <c r="AI27" s="85" t="s">
        <v>496</v>
      </c>
      <c r="AJ27" s="79" t="b">
        <v>0</v>
      </c>
      <c r="AK27" s="79">
        <v>10</v>
      </c>
      <c r="AL27" s="85" t="s">
        <v>470</v>
      </c>
      <c r="AM27" s="79" t="s">
        <v>504</v>
      </c>
      <c r="AN27" s="79" t="b">
        <v>0</v>
      </c>
      <c r="AO27" s="85" t="s">
        <v>470</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234</v>
      </c>
      <c r="B28" s="64" t="s">
        <v>264</v>
      </c>
      <c r="C28" s="65"/>
      <c r="D28" s="66"/>
      <c r="E28" s="67"/>
      <c r="F28" s="68"/>
      <c r="G28" s="65"/>
      <c r="H28" s="69"/>
      <c r="I28" s="70"/>
      <c r="J28" s="70"/>
      <c r="K28" s="34" t="s">
        <v>65</v>
      </c>
      <c r="L28" s="77">
        <v>66</v>
      </c>
      <c r="M28" s="77"/>
      <c r="N28" s="72"/>
      <c r="O28" s="79" t="s">
        <v>271</v>
      </c>
      <c r="P28" s="81">
        <v>43464.89597222222</v>
      </c>
      <c r="Q28" s="79" t="s">
        <v>281</v>
      </c>
      <c r="R28" s="79"/>
      <c r="S28" s="79"/>
      <c r="T28" s="79" t="s">
        <v>332</v>
      </c>
      <c r="U28" s="79"/>
      <c r="V28" s="83" t="s">
        <v>374</v>
      </c>
      <c r="W28" s="81">
        <v>43464.89597222222</v>
      </c>
      <c r="X28" s="83" t="s">
        <v>405</v>
      </c>
      <c r="Y28" s="79"/>
      <c r="Z28" s="79"/>
      <c r="AA28" s="85" t="s">
        <v>461</v>
      </c>
      <c r="AB28" s="79"/>
      <c r="AC28" s="79" t="b">
        <v>0</v>
      </c>
      <c r="AD28" s="79">
        <v>0</v>
      </c>
      <c r="AE28" s="85" t="s">
        <v>496</v>
      </c>
      <c r="AF28" s="79" t="b">
        <v>0</v>
      </c>
      <c r="AG28" s="79" t="s">
        <v>502</v>
      </c>
      <c r="AH28" s="79"/>
      <c r="AI28" s="85" t="s">
        <v>496</v>
      </c>
      <c r="AJ28" s="79" t="b">
        <v>0</v>
      </c>
      <c r="AK28" s="79">
        <v>12</v>
      </c>
      <c r="AL28" s="85" t="s">
        <v>470</v>
      </c>
      <c r="AM28" s="79" t="s">
        <v>504</v>
      </c>
      <c r="AN28" s="79" t="b">
        <v>0</v>
      </c>
      <c r="AO28" s="85" t="s">
        <v>470</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235</v>
      </c>
      <c r="B29" s="64" t="s">
        <v>264</v>
      </c>
      <c r="C29" s="65"/>
      <c r="D29" s="66"/>
      <c r="E29" s="67"/>
      <c r="F29" s="68"/>
      <c r="G29" s="65"/>
      <c r="H29" s="69"/>
      <c r="I29" s="70"/>
      <c r="J29" s="70"/>
      <c r="K29" s="34" t="s">
        <v>65</v>
      </c>
      <c r="L29" s="77">
        <v>68</v>
      </c>
      <c r="M29" s="77"/>
      <c r="N29" s="72"/>
      <c r="O29" s="79" t="s">
        <v>271</v>
      </c>
      <c r="P29" s="81">
        <v>43465.15561342592</v>
      </c>
      <c r="Q29" s="79" t="s">
        <v>281</v>
      </c>
      <c r="R29" s="79"/>
      <c r="S29" s="79"/>
      <c r="T29" s="79" t="s">
        <v>332</v>
      </c>
      <c r="U29" s="79"/>
      <c r="V29" s="83" t="s">
        <v>375</v>
      </c>
      <c r="W29" s="81">
        <v>43465.15561342592</v>
      </c>
      <c r="X29" s="83" t="s">
        <v>406</v>
      </c>
      <c r="Y29" s="79"/>
      <c r="Z29" s="79"/>
      <c r="AA29" s="85" t="s">
        <v>462</v>
      </c>
      <c r="AB29" s="79"/>
      <c r="AC29" s="79" t="b">
        <v>0</v>
      </c>
      <c r="AD29" s="79">
        <v>0</v>
      </c>
      <c r="AE29" s="85" t="s">
        <v>496</v>
      </c>
      <c r="AF29" s="79" t="b">
        <v>0</v>
      </c>
      <c r="AG29" s="79" t="s">
        <v>502</v>
      </c>
      <c r="AH29" s="79"/>
      <c r="AI29" s="85" t="s">
        <v>496</v>
      </c>
      <c r="AJ29" s="79" t="b">
        <v>0</v>
      </c>
      <c r="AK29" s="79">
        <v>12</v>
      </c>
      <c r="AL29" s="85" t="s">
        <v>470</v>
      </c>
      <c r="AM29" s="79" t="s">
        <v>504</v>
      </c>
      <c r="AN29" s="79" t="b">
        <v>0</v>
      </c>
      <c r="AO29" s="85" t="s">
        <v>470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236</v>
      </c>
      <c r="B30" s="64" t="s">
        <v>236</v>
      </c>
      <c r="C30" s="65"/>
      <c r="D30" s="66"/>
      <c r="E30" s="67"/>
      <c r="F30" s="68"/>
      <c r="G30" s="65"/>
      <c r="H30" s="69"/>
      <c r="I30" s="70"/>
      <c r="J30" s="70"/>
      <c r="K30" s="34" t="s">
        <v>65</v>
      </c>
      <c r="L30" s="77">
        <v>70</v>
      </c>
      <c r="M30" s="77"/>
      <c r="N30" s="72"/>
      <c r="O30" s="79" t="s">
        <v>176</v>
      </c>
      <c r="P30" s="81">
        <v>43466.86592592593</v>
      </c>
      <c r="Q30" s="79" t="s">
        <v>286</v>
      </c>
      <c r="R30" s="79"/>
      <c r="S30" s="79"/>
      <c r="T30" s="79"/>
      <c r="U30" s="79"/>
      <c r="V30" s="83" t="s">
        <v>376</v>
      </c>
      <c r="W30" s="81">
        <v>43466.86592592593</v>
      </c>
      <c r="X30" s="83" t="s">
        <v>407</v>
      </c>
      <c r="Y30" s="79"/>
      <c r="Z30" s="79"/>
      <c r="AA30" s="85" t="s">
        <v>463</v>
      </c>
      <c r="AB30" s="79"/>
      <c r="AC30" s="79" t="b">
        <v>0</v>
      </c>
      <c r="AD30" s="79">
        <v>16</v>
      </c>
      <c r="AE30" s="85" t="s">
        <v>496</v>
      </c>
      <c r="AF30" s="79" t="b">
        <v>0</v>
      </c>
      <c r="AG30" s="79" t="s">
        <v>503</v>
      </c>
      <c r="AH30" s="79"/>
      <c r="AI30" s="85" t="s">
        <v>496</v>
      </c>
      <c r="AJ30" s="79" t="b">
        <v>0</v>
      </c>
      <c r="AK30" s="79">
        <v>0</v>
      </c>
      <c r="AL30" s="85" t="s">
        <v>496</v>
      </c>
      <c r="AM30" s="79" t="s">
        <v>507</v>
      </c>
      <c r="AN30" s="79" t="b">
        <v>0</v>
      </c>
      <c r="AO30" s="85" t="s">
        <v>463</v>
      </c>
      <c r="AP30" s="79" t="s">
        <v>176</v>
      </c>
      <c r="AQ30" s="79">
        <v>0</v>
      </c>
      <c r="AR30" s="79">
        <v>0</v>
      </c>
      <c r="AS30" s="79"/>
      <c r="AT30" s="79"/>
      <c r="AU30" s="79"/>
      <c r="AV30" s="79"/>
      <c r="AW30" s="79"/>
      <c r="AX30" s="79"/>
      <c r="AY30" s="79"/>
      <c r="AZ30" s="79"/>
      <c r="BA30">
        <v>1</v>
      </c>
      <c r="BB30" s="78" t="str">
        <f>REPLACE(INDEX(GroupVertices[Group],MATCH(Edges24[[#This Row],[Vertex 1]],GroupVertices[Vertex],0)),1,1,"")</f>
        <v>9</v>
      </c>
      <c r="BC30" s="78" t="str">
        <f>REPLACE(INDEX(GroupVertices[Group],MATCH(Edges24[[#This Row],[Vertex 2]],GroupVertices[Vertex],0)),1,1,"")</f>
        <v>9</v>
      </c>
      <c r="BD30" s="48">
        <v>0</v>
      </c>
      <c r="BE30" s="49">
        <v>0</v>
      </c>
      <c r="BF30" s="48">
        <v>1</v>
      </c>
      <c r="BG30" s="49">
        <v>7.6923076923076925</v>
      </c>
      <c r="BH30" s="48">
        <v>0</v>
      </c>
      <c r="BI30" s="49">
        <v>0</v>
      </c>
      <c r="BJ30" s="48">
        <v>12</v>
      </c>
      <c r="BK30" s="49">
        <v>92.3076923076923</v>
      </c>
      <c r="BL30" s="48">
        <v>13</v>
      </c>
    </row>
    <row r="31" spans="1:64" ht="15">
      <c r="A31" s="64" t="s">
        <v>237</v>
      </c>
      <c r="B31" s="64" t="s">
        <v>265</v>
      </c>
      <c r="C31" s="65"/>
      <c r="D31" s="66"/>
      <c r="E31" s="67"/>
      <c r="F31" s="68"/>
      <c r="G31" s="65"/>
      <c r="H31" s="69"/>
      <c r="I31" s="70"/>
      <c r="J31" s="70"/>
      <c r="K31" s="34" t="s">
        <v>65</v>
      </c>
      <c r="L31" s="77">
        <v>71</v>
      </c>
      <c r="M31" s="77"/>
      <c r="N31" s="72"/>
      <c r="O31" s="79" t="s">
        <v>271</v>
      </c>
      <c r="P31" s="81">
        <v>43455.75221064815</v>
      </c>
      <c r="Q31" s="79" t="s">
        <v>287</v>
      </c>
      <c r="R31" s="83" t="s">
        <v>311</v>
      </c>
      <c r="S31" s="79" t="s">
        <v>321</v>
      </c>
      <c r="T31" s="79" t="s">
        <v>334</v>
      </c>
      <c r="U31" s="79"/>
      <c r="V31" s="83" t="s">
        <v>377</v>
      </c>
      <c r="W31" s="81">
        <v>43455.75221064815</v>
      </c>
      <c r="X31" s="83" t="s">
        <v>408</v>
      </c>
      <c r="Y31" s="79"/>
      <c r="Z31" s="79"/>
      <c r="AA31" s="85" t="s">
        <v>464</v>
      </c>
      <c r="AB31" s="79"/>
      <c r="AC31" s="79" t="b">
        <v>0</v>
      </c>
      <c r="AD31" s="79">
        <v>1</v>
      </c>
      <c r="AE31" s="85" t="s">
        <v>496</v>
      </c>
      <c r="AF31" s="79" t="b">
        <v>0</v>
      </c>
      <c r="AG31" s="79" t="s">
        <v>501</v>
      </c>
      <c r="AH31" s="79"/>
      <c r="AI31" s="85" t="s">
        <v>496</v>
      </c>
      <c r="AJ31" s="79" t="b">
        <v>0</v>
      </c>
      <c r="AK31" s="79">
        <v>1</v>
      </c>
      <c r="AL31" s="85" t="s">
        <v>496</v>
      </c>
      <c r="AM31" s="79" t="s">
        <v>508</v>
      </c>
      <c r="AN31" s="79" t="b">
        <v>0</v>
      </c>
      <c r="AO31" s="85" t="s">
        <v>464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237</v>
      </c>
      <c r="B32" s="64" t="s">
        <v>214</v>
      </c>
      <c r="C32" s="65"/>
      <c r="D32" s="66"/>
      <c r="E32" s="67"/>
      <c r="F32" s="68"/>
      <c r="G32" s="65"/>
      <c r="H32" s="69"/>
      <c r="I32" s="70"/>
      <c r="J32" s="70"/>
      <c r="K32" s="34" t="s">
        <v>65</v>
      </c>
      <c r="L32" s="77">
        <v>75</v>
      </c>
      <c r="M32" s="77"/>
      <c r="N32" s="72"/>
      <c r="O32" s="79" t="s">
        <v>271</v>
      </c>
      <c r="P32" s="81">
        <v>43462.57047453704</v>
      </c>
      <c r="Q32" s="79" t="s">
        <v>288</v>
      </c>
      <c r="R32" s="83" t="s">
        <v>315</v>
      </c>
      <c r="S32" s="79" t="s">
        <v>321</v>
      </c>
      <c r="T32" s="79" t="s">
        <v>335</v>
      </c>
      <c r="U32" s="79"/>
      <c r="V32" s="83" t="s">
        <v>377</v>
      </c>
      <c r="W32" s="81">
        <v>43462.57047453704</v>
      </c>
      <c r="X32" s="83" t="s">
        <v>409</v>
      </c>
      <c r="Y32" s="79"/>
      <c r="Z32" s="79"/>
      <c r="AA32" s="85" t="s">
        <v>465</v>
      </c>
      <c r="AB32" s="79"/>
      <c r="AC32" s="79" t="b">
        <v>0</v>
      </c>
      <c r="AD32" s="79">
        <v>3</v>
      </c>
      <c r="AE32" s="85" t="s">
        <v>496</v>
      </c>
      <c r="AF32" s="79" t="b">
        <v>0</v>
      </c>
      <c r="AG32" s="79" t="s">
        <v>501</v>
      </c>
      <c r="AH32" s="79"/>
      <c r="AI32" s="85" t="s">
        <v>496</v>
      </c>
      <c r="AJ32" s="79" t="b">
        <v>0</v>
      </c>
      <c r="AK32" s="79">
        <v>0</v>
      </c>
      <c r="AL32" s="85" t="s">
        <v>496</v>
      </c>
      <c r="AM32" s="79" t="s">
        <v>508</v>
      </c>
      <c r="AN32" s="79" t="b">
        <v>0</v>
      </c>
      <c r="AO32" s="85" t="s">
        <v>465</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4</v>
      </c>
      <c r="BD32" s="48"/>
      <c r="BE32" s="49"/>
      <c r="BF32" s="48"/>
      <c r="BG32" s="49"/>
      <c r="BH32" s="48"/>
      <c r="BI32" s="49"/>
      <c r="BJ32" s="48"/>
      <c r="BK32" s="49"/>
      <c r="BL32" s="48"/>
    </row>
    <row r="33" spans="1:64" ht="15">
      <c r="A33" s="64" t="s">
        <v>237</v>
      </c>
      <c r="B33" s="64" t="s">
        <v>268</v>
      </c>
      <c r="C33" s="65"/>
      <c r="D33" s="66"/>
      <c r="E33" s="67"/>
      <c r="F33" s="68"/>
      <c r="G33" s="65"/>
      <c r="H33" s="69"/>
      <c r="I33" s="70"/>
      <c r="J33" s="70"/>
      <c r="K33" s="34" t="s">
        <v>65</v>
      </c>
      <c r="L33" s="77">
        <v>88</v>
      </c>
      <c r="M33" s="77"/>
      <c r="N33" s="72"/>
      <c r="O33" s="79" t="s">
        <v>271</v>
      </c>
      <c r="P33" s="81">
        <v>43462.347650462965</v>
      </c>
      <c r="Q33" s="79" t="s">
        <v>289</v>
      </c>
      <c r="R33" s="83" t="s">
        <v>316</v>
      </c>
      <c r="S33" s="79" t="s">
        <v>325</v>
      </c>
      <c r="T33" s="79"/>
      <c r="U33" s="79"/>
      <c r="V33" s="83" t="s">
        <v>377</v>
      </c>
      <c r="W33" s="81">
        <v>43462.347650462965</v>
      </c>
      <c r="X33" s="83" t="s">
        <v>410</v>
      </c>
      <c r="Y33" s="79"/>
      <c r="Z33" s="79"/>
      <c r="AA33" s="85" t="s">
        <v>466</v>
      </c>
      <c r="AB33" s="79"/>
      <c r="AC33" s="79" t="b">
        <v>0</v>
      </c>
      <c r="AD33" s="79">
        <v>0</v>
      </c>
      <c r="AE33" s="85" t="s">
        <v>496</v>
      </c>
      <c r="AF33" s="79" t="b">
        <v>0</v>
      </c>
      <c r="AG33" s="79" t="s">
        <v>502</v>
      </c>
      <c r="AH33" s="79"/>
      <c r="AI33" s="85" t="s">
        <v>496</v>
      </c>
      <c r="AJ33" s="79" t="b">
        <v>0</v>
      </c>
      <c r="AK33" s="79">
        <v>0</v>
      </c>
      <c r="AL33" s="85" t="s">
        <v>496</v>
      </c>
      <c r="AM33" s="79" t="s">
        <v>508</v>
      </c>
      <c r="AN33" s="79" t="b">
        <v>0</v>
      </c>
      <c r="AO33" s="85" t="s">
        <v>466</v>
      </c>
      <c r="AP33" s="79" t="s">
        <v>176</v>
      </c>
      <c r="AQ33" s="79">
        <v>0</v>
      </c>
      <c r="AR33" s="79">
        <v>0</v>
      </c>
      <c r="AS33" s="79"/>
      <c r="AT33" s="79"/>
      <c r="AU33" s="79"/>
      <c r="AV33" s="79"/>
      <c r="AW33" s="79"/>
      <c r="AX33" s="79"/>
      <c r="AY33" s="79"/>
      <c r="AZ33" s="79"/>
      <c r="BA33">
        <v>2</v>
      </c>
      <c r="BB33" s="78" t="str">
        <f>REPLACE(INDEX(GroupVertices[Group],MATCH(Edges24[[#This Row],[Vertex 1]],GroupVertices[Vertex],0)),1,1,"")</f>
        <v>2</v>
      </c>
      <c r="BC33" s="78" t="str">
        <f>REPLACE(INDEX(GroupVertices[Group],MATCH(Edges24[[#This Row],[Vertex 2]],GroupVertices[Vertex],0)),1,1,"")</f>
        <v>2</v>
      </c>
      <c r="BD33" s="48">
        <v>0</v>
      </c>
      <c r="BE33" s="49">
        <v>0</v>
      </c>
      <c r="BF33" s="48">
        <v>0</v>
      </c>
      <c r="BG33" s="49">
        <v>0</v>
      </c>
      <c r="BH33" s="48">
        <v>0</v>
      </c>
      <c r="BI33" s="49">
        <v>0</v>
      </c>
      <c r="BJ33" s="48">
        <v>10</v>
      </c>
      <c r="BK33" s="49">
        <v>100</v>
      </c>
      <c r="BL33" s="48">
        <v>10</v>
      </c>
    </row>
    <row r="34" spans="1:64" ht="15">
      <c r="A34" s="64" t="s">
        <v>237</v>
      </c>
      <c r="B34" s="64" t="s">
        <v>268</v>
      </c>
      <c r="C34" s="65"/>
      <c r="D34" s="66"/>
      <c r="E34" s="67"/>
      <c r="F34" s="68"/>
      <c r="G34" s="65"/>
      <c r="H34" s="69"/>
      <c r="I34" s="70"/>
      <c r="J34" s="70"/>
      <c r="K34" s="34" t="s">
        <v>65</v>
      </c>
      <c r="L34" s="77">
        <v>89</v>
      </c>
      <c r="M34" s="77"/>
      <c r="N34" s="72"/>
      <c r="O34" s="79" t="s">
        <v>271</v>
      </c>
      <c r="P34" s="81">
        <v>43467.40163194444</v>
      </c>
      <c r="Q34" s="79" t="s">
        <v>289</v>
      </c>
      <c r="R34" s="83" t="s">
        <v>316</v>
      </c>
      <c r="S34" s="79" t="s">
        <v>325</v>
      </c>
      <c r="T34" s="79"/>
      <c r="U34" s="79"/>
      <c r="V34" s="83" t="s">
        <v>377</v>
      </c>
      <c r="W34" s="81">
        <v>43467.40163194444</v>
      </c>
      <c r="X34" s="83" t="s">
        <v>411</v>
      </c>
      <c r="Y34" s="79"/>
      <c r="Z34" s="79"/>
      <c r="AA34" s="85" t="s">
        <v>467</v>
      </c>
      <c r="AB34" s="79"/>
      <c r="AC34" s="79" t="b">
        <v>0</v>
      </c>
      <c r="AD34" s="79">
        <v>0</v>
      </c>
      <c r="AE34" s="85" t="s">
        <v>496</v>
      </c>
      <c r="AF34" s="79" t="b">
        <v>0</v>
      </c>
      <c r="AG34" s="79" t="s">
        <v>502</v>
      </c>
      <c r="AH34" s="79"/>
      <c r="AI34" s="85" t="s">
        <v>496</v>
      </c>
      <c r="AJ34" s="79" t="b">
        <v>0</v>
      </c>
      <c r="AK34" s="79">
        <v>0</v>
      </c>
      <c r="AL34" s="85" t="s">
        <v>496</v>
      </c>
      <c r="AM34" s="79" t="s">
        <v>508</v>
      </c>
      <c r="AN34" s="79" t="b">
        <v>0</v>
      </c>
      <c r="AO34" s="85" t="s">
        <v>467</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10</v>
      </c>
      <c r="BK34" s="49">
        <v>100</v>
      </c>
      <c r="BL34" s="48">
        <v>10</v>
      </c>
    </row>
    <row r="35" spans="1:64" ht="15">
      <c r="A35" s="64" t="s">
        <v>237</v>
      </c>
      <c r="B35" s="64" t="s">
        <v>252</v>
      </c>
      <c r="C35" s="65"/>
      <c r="D35" s="66"/>
      <c r="E35" s="67"/>
      <c r="F35" s="68"/>
      <c r="G35" s="65"/>
      <c r="H35" s="69"/>
      <c r="I35" s="70"/>
      <c r="J35" s="70"/>
      <c r="K35" s="34" t="s">
        <v>65</v>
      </c>
      <c r="L35" s="77">
        <v>92</v>
      </c>
      <c r="M35" s="77"/>
      <c r="N35" s="72"/>
      <c r="O35" s="79" t="s">
        <v>271</v>
      </c>
      <c r="P35" s="81">
        <v>43462.348344907405</v>
      </c>
      <c r="Q35" s="79" t="s">
        <v>290</v>
      </c>
      <c r="R35" s="83" t="s">
        <v>317</v>
      </c>
      <c r="S35" s="79" t="s">
        <v>325</v>
      </c>
      <c r="T35" s="79"/>
      <c r="U35" s="79"/>
      <c r="V35" s="83" t="s">
        <v>377</v>
      </c>
      <c r="W35" s="81">
        <v>43462.348344907405</v>
      </c>
      <c r="X35" s="83" t="s">
        <v>412</v>
      </c>
      <c r="Y35" s="79"/>
      <c r="Z35" s="79"/>
      <c r="AA35" s="85" t="s">
        <v>468</v>
      </c>
      <c r="AB35" s="79"/>
      <c r="AC35" s="79" t="b">
        <v>0</v>
      </c>
      <c r="AD35" s="79">
        <v>0</v>
      </c>
      <c r="AE35" s="85" t="s">
        <v>496</v>
      </c>
      <c r="AF35" s="79" t="b">
        <v>0</v>
      </c>
      <c r="AG35" s="79" t="s">
        <v>502</v>
      </c>
      <c r="AH35" s="79"/>
      <c r="AI35" s="85" t="s">
        <v>496</v>
      </c>
      <c r="AJ35" s="79" t="b">
        <v>0</v>
      </c>
      <c r="AK35" s="79">
        <v>0</v>
      </c>
      <c r="AL35" s="85" t="s">
        <v>496</v>
      </c>
      <c r="AM35" s="79" t="s">
        <v>508</v>
      </c>
      <c r="AN35" s="79" t="b">
        <v>0</v>
      </c>
      <c r="AO35" s="85" t="s">
        <v>468</v>
      </c>
      <c r="AP35" s="79" t="s">
        <v>176</v>
      </c>
      <c r="AQ35" s="79">
        <v>0</v>
      </c>
      <c r="AR35" s="79">
        <v>0</v>
      </c>
      <c r="AS35" s="79"/>
      <c r="AT35" s="79"/>
      <c r="AU35" s="79"/>
      <c r="AV35" s="79"/>
      <c r="AW35" s="79"/>
      <c r="AX35" s="79"/>
      <c r="AY35" s="79"/>
      <c r="AZ35" s="79"/>
      <c r="BA35">
        <v>5</v>
      </c>
      <c r="BB35" s="78" t="str">
        <f>REPLACE(INDEX(GroupVertices[Group],MATCH(Edges24[[#This Row],[Vertex 1]],GroupVertices[Vertex],0)),1,1,"")</f>
        <v>2</v>
      </c>
      <c r="BC35" s="78" t="str">
        <f>REPLACE(INDEX(GroupVertices[Group],MATCH(Edges24[[#This Row],[Vertex 2]],GroupVertices[Vertex],0)),1,1,"")</f>
        <v>2</v>
      </c>
      <c r="BD35" s="48">
        <v>0</v>
      </c>
      <c r="BE35" s="49">
        <v>0</v>
      </c>
      <c r="BF35" s="48">
        <v>2</v>
      </c>
      <c r="BG35" s="49">
        <v>13.333333333333334</v>
      </c>
      <c r="BH35" s="48">
        <v>0</v>
      </c>
      <c r="BI35" s="49">
        <v>0</v>
      </c>
      <c r="BJ35" s="48">
        <v>13</v>
      </c>
      <c r="BK35" s="49">
        <v>86.66666666666667</v>
      </c>
      <c r="BL35" s="48">
        <v>15</v>
      </c>
    </row>
    <row r="36" spans="1:64" ht="15">
      <c r="A36" s="64" t="s">
        <v>238</v>
      </c>
      <c r="B36" s="64" t="s">
        <v>269</v>
      </c>
      <c r="C36" s="65"/>
      <c r="D36" s="66"/>
      <c r="E36" s="67"/>
      <c r="F36" s="68"/>
      <c r="G36" s="65"/>
      <c r="H36" s="69"/>
      <c r="I36" s="70"/>
      <c r="J36" s="70"/>
      <c r="K36" s="34" t="s">
        <v>65</v>
      </c>
      <c r="L36" s="77">
        <v>101</v>
      </c>
      <c r="M36" s="77"/>
      <c r="N36" s="72"/>
      <c r="O36" s="79" t="s">
        <v>272</v>
      </c>
      <c r="P36" s="81">
        <v>43461.322962962964</v>
      </c>
      <c r="Q36" s="79" t="s">
        <v>291</v>
      </c>
      <c r="R36" s="79"/>
      <c r="S36" s="79"/>
      <c r="T36" s="79"/>
      <c r="U36" s="79"/>
      <c r="V36" s="83" t="s">
        <v>378</v>
      </c>
      <c r="W36" s="81">
        <v>43461.322962962964</v>
      </c>
      <c r="X36" s="83" t="s">
        <v>413</v>
      </c>
      <c r="Y36" s="79"/>
      <c r="Z36" s="79"/>
      <c r="AA36" s="85" t="s">
        <v>469</v>
      </c>
      <c r="AB36" s="85" t="s">
        <v>494</v>
      </c>
      <c r="AC36" s="79" t="b">
        <v>0</v>
      </c>
      <c r="AD36" s="79">
        <v>2</v>
      </c>
      <c r="AE36" s="85" t="s">
        <v>499</v>
      </c>
      <c r="AF36" s="79" t="b">
        <v>0</v>
      </c>
      <c r="AG36" s="79" t="s">
        <v>502</v>
      </c>
      <c r="AH36" s="79"/>
      <c r="AI36" s="85" t="s">
        <v>496</v>
      </c>
      <c r="AJ36" s="79" t="b">
        <v>0</v>
      </c>
      <c r="AK36" s="79">
        <v>0</v>
      </c>
      <c r="AL36" s="85" t="s">
        <v>496</v>
      </c>
      <c r="AM36" s="79" t="s">
        <v>508</v>
      </c>
      <c r="AN36" s="79" t="b">
        <v>0</v>
      </c>
      <c r="AO36" s="85" t="s">
        <v>494</v>
      </c>
      <c r="AP36" s="79" t="s">
        <v>176</v>
      </c>
      <c r="AQ36" s="79">
        <v>0</v>
      </c>
      <c r="AR36" s="79">
        <v>0</v>
      </c>
      <c r="AS36" s="79"/>
      <c r="AT36" s="79"/>
      <c r="AU36" s="79"/>
      <c r="AV36" s="79"/>
      <c r="AW36" s="79"/>
      <c r="AX36" s="79"/>
      <c r="AY36" s="79"/>
      <c r="AZ36" s="79"/>
      <c r="BA36">
        <v>1</v>
      </c>
      <c r="BB36" s="78" t="str">
        <f>REPLACE(INDEX(GroupVertices[Group],MATCH(Edges24[[#This Row],[Vertex 1]],GroupVertices[Vertex],0)),1,1,"")</f>
        <v>6</v>
      </c>
      <c r="BC36" s="78" t="str">
        <f>REPLACE(INDEX(GroupVertices[Group],MATCH(Edges24[[#This Row],[Vertex 2]],GroupVertices[Vertex],0)),1,1,"")</f>
        <v>6</v>
      </c>
      <c r="BD36" s="48">
        <v>0</v>
      </c>
      <c r="BE36" s="49">
        <v>0</v>
      </c>
      <c r="BF36" s="48">
        <v>0</v>
      </c>
      <c r="BG36" s="49">
        <v>0</v>
      </c>
      <c r="BH36" s="48">
        <v>0</v>
      </c>
      <c r="BI36" s="49">
        <v>0</v>
      </c>
      <c r="BJ36" s="48">
        <v>16</v>
      </c>
      <c r="BK36" s="49">
        <v>100</v>
      </c>
      <c r="BL36" s="48">
        <v>16</v>
      </c>
    </row>
    <row r="37" spans="1:64" ht="15">
      <c r="A37" s="64" t="s">
        <v>231</v>
      </c>
      <c r="B37" s="64" t="s">
        <v>264</v>
      </c>
      <c r="C37" s="65"/>
      <c r="D37" s="66"/>
      <c r="E37" s="67"/>
      <c r="F37" s="68"/>
      <c r="G37" s="65"/>
      <c r="H37" s="69"/>
      <c r="I37" s="70"/>
      <c r="J37" s="70"/>
      <c r="K37" s="34" t="s">
        <v>65</v>
      </c>
      <c r="L37" s="77">
        <v>102</v>
      </c>
      <c r="M37" s="77"/>
      <c r="N37" s="72"/>
      <c r="O37" s="79" t="s">
        <v>271</v>
      </c>
      <c r="P37" s="81">
        <v>43463.21355324074</v>
      </c>
      <c r="Q37" s="79" t="s">
        <v>292</v>
      </c>
      <c r="R37" s="79" t="s">
        <v>318</v>
      </c>
      <c r="S37" s="79" t="s">
        <v>326</v>
      </c>
      <c r="T37" s="79" t="s">
        <v>336</v>
      </c>
      <c r="U37" s="83" t="s">
        <v>343</v>
      </c>
      <c r="V37" s="83" t="s">
        <v>343</v>
      </c>
      <c r="W37" s="81">
        <v>43463.21355324074</v>
      </c>
      <c r="X37" s="83" t="s">
        <v>414</v>
      </c>
      <c r="Y37" s="79"/>
      <c r="Z37" s="79"/>
      <c r="AA37" s="85" t="s">
        <v>470</v>
      </c>
      <c r="AB37" s="79"/>
      <c r="AC37" s="79" t="b">
        <v>0</v>
      </c>
      <c r="AD37" s="79">
        <v>32</v>
      </c>
      <c r="AE37" s="85" t="s">
        <v>496</v>
      </c>
      <c r="AF37" s="79" t="b">
        <v>0</v>
      </c>
      <c r="AG37" s="79" t="s">
        <v>502</v>
      </c>
      <c r="AH37" s="79"/>
      <c r="AI37" s="85" t="s">
        <v>496</v>
      </c>
      <c r="AJ37" s="79" t="b">
        <v>0</v>
      </c>
      <c r="AK37" s="79">
        <v>10</v>
      </c>
      <c r="AL37" s="85" t="s">
        <v>496</v>
      </c>
      <c r="AM37" s="79" t="s">
        <v>508</v>
      </c>
      <c r="AN37" s="79" t="b">
        <v>0</v>
      </c>
      <c r="AO37" s="85" t="s">
        <v>470</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3.5714285714285716</v>
      </c>
      <c r="BF37" s="48">
        <v>0</v>
      </c>
      <c r="BG37" s="49">
        <v>0</v>
      </c>
      <c r="BH37" s="48">
        <v>0</v>
      </c>
      <c r="BI37" s="49">
        <v>0</v>
      </c>
      <c r="BJ37" s="48">
        <v>27</v>
      </c>
      <c r="BK37" s="49">
        <v>96.42857142857143</v>
      </c>
      <c r="BL37" s="48">
        <v>28</v>
      </c>
    </row>
    <row r="38" spans="1:64" ht="15">
      <c r="A38" s="64" t="s">
        <v>238</v>
      </c>
      <c r="B38" s="64" t="s">
        <v>264</v>
      </c>
      <c r="C38" s="65"/>
      <c r="D38" s="66"/>
      <c r="E38" s="67"/>
      <c r="F38" s="68"/>
      <c r="G38" s="65"/>
      <c r="H38" s="69"/>
      <c r="I38" s="70"/>
      <c r="J38" s="70"/>
      <c r="K38" s="34" t="s">
        <v>65</v>
      </c>
      <c r="L38" s="77">
        <v>103</v>
      </c>
      <c r="M38" s="77"/>
      <c r="N38" s="72"/>
      <c r="O38" s="79" t="s">
        <v>271</v>
      </c>
      <c r="P38" s="81">
        <v>43463.23451388889</v>
      </c>
      <c r="Q38" s="79" t="s">
        <v>281</v>
      </c>
      <c r="R38" s="79"/>
      <c r="S38" s="79"/>
      <c r="T38" s="79" t="s">
        <v>332</v>
      </c>
      <c r="U38" s="79"/>
      <c r="V38" s="83" t="s">
        <v>378</v>
      </c>
      <c r="W38" s="81">
        <v>43463.23451388889</v>
      </c>
      <c r="X38" s="83" t="s">
        <v>415</v>
      </c>
      <c r="Y38" s="79"/>
      <c r="Z38" s="79"/>
      <c r="AA38" s="85" t="s">
        <v>471</v>
      </c>
      <c r="AB38" s="79"/>
      <c r="AC38" s="79" t="b">
        <v>0</v>
      </c>
      <c r="AD38" s="79">
        <v>0</v>
      </c>
      <c r="AE38" s="85" t="s">
        <v>496</v>
      </c>
      <c r="AF38" s="79" t="b">
        <v>0</v>
      </c>
      <c r="AG38" s="79" t="s">
        <v>502</v>
      </c>
      <c r="AH38" s="79"/>
      <c r="AI38" s="85" t="s">
        <v>496</v>
      </c>
      <c r="AJ38" s="79" t="b">
        <v>0</v>
      </c>
      <c r="AK38" s="79">
        <v>10</v>
      </c>
      <c r="AL38" s="85" t="s">
        <v>470</v>
      </c>
      <c r="AM38" s="79" t="s">
        <v>508</v>
      </c>
      <c r="AN38" s="79" t="b">
        <v>0</v>
      </c>
      <c r="AO38" s="85" t="s">
        <v>470</v>
      </c>
      <c r="AP38" s="79" t="s">
        <v>176</v>
      </c>
      <c r="AQ38" s="79">
        <v>0</v>
      </c>
      <c r="AR38" s="79">
        <v>0</v>
      </c>
      <c r="AS38" s="79"/>
      <c r="AT38" s="79"/>
      <c r="AU38" s="79"/>
      <c r="AV38" s="79"/>
      <c r="AW38" s="79"/>
      <c r="AX38" s="79"/>
      <c r="AY38" s="79"/>
      <c r="AZ38" s="79"/>
      <c r="BA38">
        <v>1</v>
      </c>
      <c r="BB38" s="78" t="str">
        <f>REPLACE(INDEX(GroupVertices[Group],MATCH(Edges24[[#This Row],[Vertex 1]],GroupVertices[Vertex],0)),1,1,"")</f>
        <v>6</v>
      </c>
      <c r="BC38" s="78" t="str">
        <f>REPLACE(INDEX(GroupVertices[Group],MATCH(Edges24[[#This Row],[Vertex 2]],GroupVertices[Vertex],0)),1,1,"")</f>
        <v>1</v>
      </c>
      <c r="BD38" s="48"/>
      <c r="BE38" s="49"/>
      <c r="BF38" s="48"/>
      <c r="BG38" s="49"/>
      <c r="BH38" s="48"/>
      <c r="BI38" s="49"/>
      <c r="BJ38" s="48"/>
      <c r="BK38" s="49"/>
      <c r="BL38" s="48"/>
    </row>
    <row r="39" spans="1:64" ht="15">
      <c r="A39" s="64" t="s">
        <v>238</v>
      </c>
      <c r="B39" s="64" t="s">
        <v>270</v>
      </c>
      <c r="C39" s="65"/>
      <c r="D39" s="66"/>
      <c r="E39" s="67"/>
      <c r="F39" s="68"/>
      <c r="G39" s="65"/>
      <c r="H39" s="69"/>
      <c r="I39" s="70"/>
      <c r="J39" s="70"/>
      <c r="K39" s="34" t="s">
        <v>65</v>
      </c>
      <c r="L39" s="77">
        <v>105</v>
      </c>
      <c r="M39" s="77"/>
      <c r="N39" s="72"/>
      <c r="O39" s="79" t="s">
        <v>272</v>
      </c>
      <c r="P39" s="81">
        <v>43468.27240740741</v>
      </c>
      <c r="Q39" s="79" t="s">
        <v>293</v>
      </c>
      <c r="R39" s="79"/>
      <c r="S39" s="79"/>
      <c r="T39" s="79"/>
      <c r="U39" s="79"/>
      <c r="V39" s="83" t="s">
        <v>378</v>
      </c>
      <c r="W39" s="81">
        <v>43468.27240740741</v>
      </c>
      <c r="X39" s="83" t="s">
        <v>416</v>
      </c>
      <c r="Y39" s="79"/>
      <c r="Z39" s="79"/>
      <c r="AA39" s="85" t="s">
        <v>472</v>
      </c>
      <c r="AB39" s="85" t="s">
        <v>495</v>
      </c>
      <c r="AC39" s="79" t="b">
        <v>0</v>
      </c>
      <c r="AD39" s="79">
        <v>1</v>
      </c>
      <c r="AE39" s="85" t="s">
        <v>500</v>
      </c>
      <c r="AF39" s="79" t="b">
        <v>0</v>
      </c>
      <c r="AG39" s="79" t="s">
        <v>502</v>
      </c>
      <c r="AH39" s="79"/>
      <c r="AI39" s="85" t="s">
        <v>496</v>
      </c>
      <c r="AJ39" s="79" t="b">
        <v>0</v>
      </c>
      <c r="AK39" s="79">
        <v>0</v>
      </c>
      <c r="AL39" s="85" t="s">
        <v>496</v>
      </c>
      <c r="AM39" s="79" t="s">
        <v>508</v>
      </c>
      <c r="AN39" s="79" t="b">
        <v>0</v>
      </c>
      <c r="AO39" s="85" t="s">
        <v>495</v>
      </c>
      <c r="AP39" s="79" t="s">
        <v>176</v>
      </c>
      <c r="AQ39" s="79">
        <v>0</v>
      </c>
      <c r="AR39" s="79">
        <v>0</v>
      </c>
      <c r="AS39" s="79"/>
      <c r="AT39" s="79"/>
      <c r="AU39" s="79"/>
      <c r="AV39" s="79"/>
      <c r="AW39" s="79"/>
      <c r="AX39" s="79"/>
      <c r="AY39" s="79"/>
      <c r="AZ39" s="79"/>
      <c r="BA39">
        <v>1</v>
      </c>
      <c r="BB39" s="78" t="str">
        <f>REPLACE(INDEX(GroupVertices[Group],MATCH(Edges24[[#This Row],[Vertex 1]],GroupVertices[Vertex],0)),1,1,"")</f>
        <v>6</v>
      </c>
      <c r="BC39" s="78" t="str">
        <f>REPLACE(INDEX(GroupVertices[Group],MATCH(Edges24[[#This Row],[Vertex 2]],GroupVertices[Vertex],0)),1,1,"")</f>
        <v>6</v>
      </c>
      <c r="BD39" s="48">
        <v>0</v>
      </c>
      <c r="BE39" s="49">
        <v>0</v>
      </c>
      <c r="BF39" s="48">
        <v>0</v>
      </c>
      <c r="BG39" s="49">
        <v>0</v>
      </c>
      <c r="BH39" s="48">
        <v>0</v>
      </c>
      <c r="BI39" s="49">
        <v>0</v>
      </c>
      <c r="BJ39" s="48">
        <v>31</v>
      </c>
      <c r="BK39" s="49">
        <v>100</v>
      </c>
      <c r="BL39" s="48">
        <v>31</v>
      </c>
    </row>
    <row r="40" spans="1:64" ht="15">
      <c r="A40" s="64" t="s">
        <v>239</v>
      </c>
      <c r="B40" s="64" t="s">
        <v>239</v>
      </c>
      <c r="C40" s="65"/>
      <c r="D40" s="66"/>
      <c r="E40" s="67"/>
      <c r="F40" s="68"/>
      <c r="G40" s="65"/>
      <c r="H40" s="69"/>
      <c r="I40" s="70"/>
      <c r="J40" s="70"/>
      <c r="K40" s="34" t="s">
        <v>65</v>
      </c>
      <c r="L40" s="77">
        <v>106</v>
      </c>
      <c r="M40" s="77"/>
      <c r="N40" s="72"/>
      <c r="O40" s="79" t="s">
        <v>176</v>
      </c>
      <c r="P40" s="81">
        <v>43456.55237268518</v>
      </c>
      <c r="Q40" s="79" t="s">
        <v>294</v>
      </c>
      <c r="R40" s="79" t="s">
        <v>319</v>
      </c>
      <c r="S40" s="79" t="s">
        <v>327</v>
      </c>
      <c r="T40" s="79" t="s">
        <v>331</v>
      </c>
      <c r="U40" s="83" t="s">
        <v>344</v>
      </c>
      <c r="V40" s="83" t="s">
        <v>344</v>
      </c>
      <c r="W40" s="81">
        <v>43456.55237268518</v>
      </c>
      <c r="X40" s="83" t="s">
        <v>417</v>
      </c>
      <c r="Y40" s="79"/>
      <c r="Z40" s="79"/>
      <c r="AA40" s="85" t="s">
        <v>473</v>
      </c>
      <c r="AB40" s="79"/>
      <c r="AC40" s="79" t="b">
        <v>0</v>
      </c>
      <c r="AD40" s="79">
        <v>2</v>
      </c>
      <c r="AE40" s="85" t="s">
        <v>496</v>
      </c>
      <c r="AF40" s="79" t="b">
        <v>0</v>
      </c>
      <c r="AG40" s="79" t="s">
        <v>502</v>
      </c>
      <c r="AH40" s="79"/>
      <c r="AI40" s="85" t="s">
        <v>496</v>
      </c>
      <c r="AJ40" s="79" t="b">
        <v>0</v>
      </c>
      <c r="AK40" s="79">
        <v>0</v>
      </c>
      <c r="AL40" s="85" t="s">
        <v>496</v>
      </c>
      <c r="AM40" s="79" t="s">
        <v>510</v>
      </c>
      <c r="AN40" s="79" t="b">
        <v>0</v>
      </c>
      <c r="AO40" s="85" t="s">
        <v>473</v>
      </c>
      <c r="AP40" s="79" t="s">
        <v>176</v>
      </c>
      <c r="AQ40" s="79">
        <v>0</v>
      </c>
      <c r="AR40" s="79">
        <v>0</v>
      </c>
      <c r="AS40" s="79"/>
      <c r="AT40" s="79"/>
      <c r="AU40" s="79"/>
      <c r="AV40" s="79"/>
      <c r="AW40" s="79"/>
      <c r="AX40" s="79"/>
      <c r="AY40" s="79"/>
      <c r="AZ40" s="79"/>
      <c r="BA40">
        <v>13</v>
      </c>
      <c r="BB40" s="78" t="str">
        <f>REPLACE(INDEX(GroupVertices[Group],MATCH(Edges24[[#This Row],[Vertex 1]],GroupVertices[Vertex],0)),1,1,"")</f>
        <v>2</v>
      </c>
      <c r="BC40" s="78" t="str">
        <f>REPLACE(INDEX(GroupVertices[Group],MATCH(Edges24[[#This Row],[Vertex 2]],GroupVertices[Vertex],0)),1,1,"")</f>
        <v>2</v>
      </c>
      <c r="BD40" s="48">
        <v>1</v>
      </c>
      <c r="BE40" s="49">
        <v>3.225806451612903</v>
      </c>
      <c r="BF40" s="48">
        <v>0</v>
      </c>
      <c r="BG40" s="49">
        <v>0</v>
      </c>
      <c r="BH40" s="48">
        <v>0</v>
      </c>
      <c r="BI40" s="49">
        <v>0</v>
      </c>
      <c r="BJ40" s="48">
        <v>30</v>
      </c>
      <c r="BK40" s="49">
        <v>96.7741935483871</v>
      </c>
      <c r="BL40" s="48">
        <v>31</v>
      </c>
    </row>
    <row r="41" spans="1:64" ht="15">
      <c r="A41" s="64" t="s">
        <v>239</v>
      </c>
      <c r="B41" s="64" t="s">
        <v>239</v>
      </c>
      <c r="C41" s="65"/>
      <c r="D41" s="66"/>
      <c r="E41" s="67"/>
      <c r="F41" s="68"/>
      <c r="G41" s="65"/>
      <c r="H41" s="69"/>
      <c r="I41" s="70"/>
      <c r="J41" s="70"/>
      <c r="K41" s="34" t="s">
        <v>65</v>
      </c>
      <c r="L41" s="77">
        <v>107</v>
      </c>
      <c r="M41" s="77"/>
      <c r="N41" s="72"/>
      <c r="O41" s="79" t="s">
        <v>176</v>
      </c>
      <c r="P41" s="81">
        <v>43456.80236111111</v>
      </c>
      <c r="Q41" s="79" t="s">
        <v>295</v>
      </c>
      <c r="R41" s="79" t="s">
        <v>320</v>
      </c>
      <c r="S41" s="79" t="s">
        <v>327</v>
      </c>
      <c r="T41" s="79" t="s">
        <v>331</v>
      </c>
      <c r="U41" s="83" t="s">
        <v>345</v>
      </c>
      <c r="V41" s="83" t="s">
        <v>345</v>
      </c>
      <c r="W41" s="81">
        <v>43456.80236111111</v>
      </c>
      <c r="X41" s="83" t="s">
        <v>418</v>
      </c>
      <c r="Y41" s="79"/>
      <c r="Z41" s="79"/>
      <c r="AA41" s="85" t="s">
        <v>474</v>
      </c>
      <c r="AB41" s="79"/>
      <c r="AC41" s="79" t="b">
        <v>0</v>
      </c>
      <c r="AD41" s="79">
        <v>4</v>
      </c>
      <c r="AE41" s="85" t="s">
        <v>496</v>
      </c>
      <c r="AF41" s="79" t="b">
        <v>0</v>
      </c>
      <c r="AG41" s="79" t="s">
        <v>502</v>
      </c>
      <c r="AH41" s="79"/>
      <c r="AI41" s="85" t="s">
        <v>496</v>
      </c>
      <c r="AJ41" s="79" t="b">
        <v>0</v>
      </c>
      <c r="AK41" s="79">
        <v>0</v>
      </c>
      <c r="AL41" s="85" t="s">
        <v>496</v>
      </c>
      <c r="AM41" s="79" t="s">
        <v>510</v>
      </c>
      <c r="AN41" s="79" t="b">
        <v>0</v>
      </c>
      <c r="AO41" s="85" t="s">
        <v>474</v>
      </c>
      <c r="AP41" s="79" t="s">
        <v>176</v>
      </c>
      <c r="AQ41" s="79">
        <v>0</v>
      </c>
      <c r="AR41" s="79">
        <v>0</v>
      </c>
      <c r="AS41" s="79"/>
      <c r="AT41" s="79"/>
      <c r="AU41" s="79"/>
      <c r="AV41" s="79"/>
      <c r="AW41" s="79"/>
      <c r="AX41" s="79"/>
      <c r="AY41" s="79"/>
      <c r="AZ41" s="79"/>
      <c r="BA41">
        <v>13</v>
      </c>
      <c r="BB41" s="78" t="str">
        <f>REPLACE(INDEX(GroupVertices[Group],MATCH(Edges24[[#This Row],[Vertex 1]],GroupVertices[Vertex],0)),1,1,"")</f>
        <v>2</v>
      </c>
      <c r="BC41" s="78" t="str">
        <f>REPLACE(INDEX(GroupVertices[Group],MATCH(Edges24[[#This Row],[Vertex 2]],GroupVertices[Vertex],0)),1,1,"")</f>
        <v>2</v>
      </c>
      <c r="BD41" s="48">
        <v>2</v>
      </c>
      <c r="BE41" s="49">
        <v>4.761904761904762</v>
      </c>
      <c r="BF41" s="48">
        <v>0</v>
      </c>
      <c r="BG41" s="49">
        <v>0</v>
      </c>
      <c r="BH41" s="48">
        <v>0</v>
      </c>
      <c r="BI41" s="49">
        <v>0</v>
      </c>
      <c r="BJ41" s="48">
        <v>40</v>
      </c>
      <c r="BK41" s="49">
        <v>95.23809523809524</v>
      </c>
      <c r="BL41" s="48">
        <v>42</v>
      </c>
    </row>
    <row r="42" spans="1:64" ht="15">
      <c r="A42" s="64" t="s">
        <v>239</v>
      </c>
      <c r="B42" s="64" t="s">
        <v>239</v>
      </c>
      <c r="C42" s="65"/>
      <c r="D42" s="66"/>
      <c r="E42" s="67"/>
      <c r="F42" s="68"/>
      <c r="G42" s="65"/>
      <c r="H42" s="69"/>
      <c r="I42" s="70"/>
      <c r="J42" s="70"/>
      <c r="K42" s="34" t="s">
        <v>65</v>
      </c>
      <c r="L42" s="77">
        <v>108</v>
      </c>
      <c r="M42" s="77"/>
      <c r="N42" s="72"/>
      <c r="O42" s="79" t="s">
        <v>176</v>
      </c>
      <c r="P42" s="81">
        <v>43458.552453703705</v>
      </c>
      <c r="Q42" s="79" t="s">
        <v>296</v>
      </c>
      <c r="R42" s="79" t="s">
        <v>319</v>
      </c>
      <c r="S42" s="79" t="s">
        <v>327</v>
      </c>
      <c r="T42" s="79" t="s">
        <v>331</v>
      </c>
      <c r="U42" s="83" t="s">
        <v>346</v>
      </c>
      <c r="V42" s="83" t="s">
        <v>346</v>
      </c>
      <c r="W42" s="81">
        <v>43458.552453703705</v>
      </c>
      <c r="X42" s="83" t="s">
        <v>419</v>
      </c>
      <c r="Y42" s="79"/>
      <c r="Z42" s="79"/>
      <c r="AA42" s="85" t="s">
        <v>475</v>
      </c>
      <c r="AB42" s="79"/>
      <c r="AC42" s="79" t="b">
        <v>0</v>
      </c>
      <c r="AD42" s="79">
        <v>4</v>
      </c>
      <c r="AE42" s="85" t="s">
        <v>496</v>
      </c>
      <c r="AF42" s="79" t="b">
        <v>0</v>
      </c>
      <c r="AG42" s="79" t="s">
        <v>502</v>
      </c>
      <c r="AH42" s="79"/>
      <c r="AI42" s="85" t="s">
        <v>496</v>
      </c>
      <c r="AJ42" s="79" t="b">
        <v>0</v>
      </c>
      <c r="AK42" s="79">
        <v>0</v>
      </c>
      <c r="AL42" s="85" t="s">
        <v>496</v>
      </c>
      <c r="AM42" s="79" t="s">
        <v>510</v>
      </c>
      <c r="AN42" s="79" t="b">
        <v>0</v>
      </c>
      <c r="AO42" s="85" t="s">
        <v>475</v>
      </c>
      <c r="AP42" s="79" t="s">
        <v>176</v>
      </c>
      <c r="AQ42" s="79">
        <v>0</v>
      </c>
      <c r="AR42" s="79">
        <v>0</v>
      </c>
      <c r="AS42" s="79"/>
      <c r="AT42" s="79"/>
      <c r="AU42" s="79"/>
      <c r="AV42" s="79"/>
      <c r="AW42" s="79"/>
      <c r="AX42" s="79"/>
      <c r="AY42" s="79"/>
      <c r="AZ42" s="79"/>
      <c r="BA42">
        <v>13</v>
      </c>
      <c r="BB42" s="78" t="str">
        <f>REPLACE(INDEX(GroupVertices[Group],MATCH(Edges24[[#This Row],[Vertex 1]],GroupVertices[Vertex],0)),1,1,"")</f>
        <v>2</v>
      </c>
      <c r="BC42" s="78" t="str">
        <f>REPLACE(INDEX(GroupVertices[Group],MATCH(Edges24[[#This Row],[Vertex 2]],GroupVertices[Vertex],0)),1,1,"")</f>
        <v>2</v>
      </c>
      <c r="BD42" s="48">
        <v>1</v>
      </c>
      <c r="BE42" s="49">
        <v>3.225806451612903</v>
      </c>
      <c r="BF42" s="48">
        <v>0</v>
      </c>
      <c r="BG42" s="49">
        <v>0</v>
      </c>
      <c r="BH42" s="48">
        <v>0</v>
      </c>
      <c r="BI42" s="49">
        <v>0</v>
      </c>
      <c r="BJ42" s="48">
        <v>30</v>
      </c>
      <c r="BK42" s="49">
        <v>96.7741935483871</v>
      </c>
      <c r="BL42" s="48">
        <v>31</v>
      </c>
    </row>
    <row r="43" spans="1:64" ht="15">
      <c r="A43" s="64" t="s">
        <v>239</v>
      </c>
      <c r="B43" s="64" t="s">
        <v>239</v>
      </c>
      <c r="C43" s="65"/>
      <c r="D43" s="66"/>
      <c r="E43" s="67"/>
      <c r="F43" s="68"/>
      <c r="G43" s="65"/>
      <c r="H43" s="69"/>
      <c r="I43" s="70"/>
      <c r="J43" s="70"/>
      <c r="K43" s="34" t="s">
        <v>65</v>
      </c>
      <c r="L43" s="77">
        <v>109</v>
      </c>
      <c r="M43" s="77"/>
      <c r="N43" s="72"/>
      <c r="O43" s="79" t="s">
        <v>176</v>
      </c>
      <c r="P43" s="81">
        <v>43458.802407407406</v>
      </c>
      <c r="Q43" s="79" t="s">
        <v>297</v>
      </c>
      <c r="R43" s="79" t="s">
        <v>319</v>
      </c>
      <c r="S43" s="79" t="s">
        <v>327</v>
      </c>
      <c r="T43" s="79" t="s">
        <v>331</v>
      </c>
      <c r="U43" s="83" t="s">
        <v>347</v>
      </c>
      <c r="V43" s="83" t="s">
        <v>347</v>
      </c>
      <c r="W43" s="81">
        <v>43458.802407407406</v>
      </c>
      <c r="X43" s="83" t="s">
        <v>420</v>
      </c>
      <c r="Y43" s="79"/>
      <c r="Z43" s="79"/>
      <c r="AA43" s="85" t="s">
        <v>476</v>
      </c>
      <c r="AB43" s="79"/>
      <c r="AC43" s="79" t="b">
        <v>0</v>
      </c>
      <c r="AD43" s="79">
        <v>3</v>
      </c>
      <c r="AE43" s="85" t="s">
        <v>496</v>
      </c>
      <c r="AF43" s="79" t="b">
        <v>0</v>
      </c>
      <c r="AG43" s="79" t="s">
        <v>502</v>
      </c>
      <c r="AH43" s="79"/>
      <c r="AI43" s="85" t="s">
        <v>496</v>
      </c>
      <c r="AJ43" s="79" t="b">
        <v>0</v>
      </c>
      <c r="AK43" s="79">
        <v>0</v>
      </c>
      <c r="AL43" s="85" t="s">
        <v>496</v>
      </c>
      <c r="AM43" s="79" t="s">
        <v>510</v>
      </c>
      <c r="AN43" s="79" t="b">
        <v>0</v>
      </c>
      <c r="AO43" s="85" t="s">
        <v>476</v>
      </c>
      <c r="AP43" s="79" t="s">
        <v>176</v>
      </c>
      <c r="AQ43" s="79">
        <v>0</v>
      </c>
      <c r="AR43" s="79">
        <v>0</v>
      </c>
      <c r="AS43" s="79"/>
      <c r="AT43" s="79"/>
      <c r="AU43" s="79"/>
      <c r="AV43" s="79"/>
      <c r="AW43" s="79"/>
      <c r="AX43" s="79"/>
      <c r="AY43" s="79"/>
      <c r="AZ43" s="79"/>
      <c r="BA43">
        <v>13</v>
      </c>
      <c r="BB43" s="78" t="str">
        <f>REPLACE(INDEX(GroupVertices[Group],MATCH(Edges24[[#This Row],[Vertex 1]],GroupVertices[Vertex],0)),1,1,"")</f>
        <v>2</v>
      </c>
      <c r="BC43" s="78" t="str">
        <f>REPLACE(INDEX(GroupVertices[Group],MATCH(Edges24[[#This Row],[Vertex 2]],GroupVertices[Vertex],0)),1,1,"")</f>
        <v>2</v>
      </c>
      <c r="BD43" s="48">
        <v>1</v>
      </c>
      <c r="BE43" s="49">
        <v>3.225806451612903</v>
      </c>
      <c r="BF43" s="48">
        <v>0</v>
      </c>
      <c r="BG43" s="49">
        <v>0</v>
      </c>
      <c r="BH43" s="48">
        <v>0</v>
      </c>
      <c r="BI43" s="49">
        <v>0</v>
      </c>
      <c r="BJ43" s="48">
        <v>30</v>
      </c>
      <c r="BK43" s="49">
        <v>96.7741935483871</v>
      </c>
      <c r="BL43" s="48">
        <v>31</v>
      </c>
    </row>
    <row r="44" spans="1:64" ht="15">
      <c r="A44" s="64" t="s">
        <v>239</v>
      </c>
      <c r="B44" s="64" t="s">
        <v>239</v>
      </c>
      <c r="C44" s="65"/>
      <c r="D44" s="66"/>
      <c r="E44" s="67"/>
      <c r="F44" s="68"/>
      <c r="G44" s="65"/>
      <c r="H44" s="69"/>
      <c r="I44" s="70"/>
      <c r="J44" s="70"/>
      <c r="K44" s="34" t="s">
        <v>65</v>
      </c>
      <c r="L44" s="77">
        <v>110</v>
      </c>
      <c r="M44" s="77"/>
      <c r="N44" s="72"/>
      <c r="O44" s="79" t="s">
        <v>176</v>
      </c>
      <c r="P44" s="81">
        <v>43459.80237268518</v>
      </c>
      <c r="Q44" s="79" t="s">
        <v>298</v>
      </c>
      <c r="R44" s="79" t="s">
        <v>319</v>
      </c>
      <c r="S44" s="79" t="s">
        <v>327</v>
      </c>
      <c r="T44" s="79" t="s">
        <v>331</v>
      </c>
      <c r="U44" s="83" t="s">
        <v>348</v>
      </c>
      <c r="V44" s="83" t="s">
        <v>348</v>
      </c>
      <c r="W44" s="81">
        <v>43459.80237268518</v>
      </c>
      <c r="X44" s="83" t="s">
        <v>421</v>
      </c>
      <c r="Y44" s="79"/>
      <c r="Z44" s="79"/>
      <c r="AA44" s="85" t="s">
        <v>477</v>
      </c>
      <c r="AB44" s="79"/>
      <c r="AC44" s="79" t="b">
        <v>0</v>
      </c>
      <c r="AD44" s="79">
        <v>3</v>
      </c>
      <c r="AE44" s="85" t="s">
        <v>496</v>
      </c>
      <c r="AF44" s="79" t="b">
        <v>0</v>
      </c>
      <c r="AG44" s="79" t="s">
        <v>502</v>
      </c>
      <c r="AH44" s="79"/>
      <c r="AI44" s="85" t="s">
        <v>496</v>
      </c>
      <c r="AJ44" s="79" t="b">
        <v>0</v>
      </c>
      <c r="AK44" s="79">
        <v>0</v>
      </c>
      <c r="AL44" s="85" t="s">
        <v>496</v>
      </c>
      <c r="AM44" s="79" t="s">
        <v>510</v>
      </c>
      <c r="AN44" s="79" t="b">
        <v>0</v>
      </c>
      <c r="AO44" s="85" t="s">
        <v>477</v>
      </c>
      <c r="AP44" s="79" t="s">
        <v>176</v>
      </c>
      <c r="AQ44" s="79">
        <v>0</v>
      </c>
      <c r="AR44" s="79">
        <v>0</v>
      </c>
      <c r="AS44" s="79"/>
      <c r="AT44" s="79"/>
      <c r="AU44" s="79"/>
      <c r="AV44" s="79"/>
      <c r="AW44" s="79"/>
      <c r="AX44" s="79"/>
      <c r="AY44" s="79"/>
      <c r="AZ44" s="79"/>
      <c r="BA44">
        <v>13</v>
      </c>
      <c r="BB44" s="78" t="str">
        <f>REPLACE(INDEX(GroupVertices[Group],MATCH(Edges24[[#This Row],[Vertex 1]],GroupVertices[Vertex],0)),1,1,"")</f>
        <v>2</v>
      </c>
      <c r="BC44" s="78" t="str">
        <f>REPLACE(INDEX(GroupVertices[Group],MATCH(Edges24[[#This Row],[Vertex 2]],GroupVertices[Vertex],0)),1,1,"")</f>
        <v>2</v>
      </c>
      <c r="BD44" s="48">
        <v>1</v>
      </c>
      <c r="BE44" s="49">
        <v>3.225806451612903</v>
      </c>
      <c r="BF44" s="48">
        <v>0</v>
      </c>
      <c r="BG44" s="49">
        <v>0</v>
      </c>
      <c r="BH44" s="48">
        <v>0</v>
      </c>
      <c r="BI44" s="49">
        <v>0</v>
      </c>
      <c r="BJ44" s="48">
        <v>30</v>
      </c>
      <c r="BK44" s="49">
        <v>96.7741935483871</v>
      </c>
      <c r="BL44" s="48">
        <v>31</v>
      </c>
    </row>
    <row r="45" spans="1:64" ht="15">
      <c r="A45" s="64" t="s">
        <v>239</v>
      </c>
      <c r="B45" s="64" t="s">
        <v>239</v>
      </c>
      <c r="C45" s="65"/>
      <c r="D45" s="66"/>
      <c r="E45" s="67"/>
      <c r="F45" s="68"/>
      <c r="G45" s="65"/>
      <c r="H45" s="69"/>
      <c r="I45" s="70"/>
      <c r="J45" s="70"/>
      <c r="K45" s="34" t="s">
        <v>65</v>
      </c>
      <c r="L45" s="77">
        <v>111</v>
      </c>
      <c r="M45" s="77"/>
      <c r="N45" s="72"/>
      <c r="O45" s="79" t="s">
        <v>176</v>
      </c>
      <c r="P45" s="81">
        <v>43460.552349537036</v>
      </c>
      <c r="Q45" s="79" t="s">
        <v>299</v>
      </c>
      <c r="R45" s="79" t="s">
        <v>319</v>
      </c>
      <c r="S45" s="79" t="s">
        <v>327</v>
      </c>
      <c r="T45" s="79" t="s">
        <v>331</v>
      </c>
      <c r="U45" s="83" t="s">
        <v>349</v>
      </c>
      <c r="V45" s="83" t="s">
        <v>349</v>
      </c>
      <c r="W45" s="81">
        <v>43460.552349537036</v>
      </c>
      <c r="X45" s="83" t="s">
        <v>422</v>
      </c>
      <c r="Y45" s="79"/>
      <c r="Z45" s="79"/>
      <c r="AA45" s="85" t="s">
        <v>478</v>
      </c>
      <c r="AB45" s="79"/>
      <c r="AC45" s="79" t="b">
        <v>0</v>
      </c>
      <c r="AD45" s="79">
        <v>1</v>
      </c>
      <c r="AE45" s="85" t="s">
        <v>496</v>
      </c>
      <c r="AF45" s="79" t="b">
        <v>0</v>
      </c>
      <c r="AG45" s="79" t="s">
        <v>502</v>
      </c>
      <c r="AH45" s="79"/>
      <c r="AI45" s="85" t="s">
        <v>496</v>
      </c>
      <c r="AJ45" s="79" t="b">
        <v>0</v>
      </c>
      <c r="AK45" s="79">
        <v>0</v>
      </c>
      <c r="AL45" s="85" t="s">
        <v>496</v>
      </c>
      <c r="AM45" s="79" t="s">
        <v>510</v>
      </c>
      <c r="AN45" s="79" t="b">
        <v>0</v>
      </c>
      <c r="AO45" s="85" t="s">
        <v>478</v>
      </c>
      <c r="AP45" s="79" t="s">
        <v>176</v>
      </c>
      <c r="AQ45" s="79">
        <v>0</v>
      </c>
      <c r="AR45" s="79">
        <v>0</v>
      </c>
      <c r="AS45" s="79"/>
      <c r="AT45" s="79"/>
      <c r="AU45" s="79"/>
      <c r="AV45" s="79"/>
      <c r="AW45" s="79"/>
      <c r="AX45" s="79"/>
      <c r="AY45" s="79"/>
      <c r="AZ45" s="79"/>
      <c r="BA45">
        <v>13</v>
      </c>
      <c r="BB45" s="78" t="str">
        <f>REPLACE(INDEX(GroupVertices[Group],MATCH(Edges24[[#This Row],[Vertex 1]],GroupVertices[Vertex],0)),1,1,"")</f>
        <v>2</v>
      </c>
      <c r="BC45" s="78" t="str">
        <f>REPLACE(INDEX(GroupVertices[Group],MATCH(Edges24[[#This Row],[Vertex 2]],GroupVertices[Vertex],0)),1,1,"")</f>
        <v>2</v>
      </c>
      <c r="BD45" s="48">
        <v>1</v>
      </c>
      <c r="BE45" s="49">
        <v>3.225806451612903</v>
      </c>
      <c r="BF45" s="48">
        <v>0</v>
      </c>
      <c r="BG45" s="49">
        <v>0</v>
      </c>
      <c r="BH45" s="48">
        <v>0</v>
      </c>
      <c r="BI45" s="49">
        <v>0</v>
      </c>
      <c r="BJ45" s="48">
        <v>30</v>
      </c>
      <c r="BK45" s="49">
        <v>96.7741935483871</v>
      </c>
      <c r="BL45" s="48">
        <v>31</v>
      </c>
    </row>
    <row r="46" spans="1:64" ht="15">
      <c r="A46" s="64" t="s">
        <v>239</v>
      </c>
      <c r="B46" s="64" t="s">
        <v>239</v>
      </c>
      <c r="C46" s="65"/>
      <c r="D46" s="66"/>
      <c r="E46" s="67"/>
      <c r="F46" s="68"/>
      <c r="G46" s="65"/>
      <c r="H46" s="69"/>
      <c r="I46" s="70"/>
      <c r="J46" s="70"/>
      <c r="K46" s="34" t="s">
        <v>65</v>
      </c>
      <c r="L46" s="77">
        <v>112</v>
      </c>
      <c r="M46" s="77"/>
      <c r="N46" s="72"/>
      <c r="O46" s="79" t="s">
        <v>176</v>
      </c>
      <c r="P46" s="81">
        <v>43461.05236111111</v>
      </c>
      <c r="Q46" s="79" t="s">
        <v>300</v>
      </c>
      <c r="R46" s="79" t="s">
        <v>319</v>
      </c>
      <c r="S46" s="79" t="s">
        <v>327</v>
      </c>
      <c r="T46" s="79" t="s">
        <v>331</v>
      </c>
      <c r="U46" s="83" t="s">
        <v>350</v>
      </c>
      <c r="V46" s="83" t="s">
        <v>350</v>
      </c>
      <c r="W46" s="81">
        <v>43461.05236111111</v>
      </c>
      <c r="X46" s="83" t="s">
        <v>423</v>
      </c>
      <c r="Y46" s="79"/>
      <c r="Z46" s="79"/>
      <c r="AA46" s="85" t="s">
        <v>479</v>
      </c>
      <c r="AB46" s="79"/>
      <c r="AC46" s="79" t="b">
        <v>0</v>
      </c>
      <c r="AD46" s="79">
        <v>4</v>
      </c>
      <c r="AE46" s="85" t="s">
        <v>496</v>
      </c>
      <c r="AF46" s="79" t="b">
        <v>0</v>
      </c>
      <c r="AG46" s="79" t="s">
        <v>502</v>
      </c>
      <c r="AH46" s="79"/>
      <c r="AI46" s="85" t="s">
        <v>496</v>
      </c>
      <c r="AJ46" s="79" t="b">
        <v>0</v>
      </c>
      <c r="AK46" s="79">
        <v>0</v>
      </c>
      <c r="AL46" s="85" t="s">
        <v>496</v>
      </c>
      <c r="AM46" s="79" t="s">
        <v>510</v>
      </c>
      <c r="AN46" s="79" t="b">
        <v>0</v>
      </c>
      <c r="AO46" s="85" t="s">
        <v>479</v>
      </c>
      <c r="AP46" s="79" t="s">
        <v>176</v>
      </c>
      <c r="AQ46" s="79">
        <v>0</v>
      </c>
      <c r="AR46" s="79">
        <v>0</v>
      </c>
      <c r="AS46" s="79"/>
      <c r="AT46" s="79"/>
      <c r="AU46" s="79"/>
      <c r="AV46" s="79"/>
      <c r="AW46" s="79"/>
      <c r="AX46" s="79"/>
      <c r="AY46" s="79"/>
      <c r="AZ46" s="79"/>
      <c r="BA46">
        <v>13</v>
      </c>
      <c r="BB46" s="78" t="str">
        <f>REPLACE(INDEX(GroupVertices[Group],MATCH(Edges24[[#This Row],[Vertex 1]],GroupVertices[Vertex],0)),1,1,"")</f>
        <v>2</v>
      </c>
      <c r="BC46" s="78" t="str">
        <f>REPLACE(INDEX(GroupVertices[Group],MATCH(Edges24[[#This Row],[Vertex 2]],GroupVertices[Vertex],0)),1,1,"")</f>
        <v>2</v>
      </c>
      <c r="BD46" s="48">
        <v>1</v>
      </c>
      <c r="BE46" s="49">
        <v>3.225806451612903</v>
      </c>
      <c r="BF46" s="48">
        <v>0</v>
      </c>
      <c r="BG46" s="49">
        <v>0</v>
      </c>
      <c r="BH46" s="48">
        <v>0</v>
      </c>
      <c r="BI46" s="49">
        <v>0</v>
      </c>
      <c r="BJ46" s="48">
        <v>30</v>
      </c>
      <c r="BK46" s="49">
        <v>96.7741935483871</v>
      </c>
      <c r="BL46" s="48">
        <v>31</v>
      </c>
    </row>
    <row r="47" spans="1:64" ht="15">
      <c r="A47" s="64" t="s">
        <v>239</v>
      </c>
      <c r="B47" s="64" t="s">
        <v>239</v>
      </c>
      <c r="C47" s="65"/>
      <c r="D47" s="66"/>
      <c r="E47" s="67"/>
      <c r="F47" s="68"/>
      <c r="G47" s="65"/>
      <c r="H47" s="69"/>
      <c r="I47" s="70"/>
      <c r="J47" s="70"/>
      <c r="K47" s="34" t="s">
        <v>65</v>
      </c>
      <c r="L47" s="77">
        <v>113</v>
      </c>
      <c r="M47" s="77"/>
      <c r="N47" s="72"/>
      <c r="O47" s="79" t="s">
        <v>176</v>
      </c>
      <c r="P47" s="81">
        <v>43461.802349537036</v>
      </c>
      <c r="Q47" s="79" t="s">
        <v>301</v>
      </c>
      <c r="R47" s="79" t="s">
        <v>320</v>
      </c>
      <c r="S47" s="79" t="s">
        <v>327</v>
      </c>
      <c r="T47" s="79" t="s">
        <v>331</v>
      </c>
      <c r="U47" s="83" t="s">
        <v>351</v>
      </c>
      <c r="V47" s="83" t="s">
        <v>351</v>
      </c>
      <c r="W47" s="81">
        <v>43461.802349537036</v>
      </c>
      <c r="X47" s="83" t="s">
        <v>424</v>
      </c>
      <c r="Y47" s="79"/>
      <c r="Z47" s="79"/>
      <c r="AA47" s="85" t="s">
        <v>480</v>
      </c>
      <c r="AB47" s="79"/>
      <c r="AC47" s="79" t="b">
        <v>0</v>
      </c>
      <c r="AD47" s="79">
        <v>0</v>
      </c>
      <c r="AE47" s="85" t="s">
        <v>496</v>
      </c>
      <c r="AF47" s="79" t="b">
        <v>0</v>
      </c>
      <c r="AG47" s="79" t="s">
        <v>502</v>
      </c>
      <c r="AH47" s="79"/>
      <c r="AI47" s="85" t="s">
        <v>496</v>
      </c>
      <c r="AJ47" s="79" t="b">
        <v>0</v>
      </c>
      <c r="AK47" s="79">
        <v>0</v>
      </c>
      <c r="AL47" s="85" t="s">
        <v>496</v>
      </c>
      <c r="AM47" s="79" t="s">
        <v>510</v>
      </c>
      <c r="AN47" s="79" t="b">
        <v>0</v>
      </c>
      <c r="AO47" s="85" t="s">
        <v>480</v>
      </c>
      <c r="AP47" s="79" t="s">
        <v>176</v>
      </c>
      <c r="AQ47" s="79">
        <v>0</v>
      </c>
      <c r="AR47" s="79">
        <v>0</v>
      </c>
      <c r="AS47" s="79"/>
      <c r="AT47" s="79"/>
      <c r="AU47" s="79"/>
      <c r="AV47" s="79"/>
      <c r="AW47" s="79"/>
      <c r="AX47" s="79"/>
      <c r="AY47" s="79"/>
      <c r="AZ47" s="79"/>
      <c r="BA47">
        <v>13</v>
      </c>
      <c r="BB47" s="78" t="str">
        <f>REPLACE(INDEX(GroupVertices[Group],MATCH(Edges24[[#This Row],[Vertex 1]],GroupVertices[Vertex],0)),1,1,"")</f>
        <v>2</v>
      </c>
      <c r="BC47" s="78" t="str">
        <f>REPLACE(INDEX(GroupVertices[Group],MATCH(Edges24[[#This Row],[Vertex 2]],GroupVertices[Vertex],0)),1,1,"")</f>
        <v>2</v>
      </c>
      <c r="BD47" s="48">
        <v>2</v>
      </c>
      <c r="BE47" s="49">
        <v>4.761904761904762</v>
      </c>
      <c r="BF47" s="48">
        <v>0</v>
      </c>
      <c r="BG47" s="49">
        <v>0</v>
      </c>
      <c r="BH47" s="48">
        <v>0</v>
      </c>
      <c r="BI47" s="49">
        <v>0</v>
      </c>
      <c r="BJ47" s="48">
        <v>40</v>
      </c>
      <c r="BK47" s="49">
        <v>95.23809523809524</v>
      </c>
      <c r="BL47" s="48">
        <v>42</v>
      </c>
    </row>
    <row r="48" spans="1:64" ht="15">
      <c r="A48" s="64" t="s">
        <v>239</v>
      </c>
      <c r="B48" s="64" t="s">
        <v>239</v>
      </c>
      <c r="C48" s="65"/>
      <c r="D48" s="66"/>
      <c r="E48" s="67"/>
      <c r="F48" s="68"/>
      <c r="G48" s="65"/>
      <c r="H48" s="69"/>
      <c r="I48" s="70"/>
      <c r="J48" s="70"/>
      <c r="K48" s="34" t="s">
        <v>65</v>
      </c>
      <c r="L48" s="77">
        <v>114</v>
      </c>
      <c r="M48" s="77"/>
      <c r="N48" s="72"/>
      <c r="O48" s="79" t="s">
        <v>176</v>
      </c>
      <c r="P48" s="81">
        <v>43465.05233796296</v>
      </c>
      <c r="Q48" s="79" t="s">
        <v>302</v>
      </c>
      <c r="R48" s="79" t="s">
        <v>320</v>
      </c>
      <c r="S48" s="79" t="s">
        <v>327</v>
      </c>
      <c r="T48" s="79" t="s">
        <v>331</v>
      </c>
      <c r="U48" s="83" t="s">
        <v>352</v>
      </c>
      <c r="V48" s="83" t="s">
        <v>352</v>
      </c>
      <c r="W48" s="81">
        <v>43465.05233796296</v>
      </c>
      <c r="X48" s="83" t="s">
        <v>425</v>
      </c>
      <c r="Y48" s="79"/>
      <c r="Z48" s="79"/>
      <c r="AA48" s="85" t="s">
        <v>481</v>
      </c>
      <c r="AB48" s="79"/>
      <c r="AC48" s="79" t="b">
        <v>0</v>
      </c>
      <c r="AD48" s="79">
        <v>3</v>
      </c>
      <c r="AE48" s="85" t="s">
        <v>496</v>
      </c>
      <c r="AF48" s="79" t="b">
        <v>0</v>
      </c>
      <c r="AG48" s="79" t="s">
        <v>502</v>
      </c>
      <c r="AH48" s="79"/>
      <c r="AI48" s="85" t="s">
        <v>496</v>
      </c>
      <c r="AJ48" s="79" t="b">
        <v>0</v>
      </c>
      <c r="AK48" s="79">
        <v>0</v>
      </c>
      <c r="AL48" s="85" t="s">
        <v>496</v>
      </c>
      <c r="AM48" s="79" t="s">
        <v>510</v>
      </c>
      <c r="AN48" s="79" t="b">
        <v>0</v>
      </c>
      <c r="AO48" s="85" t="s">
        <v>481</v>
      </c>
      <c r="AP48" s="79" t="s">
        <v>176</v>
      </c>
      <c r="AQ48" s="79">
        <v>0</v>
      </c>
      <c r="AR48" s="79">
        <v>0</v>
      </c>
      <c r="AS48" s="79"/>
      <c r="AT48" s="79"/>
      <c r="AU48" s="79"/>
      <c r="AV48" s="79"/>
      <c r="AW48" s="79"/>
      <c r="AX48" s="79"/>
      <c r="AY48" s="79"/>
      <c r="AZ48" s="79"/>
      <c r="BA48">
        <v>13</v>
      </c>
      <c r="BB48" s="78" t="str">
        <f>REPLACE(INDEX(GroupVertices[Group],MATCH(Edges24[[#This Row],[Vertex 1]],GroupVertices[Vertex],0)),1,1,"")</f>
        <v>2</v>
      </c>
      <c r="BC48" s="78" t="str">
        <f>REPLACE(INDEX(GroupVertices[Group],MATCH(Edges24[[#This Row],[Vertex 2]],GroupVertices[Vertex],0)),1,1,"")</f>
        <v>2</v>
      </c>
      <c r="BD48" s="48">
        <v>2</v>
      </c>
      <c r="BE48" s="49">
        <v>4.761904761904762</v>
      </c>
      <c r="BF48" s="48">
        <v>0</v>
      </c>
      <c r="BG48" s="49">
        <v>0</v>
      </c>
      <c r="BH48" s="48">
        <v>0</v>
      </c>
      <c r="BI48" s="49">
        <v>0</v>
      </c>
      <c r="BJ48" s="48">
        <v>40</v>
      </c>
      <c r="BK48" s="49">
        <v>95.23809523809524</v>
      </c>
      <c r="BL48" s="48">
        <v>42</v>
      </c>
    </row>
    <row r="49" spans="1:64" ht="15">
      <c r="A49" s="64" t="s">
        <v>239</v>
      </c>
      <c r="B49" s="64" t="s">
        <v>239</v>
      </c>
      <c r="C49" s="65"/>
      <c r="D49" s="66"/>
      <c r="E49" s="67"/>
      <c r="F49" s="68"/>
      <c r="G49" s="65"/>
      <c r="H49" s="69"/>
      <c r="I49" s="70"/>
      <c r="J49" s="70"/>
      <c r="K49" s="34" t="s">
        <v>65</v>
      </c>
      <c r="L49" s="77">
        <v>115</v>
      </c>
      <c r="M49" s="77"/>
      <c r="N49" s="72"/>
      <c r="O49" s="79" t="s">
        <v>176</v>
      </c>
      <c r="P49" s="81">
        <v>43465.55231481481</v>
      </c>
      <c r="Q49" s="79" t="s">
        <v>303</v>
      </c>
      <c r="R49" s="79" t="s">
        <v>319</v>
      </c>
      <c r="S49" s="79" t="s">
        <v>327</v>
      </c>
      <c r="T49" s="79" t="s">
        <v>331</v>
      </c>
      <c r="U49" s="83" t="s">
        <v>353</v>
      </c>
      <c r="V49" s="83" t="s">
        <v>353</v>
      </c>
      <c r="W49" s="81">
        <v>43465.55231481481</v>
      </c>
      <c r="X49" s="83" t="s">
        <v>426</v>
      </c>
      <c r="Y49" s="79"/>
      <c r="Z49" s="79"/>
      <c r="AA49" s="85" t="s">
        <v>482</v>
      </c>
      <c r="AB49" s="79"/>
      <c r="AC49" s="79" t="b">
        <v>0</v>
      </c>
      <c r="AD49" s="79">
        <v>3</v>
      </c>
      <c r="AE49" s="85" t="s">
        <v>496</v>
      </c>
      <c r="AF49" s="79" t="b">
        <v>0</v>
      </c>
      <c r="AG49" s="79" t="s">
        <v>502</v>
      </c>
      <c r="AH49" s="79"/>
      <c r="AI49" s="85" t="s">
        <v>496</v>
      </c>
      <c r="AJ49" s="79" t="b">
        <v>0</v>
      </c>
      <c r="AK49" s="79">
        <v>0</v>
      </c>
      <c r="AL49" s="85" t="s">
        <v>496</v>
      </c>
      <c r="AM49" s="79" t="s">
        <v>510</v>
      </c>
      <c r="AN49" s="79" t="b">
        <v>0</v>
      </c>
      <c r="AO49" s="85" t="s">
        <v>482</v>
      </c>
      <c r="AP49" s="79" t="s">
        <v>176</v>
      </c>
      <c r="AQ49" s="79">
        <v>0</v>
      </c>
      <c r="AR49" s="79">
        <v>0</v>
      </c>
      <c r="AS49" s="79"/>
      <c r="AT49" s="79"/>
      <c r="AU49" s="79"/>
      <c r="AV49" s="79"/>
      <c r="AW49" s="79"/>
      <c r="AX49" s="79"/>
      <c r="AY49" s="79"/>
      <c r="AZ49" s="79"/>
      <c r="BA49">
        <v>13</v>
      </c>
      <c r="BB49" s="78" t="str">
        <f>REPLACE(INDEX(GroupVertices[Group],MATCH(Edges24[[#This Row],[Vertex 1]],GroupVertices[Vertex],0)),1,1,"")</f>
        <v>2</v>
      </c>
      <c r="BC49" s="78" t="str">
        <f>REPLACE(INDEX(GroupVertices[Group],MATCH(Edges24[[#This Row],[Vertex 2]],GroupVertices[Vertex],0)),1,1,"")</f>
        <v>2</v>
      </c>
      <c r="BD49" s="48">
        <v>1</v>
      </c>
      <c r="BE49" s="49">
        <v>3.225806451612903</v>
      </c>
      <c r="BF49" s="48">
        <v>0</v>
      </c>
      <c r="BG49" s="49">
        <v>0</v>
      </c>
      <c r="BH49" s="48">
        <v>0</v>
      </c>
      <c r="BI49" s="49">
        <v>0</v>
      </c>
      <c r="BJ49" s="48">
        <v>30</v>
      </c>
      <c r="BK49" s="49">
        <v>96.7741935483871</v>
      </c>
      <c r="BL49" s="48">
        <v>31</v>
      </c>
    </row>
    <row r="50" spans="1:64" ht="15">
      <c r="A50" s="64" t="s">
        <v>239</v>
      </c>
      <c r="B50" s="64" t="s">
        <v>239</v>
      </c>
      <c r="C50" s="65"/>
      <c r="D50" s="66"/>
      <c r="E50" s="67"/>
      <c r="F50" s="68"/>
      <c r="G50" s="65"/>
      <c r="H50" s="69"/>
      <c r="I50" s="70"/>
      <c r="J50" s="70"/>
      <c r="K50" s="34" t="s">
        <v>65</v>
      </c>
      <c r="L50" s="77">
        <v>116</v>
      </c>
      <c r="M50" s="77"/>
      <c r="N50" s="72"/>
      <c r="O50" s="79" t="s">
        <v>176</v>
      </c>
      <c r="P50" s="81">
        <v>43466.80231481481</v>
      </c>
      <c r="Q50" s="79" t="s">
        <v>304</v>
      </c>
      <c r="R50" s="79" t="s">
        <v>320</v>
      </c>
      <c r="S50" s="79" t="s">
        <v>327</v>
      </c>
      <c r="T50" s="79" t="s">
        <v>331</v>
      </c>
      <c r="U50" s="83" t="s">
        <v>354</v>
      </c>
      <c r="V50" s="83" t="s">
        <v>354</v>
      </c>
      <c r="W50" s="81">
        <v>43466.80231481481</v>
      </c>
      <c r="X50" s="83" t="s">
        <v>427</v>
      </c>
      <c r="Y50" s="79"/>
      <c r="Z50" s="79"/>
      <c r="AA50" s="85" t="s">
        <v>483</v>
      </c>
      <c r="AB50" s="79"/>
      <c r="AC50" s="79" t="b">
        <v>0</v>
      </c>
      <c r="AD50" s="79">
        <v>0</v>
      </c>
      <c r="AE50" s="85" t="s">
        <v>496</v>
      </c>
      <c r="AF50" s="79" t="b">
        <v>0</v>
      </c>
      <c r="AG50" s="79" t="s">
        <v>502</v>
      </c>
      <c r="AH50" s="79"/>
      <c r="AI50" s="85" t="s">
        <v>496</v>
      </c>
      <c r="AJ50" s="79" t="b">
        <v>0</v>
      </c>
      <c r="AK50" s="79">
        <v>0</v>
      </c>
      <c r="AL50" s="85" t="s">
        <v>496</v>
      </c>
      <c r="AM50" s="79" t="s">
        <v>510</v>
      </c>
      <c r="AN50" s="79" t="b">
        <v>0</v>
      </c>
      <c r="AO50" s="85" t="s">
        <v>483</v>
      </c>
      <c r="AP50" s="79" t="s">
        <v>176</v>
      </c>
      <c r="AQ50" s="79">
        <v>0</v>
      </c>
      <c r="AR50" s="79">
        <v>0</v>
      </c>
      <c r="AS50" s="79"/>
      <c r="AT50" s="79"/>
      <c r="AU50" s="79"/>
      <c r="AV50" s="79"/>
      <c r="AW50" s="79"/>
      <c r="AX50" s="79"/>
      <c r="AY50" s="79"/>
      <c r="AZ50" s="79"/>
      <c r="BA50">
        <v>13</v>
      </c>
      <c r="BB50" s="78" t="str">
        <f>REPLACE(INDEX(GroupVertices[Group],MATCH(Edges24[[#This Row],[Vertex 1]],GroupVertices[Vertex],0)),1,1,"")</f>
        <v>2</v>
      </c>
      <c r="BC50" s="78" t="str">
        <f>REPLACE(INDEX(GroupVertices[Group],MATCH(Edges24[[#This Row],[Vertex 2]],GroupVertices[Vertex],0)),1,1,"")</f>
        <v>2</v>
      </c>
      <c r="BD50" s="48">
        <v>2</v>
      </c>
      <c r="BE50" s="49">
        <v>4.761904761904762</v>
      </c>
      <c r="BF50" s="48">
        <v>0</v>
      </c>
      <c r="BG50" s="49">
        <v>0</v>
      </c>
      <c r="BH50" s="48">
        <v>0</v>
      </c>
      <c r="BI50" s="49">
        <v>0</v>
      </c>
      <c r="BJ50" s="48">
        <v>40</v>
      </c>
      <c r="BK50" s="49">
        <v>95.23809523809524</v>
      </c>
      <c r="BL50" s="48">
        <v>42</v>
      </c>
    </row>
    <row r="51" spans="1:64" ht="15">
      <c r="A51" s="64" t="s">
        <v>239</v>
      </c>
      <c r="B51" s="64" t="s">
        <v>239</v>
      </c>
      <c r="C51" s="65"/>
      <c r="D51" s="66"/>
      <c r="E51" s="67"/>
      <c r="F51" s="68"/>
      <c r="G51" s="65"/>
      <c r="H51" s="69"/>
      <c r="I51" s="70"/>
      <c r="J51" s="70"/>
      <c r="K51" s="34" t="s">
        <v>65</v>
      </c>
      <c r="L51" s="77">
        <v>117</v>
      </c>
      <c r="M51" s="77"/>
      <c r="N51" s="72"/>
      <c r="O51" s="79" t="s">
        <v>176</v>
      </c>
      <c r="P51" s="81">
        <v>43468.552407407406</v>
      </c>
      <c r="Q51" s="79" t="s">
        <v>305</v>
      </c>
      <c r="R51" s="79" t="s">
        <v>319</v>
      </c>
      <c r="S51" s="79" t="s">
        <v>327</v>
      </c>
      <c r="T51" s="79" t="s">
        <v>331</v>
      </c>
      <c r="U51" s="83" t="s">
        <v>355</v>
      </c>
      <c r="V51" s="83" t="s">
        <v>355</v>
      </c>
      <c r="W51" s="81">
        <v>43468.552407407406</v>
      </c>
      <c r="X51" s="83" t="s">
        <v>428</v>
      </c>
      <c r="Y51" s="79"/>
      <c r="Z51" s="79"/>
      <c r="AA51" s="85" t="s">
        <v>484</v>
      </c>
      <c r="AB51" s="79"/>
      <c r="AC51" s="79" t="b">
        <v>0</v>
      </c>
      <c r="AD51" s="79">
        <v>9</v>
      </c>
      <c r="AE51" s="85" t="s">
        <v>496</v>
      </c>
      <c r="AF51" s="79" t="b">
        <v>0</v>
      </c>
      <c r="AG51" s="79" t="s">
        <v>502</v>
      </c>
      <c r="AH51" s="79"/>
      <c r="AI51" s="85" t="s">
        <v>496</v>
      </c>
      <c r="AJ51" s="79" t="b">
        <v>0</v>
      </c>
      <c r="AK51" s="79">
        <v>0</v>
      </c>
      <c r="AL51" s="85" t="s">
        <v>496</v>
      </c>
      <c r="AM51" s="79" t="s">
        <v>510</v>
      </c>
      <c r="AN51" s="79" t="b">
        <v>0</v>
      </c>
      <c r="AO51" s="85" t="s">
        <v>484</v>
      </c>
      <c r="AP51" s="79" t="s">
        <v>176</v>
      </c>
      <c r="AQ51" s="79">
        <v>0</v>
      </c>
      <c r="AR51" s="79">
        <v>0</v>
      </c>
      <c r="AS51" s="79"/>
      <c r="AT51" s="79"/>
      <c r="AU51" s="79"/>
      <c r="AV51" s="79"/>
      <c r="AW51" s="79"/>
      <c r="AX51" s="79"/>
      <c r="AY51" s="79"/>
      <c r="AZ51" s="79"/>
      <c r="BA51">
        <v>13</v>
      </c>
      <c r="BB51" s="78" t="str">
        <f>REPLACE(INDEX(GroupVertices[Group],MATCH(Edges24[[#This Row],[Vertex 1]],GroupVertices[Vertex],0)),1,1,"")</f>
        <v>2</v>
      </c>
      <c r="BC51" s="78" t="str">
        <f>REPLACE(INDEX(GroupVertices[Group],MATCH(Edges24[[#This Row],[Vertex 2]],GroupVertices[Vertex],0)),1,1,"")</f>
        <v>2</v>
      </c>
      <c r="BD51" s="48">
        <v>1</v>
      </c>
      <c r="BE51" s="49">
        <v>3.225806451612903</v>
      </c>
      <c r="BF51" s="48">
        <v>0</v>
      </c>
      <c r="BG51" s="49">
        <v>0</v>
      </c>
      <c r="BH51" s="48">
        <v>0</v>
      </c>
      <c r="BI51" s="49">
        <v>0</v>
      </c>
      <c r="BJ51" s="48">
        <v>30</v>
      </c>
      <c r="BK51" s="49">
        <v>96.7741935483871</v>
      </c>
      <c r="BL51" s="48">
        <v>31</v>
      </c>
    </row>
    <row r="52" spans="1:64" ht="15">
      <c r="A52" s="64" t="s">
        <v>239</v>
      </c>
      <c r="B52" s="64" t="s">
        <v>239</v>
      </c>
      <c r="C52" s="65"/>
      <c r="D52" s="66"/>
      <c r="E52" s="67"/>
      <c r="F52" s="68"/>
      <c r="G52" s="65"/>
      <c r="H52" s="69"/>
      <c r="I52" s="70"/>
      <c r="J52" s="70"/>
      <c r="K52" s="34" t="s">
        <v>65</v>
      </c>
      <c r="L52" s="77">
        <v>118</v>
      </c>
      <c r="M52" s="77"/>
      <c r="N52" s="72"/>
      <c r="O52" s="79" t="s">
        <v>176</v>
      </c>
      <c r="P52" s="81">
        <v>43468.802395833336</v>
      </c>
      <c r="Q52" s="79" t="s">
        <v>306</v>
      </c>
      <c r="R52" s="79" t="s">
        <v>320</v>
      </c>
      <c r="S52" s="79" t="s">
        <v>327</v>
      </c>
      <c r="T52" s="79" t="s">
        <v>331</v>
      </c>
      <c r="U52" s="83" t="s">
        <v>356</v>
      </c>
      <c r="V52" s="83" t="s">
        <v>356</v>
      </c>
      <c r="W52" s="81">
        <v>43468.802395833336</v>
      </c>
      <c r="X52" s="83" t="s">
        <v>429</v>
      </c>
      <c r="Y52" s="79"/>
      <c r="Z52" s="79"/>
      <c r="AA52" s="85" t="s">
        <v>485</v>
      </c>
      <c r="AB52" s="79"/>
      <c r="AC52" s="79" t="b">
        <v>0</v>
      </c>
      <c r="AD52" s="79">
        <v>3</v>
      </c>
      <c r="AE52" s="85" t="s">
        <v>496</v>
      </c>
      <c r="AF52" s="79" t="b">
        <v>0</v>
      </c>
      <c r="AG52" s="79" t="s">
        <v>502</v>
      </c>
      <c r="AH52" s="79"/>
      <c r="AI52" s="85" t="s">
        <v>496</v>
      </c>
      <c r="AJ52" s="79" t="b">
        <v>0</v>
      </c>
      <c r="AK52" s="79">
        <v>0</v>
      </c>
      <c r="AL52" s="85" t="s">
        <v>496</v>
      </c>
      <c r="AM52" s="79" t="s">
        <v>510</v>
      </c>
      <c r="AN52" s="79" t="b">
        <v>0</v>
      </c>
      <c r="AO52" s="85" t="s">
        <v>485</v>
      </c>
      <c r="AP52" s="79" t="s">
        <v>176</v>
      </c>
      <c r="AQ52" s="79">
        <v>0</v>
      </c>
      <c r="AR52" s="79">
        <v>0</v>
      </c>
      <c r="AS52" s="79"/>
      <c r="AT52" s="79"/>
      <c r="AU52" s="79"/>
      <c r="AV52" s="79"/>
      <c r="AW52" s="79"/>
      <c r="AX52" s="79"/>
      <c r="AY52" s="79"/>
      <c r="AZ52" s="79"/>
      <c r="BA52">
        <v>13</v>
      </c>
      <c r="BB52" s="78" t="str">
        <f>REPLACE(INDEX(GroupVertices[Group],MATCH(Edges24[[#This Row],[Vertex 1]],GroupVertices[Vertex],0)),1,1,"")</f>
        <v>2</v>
      </c>
      <c r="BC52" s="78" t="str">
        <f>REPLACE(INDEX(GroupVertices[Group],MATCH(Edges24[[#This Row],[Vertex 2]],GroupVertices[Vertex],0)),1,1,"")</f>
        <v>2</v>
      </c>
      <c r="BD52" s="48">
        <v>2</v>
      </c>
      <c r="BE52" s="49">
        <v>4.761904761904762</v>
      </c>
      <c r="BF52" s="48">
        <v>0</v>
      </c>
      <c r="BG52" s="49">
        <v>0</v>
      </c>
      <c r="BH52" s="48">
        <v>0</v>
      </c>
      <c r="BI52" s="49">
        <v>0</v>
      </c>
      <c r="BJ52" s="48">
        <v>40</v>
      </c>
      <c r="BK52" s="49">
        <v>95.23809523809524</v>
      </c>
      <c r="BL52" s="48">
        <v>42</v>
      </c>
    </row>
    <row r="53" spans="1:64" ht="15">
      <c r="A53" s="64" t="s">
        <v>240</v>
      </c>
      <c r="B53" s="64" t="s">
        <v>242</v>
      </c>
      <c r="C53" s="65"/>
      <c r="D53" s="66"/>
      <c r="E53" s="67"/>
      <c r="F53" s="68"/>
      <c r="G53" s="65"/>
      <c r="H53" s="69"/>
      <c r="I53" s="70"/>
      <c r="J53" s="70"/>
      <c r="K53" s="34" t="s">
        <v>65</v>
      </c>
      <c r="L53" s="77">
        <v>119</v>
      </c>
      <c r="M53" s="77"/>
      <c r="N53" s="72"/>
      <c r="O53" s="79" t="s">
        <v>271</v>
      </c>
      <c r="P53" s="81">
        <v>43468.88003472222</v>
      </c>
      <c r="Q53" s="79" t="s">
        <v>307</v>
      </c>
      <c r="R53" s="79"/>
      <c r="S53" s="79"/>
      <c r="T53" s="79"/>
      <c r="U53" s="83" t="s">
        <v>357</v>
      </c>
      <c r="V53" s="83" t="s">
        <v>357</v>
      </c>
      <c r="W53" s="81">
        <v>43468.88003472222</v>
      </c>
      <c r="X53" s="83" t="s">
        <v>430</v>
      </c>
      <c r="Y53" s="79"/>
      <c r="Z53" s="79"/>
      <c r="AA53" s="85" t="s">
        <v>486</v>
      </c>
      <c r="AB53" s="79"/>
      <c r="AC53" s="79" t="b">
        <v>0</v>
      </c>
      <c r="AD53" s="79">
        <v>0</v>
      </c>
      <c r="AE53" s="85" t="s">
        <v>496</v>
      </c>
      <c r="AF53" s="79" t="b">
        <v>0</v>
      </c>
      <c r="AG53" s="79" t="s">
        <v>502</v>
      </c>
      <c r="AH53" s="79"/>
      <c r="AI53" s="85" t="s">
        <v>496</v>
      </c>
      <c r="AJ53" s="79" t="b">
        <v>0</v>
      </c>
      <c r="AK53" s="79">
        <v>8</v>
      </c>
      <c r="AL53" s="85" t="s">
        <v>489</v>
      </c>
      <c r="AM53" s="79" t="s">
        <v>504</v>
      </c>
      <c r="AN53" s="79" t="b">
        <v>0</v>
      </c>
      <c r="AO53" s="85" t="s">
        <v>489</v>
      </c>
      <c r="AP53" s="79" t="s">
        <v>176</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2</v>
      </c>
      <c r="BE53" s="49">
        <v>15.384615384615385</v>
      </c>
      <c r="BF53" s="48">
        <v>1</v>
      </c>
      <c r="BG53" s="49">
        <v>7.6923076923076925</v>
      </c>
      <c r="BH53" s="48">
        <v>0</v>
      </c>
      <c r="BI53" s="49">
        <v>0</v>
      </c>
      <c r="BJ53" s="48">
        <v>10</v>
      </c>
      <c r="BK53" s="49">
        <v>76.92307692307692</v>
      </c>
      <c r="BL53" s="48">
        <v>13</v>
      </c>
    </row>
    <row r="54" spans="1:64" ht="15">
      <c r="A54" s="64" t="s">
        <v>241</v>
      </c>
      <c r="B54" s="64" t="s">
        <v>242</v>
      </c>
      <c r="C54" s="65"/>
      <c r="D54" s="66"/>
      <c r="E54" s="67"/>
      <c r="F54" s="68"/>
      <c r="G54" s="65"/>
      <c r="H54" s="69"/>
      <c r="I54" s="70"/>
      <c r="J54" s="70"/>
      <c r="K54" s="34" t="s">
        <v>65</v>
      </c>
      <c r="L54" s="77">
        <v>120</v>
      </c>
      <c r="M54" s="77"/>
      <c r="N54" s="72"/>
      <c r="O54" s="79" t="s">
        <v>271</v>
      </c>
      <c r="P54" s="81">
        <v>43468.93678240741</v>
      </c>
      <c r="Q54" s="79" t="s">
        <v>307</v>
      </c>
      <c r="R54" s="79"/>
      <c r="S54" s="79"/>
      <c r="T54" s="79"/>
      <c r="U54" s="83" t="s">
        <v>357</v>
      </c>
      <c r="V54" s="83" t="s">
        <v>357</v>
      </c>
      <c r="W54" s="81">
        <v>43468.93678240741</v>
      </c>
      <c r="X54" s="83" t="s">
        <v>431</v>
      </c>
      <c r="Y54" s="79"/>
      <c r="Z54" s="79"/>
      <c r="AA54" s="85" t="s">
        <v>487</v>
      </c>
      <c r="AB54" s="79"/>
      <c r="AC54" s="79" t="b">
        <v>0</v>
      </c>
      <c r="AD54" s="79">
        <v>0</v>
      </c>
      <c r="AE54" s="85" t="s">
        <v>496</v>
      </c>
      <c r="AF54" s="79" t="b">
        <v>0</v>
      </c>
      <c r="AG54" s="79" t="s">
        <v>502</v>
      </c>
      <c r="AH54" s="79"/>
      <c r="AI54" s="85" t="s">
        <v>496</v>
      </c>
      <c r="AJ54" s="79" t="b">
        <v>0</v>
      </c>
      <c r="AK54" s="79">
        <v>8</v>
      </c>
      <c r="AL54" s="85" t="s">
        <v>489</v>
      </c>
      <c r="AM54" s="79" t="s">
        <v>504</v>
      </c>
      <c r="AN54" s="79" t="b">
        <v>0</v>
      </c>
      <c r="AO54" s="85" t="s">
        <v>489</v>
      </c>
      <c r="AP54" s="79" t="s">
        <v>176</v>
      </c>
      <c r="AQ54" s="79">
        <v>0</v>
      </c>
      <c r="AR54" s="79">
        <v>0</v>
      </c>
      <c r="AS54" s="79"/>
      <c r="AT54" s="79"/>
      <c r="AU54" s="79"/>
      <c r="AV54" s="79"/>
      <c r="AW54" s="79"/>
      <c r="AX54" s="79"/>
      <c r="AY54" s="79"/>
      <c r="AZ54" s="79"/>
      <c r="BA54">
        <v>1</v>
      </c>
      <c r="BB54" s="78" t="str">
        <f>REPLACE(INDEX(GroupVertices[Group],MATCH(Edges24[[#This Row],[Vertex 1]],GroupVertices[Vertex],0)),1,1,"")</f>
        <v>5</v>
      </c>
      <c r="BC54" s="78" t="str">
        <f>REPLACE(INDEX(GroupVertices[Group],MATCH(Edges24[[#This Row],[Vertex 2]],GroupVertices[Vertex],0)),1,1,"")</f>
        <v>5</v>
      </c>
      <c r="BD54" s="48">
        <v>2</v>
      </c>
      <c r="BE54" s="49">
        <v>15.384615384615385</v>
      </c>
      <c r="BF54" s="48">
        <v>1</v>
      </c>
      <c r="BG54" s="49">
        <v>7.6923076923076925</v>
      </c>
      <c r="BH54" s="48">
        <v>0</v>
      </c>
      <c r="BI54" s="49">
        <v>0</v>
      </c>
      <c r="BJ54" s="48">
        <v>10</v>
      </c>
      <c r="BK54" s="49">
        <v>76.92307692307692</v>
      </c>
      <c r="BL54" s="48">
        <v>13</v>
      </c>
    </row>
    <row r="55" spans="1:64" ht="15">
      <c r="A55" s="64" t="s">
        <v>242</v>
      </c>
      <c r="B55" s="64" t="s">
        <v>242</v>
      </c>
      <c r="C55" s="65"/>
      <c r="D55" s="66"/>
      <c r="E55" s="67"/>
      <c r="F55" s="68"/>
      <c r="G55" s="65"/>
      <c r="H55" s="69"/>
      <c r="I55" s="70"/>
      <c r="J55" s="70"/>
      <c r="K55" s="34" t="s">
        <v>65</v>
      </c>
      <c r="L55" s="77">
        <v>121</v>
      </c>
      <c r="M55" s="77"/>
      <c r="N55" s="72"/>
      <c r="O55" s="79" t="s">
        <v>176</v>
      </c>
      <c r="P55" s="81">
        <v>43454.87584490741</v>
      </c>
      <c r="Q55" s="79" t="s">
        <v>308</v>
      </c>
      <c r="R55" s="79"/>
      <c r="S55" s="79"/>
      <c r="T55" s="79" t="s">
        <v>252</v>
      </c>
      <c r="U55" s="83" t="s">
        <v>358</v>
      </c>
      <c r="V55" s="83" t="s">
        <v>358</v>
      </c>
      <c r="W55" s="81">
        <v>43454.87584490741</v>
      </c>
      <c r="X55" s="83" t="s">
        <v>432</v>
      </c>
      <c r="Y55" s="79"/>
      <c r="Z55" s="79"/>
      <c r="AA55" s="85" t="s">
        <v>488</v>
      </c>
      <c r="AB55" s="79"/>
      <c r="AC55" s="79" t="b">
        <v>0</v>
      </c>
      <c r="AD55" s="79">
        <v>72</v>
      </c>
      <c r="AE55" s="85" t="s">
        <v>496</v>
      </c>
      <c r="AF55" s="79" t="b">
        <v>0</v>
      </c>
      <c r="AG55" s="79" t="s">
        <v>502</v>
      </c>
      <c r="AH55" s="79"/>
      <c r="AI55" s="85" t="s">
        <v>496</v>
      </c>
      <c r="AJ55" s="79" t="b">
        <v>0</v>
      </c>
      <c r="AK55" s="79">
        <v>3</v>
      </c>
      <c r="AL55" s="85" t="s">
        <v>496</v>
      </c>
      <c r="AM55" s="79" t="s">
        <v>510</v>
      </c>
      <c r="AN55" s="79" t="b">
        <v>0</v>
      </c>
      <c r="AO55" s="85" t="s">
        <v>488</v>
      </c>
      <c r="AP55" s="79" t="s">
        <v>511</v>
      </c>
      <c r="AQ55" s="79">
        <v>0</v>
      </c>
      <c r="AR55" s="79">
        <v>0</v>
      </c>
      <c r="AS55" s="79"/>
      <c r="AT55" s="79"/>
      <c r="AU55" s="79"/>
      <c r="AV55" s="79"/>
      <c r="AW55" s="79"/>
      <c r="AX55" s="79"/>
      <c r="AY55" s="79"/>
      <c r="AZ55" s="79"/>
      <c r="BA55">
        <v>2</v>
      </c>
      <c r="BB55" s="78" t="str">
        <f>REPLACE(INDEX(GroupVertices[Group],MATCH(Edges24[[#This Row],[Vertex 1]],GroupVertices[Vertex],0)),1,1,"")</f>
        <v>5</v>
      </c>
      <c r="BC55" s="78" t="str">
        <f>REPLACE(INDEX(GroupVertices[Group],MATCH(Edges24[[#This Row],[Vertex 2]],GroupVertices[Vertex],0)),1,1,"")</f>
        <v>5</v>
      </c>
      <c r="BD55" s="48">
        <v>1</v>
      </c>
      <c r="BE55" s="49">
        <v>3.3333333333333335</v>
      </c>
      <c r="BF55" s="48">
        <v>0</v>
      </c>
      <c r="BG55" s="49">
        <v>0</v>
      </c>
      <c r="BH55" s="48">
        <v>0</v>
      </c>
      <c r="BI55" s="49">
        <v>0</v>
      </c>
      <c r="BJ55" s="48">
        <v>29</v>
      </c>
      <c r="BK55" s="49">
        <v>96.66666666666667</v>
      </c>
      <c r="BL55" s="48">
        <v>30</v>
      </c>
    </row>
    <row r="56" spans="1:64" ht="15">
      <c r="A56" s="64" t="s">
        <v>242</v>
      </c>
      <c r="B56" s="64" t="s">
        <v>242</v>
      </c>
      <c r="C56" s="65"/>
      <c r="D56" s="66"/>
      <c r="E56" s="67"/>
      <c r="F56" s="68"/>
      <c r="G56" s="65"/>
      <c r="H56" s="69"/>
      <c r="I56" s="70"/>
      <c r="J56" s="70"/>
      <c r="K56" s="34" t="s">
        <v>65</v>
      </c>
      <c r="L56" s="77">
        <v>122</v>
      </c>
      <c r="M56" s="77"/>
      <c r="N56" s="72"/>
      <c r="O56" s="79" t="s">
        <v>176</v>
      </c>
      <c r="P56" s="81">
        <v>43468.875925925924</v>
      </c>
      <c r="Q56" s="79" t="s">
        <v>309</v>
      </c>
      <c r="R56" s="79"/>
      <c r="S56" s="79"/>
      <c r="T56" s="79"/>
      <c r="U56" s="83" t="s">
        <v>357</v>
      </c>
      <c r="V56" s="83" t="s">
        <v>357</v>
      </c>
      <c r="W56" s="81">
        <v>43468.875925925924</v>
      </c>
      <c r="X56" s="83" t="s">
        <v>433</v>
      </c>
      <c r="Y56" s="79"/>
      <c r="Z56" s="79"/>
      <c r="AA56" s="85" t="s">
        <v>489</v>
      </c>
      <c r="AB56" s="79"/>
      <c r="AC56" s="79" t="b">
        <v>0</v>
      </c>
      <c r="AD56" s="79">
        <v>76</v>
      </c>
      <c r="AE56" s="85" t="s">
        <v>496</v>
      </c>
      <c r="AF56" s="79" t="b">
        <v>0</v>
      </c>
      <c r="AG56" s="79" t="s">
        <v>502</v>
      </c>
      <c r="AH56" s="79"/>
      <c r="AI56" s="85" t="s">
        <v>496</v>
      </c>
      <c r="AJ56" s="79" t="b">
        <v>0</v>
      </c>
      <c r="AK56" s="79">
        <v>8</v>
      </c>
      <c r="AL56" s="85" t="s">
        <v>496</v>
      </c>
      <c r="AM56" s="79" t="s">
        <v>510</v>
      </c>
      <c r="AN56" s="79" t="b">
        <v>0</v>
      </c>
      <c r="AO56" s="85" t="s">
        <v>489</v>
      </c>
      <c r="AP56" s="79" t="s">
        <v>176</v>
      </c>
      <c r="AQ56" s="79">
        <v>0</v>
      </c>
      <c r="AR56" s="79">
        <v>0</v>
      </c>
      <c r="AS56" s="79"/>
      <c r="AT56" s="79"/>
      <c r="AU56" s="79"/>
      <c r="AV56" s="79"/>
      <c r="AW56" s="79"/>
      <c r="AX56" s="79"/>
      <c r="AY56" s="79"/>
      <c r="AZ56" s="79"/>
      <c r="BA56">
        <v>2</v>
      </c>
      <c r="BB56" s="78" t="str">
        <f>REPLACE(INDEX(GroupVertices[Group],MATCH(Edges24[[#This Row],[Vertex 1]],GroupVertices[Vertex],0)),1,1,"")</f>
        <v>5</v>
      </c>
      <c r="BC56" s="78" t="str">
        <f>REPLACE(INDEX(GroupVertices[Group],MATCH(Edges24[[#This Row],[Vertex 2]],GroupVertices[Vertex],0)),1,1,"")</f>
        <v>5</v>
      </c>
      <c r="BD56" s="48">
        <v>2</v>
      </c>
      <c r="BE56" s="49">
        <v>18.181818181818183</v>
      </c>
      <c r="BF56" s="48">
        <v>1</v>
      </c>
      <c r="BG56" s="49">
        <v>9.090909090909092</v>
      </c>
      <c r="BH56" s="48">
        <v>0</v>
      </c>
      <c r="BI56" s="49">
        <v>0</v>
      </c>
      <c r="BJ56" s="48">
        <v>8</v>
      </c>
      <c r="BK56" s="49">
        <v>72.72727272727273</v>
      </c>
      <c r="BL56" s="48">
        <v>11</v>
      </c>
    </row>
    <row r="57" spans="1:64" ht="15">
      <c r="A57" s="64" t="s">
        <v>243</v>
      </c>
      <c r="B57" s="64" t="s">
        <v>242</v>
      </c>
      <c r="C57" s="65"/>
      <c r="D57" s="66"/>
      <c r="E57" s="67"/>
      <c r="F57" s="68"/>
      <c r="G57" s="65"/>
      <c r="H57" s="69"/>
      <c r="I57" s="70"/>
      <c r="J57" s="70"/>
      <c r="K57" s="34" t="s">
        <v>65</v>
      </c>
      <c r="L57" s="77">
        <v>123</v>
      </c>
      <c r="M57" s="77"/>
      <c r="N57" s="72"/>
      <c r="O57" s="79" t="s">
        <v>271</v>
      </c>
      <c r="P57" s="81">
        <v>43455.46729166667</v>
      </c>
      <c r="Q57" s="79" t="s">
        <v>310</v>
      </c>
      <c r="R57" s="79"/>
      <c r="S57" s="79"/>
      <c r="T57" s="79"/>
      <c r="U57" s="79"/>
      <c r="V57" s="83" t="s">
        <v>379</v>
      </c>
      <c r="W57" s="81">
        <v>43455.46729166667</v>
      </c>
      <c r="X57" s="83" t="s">
        <v>434</v>
      </c>
      <c r="Y57" s="79"/>
      <c r="Z57" s="79"/>
      <c r="AA57" s="85" t="s">
        <v>490</v>
      </c>
      <c r="AB57" s="79"/>
      <c r="AC57" s="79" t="b">
        <v>0</v>
      </c>
      <c r="AD57" s="79">
        <v>0</v>
      </c>
      <c r="AE57" s="85" t="s">
        <v>496</v>
      </c>
      <c r="AF57" s="79" t="b">
        <v>0</v>
      </c>
      <c r="AG57" s="79" t="s">
        <v>502</v>
      </c>
      <c r="AH57" s="79"/>
      <c r="AI57" s="85" t="s">
        <v>496</v>
      </c>
      <c r="AJ57" s="79" t="b">
        <v>0</v>
      </c>
      <c r="AK57" s="79">
        <v>3</v>
      </c>
      <c r="AL57" s="85" t="s">
        <v>488</v>
      </c>
      <c r="AM57" s="79" t="s">
        <v>504</v>
      </c>
      <c r="AN57" s="79" t="b">
        <v>0</v>
      </c>
      <c r="AO57" s="85" t="s">
        <v>488</v>
      </c>
      <c r="AP57" s="79" t="s">
        <v>176</v>
      </c>
      <c r="AQ57" s="79">
        <v>0</v>
      </c>
      <c r="AR57" s="79">
        <v>0</v>
      </c>
      <c r="AS57" s="79"/>
      <c r="AT57" s="79"/>
      <c r="AU57" s="79"/>
      <c r="AV57" s="79"/>
      <c r="AW57" s="79"/>
      <c r="AX57" s="79"/>
      <c r="AY57" s="79"/>
      <c r="AZ57" s="79"/>
      <c r="BA57">
        <v>2</v>
      </c>
      <c r="BB57" s="78" t="str">
        <f>REPLACE(INDEX(GroupVertices[Group],MATCH(Edges24[[#This Row],[Vertex 1]],GroupVertices[Vertex],0)),1,1,"")</f>
        <v>5</v>
      </c>
      <c r="BC57" s="78" t="str">
        <f>REPLACE(INDEX(GroupVertices[Group],MATCH(Edges24[[#This Row],[Vertex 2]],GroupVertices[Vertex],0)),1,1,"")</f>
        <v>5</v>
      </c>
      <c r="BD57" s="48">
        <v>1</v>
      </c>
      <c r="BE57" s="49">
        <v>3.7037037037037037</v>
      </c>
      <c r="BF57" s="48">
        <v>0</v>
      </c>
      <c r="BG57" s="49">
        <v>0</v>
      </c>
      <c r="BH57" s="48">
        <v>0</v>
      </c>
      <c r="BI57" s="49">
        <v>0</v>
      </c>
      <c r="BJ57" s="48">
        <v>26</v>
      </c>
      <c r="BK57" s="49">
        <v>96.29629629629629</v>
      </c>
      <c r="BL57" s="48">
        <v>27</v>
      </c>
    </row>
    <row r="58" spans="1:64" ht="15">
      <c r="A58" s="64" t="s">
        <v>243</v>
      </c>
      <c r="B58" s="64" t="s">
        <v>242</v>
      </c>
      <c r="C58" s="65"/>
      <c r="D58" s="66"/>
      <c r="E58" s="67"/>
      <c r="F58" s="68"/>
      <c r="G58" s="65"/>
      <c r="H58" s="69"/>
      <c r="I58" s="70"/>
      <c r="J58" s="70"/>
      <c r="K58" s="34" t="s">
        <v>65</v>
      </c>
      <c r="L58" s="77">
        <v>124</v>
      </c>
      <c r="M58" s="77"/>
      <c r="N58" s="72"/>
      <c r="O58" s="79" t="s">
        <v>271</v>
      </c>
      <c r="P58" s="81">
        <v>43469.01974537037</v>
      </c>
      <c r="Q58" s="79" t="s">
        <v>307</v>
      </c>
      <c r="R58" s="79"/>
      <c r="S58" s="79"/>
      <c r="T58" s="79"/>
      <c r="U58" s="83" t="s">
        <v>357</v>
      </c>
      <c r="V58" s="83" t="s">
        <v>357</v>
      </c>
      <c r="W58" s="81">
        <v>43469.01974537037</v>
      </c>
      <c r="X58" s="83" t="s">
        <v>435</v>
      </c>
      <c r="Y58" s="79"/>
      <c r="Z58" s="79"/>
      <c r="AA58" s="85" t="s">
        <v>491</v>
      </c>
      <c r="AB58" s="79"/>
      <c r="AC58" s="79" t="b">
        <v>0</v>
      </c>
      <c r="AD58" s="79">
        <v>0</v>
      </c>
      <c r="AE58" s="85" t="s">
        <v>496</v>
      </c>
      <c r="AF58" s="79" t="b">
        <v>0</v>
      </c>
      <c r="AG58" s="79" t="s">
        <v>502</v>
      </c>
      <c r="AH58" s="79"/>
      <c r="AI58" s="85" t="s">
        <v>496</v>
      </c>
      <c r="AJ58" s="79" t="b">
        <v>0</v>
      </c>
      <c r="AK58" s="79">
        <v>8</v>
      </c>
      <c r="AL58" s="85" t="s">
        <v>489</v>
      </c>
      <c r="AM58" s="79" t="s">
        <v>504</v>
      </c>
      <c r="AN58" s="79" t="b">
        <v>0</v>
      </c>
      <c r="AO58" s="85" t="s">
        <v>489</v>
      </c>
      <c r="AP58" s="79" t="s">
        <v>176</v>
      </c>
      <c r="AQ58" s="79">
        <v>0</v>
      </c>
      <c r="AR58" s="79">
        <v>0</v>
      </c>
      <c r="AS58" s="79"/>
      <c r="AT58" s="79"/>
      <c r="AU58" s="79"/>
      <c r="AV58" s="79"/>
      <c r="AW58" s="79"/>
      <c r="AX58" s="79"/>
      <c r="AY58" s="79"/>
      <c r="AZ58" s="79"/>
      <c r="BA58">
        <v>2</v>
      </c>
      <c r="BB58" s="78" t="str">
        <f>REPLACE(INDEX(GroupVertices[Group],MATCH(Edges24[[#This Row],[Vertex 1]],GroupVertices[Vertex],0)),1,1,"")</f>
        <v>5</v>
      </c>
      <c r="BC58" s="78" t="str">
        <f>REPLACE(INDEX(GroupVertices[Group],MATCH(Edges24[[#This Row],[Vertex 2]],GroupVertices[Vertex],0)),1,1,"")</f>
        <v>5</v>
      </c>
      <c r="BD58" s="48">
        <v>2</v>
      </c>
      <c r="BE58" s="49">
        <v>15.384615384615385</v>
      </c>
      <c r="BF58" s="48">
        <v>1</v>
      </c>
      <c r="BG58" s="49">
        <v>7.6923076923076925</v>
      </c>
      <c r="BH58" s="48">
        <v>0</v>
      </c>
      <c r="BI58" s="49">
        <v>0</v>
      </c>
      <c r="BJ58" s="48">
        <v>10</v>
      </c>
      <c r="BK58" s="49">
        <v>76.92307692307692</v>
      </c>
      <c r="BL58" s="48">
        <v>13</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R3" r:id="rId1" display="https://nodexlgraphgallery.org/Pages/Graph.aspx?graphID=179315"/>
    <hyperlink ref="R4" r:id="rId2" display="https://iiot-world.com/predictive-maintenance/machinemetrics-announces-11-3-million-series-a-funding-round/"/>
    <hyperlink ref="R5" r:id="rId3" display="http://softclouds.com/blogs/The-Gold-Rush-Predictive-Analytics-in-CRM-blog-26.html?utm_content=81698367&amp;utm_medium=social&amp;utm_source=twitter&amp;hss_channel=tw-328329853"/>
    <hyperlink ref="R9" r:id="rId4" display="https://bluehasia.smugmug.com/Fursuiters/FUR-CONS/PawCon/2018/On-the-Prowl/"/>
    <hyperlink ref="R31" r:id="rId5" display="https://nodexlgraphgallery.org/Pages/Graph.aspx?graphID=179315"/>
    <hyperlink ref="R32" r:id="rId6" display="https://nodexlgraphgallery.org/Pages/Graph.aspx?graphID=179936"/>
    <hyperlink ref="R33" r:id="rId7" display="https://agilience.com/en/pawcon"/>
    <hyperlink ref="R34" r:id="rId8" display="https://agilience.com/en/pawcon"/>
    <hyperlink ref="R35" r:id="rId9" display="https://agilience.com/en/document/ene8ffe74a7b522d95bcaf2490fc7b86fed94f1e8f"/>
    <hyperlink ref="U4" r:id="rId10" display="https://pbs.twimg.com/media/DuJRkaTWoAAH96l.jpg"/>
    <hyperlink ref="U5" r:id="rId11" display="https://pbs.twimg.com/media/DvKpiIrWoAAuaxL.jpg"/>
    <hyperlink ref="U6" r:id="rId12" display="https://pbs.twimg.com/media/DpAYNc6W4AAHrHH.jpg"/>
    <hyperlink ref="U8" r:id="rId13" display="https://pbs.twimg.com/media/Dve1aktVYAADvYZ.jpg"/>
    <hyperlink ref="U14" r:id="rId14" display="https://pbs.twimg.com/media/DpAYNc6W4AAHrHH.jpg"/>
    <hyperlink ref="U15" r:id="rId15" display="https://pbs.twimg.com/media/DpAYNc6W4AAHrHH.jpg"/>
    <hyperlink ref="U16" r:id="rId16" display="https://pbs.twimg.com/media/Dq-TDxSVYAAH3Js.jpg"/>
    <hyperlink ref="U17" r:id="rId17" display="https://pbs.twimg.com/media/Dq-TDxSVYAAH3Js.jpg"/>
    <hyperlink ref="U24" r:id="rId18" display="https://pbs.twimg.com/media/Dvic1asUYAIbD5i.jpg"/>
    <hyperlink ref="U37" r:id="rId19" display="https://pbs.twimg.com/media/DvjyJafVAAA6zP3.jpg"/>
    <hyperlink ref="U40" r:id="rId20" display="https://pbs.twimg.com/media/DvBgVcHX0AIomAn.jpg"/>
    <hyperlink ref="U41" r:id="rId21" display="https://pbs.twimg.com/media/DvCyuq2WkAE8ZLp.jpg"/>
    <hyperlink ref="U42" r:id="rId22" display="https://pbs.twimg.com/media/DvLziroXQAAFqSO.jpg"/>
    <hyperlink ref="U43" r:id="rId23" display="https://pbs.twimg.com/media/DvNF7NHXQAIXxFf.jpg"/>
    <hyperlink ref="U44" r:id="rId24" display="https://pbs.twimg.com/media/DvSPgSbWsAE4Vcg.jpg"/>
    <hyperlink ref="U45" r:id="rId25" display="https://pbs.twimg.com/media/DvWGsGkWwAAXYga.jpg"/>
    <hyperlink ref="U46" r:id="rId26" display="https://pbs.twimg.com/media/DvYrfEtX0AAasfu.jpg"/>
    <hyperlink ref="U47" r:id="rId27" display="https://pbs.twimg.com/media/DvcirOkX4AAOBdS.jpg"/>
    <hyperlink ref="U48" r:id="rId28" display="https://pbs.twimg.com/media/DvtR1hKX4AA67sY.jpg"/>
    <hyperlink ref="U49" r:id="rId29" display="https://pbs.twimg.com/media/Dvv2oFKXgAAb9cd.jpg"/>
    <hyperlink ref="U50" r:id="rId30" display="https://pbs.twimg.com/media/Dv2SnS-XcAE40Rr.jpg"/>
    <hyperlink ref="U51" r:id="rId31" display="https://pbs.twimg.com/media/Dv_TbQzX4AEcMT1.jpg"/>
    <hyperlink ref="U52" r:id="rId32" display="https://pbs.twimg.com/media/DwAl0YrWwAA2R9q.jpg"/>
    <hyperlink ref="U53" r:id="rId33" display="https://pbs.twimg.com/media/DwA-Dh5WoAQEnuO.jpg"/>
    <hyperlink ref="U54" r:id="rId34" display="https://pbs.twimg.com/media/DwA-Dh5WoAQEnuO.jpg"/>
    <hyperlink ref="U55" r:id="rId35" display="https://pbs.twimg.com/media/Du43xM2WoAIdjZ2.jpg"/>
    <hyperlink ref="U56" r:id="rId36" display="https://pbs.twimg.com/media/DwA-Dh5WoAQEnuO.jpg"/>
    <hyperlink ref="U58" r:id="rId37" display="https://pbs.twimg.com/media/DwA-Dh5WoAQEnuO.jpg"/>
    <hyperlink ref="V3" r:id="rId38" display="http://pbs.twimg.com/profile_images/915398058300583937/HNwaosY8_normal.jpg"/>
    <hyperlink ref="V4" r:id="rId39" display="https://pbs.twimg.com/media/DuJRkaTWoAAH96l.jpg"/>
    <hyperlink ref="V5" r:id="rId40" display="https://pbs.twimg.com/media/DvKpiIrWoAAuaxL.jpg"/>
    <hyperlink ref="V6" r:id="rId41" display="https://pbs.twimg.com/media/DpAYNc6W4AAHrHH.jpg"/>
    <hyperlink ref="V7" r:id="rId42" display="http://pbs.twimg.com/profile_images/1075794990989697024/ksZcqCJM_normal.jpg"/>
    <hyperlink ref="V8" r:id="rId43" display="https://pbs.twimg.com/media/Dve1aktVYAADvYZ.jpg"/>
    <hyperlink ref="V9" r:id="rId44" display="http://pbs.twimg.com/profile_images/1065183971426910210/nc7s66_K_normal.jpg"/>
    <hyperlink ref="V10" r:id="rId45" display="http://pbs.twimg.com/profile_images/1015533282190954496/DKnf_UER_normal.jpg"/>
    <hyperlink ref="V11" r:id="rId46" display="http://pbs.twimg.com/profile_images/3119586210/ff4195e1c0928e70cda72490a3609dff_normal.jpeg"/>
    <hyperlink ref="V12" r:id="rId47" display="http://pbs.twimg.com/profile_images/1059982452192464896/grQJ-2Ts_normal.jpg"/>
    <hyperlink ref="V13" r:id="rId48" display="http://pbs.twimg.com/profile_images/1043343577567256577/Dxp6tgq0_normal.jpg"/>
    <hyperlink ref="V14" r:id="rId49" display="https://pbs.twimg.com/media/DpAYNc6W4AAHrHH.jpg"/>
    <hyperlink ref="V15" r:id="rId50" display="https://pbs.twimg.com/media/DpAYNc6W4AAHrHH.jpg"/>
    <hyperlink ref="V16" r:id="rId51" display="https://pbs.twimg.com/media/Dq-TDxSVYAAH3Js.jpg"/>
    <hyperlink ref="V17" r:id="rId52" display="https://pbs.twimg.com/media/Dq-TDxSVYAAH3Js.jpg"/>
    <hyperlink ref="V18" r:id="rId53" display="http://pbs.twimg.com/profile_images/1059565049554104321/5NtoTjFV_normal.jpg"/>
    <hyperlink ref="V19" r:id="rId54" display="http://pbs.twimg.com/profile_images/1078407523860807680/_Hcv-1bg_normal.jpg"/>
    <hyperlink ref="V20" r:id="rId55" display="http://pbs.twimg.com/profile_images/1067668013984309248/pkIpI5Ek_normal.jpg"/>
    <hyperlink ref="V21" r:id="rId56" display="http://pbs.twimg.com/profile_images/994675012211695616/htB0SZdr_normal.jpg"/>
    <hyperlink ref="V22" r:id="rId57" display="http://pbs.twimg.com/profile_images/1078861744208961537/INqPPNy5_normal.jpg"/>
    <hyperlink ref="V23" r:id="rId58" display="http://pbs.twimg.com/profile_images/934930954115735552/DQrblUBw_normal.jpg"/>
    <hyperlink ref="V24" r:id="rId59" display="https://pbs.twimg.com/media/Dvic1asUYAIbD5i.jpg"/>
    <hyperlink ref="V25" r:id="rId60" display="http://pbs.twimg.com/profile_images/1043581382780313600/vcSGfTH5_normal.jpg"/>
    <hyperlink ref="V26" r:id="rId61" display="http://pbs.twimg.com/profile_images/1041532107250528256/AX1loGtR_normal.jpg"/>
    <hyperlink ref="V27" r:id="rId62" display="http://pbs.twimg.com/profile_images/1043581382780313600/vcSGfTH5_normal.jpg"/>
    <hyperlink ref="V28" r:id="rId63" display="http://pbs.twimg.com/profile_images/733133245903032320/JbLlgCpD_normal.jpg"/>
    <hyperlink ref="V29" r:id="rId64" display="http://pbs.twimg.com/profile_images/1074207697703075842/lTzqKoun_normal.jpg"/>
    <hyperlink ref="V30" r:id="rId65" display="http://pbs.twimg.com/profile_images/928683505944379392/eTWtFyCX_normal.jpg"/>
    <hyperlink ref="V31" r:id="rId66" display="http://pbs.twimg.com/profile_images/985495411564695552/i90ppaeE_normal.jpg"/>
    <hyperlink ref="V32" r:id="rId67" display="http://pbs.twimg.com/profile_images/985495411564695552/i90ppaeE_normal.jpg"/>
    <hyperlink ref="V33" r:id="rId68" display="http://pbs.twimg.com/profile_images/985495411564695552/i90ppaeE_normal.jpg"/>
    <hyperlink ref="V34" r:id="rId69" display="http://pbs.twimg.com/profile_images/985495411564695552/i90ppaeE_normal.jpg"/>
    <hyperlink ref="V35" r:id="rId70" display="http://pbs.twimg.com/profile_images/985495411564695552/i90ppaeE_normal.jpg"/>
    <hyperlink ref="V36" r:id="rId71" display="http://pbs.twimg.com/profile_images/1072360333854081024/c5KDunM6_normal.jpg"/>
    <hyperlink ref="V37" r:id="rId72" display="https://pbs.twimg.com/media/DvjyJafVAAA6zP3.jpg"/>
    <hyperlink ref="V38" r:id="rId73" display="http://pbs.twimg.com/profile_images/1072360333854081024/c5KDunM6_normal.jpg"/>
    <hyperlink ref="V39" r:id="rId74" display="http://pbs.twimg.com/profile_images/1072360333854081024/c5KDunM6_normal.jpg"/>
    <hyperlink ref="V40" r:id="rId75" display="https://pbs.twimg.com/media/DvBgVcHX0AIomAn.jpg"/>
    <hyperlink ref="V41" r:id="rId76" display="https://pbs.twimg.com/media/DvCyuq2WkAE8ZLp.jpg"/>
    <hyperlink ref="V42" r:id="rId77" display="https://pbs.twimg.com/media/DvLziroXQAAFqSO.jpg"/>
    <hyperlink ref="V43" r:id="rId78" display="https://pbs.twimg.com/media/DvNF7NHXQAIXxFf.jpg"/>
    <hyperlink ref="V44" r:id="rId79" display="https://pbs.twimg.com/media/DvSPgSbWsAE4Vcg.jpg"/>
    <hyperlink ref="V45" r:id="rId80" display="https://pbs.twimg.com/media/DvWGsGkWwAAXYga.jpg"/>
    <hyperlink ref="V46" r:id="rId81" display="https://pbs.twimg.com/media/DvYrfEtX0AAasfu.jpg"/>
    <hyperlink ref="V47" r:id="rId82" display="https://pbs.twimg.com/media/DvcirOkX4AAOBdS.jpg"/>
    <hyperlink ref="V48" r:id="rId83" display="https://pbs.twimg.com/media/DvtR1hKX4AA67sY.jpg"/>
    <hyperlink ref="V49" r:id="rId84" display="https://pbs.twimg.com/media/Dvv2oFKXgAAb9cd.jpg"/>
    <hyperlink ref="V50" r:id="rId85" display="https://pbs.twimg.com/media/Dv2SnS-XcAE40Rr.jpg"/>
    <hyperlink ref="V51" r:id="rId86" display="https://pbs.twimg.com/media/Dv_TbQzX4AEcMT1.jpg"/>
    <hyperlink ref="V52" r:id="rId87" display="https://pbs.twimg.com/media/DwAl0YrWwAA2R9q.jpg"/>
    <hyperlink ref="V53" r:id="rId88" display="https://pbs.twimg.com/media/DwA-Dh5WoAQEnuO.jpg"/>
    <hyperlink ref="V54" r:id="rId89" display="https://pbs.twimg.com/media/DwA-Dh5WoAQEnuO.jpg"/>
    <hyperlink ref="V55" r:id="rId90" display="https://pbs.twimg.com/media/Du43xM2WoAIdjZ2.jpg"/>
    <hyperlink ref="V56" r:id="rId91" display="https://pbs.twimg.com/media/DwA-Dh5WoAQEnuO.jpg"/>
    <hyperlink ref="V57" r:id="rId92" display="http://pbs.twimg.com/profile_images/1078014471891750912/1dxk3iL4_normal.jpg"/>
    <hyperlink ref="V58" r:id="rId93" display="https://pbs.twimg.com/media/DwA-Dh5WoAQEnuO.jpg"/>
    <hyperlink ref="X3" r:id="rId94" display="https://twitter.com/#!/newsneus/status/1076176800773038080"/>
    <hyperlink ref="X4" r:id="rId95" display="https://twitter.com/#!/hugodevotion/status/1076523077511589888"/>
    <hyperlink ref="X5" r:id="rId96" display="https://twitter.com/#!/balaji_sandiego/status/1077109666755330049"/>
    <hyperlink ref="X6" r:id="rId97" display="https://twitter.com/#!/bdsharmas/status/1077392554998546432"/>
    <hyperlink ref="X7" r:id="rId98" display="https://twitter.com/#!/lynxsalem/status/1077671414600151040"/>
    <hyperlink ref="X8" r:id="rId99" display="https://twitter.com/#!/notmilesevans/status/1078530110611955713"/>
    <hyperlink ref="X9" r:id="rId100" display="https://twitter.com/#!/mohammdyousef2/status/1078622195641999361"/>
    <hyperlink ref="X10" r:id="rId101" display="https://twitter.com/#!/manedcalico/status/1078786265724710918"/>
    <hyperlink ref="X11" r:id="rId102" display="https://twitter.com/#!/zarafagiraffe/status/1078787346269655041"/>
    <hyperlink ref="X12" r:id="rId103" display="https://twitter.com/#!/lutofisk/status/1078881115773972480"/>
    <hyperlink ref="X13" r:id="rId104" display="https://twitter.com/#!/wxkiel/status/1078974336910864385"/>
    <hyperlink ref="X14" r:id="rId105" display="https://twitter.com/#!/marketingbi/status/1049367218113404929"/>
    <hyperlink ref="X15" r:id="rId106" display="https://twitter.com/#!/hannaraptor/status/1079038795478007808"/>
    <hyperlink ref="X16" r:id="rId107" display="https://twitter.com/#!/lemonbrat/status/1076316125972058117"/>
    <hyperlink ref="X17" r:id="rId108" display="https://twitter.com/#!/spikyhalcyon/status/1058226136826540033"/>
    <hyperlink ref="X18" r:id="rId109" display="https://twitter.com/#!/spikyhalcyon/status/1079054471672475648"/>
    <hyperlink ref="X19" r:id="rId110" display="https://twitter.com/#!/steventigeron/status/1079074555094659072"/>
    <hyperlink ref="X20" r:id="rId111" display="https://twitter.com/#!/morrowuff/status/1079078707967406080"/>
    <hyperlink ref="X21" r:id="rId112" display="https://twitter.com/#!/omega_kiba/status/1079088326819213312"/>
    <hyperlink ref="X22" r:id="rId113" display="https://twitter.com/#!/samthemoose101/status/1079102053354397696"/>
    <hyperlink ref="X23" r:id="rId114" display="https://twitter.com/#!/regtaf/status/1078813524510547970"/>
    <hyperlink ref="X24" r:id="rId115" display="https://twitter.com/#!/quinnton117/status/1078785993086447618"/>
    <hyperlink ref="X25" r:id="rId116" display="https://twitter.com/#!/banditraccoon1/status/1079206244156489728"/>
    <hyperlink ref="X26" r:id="rId117" display="https://twitter.com/#!/quinnton117/status/1079087702987792384"/>
    <hyperlink ref="X27" r:id="rId118" display="https://twitter.com/#!/banditraccoon1/status/1078880237146914816"/>
    <hyperlink ref="X28" r:id="rId119" display="https://twitter.com/#!/doubleofoxx/status/1079489855069908992"/>
    <hyperlink ref="X29" r:id="rId120" display="https://twitter.com/#!/sourpatch2016/status/1079583948072611841"/>
    <hyperlink ref="X30" r:id="rId121" display="https://twitter.com/#!/303snowwolf/status/1080203745122648064"/>
    <hyperlink ref="X31" r:id="rId122" display="https://twitter.com/#!/fmfrancoise/status/1076176270369656837"/>
    <hyperlink ref="X32" r:id="rId123" display="https://twitter.com/#!/fmfrancoise/status/1078647125876064257"/>
    <hyperlink ref="X33" r:id="rId124" display="https://twitter.com/#!/fmfrancoise/status/1078566374329454592"/>
    <hyperlink ref="X34" r:id="rId125" display="https://twitter.com/#!/fmfrancoise/status/1080397876818268160"/>
    <hyperlink ref="X35" r:id="rId126" display="https://twitter.com/#!/fmfrancoise/status/1078566628667912192"/>
    <hyperlink ref="X36" r:id="rId127" display="https://twitter.com/#!/varekwolf/status/1078195039811952640"/>
    <hyperlink ref="X37" r:id="rId128" display="https://twitter.com/#!/regtaf/status/1078880170579132417"/>
    <hyperlink ref="X38" r:id="rId129" display="https://twitter.com/#!/varekwolf/status/1078887765213773824"/>
    <hyperlink ref="X39" r:id="rId130" display="https://twitter.com/#!/varekwolf/status/1080713434541379584"/>
    <hyperlink ref="X40" r:id="rId131" display="https://twitter.com/#!/bluehasia/status/1076466237239115776"/>
    <hyperlink ref="X41" r:id="rId132" display="https://twitter.com/#!/bluehasia/status/1076556829608550402"/>
    <hyperlink ref="X42" r:id="rId133" display="https://twitter.com/#!/bluehasia/status/1077191042628288512"/>
    <hyperlink ref="X43" r:id="rId134" display="https://twitter.com/#!/bluehasia/status/1077281623501144064"/>
    <hyperlink ref="X44" r:id="rId135" display="https://twitter.com/#!/bluehasia/status/1077643998951542790"/>
    <hyperlink ref="X45" r:id="rId136" display="https://twitter.com/#!/bluehasia/status/1077915781952876544"/>
    <hyperlink ref="X46" r:id="rId137" display="https://twitter.com/#!/bluehasia/status/1078096977542463488"/>
    <hyperlink ref="X47" r:id="rId138" display="https://twitter.com/#!/bluehasia/status/1078368766403194881"/>
    <hyperlink ref="X48" r:id="rId139" display="https://twitter.com/#!/bluehasia/status/1079546520528138241"/>
    <hyperlink ref="X49" r:id="rId140" display="https://twitter.com/#!/bluehasia/status/1079727707854983168"/>
    <hyperlink ref="X50" r:id="rId141" display="https://twitter.com/#!/bluehasia/status/1080180692137459712"/>
    <hyperlink ref="X51" r:id="rId142" display="https://twitter.com/#!/bluehasia/status/1080814904980979713"/>
    <hyperlink ref="X52" r:id="rId143" display="https://twitter.com/#!/bluehasia/status/1080905495769157633"/>
    <hyperlink ref="X53" r:id="rId144" display="https://twitter.com/#!/jwypwem4gq9iyza/status/1080933633576251392"/>
    <hyperlink ref="X54" r:id="rId145" display="https://twitter.com/#!/aimrei/status/1080954195958743042"/>
    <hyperlink ref="X55" r:id="rId146" display="https://twitter.com/#!/demetriustrader/status/1075858682645282822"/>
    <hyperlink ref="X56" r:id="rId147" display="https://twitter.com/#!/demetriustrader/status/1080932145227542530"/>
    <hyperlink ref="X57" r:id="rId148" display="https://twitter.com/#!/jgzero97/status/1076073017363611650"/>
    <hyperlink ref="X58" r:id="rId149" display="https://twitter.com/#!/jgzero97/status/1080984262453747712"/>
  </hyperlinks>
  <printOptions/>
  <pageMargins left="0.7" right="0.7" top="0.75" bottom="0.75" header="0.3" footer="0.3"/>
  <pageSetup horizontalDpi="600" verticalDpi="600" orientation="portrait" r:id="rId153"/>
  <legacyDrawing r:id="rId151"/>
  <tableParts>
    <tablePart r:id="rId15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1400</v>
      </c>
      <c r="B1" s="13" t="s">
        <v>34</v>
      </c>
    </row>
    <row r="2" spans="1:2" ht="15">
      <c r="A2" s="114" t="s">
        <v>237</v>
      </c>
      <c r="B2" s="78">
        <v>1749</v>
      </c>
    </row>
    <row r="3" spans="1:2" ht="15">
      <c r="A3" s="114" t="s">
        <v>264</v>
      </c>
      <c r="B3" s="78">
        <v>1359.666667</v>
      </c>
    </row>
    <row r="4" spans="1:2" ht="15">
      <c r="A4" s="114" t="s">
        <v>213</v>
      </c>
      <c r="B4" s="78">
        <v>660</v>
      </c>
    </row>
    <row r="5" spans="1:2" ht="15">
      <c r="A5" s="114" t="s">
        <v>214</v>
      </c>
      <c r="B5" s="78">
        <v>570</v>
      </c>
    </row>
    <row r="6" spans="1:2" ht="15">
      <c r="A6" s="114" t="s">
        <v>252</v>
      </c>
      <c r="B6" s="78">
        <v>307.333333</v>
      </c>
    </row>
    <row r="7" spans="1:2" ht="15">
      <c r="A7" s="114" t="s">
        <v>231</v>
      </c>
      <c r="B7" s="78">
        <v>296.233333</v>
      </c>
    </row>
    <row r="8" spans="1:2" ht="15">
      <c r="A8" s="114" t="s">
        <v>242</v>
      </c>
      <c r="B8" s="78">
        <v>294</v>
      </c>
    </row>
    <row r="9" spans="1:2" ht="15">
      <c r="A9" s="114" t="s">
        <v>238</v>
      </c>
      <c r="B9" s="78">
        <v>198</v>
      </c>
    </row>
    <row r="10" spans="1:2" ht="15">
      <c r="A10" s="114" t="s">
        <v>254</v>
      </c>
      <c r="B10" s="78">
        <v>181.333333</v>
      </c>
    </row>
    <row r="11" spans="1:2" ht="15">
      <c r="A11" s="114" t="s">
        <v>253</v>
      </c>
      <c r="B11" s="78">
        <v>181.333333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1402</v>
      </c>
      <c r="B25" t="s">
        <v>1401</v>
      </c>
    </row>
    <row r="26" spans="1:2" ht="15">
      <c r="A26" s="125" t="s">
        <v>1116</v>
      </c>
      <c r="B26" s="3"/>
    </row>
    <row r="27" spans="1:2" ht="15">
      <c r="A27" s="126" t="s">
        <v>1404</v>
      </c>
      <c r="B27" s="3"/>
    </row>
    <row r="28" spans="1:2" ht="15">
      <c r="A28" s="127" t="s">
        <v>1405</v>
      </c>
      <c r="B28" s="3"/>
    </row>
    <row r="29" spans="1:2" ht="15">
      <c r="A29" s="128" t="s">
        <v>1406</v>
      </c>
      <c r="B29" s="3">
        <v>1</v>
      </c>
    </row>
    <row r="30" spans="1:2" ht="15">
      <c r="A30" s="126" t="s">
        <v>1407</v>
      </c>
      <c r="B30" s="3"/>
    </row>
    <row r="31" spans="1:2" ht="15">
      <c r="A31" s="127" t="s">
        <v>1408</v>
      </c>
      <c r="B31" s="3"/>
    </row>
    <row r="32" spans="1:2" ht="15">
      <c r="A32" s="128" t="s">
        <v>1409</v>
      </c>
      <c r="B32" s="3">
        <v>1</v>
      </c>
    </row>
    <row r="33" spans="1:2" ht="15">
      <c r="A33" s="126" t="s">
        <v>1410</v>
      </c>
      <c r="B33" s="3"/>
    </row>
    <row r="34" spans="1:2" ht="15">
      <c r="A34" s="127" t="s">
        <v>1411</v>
      </c>
      <c r="B34" s="3"/>
    </row>
    <row r="35" spans="1:2" ht="15">
      <c r="A35" s="128" t="s">
        <v>1412</v>
      </c>
      <c r="B35" s="3">
        <v>1</v>
      </c>
    </row>
    <row r="36" spans="1:2" ht="15">
      <c r="A36" s="127" t="s">
        <v>1413</v>
      </c>
      <c r="B36" s="3"/>
    </row>
    <row r="37" spans="1:2" ht="15">
      <c r="A37" s="128" t="s">
        <v>1414</v>
      </c>
      <c r="B37" s="3">
        <v>1</v>
      </c>
    </row>
    <row r="38" spans="1:2" ht="15">
      <c r="A38" s="128" t="s">
        <v>1406</v>
      </c>
      <c r="B38" s="3">
        <v>2</v>
      </c>
    </row>
    <row r="39" spans="1:2" ht="15">
      <c r="A39" s="127" t="s">
        <v>1415</v>
      </c>
      <c r="B39" s="3"/>
    </row>
    <row r="40" spans="1:2" ht="15">
      <c r="A40" s="128" t="s">
        <v>1416</v>
      </c>
      <c r="B40" s="3">
        <v>1</v>
      </c>
    </row>
    <row r="41" spans="1:2" ht="15">
      <c r="A41" s="128" t="s">
        <v>1417</v>
      </c>
      <c r="B41" s="3">
        <v>1</v>
      </c>
    </row>
    <row r="42" spans="1:2" ht="15">
      <c r="A42" s="128" t="s">
        <v>1418</v>
      </c>
      <c r="B42" s="3">
        <v>1</v>
      </c>
    </row>
    <row r="43" spans="1:2" ht="15">
      <c r="A43" s="128" t="s">
        <v>1419</v>
      </c>
      <c r="B43" s="3">
        <v>1</v>
      </c>
    </row>
    <row r="44" spans="1:2" ht="15">
      <c r="A44" s="127" t="s">
        <v>1420</v>
      </c>
      <c r="B44" s="3"/>
    </row>
    <row r="45" spans="1:2" ht="15">
      <c r="A45" s="128" t="s">
        <v>1421</v>
      </c>
      <c r="B45" s="3">
        <v>1</v>
      </c>
    </row>
    <row r="46" spans="1:2" ht="15">
      <c r="A46" s="128" t="s">
        <v>1417</v>
      </c>
      <c r="B46" s="3">
        <v>1</v>
      </c>
    </row>
    <row r="47" spans="1:2" ht="15">
      <c r="A47" s="128" t="s">
        <v>1419</v>
      </c>
      <c r="B47" s="3">
        <v>1</v>
      </c>
    </row>
    <row r="48" spans="1:2" ht="15">
      <c r="A48" s="127" t="s">
        <v>1422</v>
      </c>
      <c r="B48" s="3"/>
    </row>
    <row r="49" spans="1:2" ht="15">
      <c r="A49" s="128" t="s">
        <v>1423</v>
      </c>
      <c r="B49" s="3">
        <v>1</v>
      </c>
    </row>
    <row r="50" spans="1:2" ht="15">
      <c r="A50" s="128" t="s">
        <v>1419</v>
      </c>
      <c r="B50" s="3">
        <v>1</v>
      </c>
    </row>
    <row r="51" spans="1:2" ht="15">
      <c r="A51" s="128" t="s">
        <v>1412</v>
      </c>
      <c r="B51" s="3">
        <v>1</v>
      </c>
    </row>
    <row r="52" spans="1:2" ht="15">
      <c r="A52" s="127" t="s">
        <v>1424</v>
      </c>
      <c r="B52" s="3"/>
    </row>
    <row r="53" spans="1:2" ht="15">
      <c r="A53" s="128" t="s">
        <v>1417</v>
      </c>
      <c r="B53" s="3">
        <v>1</v>
      </c>
    </row>
    <row r="54" spans="1:2" ht="15">
      <c r="A54" s="127" t="s">
        <v>1425</v>
      </c>
      <c r="B54" s="3"/>
    </row>
    <row r="55" spans="1:2" ht="15">
      <c r="A55" s="128" t="s">
        <v>1426</v>
      </c>
      <c r="B55" s="3">
        <v>1</v>
      </c>
    </row>
    <row r="56" spans="1:2" ht="15">
      <c r="A56" s="128" t="s">
        <v>1421</v>
      </c>
      <c r="B56" s="3">
        <v>1</v>
      </c>
    </row>
    <row r="57" spans="1:2" ht="15">
      <c r="A57" s="128" t="s">
        <v>1419</v>
      </c>
      <c r="B57" s="3">
        <v>1</v>
      </c>
    </row>
    <row r="58" spans="1:2" ht="15">
      <c r="A58" s="127" t="s">
        <v>1427</v>
      </c>
      <c r="B58" s="3"/>
    </row>
    <row r="59" spans="1:2" ht="15">
      <c r="A59" s="128" t="s">
        <v>1409</v>
      </c>
      <c r="B59" s="3">
        <v>1</v>
      </c>
    </row>
    <row r="60" spans="1:2" ht="15">
      <c r="A60" s="128" t="s">
        <v>1428</v>
      </c>
      <c r="B60" s="3">
        <v>2</v>
      </c>
    </row>
    <row r="61" spans="1:2" ht="15">
      <c r="A61" s="128" t="s">
        <v>1429</v>
      </c>
      <c r="B61" s="3">
        <v>1</v>
      </c>
    </row>
    <row r="62" spans="1:2" ht="15">
      <c r="A62" s="128" t="s">
        <v>1417</v>
      </c>
      <c r="B62" s="3">
        <v>1</v>
      </c>
    </row>
    <row r="63" spans="1:2" ht="15">
      <c r="A63" s="128" t="s">
        <v>1430</v>
      </c>
      <c r="B63" s="3">
        <v>3</v>
      </c>
    </row>
    <row r="64" spans="1:2" ht="15">
      <c r="A64" s="127" t="s">
        <v>1431</v>
      </c>
      <c r="B64" s="3"/>
    </row>
    <row r="65" spans="1:2" ht="15">
      <c r="A65" s="128" t="s">
        <v>1432</v>
      </c>
      <c r="B65" s="3">
        <v>1</v>
      </c>
    </row>
    <row r="66" spans="1:2" ht="15">
      <c r="A66" s="128" t="s">
        <v>1409</v>
      </c>
      <c r="B66" s="3">
        <v>4</v>
      </c>
    </row>
    <row r="67" spans="1:2" ht="15">
      <c r="A67" s="128" t="s">
        <v>1414</v>
      </c>
      <c r="B67" s="3">
        <v>1</v>
      </c>
    </row>
    <row r="68" spans="1:2" ht="15">
      <c r="A68" s="128" t="s">
        <v>1433</v>
      </c>
      <c r="B68" s="3">
        <v>1</v>
      </c>
    </row>
    <row r="69" spans="1:2" ht="15">
      <c r="A69" s="128" t="s">
        <v>1434</v>
      </c>
      <c r="B69" s="3">
        <v>1</v>
      </c>
    </row>
    <row r="70" spans="1:2" ht="15">
      <c r="A70" s="128" t="s">
        <v>1418</v>
      </c>
      <c r="B70" s="3">
        <v>1</v>
      </c>
    </row>
    <row r="71" spans="1:2" ht="15">
      <c r="A71" s="128" t="s">
        <v>1406</v>
      </c>
      <c r="B71" s="3">
        <v>3</v>
      </c>
    </row>
    <row r="72" spans="1:2" ht="15">
      <c r="A72" s="128" t="s">
        <v>1419</v>
      </c>
      <c r="B72" s="3">
        <v>1</v>
      </c>
    </row>
    <row r="73" spans="1:2" ht="15">
      <c r="A73" s="127" t="s">
        <v>1435</v>
      </c>
      <c r="B73" s="3"/>
    </row>
    <row r="74" spans="1:2" ht="15">
      <c r="A74" s="128" t="s">
        <v>1423</v>
      </c>
      <c r="B74" s="3">
        <v>1</v>
      </c>
    </row>
    <row r="75" spans="1:2" ht="15">
      <c r="A75" s="128" t="s">
        <v>1412</v>
      </c>
      <c r="B75" s="3">
        <v>1</v>
      </c>
    </row>
    <row r="76" spans="1:2" ht="15">
      <c r="A76" s="127" t="s">
        <v>1436</v>
      </c>
      <c r="B76" s="3"/>
    </row>
    <row r="77" spans="1:2" ht="15">
      <c r="A77" s="128" t="s">
        <v>1426</v>
      </c>
      <c r="B77" s="3">
        <v>1</v>
      </c>
    </row>
    <row r="78" spans="1:2" ht="15">
      <c r="A78" s="128" t="s">
        <v>1416</v>
      </c>
      <c r="B78" s="3">
        <v>1</v>
      </c>
    </row>
    <row r="79" spans="1:2" ht="15">
      <c r="A79" s="128" t="s">
        <v>1417</v>
      </c>
      <c r="B79" s="3">
        <v>1</v>
      </c>
    </row>
    <row r="80" spans="1:2" ht="15">
      <c r="A80" s="125" t="s">
        <v>1437</v>
      </c>
      <c r="B80" s="3"/>
    </row>
    <row r="81" spans="1:2" ht="15">
      <c r="A81" s="126" t="s">
        <v>1438</v>
      </c>
      <c r="B81" s="3"/>
    </row>
    <row r="82" spans="1:2" ht="15">
      <c r="A82" s="127" t="s">
        <v>1439</v>
      </c>
      <c r="B82" s="3"/>
    </row>
    <row r="83" spans="1:2" ht="15">
      <c r="A83" s="128" t="s">
        <v>1419</v>
      </c>
      <c r="B83" s="3">
        <v>1</v>
      </c>
    </row>
    <row r="84" spans="1:2" ht="15">
      <c r="A84" s="128" t="s">
        <v>1440</v>
      </c>
      <c r="B84" s="3">
        <v>1</v>
      </c>
    </row>
    <row r="85" spans="1:2" ht="15">
      <c r="A85" s="127" t="s">
        <v>1441</v>
      </c>
      <c r="B85" s="3"/>
    </row>
    <row r="86" spans="1:2" ht="15">
      <c r="A86" s="128" t="s">
        <v>1442</v>
      </c>
      <c r="B86" s="3">
        <v>1</v>
      </c>
    </row>
    <row r="87" spans="1:2" ht="15">
      <c r="A87" s="127" t="s">
        <v>1443</v>
      </c>
      <c r="B87" s="3"/>
    </row>
    <row r="88" spans="1:2" ht="15">
      <c r="A88" s="128" t="s">
        <v>1444</v>
      </c>
      <c r="B88" s="3">
        <v>1</v>
      </c>
    </row>
    <row r="89" spans="1:2" ht="15">
      <c r="A89" s="128" t="s">
        <v>1417</v>
      </c>
      <c r="B89" s="3">
        <v>1</v>
      </c>
    </row>
    <row r="90" spans="1:2" ht="15">
      <c r="A90" s="128" t="s">
        <v>1419</v>
      </c>
      <c r="B90" s="3">
        <v>1</v>
      </c>
    </row>
    <row r="91" spans="1:2" ht="15">
      <c r="A91" s="128" t="s">
        <v>1412</v>
      </c>
      <c r="B91" s="3">
        <v>2</v>
      </c>
    </row>
    <row r="92" spans="1:2" ht="15">
      <c r="A92" s="128" t="s">
        <v>1430</v>
      </c>
      <c r="B92" s="3">
        <v>1</v>
      </c>
    </row>
    <row r="93" spans="1:2" ht="15">
      <c r="A93" s="127" t="s">
        <v>1445</v>
      </c>
      <c r="B93" s="3"/>
    </row>
    <row r="94" spans="1:2" ht="15">
      <c r="A94" s="128" t="s">
        <v>1432</v>
      </c>
      <c r="B94" s="3">
        <v>1</v>
      </c>
    </row>
    <row r="95" spans="1:2" ht="15">
      <c r="A95" s="125" t="s">
        <v>1403</v>
      </c>
      <c r="B95"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512</v>
      </c>
      <c r="AE2" s="13" t="s">
        <v>513</v>
      </c>
      <c r="AF2" s="13" t="s">
        <v>514</v>
      </c>
      <c r="AG2" s="13" t="s">
        <v>515</v>
      </c>
      <c r="AH2" s="13" t="s">
        <v>516</v>
      </c>
      <c r="AI2" s="13" t="s">
        <v>517</v>
      </c>
      <c r="AJ2" s="13" t="s">
        <v>518</v>
      </c>
      <c r="AK2" s="13" t="s">
        <v>519</v>
      </c>
      <c r="AL2" s="13" t="s">
        <v>520</v>
      </c>
      <c r="AM2" s="13" t="s">
        <v>521</v>
      </c>
      <c r="AN2" s="13" t="s">
        <v>522</v>
      </c>
      <c r="AO2" s="13" t="s">
        <v>523</v>
      </c>
      <c r="AP2" s="13" t="s">
        <v>524</v>
      </c>
      <c r="AQ2" s="13" t="s">
        <v>525</v>
      </c>
      <c r="AR2" s="13" t="s">
        <v>526</v>
      </c>
      <c r="AS2" s="13" t="s">
        <v>192</v>
      </c>
      <c r="AT2" s="13" t="s">
        <v>527</v>
      </c>
      <c r="AU2" s="13" t="s">
        <v>528</v>
      </c>
      <c r="AV2" s="13" t="s">
        <v>529</v>
      </c>
      <c r="AW2" s="13" t="s">
        <v>530</v>
      </c>
      <c r="AX2" s="13" t="s">
        <v>531</v>
      </c>
      <c r="AY2" s="13" t="s">
        <v>532</v>
      </c>
      <c r="AZ2" s="13" t="s">
        <v>1033</v>
      </c>
      <c r="BA2" s="119" t="s">
        <v>1260</v>
      </c>
      <c r="BB2" s="119" t="s">
        <v>1263</v>
      </c>
      <c r="BC2" s="119" t="s">
        <v>1265</v>
      </c>
      <c r="BD2" s="119" t="s">
        <v>1267</v>
      </c>
      <c r="BE2" s="119" t="s">
        <v>1269</v>
      </c>
      <c r="BF2" s="119" t="s">
        <v>1272</v>
      </c>
      <c r="BG2" s="119" t="s">
        <v>1274</v>
      </c>
      <c r="BH2" s="119" t="s">
        <v>1295</v>
      </c>
      <c r="BI2" s="119" t="s">
        <v>1303</v>
      </c>
      <c r="BJ2" s="119" t="s">
        <v>1321</v>
      </c>
      <c r="BK2" s="119" t="s">
        <v>1388</v>
      </c>
      <c r="BL2" s="119" t="s">
        <v>1389</v>
      </c>
      <c r="BM2" s="119" t="s">
        <v>1390</v>
      </c>
      <c r="BN2" s="119" t="s">
        <v>1391</v>
      </c>
      <c r="BO2" s="119" t="s">
        <v>1392</v>
      </c>
      <c r="BP2" s="119" t="s">
        <v>1393</v>
      </c>
      <c r="BQ2" s="119" t="s">
        <v>1394</v>
      </c>
      <c r="BR2" s="119" t="s">
        <v>1395</v>
      </c>
      <c r="BS2" s="119" t="s">
        <v>1397</v>
      </c>
      <c r="BT2" s="3"/>
      <c r="BU2" s="3"/>
    </row>
    <row r="3" spans="1:73" ht="15" customHeight="1">
      <c r="A3" s="64" t="s">
        <v>212</v>
      </c>
      <c r="B3" s="65"/>
      <c r="C3" s="65" t="s">
        <v>64</v>
      </c>
      <c r="D3" s="66">
        <v>316.6963133953425</v>
      </c>
      <c r="E3" s="68"/>
      <c r="F3" s="100" t="s">
        <v>359</v>
      </c>
      <c r="G3" s="65"/>
      <c r="H3" s="69" t="s">
        <v>212</v>
      </c>
      <c r="I3" s="70"/>
      <c r="J3" s="70"/>
      <c r="K3" s="69" t="s">
        <v>917</v>
      </c>
      <c r="L3" s="73">
        <v>715.5511720983419</v>
      </c>
      <c r="M3" s="74">
        <v>3999.75048828125</v>
      </c>
      <c r="N3" s="74">
        <v>7997.04541015625</v>
      </c>
      <c r="O3" s="75"/>
      <c r="P3" s="76"/>
      <c r="Q3" s="76"/>
      <c r="R3" s="48"/>
      <c r="S3" s="48">
        <v>1</v>
      </c>
      <c r="T3" s="48">
        <v>7</v>
      </c>
      <c r="U3" s="49">
        <v>125</v>
      </c>
      <c r="V3" s="49">
        <v>0.007246</v>
      </c>
      <c r="W3" s="49">
        <v>0.007883</v>
      </c>
      <c r="X3" s="49">
        <v>2.226672</v>
      </c>
      <c r="Y3" s="49">
        <v>0.11904761904761904</v>
      </c>
      <c r="Z3" s="49">
        <v>0.14285714285714285</v>
      </c>
      <c r="AA3" s="71">
        <v>3</v>
      </c>
      <c r="AB3" s="71"/>
      <c r="AC3" s="72"/>
      <c r="AD3" s="78" t="s">
        <v>533</v>
      </c>
      <c r="AE3" s="78">
        <v>3099</v>
      </c>
      <c r="AF3" s="78">
        <v>5439</v>
      </c>
      <c r="AG3" s="78">
        <v>133723</v>
      </c>
      <c r="AH3" s="78">
        <v>32393</v>
      </c>
      <c r="AI3" s="78"/>
      <c r="AJ3" s="78" t="s">
        <v>590</v>
      </c>
      <c r="AK3" s="78" t="s">
        <v>648</v>
      </c>
      <c r="AL3" s="82" t="s">
        <v>700</v>
      </c>
      <c r="AM3" s="78"/>
      <c r="AN3" s="80">
        <v>40048.77280092592</v>
      </c>
      <c r="AO3" s="78"/>
      <c r="AP3" s="78" t="b">
        <v>1</v>
      </c>
      <c r="AQ3" s="78" t="b">
        <v>0</v>
      </c>
      <c r="AR3" s="78" t="b">
        <v>0</v>
      </c>
      <c r="AS3" s="78" t="s">
        <v>805</v>
      </c>
      <c r="AT3" s="78">
        <v>2464</v>
      </c>
      <c r="AU3" s="82" t="s">
        <v>811</v>
      </c>
      <c r="AV3" s="78" t="b">
        <v>0</v>
      </c>
      <c r="AW3" s="78" t="s">
        <v>857</v>
      </c>
      <c r="AX3" s="82" t="s">
        <v>858</v>
      </c>
      <c r="AY3" s="78" t="s">
        <v>66</v>
      </c>
      <c r="AZ3" s="78" t="str">
        <f>REPLACE(INDEX(GroupVertices[Group],MATCH(Vertices[[#This Row],[Vertex]],GroupVertices[Vertex],0)),1,1,"")</f>
        <v>2</v>
      </c>
      <c r="BA3" s="48" t="s">
        <v>311</v>
      </c>
      <c r="BB3" s="48" t="s">
        <v>311</v>
      </c>
      <c r="BC3" s="48" t="s">
        <v>321</v>
      </c>
      <c r="BD3" s="48" t="s">
        <v>321</v>
      </c>
      <c r="BE3" s="48"/>
      <c r="BF3" s="48"/>
      <c r="BG3" s="120" t="s">
        <v>1275</v>
      </c>
      <c r="BH3" s="120" t="s">
        <v>1275</v>
      </c>
      <c r="BI3" s="120" t="s">
        <v>1304</v>
      </c>
      <c r="BJ3" s="120" t="s">
        <v>1304</v>
      </c>
      <c r="BK3" s="120">
        <v>0</v>
      </c>
      <c r="BL3" s="123">
        <v>0</v>
      </c>
      <c r="BM3" s="120">
        <v>0</v>
      </c>
      <c r="BN3" s="123">
        <v>0</v>
      </c>
      <c r="BO3" s="120">
        <v>0</v>
      </c>
      <c r="BP3" s="123">
        <v>0</v>
      </c>
      <c r="BQ3" s="120">
        <v>12</v>
      </c>
      <c r="BR3" s="123">
        <v>100</v>
      </c>
      <c r="BS3" s="120">
        <v>12</v>
      </c>
      <c r="BT3" s="3"/>
      <c r="BU3" s="3"/>
    </row>
    <row r="4" spans="1:76" ht="15">
      <c r="A4" s="64" t="s">
        <v>244</v>
      </c>
      <c r="B4" s="65"/>
      <c r="C4" s="65" t="s">
        <v>64</v>
      </c>
      <c r="D4" s="66">
        <v>162</v>
      </c>
      <c r="E4" s="68"/>
      <c r="F4" s="100" t="s">
        <v>819</v>
      </c>
      <c r="G4" s="65"/>
      <c r="H4" s="69" t="s">
        <v>244</v>
      </c>
      <c r="I4" s="70"/>
      <c r="J4" s="70"/>
      <c r="K4" s="69" t="s">
        <v>918</v>
      </c>
      <c r="L4" s="73">
        <v>1</v>
      </c>
      <c r="M4" s="74">
        <v>3183.567138671875</v>
      </c>
      <c r="N4" s="74">
        <v>9416.404296875</v>
      </c>
      <c r="O4" s="75"/>
      <c r="P4" s="76"/>
      <c r="Q4" s="76"/>
      <c r="R4" s="86"/>
      <c r="S4" s="48">
        <v>1</v>
      </c>
      <c r="T4" s="48">
        <v>0</v>
      </c>
      <c r="U4" s="49">
        <v>0</v>
      </c>
      <c r="V4" s="49">
        <v>0.005319</v>
      </c>
      <c r="W4" s="49">
        <v>0.001215</v>
      </c>
      <c r="X4" s="49">
        <v>0.420381</v>
      </c>
      <c r="Y4" s="49">
        <v>0</v>
      </c>
      <c r="Z4" s="49">
        <v>0</v>
      </c>
      <c r="AA4" s="71">
        <v>4</v>
      </c>
      <c r="AB4" s="71"/>
      <c r="AC4" s="72"/>
      <c r="AD4" s="78" t="s">
        <v>534</v>
      </c>
      <c r="AE4" s="78">
        <v>0</v>
      </c>
      <c r="AF4" s="78">
        <v>1</v>
      </c>
      <c r="AG4" s="78">
        <v>0</v>
      </c>
      <c r="AH4" s="78">
        <v>0</v>
      </c>
      <c r="AI4" s="78"/>
      <c r="AJ4" s="78"/>
      <c r="AK4" s="78"/>
      <c r="AL4" s="78"/>
      <c r="AM4" s="78"/>
      <c r="AN4" s="80">
        <v>39906.28859953704</v>
      </c>
      <c r="AO4" s="78"/>
      <c r="AP4" s="78" t="b">
        <v>1</v>
      </c>
      <c r="AQ4" s="78" t="b">
        <v>1</v>
      </c>
      <c r="AR4" s="78" t="b">
        <v>0</v>
      </c>
      <c r="AS4" s="78" t="s">
        <v>502</v>
      </c>
      <c r="AT4" s="78">
        <v>0</v>
      </c>
      <c r="AU4" s="82" t="s">
        <v>811</v>
      </c>
      <c r="AV4" s="78" t="b">
        <v>0</v>
      </c>
      <c r="AW4" s="78" t="s">
        <v>857</v>
      </c>
      <c r="AX4" s="82" t="s">
        <v>859</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243.4161178627198</v>
      </c>
      <c r="E5" s="68"/>
      <c r="F5" s="100" t="s">
        <v>820</v>
      </c>
      <c r="G5" s="65"/>
      <c r="H5" s="69" t="s">
        <v>213</v>
      </c>
      <c r="I5" s="70"/>
      <c r="J5" s="70"/>
      <c r="K5" s="69" t="s">
        <v>919</v>
      </c>
      <c r="L5" s="73">
        <v>3773.830188679245</v>
      </c>
      <c r="M5" s="74">
        <v>4747.39599609375</v>
      </c>
      <c r="N5" s="74">
        <v>2194.66943359375</v>
      </c>
      <c r="O5" s="75"/>
      <c r="P5" s="76"/>
      <c r="Q5" s="76"/>
      <c r="R5" s="86"/>
      <c r="S5" s="48">
        <v>0</v>
      </c>
      <c r="T5" s="48">
        <v>10</v>
      </c>
      <c r="U5" s="49">
        <v>660</v>
      </c>
      <c r="V5" s="49">
        <v>0.00625</v>
      </c>
      <c r="W5" s="49">
        <v>0.003098</v>
      </c>
      <c r="X5" s="49">
        <v>3.859437</v>
      </c>
      <c r="Y5" s="49">
        <v>0</v>
      </c>
      <c r="Z5" s="49">
        <v>0</v>
      </c>
      <c r="AA5" s="71">
        <v>5</v>
      </c>
      <c r="AB5" s="71"/>
      <c r="AC5" s="72"/>
      <c r="AD5" s="78" t="s">
        <v>535</v>
      </c>
      <c r="AE5" s="78">
        <v>303</v>
      </c>
      <c r="AF5" s="78">
        <v>2863</v>
      </c>
      <c r="AG5" s="78">
        <v>49215</v>
      </c>
      <c r="AH5" s="78">
        <v>11966</v>
      </c>
      <c r="AI5" s="78"/>
      <c r="AJ5" s="78" t="s">
        <v>591</v>
      </c>
      <c r="AK5" s="78" t="s">
        <v>649</v>
      </c>
      <c r="AL5" s="82" t="s">
        <v>701</v>
      </c>
      <c r="AM5" s="78"/>
      <c r="AN5" s="80">
        <v>39946.20556712963</v>
      </c>
      <c r="AO5" s="82" t="s">
        <v>751</v>
      </c>
      <c r="AP5" s="78" t="b">
        <v>0</v>
      </c>
      <c r="AQ5" s="78" t="b">
        <v>0</v>
      </c>
      <c r="AR5" s="78" t="b">
        <v>1</v>
      </c>
      <c r="AS5" s="78" t="s">
        <v>502</v>
      </c>
      <c r="AT5" s="78">
        <v>108</v>
      </c>
      <c r="AU5" s="82" t="s">
        <v>812</v>
      </c>
      <c r="AV5" s="78" t="b">
        <v>0</v>
      </c>
      <c r="AW5" s="78" t="s">
        <v>857</v>
      </c>
      <c r="AX5" s="82" t="s">
        <v>860</v>
      </c>
      <c r="AY5" s="78" t="s">
        <v>66</v>
      </c>
      <c r="AZ5" s="78" t="str">
        <f>REPLACE(INDEX(GroupVertices[Group],MATCH(Vertices[[#This Row],[Vertex]],GroupVertices[Vertex],0)),1,1,"")</f>
        <v>3</v>
      </c>
      <c r="BA5" s="48" t="s">
        <v>312</v>
      </c>
      <c r="BB5" s="48" t="s">
        <v>312</v>
      </c>
      <c r="BC5" s="48" t="s">
        <v>322</v>
      </c>
      <c r="BD5" s="48" t="s">
        <v>322</v>
      </c>
      <c r="BE5" s="48" t="s">
        <v>328</v>
      </c>
      <c r="BF5" s="48" t="s">
        <v>328</v>
      </c>
      <c r="BG5" s="120" t="s">
        <v>1276</v>
      </c>
      <c r="BH5" s="120" t="s">
        <v>1276</v>
      </c>
      <c r="BI5" s="120" t="s">
        <v>1305</v>
      </c>
      <c r="BJ5" s="120" t="s">
        <v>1305</v>
      </c>
      <c r="BK5" s="120">
        <v>0</v>
      </c>
      <c r="BL5" s="123">
        <v>0</v>
      </c>
      <c r="BM5" s="120">
        <v>0</v>
      </c>
      <c r="BN5" s="123">
        <v>0</v>
      </c>
      <c r="BO5" s="120">
        <v>0</v>
      </c>
      <c r="BP5" s="123">
        <v>0</v>
      </c>
      <c r="BQ5" s="120">
        <v>24</v>
      </c>
      <c r="BR5" s="123">
        <v>100</v>
      </c>
      <c r="BS5" s="120">
        <v>24</v>
      </c>
      <c r="BT5" s="2"/>
      <c r="BU5" s="3"/>
      <c r="BV5" s="3"/>
      <c r="BW5" s="3"/>
      <c r="BX5" s="3"/>
    </row>
    <row r="6" spans="1:76" ht="15">
      <c r="A6" s="64" t="s">
        <v>245</v>
      </c>
      <c r="B6" s="65"/>
      <c r="C6" s="65" t="s">
        <v>64</v>
      </c>
      <c r="D6" s="66">
        <v>342.1850770588635</v>
      </c>
      <c r="E6" s="68"/>
      <c r="F6" s="100" t="s">
        <v>821</v>
      </c>
      <c r="G6" s="65"/>
      <c r="H6" s="69" t="s">
        <v>245</v>
      </c>
      <c r="I6" s="70"/>
      <c r="J6" s="70"/>
      <c r="K6" s="69" t="s">
        <v>920</v>
      </c>
      <c r="L6" s="73">
        <v>1</v>
      </c>
      <c r="M6" s="74">
        <v>5452.20361328125</v>
      </c>
      <c r="N6" s="74">
        <v>3849.643798828125</v>
      </c>
      <c r="O6" s="75"/>
      <c r="P6" s="76"/>
      <c r="Q6" s="76"/>
      <c r="R6" s="86"/>
      <c r="S6" s="48">
        <v>1</v>
      </c>
      <c r="T6" s="48">
        <v>0</v>
      </c>
      <c r="U6" s="49">
        <v>0</v>
      </c>
      <c r="V6" s="49">
        <v>0.004762</v>
      </c>
      <c r="W6" s="49">
        <v>0.000477</v>
      </c>
      <c r="X6" s="49">
        <v>0.478052</v>
      </c>
      <c r="Y6" s="49">
        <v>0</v>
      </c>
      <c r="Z6" s="49">
        <v>0</v>
      </c>
      <c r="AA6" s="71">
        <v>6</v>
      </c>
      <c r="AB6" s="71"/>
      <c r="AC6" s="72"/>
      <c r="AD6" s="78" t="s">
        <v>536</v>
      </c>
      <c r="AE6" s="78">
        <v>1879</v>
      </c>
      <c r="AF6" s="78">
        <v>6335</v>
      </c>
      <c r="AG6" s="78">
        <v>11570</v>
      </c>
      <c r="AH6" s="78">
        <v>8805</v>
      </c>
      <c r="AI6" s="78"/>
      <c r="AJ6" s="78" t="s">
        <v>592</v>
      </c>
      <c r="AK6" s="78" t="s">
        <v>650</v>
      </c>
      <c r="AL6" s="82" t="s">
        <v>702</v>
      </c>
      <c r="AM6" s="78"/>
      <c r="AN6" s="80">
        <v>41401.35324074074</v>
      </c>
      <c r="AO6" s="82" t="s">
        <v>752</v>
      </c>
      <c r="AP6" s="78" t="b">
        <v>0</v>
      </c>
      <c r="AQ6" s="78" t="b">
        <v>0</v>
      </c>
      <c r="AR6" s="78" t="b">
        <v>1</v>
      </c>
      <c r="AS6" s="78" t="s">
        <v>806</v>
      </c>
      <c r="AT6" s="78">
        <v>573</v>
      </c>
      <c r="AU6" s="82" t="s">
        <v>811</v>
      </c>
      <c r="AV6" s="78" t="b">
        <v>0</v>
      </c>
      <c r="AW6" s="78" t="s">
        <v>857</v>
      </c>
      <c r="AX6" s="82" t="s">
        <v>861</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246</v>
      </c>
      <c r="B7" s="65"/>
      <c r="C7" s="65" t="s">
        <v>64</v>
      </c>
      <c r="D7" s="66">
        <v>227.656324258266</v>
      </c>
      <c r="E7" s="68"/>
      <c r="F7" s="100" t="s">
        <v>822</v>
      </c>
      <c r="G7" s="65"/>
      <c r="H7" s="69" t="s">
        <v>246</v>
      </c>
      <c r="I7" s="70"/>
      <c r="J7" s="70"/>
      <c r="K7" s="69" t="s">
        <v>921</v>
      </c>
      <c r="L7" s="73">
        <v>1</v>
      </c>
      <c r="M7" s="74">
        <v>5997.556640625</v>
      </c>
      <c r="N7" s="74">
        <v>1038.4251708984375</v>
      </c>
      <c r="O7" s="75"/>
      <c r="P7" s="76"/>
      <c r="Q7" s="76"/>
      <c r="R7" s="86"/>
      <c r="S7" s="48">
        <v>1</v>
      </c>
      <c r="T7" s="48">
        <v>0</v>
      </c>
      <c r="U7" s="49">
        <v>0</v>
      </c>
      <c r="V7" s="49">
        <v>0.004762</v>
      </c>
      <c r="W7" s="49">
        <v>0.000477</v>
      </c>
      <c r="X7" s="49">
        <v>0.478052</v>
      </c>
      <c r="Y7" s="49">
        <v>0</v>
      </c>
      <c r="Z7" s="49">
        <v>0</v>
      </c>
      <c r="AA7" s="71">
        <v>7</v>
      </c>
      <c r="AB7" s="71"/>
      <c r="AC7" s="72"/>
      <c r="AD7" s="78" t="s">
        <v>537</v>
      </c>
      <c r="AE7" s="78">
        <v>900</v>
      </c>
      <c r="AF7" s="78">
        <v>2309</v>
      </c>
      <c r="AG7" s="78">
        <v>2041</v>
      </c>
      <c r="AH7" s="78">
        <v>835</v>
      </c>
      <c r="AI7" s="78"/>
      <c r="AJ7" s="78" t="s">
        <v>593</v>
      </c>
      <c r="AK7" s="78" t="s">
        <v>651</v>
      </c>
      <c r="AL7" s="82" t="s">
        <v>703</v>
      </c>
      <c r="AM7" s="78"/>
      <c r="AN7" s="80">
        <v>42145.60084490741</v>
      </c>
      <c r="AO7" s="82" t="s">
        <v>753</v>
      </c>
      <c r="AP7" s="78" t="b">
        <v>1</v>
      </c>
      <c r="AQ7" s="78" t="b">
        <v>0</v>
      </c>
      <c r="AR7" s="78" t="b">
        <v>0</v>
      </c>
      <c r="AS7" s="78" t="s">
        <v>502</v>
      </c>
      <c r="AT7" s="78">
        <v>164</v>
      </c>
      <c r="AU7" s="82" t="s">
        <v>811</v>
      </c>
      <c r="AV7" s="78" t="b">
        <v>0</v>
      </c>
      <c r="AW7" s="78" t="s">
        <v>857</v>
      </c>
      <c r="AX7" s="82" t="s">
        <v>862</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247</v>
      </c>
      <c r="B8" s="65"/>
      <c r="C8" s="65" t="s">
        <v>64</v>
      </c>
      <c r="D8" s="66">
        <v>1000</v>
      </c>
      <c r="E8" s="68"/>
      <c r="F8" s="100" t="s">
        <v>823</v>
      </c>
      <c r="G8" s="65"/>
      <c r="H8" s="69" t="s">
        <v>247</v>
      </c>
      <c r="I8" s="70"/>
      <c r="J8" s="70"/>
      <c r="K8" s="69" t="s">
        <v>922</v>
      </c>
      <c r="L8" s="73">
        <v>1</v>
      </c>
      <c r="M8" s="74">
        <v>3486.21533203125</v>
      </c>
      <c r="N8" s="74">
        <v>1054.2711181640625</v>
      </c>
      <c r="O8" s="75"/>
      <c r="P8" s="76"/>
      <c r="Q8" s="76"/>
      <c r="R8" s="86"/>
      <c r="S8" s="48">
        <v>1</v>
      </c>
      <c r="T8" s="48">
        <v>0</v>
      </c>
      <c r="U8" s="49">
        <v>0</v>
      </c>
      <c r="V8" s="49">
        <v>0.004762</v>
      </c>
      <c r="W8" s="49">
        <v>0.000477</v>
      </c>
      <c r="X8" s="49">
        <v>0.478052</v>
      </c>
      <c r="Y8" s="49">
        <v>0</v>
      </c>
      <c r="Z8" s="49">
        <v>0</v>
      </c>
      <c r="AA8" s="71">
        <v>8</v>
      </c>
      <c r="AB8" s="71"/>
      <c r="AC8" s="72"/>
      <c r="AD8" s="78" t="s">
        <v>538</v>
      </c>
      <c r="AE8" s="78">
        <v>102861</v>
      </c>
      <c r="AF8" s="78">
        <v>115147</v>
      </c>
      <c r="AG8" s="78">
        <v>134159</v>
      </c>
      <c r="AH8" s="78">
        <v>109207</v>
      </c>
      <c r="AI8" s="78"/>
      <c r="AJ8" s="78" t="s">
        <v>594</v>
      </c>
      <c r="AK8" s="78" t="s">
        <v>652</v>
      </c>
      <c r="AL8" s="82" t="s">
        <v>704</v>
      </c>
      <c r="AM8" s="78"/>
      <c r="AN8" s="80">
        <v>42432.99030092593</v>
      </c>
      <c r="AO8" s="82" t="s">
        <v>754</v>
      </c>
      <c r="AP8" s="78" t="b">
        <v>1</v>
      </c>
      <c r="AQ8" s="78" t="b">
        <v>0</v>
      </c>
      <c r="AR8" s="78" t="b">
        <v>0</v>
      </c>
      <c r="AS8" s="78" t="s">
        <v>502</v>
      </c>
      <c r="AT8" s="78">
        <v>8551</v>
      </c>
      <c r="AU8" s="78"/>
      <c r="AV8" s="78" t="b">
        <v>0</v>
      </c>
      <c r="AW8" s="78" t="s">
        <v>857</v>
      </c>
      <c r="AX8" s="82" t="s">
        <v>863</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248</v>
      </c>
      <c r="B9" s="65"/>
      <c r="C9" s="65" t="s">
        <v>64</v>
      </c>
      <c r="D9" s="66">
        <v>1000</v>
      </c>
      <c r="E9" s="68"/>
      <c r="F9" s="100" t="s">
        <v>824</v>
      </c>
      <c r="G9" s="65"/>
      <c r="H9" s="69" t="s">
        <v>248</v>
      </c>
      <c r="I9" s="70"/>
      <c r="J9" s="70"/>
      <c r="K9" s="69" t="s">
        <v>923</v>
      </c>
      <c r="L9" s="73">
        <v>1</v>
      </c>
      <c r="M9" s="74">
        <v>4058.513427734375</v>
      </c>
      <c r="N9" s="74">
        <v>3858.437744140625</v>
      </c>
      <c r="O9" s="75"/>
      <c r="P9" s="76"/>
      <c r="Q9" s="76"/>
      <c r="R9" s="86"/>
      <c r="S9" s="48">
        <v>1</v>
      </c>
      <c r="T9" s="48">
        <v>0</v>
      </c>
      <c r="U9" s="49">
        <v>0</v>
      </c>
      <c r="V9" s="49">
        <v>0.004762</v>
      </c>
      <c r="W9" s="49">
        <v>0.000477</v>
      </c>
      <c r="X9" s="49">
        <v>0.478052</v>
      </c>
      <c r="Y9" s="49">
        <v>0</v>
      </c>
      <c r="Z9" s="49">
        <v>0</v>
      </c>
      <c r="AA9" s="71">
        <v>9</v>
      </c>
      <c r="AB9" s="71"/>
      <c r="AC9" s="72"/>
      <c r="AD9" s="78" t="s">
        <v>539</v>
      </c>
      <c r="AE9" s="78">
        <v>2361</v>
      </c>
      <c r="AF9" s="78">
        <v>29459</v>
      </c>
      <c r="AG9" s="78">
        <v>19939</v>
      </c>
      <c r="AH9" s="78">
        <v>9198</v>
      </c>
      <c r="AI9" s="78"/>
      <c r="AJ9" s="78" t="s">
        <v>595</v>
      </c>
      <c r="AK9" s="78" t="s">
        <v>653</v>
      </c>
      <c r="AL9" s="82" t="s">
        <v>705</v>
      </c>
      <c r="AM9" s="78"/>
      <c r="AN9" s="80">
        <v>41800.400868055556</v>
      </c>
      <c r="AO9" s="82" t="s">
        <v>755</v>
      </c>
      <c r="AP9" s="78" t="b">
        <v>0</v>
      </c>
      <c r="AQ9" s="78" t="b">
        <v>0</v>
      </c>
      <c r="AR9" s="78" t="b">
        <v>1</v>
      </c>
      <c r="AS9" s="78" t="s">
        <v>502</v>
      </c>
      <c r="AT9" s="78">
        <v>1300</v>
      </c>
      <c r="AU9" s="82" t="s">
        <v>811</v>
      </c>
      <c r="AV9" s="78" t="b">
        <v>1</v>
      </c>
      <c r="AW9" s="78" t="s">
        <v>857</v>
      </c>
      <c r="AX9" s="82" t="s">
        <v>864</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249</v>
      </c>
      <c r="B10" s="65"/>
      <c r="C10" s="65" t="s">
        <v>64</v>
      </c>
      <c r="D10" s="66">
        <v>1000</v>
      </c>
      <c r="E10" s="68"/>
      <c r="F10" s="100" t="s">
        <v>825</v>
      </c>
      <c r="G10" s="65"/>
      <c r="H10" s="69" t="s">
        <v>249</v>
      </c>
      <c r="I10" s="70"/>
      <c r="J10" s="70"/>
      <c r="K10" s="69" t="s">
        <v>924</v>
      </c>
      <c r="L10" s="73">
        <v>1</v>
      </c>
      <c r="M10" s="74">
        <v>6315.15771484375</v>
      </c>
      <c r="N10" s="74">
        <v>2594.6201171875</v>
      </c>
      <c r="O10" s="75"/>
      <c r="P10" s="76"/>
      <c r="Q10" s="76"/>
      <c r="R10" s="86"/>
      <c r="S10" s="48">
        <v>1</v>
      </c>
      <c r="T10" s="48">
        <v>0</v>
      </c>
      <c r="U10" s="49">
        <v>0</v>
      </c>
      <c r="V10" s="49">
        <v>0.004762</v>
      </c>
      <c r="W10" s="49">
        <v>0.000477</v>
      </c>
      <c r="X10" s="49">
        <v>0.478052</v>
      </c>
      <c r="Y10" s="49">
        <v>0</v>
      </c>
      <c r="Z10" s="49">
        <v>0</v>
      </c>
      <c r="AA10" s="71">
        <v>10</v>
      </c>
      <c r="AB10" s="71"/>
      <c r="AC10" s="72"/>
      <c r="AD10" s="78" t="s">
        <v>540</v>
      </c>
      <c r="AE10" s="78">
        <v>164959</v>
      </c>
      <c r="AF10" s="78">
        <v>165966</v>
      </c>
      <c r="AG10" s="78">
        <v>59317</v>
      </c>
      <c r="AH10" s="78">
        <v>133711</v>
      </c>
      <c r="AI10" s="78"/>
      <c r="AJ10" s="78" t="s">
        <v>596</v>
      </c>
      <c r="AK10" s="78" t="s">
        <v>654</v>
      </c>
      <c r="AL10" s="82" t="s">
        <v>706</v>
      </c>
      <c r="AM10" s="78"/>
      <c r="AN10" s="80">
        <v>41015.33021990741</v>
      </c>
      <c r="AO10" s="82" t="s">
        <v>756</v>
      </c>
      <c r="AP10" s="78" t="b">
        <v>1</v>
      </c>
      <c r="AQ10" s="78" t="b">
        <v>0</v>
      </c>
      <c r="AR10" s="78" t="b">
        <v>1</v>
      </c>
      <c r="AS10" s="78" t="s">
        <v>502</v>
      </c>
      <c r="AT10" s="78">
        <v>4965</v>
      </c>
      <c r="AU10" s="82" t="s">
        <v>811</v>
      </c>
      <c r="AV10" s="78" t="b">
        <v>0</v>
      </c>
      <c r="AW10" s="78" t="s">
        <v>857</v>
      </c>
      <c r="AX10" s="82" t="s">
        <v>865</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250</v>
      </c>
      <c r="B11" s="65"/>
      <c r="C11" s="65" t="s">
        <v>64</v>
      </c>
      <c r="D11" s="66">
        <v>1000</v>
      </c>
      <c r="E11" s="68"/>
      <c r="F11" s="100" t="s">
        <v>826</v>
      </c>
      <c r="G11" s="65"/>
      <c r="H11" s="69" t="s">
        <v>250</v>
      </c>
      <c r="I11" s="70"/>
      <c r="J11" s="70"/>
      <c r="K11" s="69" t="s">
        <v>925</v>
      </c>
      <c r="L11" s="73">
        <v>1</v>
      </c>
      <c r="M11" s="74">
        <v>3183.567138671875</v>
      </c>
      <c r="N11" s="74">
        <v>2614.379638671875</v>
      </c>
      <c r="O11" s="75"/>
      <c r="P11" s="76"/>
      <c r="Q11" s="76"/>
      <c r="R11" s="86"/>
      <c r="S11" s="48">
        <v>1</v>
      </c>
      <c r="T11" s="48">
        <v>0</v>
      </c>
      <c r="U11" s="49">
        <v>0</v>
      </c>
      <c r="V11" s="49">
        <v>0.004762</v>
      </c>
      <c r="W11" s="49">
        <v>0.000477</v>
      </c>
      <c r="X11" s="49">
        <v>0.478052</v>
      </c>
      <c r="Y11" s="49">
        <v>0</v>
      </c>
      <c r="Z11" s="49">
        <v>0</v>
      </c>
      <c r="AA11" s="71">
        <v>11</v>
      </c>
      <c r="AB11" s="71"/>
      <c r="AC11" s="72"/>
      <c r="AD11" s="78" t="s">
        <v>541</v>
      </c>
      <c r="AE11" s="78">
        <v>47891</v>
      </c>
      <c r="AF11" s="78">
        <v>83179</v>
      </c>
      <c r="AG11" s="78">
        <v>227917</v>
      </c>
      <c r="AH11" s="78">
        <v>8157</v>
      </c>
      <c r="AI11" s="78"/>
      <c r="AJ11" s="78" t="s">
        <v>597</v>
      </c>
      <c r="AK11" s="78" t="s">
        <v>655</v>
      </c>
      <c r="AL11" s="82" t="s">
        <v>707</v>
      </c>
      <c r="AM11" s="78"/>
      <c r="AN11" s="80">
        <v>39588.71425925926</v>
      </c>
      <c r="AO11" s="78"/>
      <c r="AP11" s="78" t="b">
        <v>0</v>
      </c>
      <c r="AQ11" s="78" t="b">
        <v>0</v>
      </c>
      <c r="AR11" s="78" t="b">
        <v>1</v>
      </c>
      <c r="AS11" s="78" t="s">
        <v>502</v>
      </c>
      <c r="AT11" s="78">
        <v>4521</v>
      </c>
      <c r="AU11" s="82" t="s">
        <v>813</v>
      </c>
      <c r="AV11" s="78" t="b">
        <v>0</v>
      </c>
      <c r="AW11" s="78" t="s">
        <v>857</v>
      </c>
      <c r="AX11" s="82" t="s">
        <v>866</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251</v>
      </c>
      <c r="B12" s="65"/>
      <c r="C12" s="65" t="s">
        <v>64</v>
      </c>
      <c r="D12" s="66">
        <v>1000</v>
      </c>
      <c r="E12" s="68"/>
      <c r="F12" s="100" t="s">
        <v>827</v>
      </c>
      <c r="G12" s="65"/>
      <c r="H12" s="69" t="s">
        <v>251</v>
      </c>
      <c r="I12" s="70"/>
      <c r="J12" s="70"/>
      <c r="K12" s="69" t="s">
        <v>926</v>
      </c>
      <c r="L12" s="73">
        <v>1</v>
      </c>
      <c r="M12" s="74">
        <v>4738.55859375</v>
      </c>
      <c r="N12" s="74">
        <v>668.9918212890625</v>
      </c>
      <c r="O12" s="75"/>
      <c r="P12" s="76"/>
      <c r="Q12" s="76"/>
      <c r="R12" s="86"/>
      <c r="S12" s="48">
        <v>1</v>
      </c>
      <c r="T12" s="48">
        <v>0</v>
      </c>
      <c r="U12" s="49">
        <v>0</v>
      </c>
      <c r="V12" s="49">
        <v>0.004762</v>
      </c>
      <c r="W12" s="49">
        <v>0.000477</v>
      </c>
      <c r="X12" s="49">
        <v>0.478052</v>
      </c>
      <c r="Y12" s="49">
        <v>0</v>
      </c>
      <c r="Z12" s="49">
        <v>0</v>
      </c>
      <c r="AA12" s="71">
        <v>12</v>
      </c>
      <c r="AB12" s="71"/>
      <c r="AC12" s="72"/>
      <c r="AD12" s="78" t="s">
        <v>542</v>
      </c>
      <c r="AE12" s="78">
        <v>7473</v>
      </c>
      <c r="AF12" s="78">
        <v>43564</v>
      </c>
      <c r="AG12" s="78">
        <v>42934</v>
      </c>
      <c r="AH12" s="78">
        <v>30054</v>
      </c>
      <c r="AI12" s="78"/>
      <c r="AJ12" s="78" t="s">
        <v>598</v>
      </c>
      <c r="AK12" s="78"/>
      <c r="AL12" s="82" t="s">
        <v>708</v>
      </c>
      <c r="AM12" s="78"/>
      <c r="AN12" s="80">
        <v>40677.82703703704</v>
      </c>
      <c r="AO12" s="78"/>
      <c r="AP12" s="78" t="b">
        <v>1</v>
      </c>
      <c r="AQ12" s="78" t="b">
        <v>0</v>
      </c>
      <c r="AR12" s="78" t="b">
        <v>0</v>
      </c>
      <c r="AS12" s="78" t="s">
        <v>501</v>
      </c>
      <c r="AT12" s="78">
        <v>4288</v>
      </c>
      <c r="AU12" s="82" t="s">
        <v>811</v>
      </c>
      <c r="AV12" s="78" t="b">
        <v>0</v>
      </c>
      <c r="AW12" s="78" t="s">
        <v>857</v>
      </c>
      <c r="AX12" s="82" t="s">
        <v>867</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252</v>
      </c>
      <c r="B13" s="65"/>
      <c r="C13" s="65" t="s">
        <v>64</v>
      </c>
      <c r="D13" s="66">
        <v>668.9305451829723</v>
      </c>
      <c r="E13" s="68"/>
      <c r="F13" s="100" t="s">
        <v>828</v>
      </c>
      <c r="G13" s="65"/>
      <c r="H13" s="69" t="s">
        <v>252</v>
      </c>
      <c r="I13" s="70"/>
      <c r="J13" s="70"/>
      <c r="K13" s="69" t="s">
        <v>927</v>
      </c>
      <c r="L13" s="73">
        <v>1757.84314656032</v>
      </c>
      <c r="M13" s="74">
        <v>3601.2265625</v>
      </c>
      <c r="N13" s="74">
        <v>7182.08447265625</v>
      </c>
      <c r="O13" s="75"/>
      <c r="P13" s="76"/>
      <c r="Q13" s="76"/>
      <c r="R13" s="86"/>
      <c r="S13" s="48">
        <v>4</v>
      </c>
      <c r="T13" s="48">
        <v>0</v>
      </c>
      <c r="U13" s="49">
        <v>307.333333</v>
      </c>
      <c r="V13" s="49">
        <v>0.007813</v>
      </c>
      <c r="W13" s="49">
        <v>0.006135</v>
      </c>
      <c r="X13" s="49">
        <v>1.358545</v>
      </c>
      <c r="Y13" s="49">
        <v>0.25</v>
      </c>
      <c r="Z13" s="49">
        <v>0</v>
      </c>
      <c r="AA13" s="71">
        <v>13</v>
      </c>
      <c r="AB13" s="71"/>
      <c r="AC13" s="72"/>
      <c r="AD13" s="78" t="s">
        <v>543</v>
      </c>
      <c r="AE13" s="78">
        <v>5808</v>
      </c>
      <c r="AF13" s="78">
        <v>17821</v>
      </c>
      <c r="AG13" s="78">
        <v>4948</v>
      </c>
      <c r="AH13" s="78">
        <v>864</v>
      </c>
      <c r="AI13" s="78"/>
      <c r="AJ13" s="78" t="s">
        <v>599</v>
      </c>
      <c r="AK13" s="78" t="s">
        <v>656</v>
      </c>
      <c r="AL13" s="82" t="s">
        <v>709</v>
      </c>
      <c r="AM13" s="78"/>
      <c r="AN13" s="80">
        <v>39987.65644675926</v>
      </c>
      <c r="AO13" s="82" t="s">
        <v>757</v>
      </c>
      <c r="AP13" s="78" t="b">
        <v>0</v>
      </c>
      <c r="AQ13" s="78" t="b">
        <v>0</v>
      </c>
      <c r="AR13" s="78" t="b">
        <v>1</v>
      </c>
      <c r="AS13" s="78" t="s">
        <v>502</v>
      </c>
      <c r="AT13" s="78">
        <v>675</v>
      </c>
      <c r="AU13" s="82" t="s">
        <v>811</v>
      </c>
      <c r="AV13" s="78" t="b">
        <v>0</v>
      </c>
      <c r="AW13" s="78" t="s">
        <v>857</v>
      </c>
      <c r="AX13" s="82" t="s">
        <v>868</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253</v>
      </c>
      <c r="B14" s="65"/>
      <c r="C14" s="65" t="s">
        <v>64</v>
      </c>
      <c r="D14" s="66">
        <v>179.29594677167492</v>
      </c>
      <c r="E14" s="68"/>
      <c r="F14" s="100" t="s">
        <v>829</v>
      </c>
      <c r="G14" s="65"/>
      <c r="H14" s="69" t="s">
        <v>253</v>
      </c>
      <c r="I14" s="70"/>
      <c r="J14" s="70"/>
      <c r="K14" s="69" t="s">
        <v>928</v>
      </c>
      <c r="L14" s="73">
        <v>1037.5755650851916</v>
      </c>
      <c r="M14" s="74">
        <v>3746.43115234375</v>
      </c>
      <c r="N14" s="74">
        <v>5630.2099609375</v>
      </c>
      <c r="O14" s="75"/>
      <c r="P14" s="76"/>
      <c r="Q14" s="76"/>
      <c r="R14" s="86"/>
      <c r="S14" s="48">
        <v>3</v>
      </c>
      <c r="T14" s="48">
        <v>0</v>
      </c>
      <c r="U14" s="49">
        <v>181.333333</v>
      </c>
      <c r="V14" s="49">
        <v>0.007407</v>
      </c>
      <c r="W14" s="49">
        <v>0.005314</v>
      </c>
      <c r="X14" s="49">
        <v>1.017077</v>
      </c>
      <c r="Y14" s="49">
        <v>0.3333333333333333</v>
      </c>
      <c r="Z14" s="49">
        <v>0</v>
      </c>
      <c r="AA14" s="71">
        <v>14</v>
      </c>
      <c r="AB14" s="71"/>
      <c r="AC14" s="72"/>
      <c r="AD14" s="78" t="s">
        <v>544</v>
      </c>
      <c r="AE14" s="78">
        <v>679</v>
      </c>
      <c r="AF14" s="78">
        <v>609</v>
      </c>
      <c r="AG14" s="78">
        <v>758</v>
      </c>
      <c r="AH14" s="78">
        <v>194</v>
      </c>
      <c r="AI14" s="78"/>
      <c r="AJ14" s="78" t="s">
        <v>600</v>
      </c>
      <c r="AK14" s="78" t="s">
        <v>657</v>
      </c>
      <c r="AL14" s="82" t="s">
        <v>710</v>
      </c>
      <c r="AM14" s="78"/>
      <c r="AN14" s="80">
        <v>41768.74538194444</v>
      </c>
      <c r="AO14" s="82" t="s">
        <v>758</v>
      </c>
      <c r="AP14" s="78" t="b">
        <v>0</v>
      </c>
      <c r="AQ14" s="78" t="b">
        <v>0</v>
      </c>
      <c r="AR14" s="78" t="b">
        <v>0</v>
      </c>
      <c r="AS14" s="78" t="s">
        <v>502</v>
      </c>
      <c r="AT14" s="78">
        <v>48</v>
      </c>
      <c r="AU14" s="82" t="s">
        <v>811</v>
      </c>
      <c r="AV14" s="78" t="b">
        <v>0</v>
      </c>
      <c r="AW14" s="78" t="s">
        <v>857</v>
      </c>
      <c r="AX14" s="82" t="s">
        <v>869</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254</v>
      </c>
      <c r="B15" s="65"/>
      <c r="C15" s="65" t="s">
        <v>64</v>
      </c>
      <c r="D15" s="66">
        <v>425.1373480888044</v>
      </c>
      <c r="E15" s="68"/>
      <c r="F15" s="100" t="s">
        <v>830</v>
      </c>
      <c r="G15" s="65"/>
      <c r="H15" s="69" t="s">
        <v>254</v>
      </c>
      <c r="I15" s="70"/>
      <c r="J15" s="70"/>
      <c r="K15" s="69" t="s">
        <v>929</v>
      </c>
      <c r="L15" s="73">
        <v>1037.5755650851916</v>
      </c>
      <c r="M15" s="74">
        <v>4256.96875</v>
      </c>
      <c r="N15" s="74">
        <v>9501.4619140625</v>
      </c>
      <c r="O15" s="75"/>
      <c r="P15" s="76"/>
      <c r="Q15" s="76"/>
      <c r="R15" s="86"/>
      <c r="S15" s="48">
        <v>3</v>
      </c>
      <c r="T15" s="48">
        <v>0</v>
      </c>
      <c r="U15" s="49">
        <v>181.333333</v>
      </c>
      <c r="V15" s="49">
        <v>0.007407</v>
      </c>
      <c r="W15" s="49">
        <v>0.005314</v>
      </c>
      <c r="X15" s="49">
        <v>1.017077</v>
      </c>
      <c r="Y15" s="49">
        <v>0.3333333333333333</v>
      </c>
      <c r="Z15" s="49">
        <v>0</v>
      </c>
      <c r="AA15" s="71">
        <v>15</v>
      </c>
      <c r="AB15" s="71"/>
      <c r="AC15" s="72"/>
      <c r="AD15" s="78" t="s">
        <v>545</v>
      </c>
      <c r="AE15" s="78">
        <v>8281</v>
      </c>
      <c r="AF15" s="78">
        <v>9251</v>
      </c>
      <c r="AG15" s="78">
        <v>5674</v>
      </c>
      <c r="AH15" s="78">
        <v>9335</v>
      </c>
      <c r="AI15" s="78"/>
      <c r="AJ15" s="78" t="s">
        <v>601</v>
      </c>
      <c r="AK15" s="78" t="s">
        <v>658</v>
      </c>
      <c r="AL15" s="82" t="s">
        <v>711</v>
      </c>
      <c r="AM15" s="78"/>
      <c r="AN15" s="80">
        <v>42047.83582175926</v>
      </c>
      <c r="AO15" s="82" t="s">
        <v>759</v>
      </c>
      <c r="AP15" s="78" t="b">
        <v>0</v>
      </c>
      <c r="AQ15" s="78" t="b">
        <v>0</v>
      </c>
      <c r="AR15" s="78" t="b">
        <v>0</v>
      </c>
      <c r="AS15" s="78" t="s">
        <v>502</v>
      </c>
      <c r="AT15" s="78">
        <v>601</v>
      </c>
      <c r="AU15" s="82" t="s">
        <v>811</v>
      </c>
      <c r="AV15" s="78" t="b">
        <v>0</v>
      </c>
      <c r="AW15" s="78" t="s">
        <v>857</v>
      </c>
      <c r="AX15" s="82" t="s">
        <v>870</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214</v>
      </c>
      <c r="B16" s="65"/>
      <c r="C16" s="65" t="s">
        <v>64</v>
      </c>
      <c r="D16" s="66">
        <v>171.87120646343948</v>
      </c>
      <c r="E16" s="68"/>
      <c r="F16" s="100" t="s">
        <v>831</v>
      </c>
      <c r="G16" s="65"/>
      <c r="H16" s="69" t="s">
        <v>214</v>
      </c>
      <c r="I16" s="70"/>
      <c r="J16" s="70"/>
      <c r="K16" s="69" t="s">
        <v>930</v>
      </c>
      <c r="L16" s="73">
        <v>3259.353344768439</v>
      </c>
      <c r="M16" s="74">
        <v>8157.07861328125</v>
      </c>
      <c r="N16" s="74">
        <v>8216.8251953125</v>
      </c>
      <c r="O16" s="75"/>
      <c r="P16" s="76"/>
      <c r="Q16" s="76"/>
      <c r="R16" s="86"/>
      <c r="S16" s="48">
        <v>1</v>
      </c>
      <c r="T16" s="48">
        <v>7</v>
      </c>
      <c r="U16" s="49">
        <v>570</v>
      </c>
      <c r="V16" s="49">
        <v>0.007576</v>
      </c>
      <c r="W16" s="49">
        <v>0.005326</v>
      </c>
      <c r="X16" s="49">
        <v>3.213816</v>
      </c>
      <c r="Y16" s="49">
        <v>0.017857142857142856</v>
      </c>
      <c r="Z16" s="49">
        <v>0</v>
      </c>
      <c r="AA16" s="71">
        <v>16</v>
      </c>
      <c r="AB16" s="71"/>
      <c r="AC16" s="72"/>
      <c r="AD16" s="78" t="s">
        <v>546</v>
      </c>
      <c r="AE16" s="78">
        <v>401</v>
      </c>
      <c r="AF16" s="78">
        <v>348</v>
      </c>
      <c r="AG16" s="78">
        <v>2242</v>
      </c>
      <c r="AH16" s="78">
        <v>406</v>
      </c>
      <c r="AI16" s="78"/>
      <c r="AJ16" s="78" t="s">
        <v>602</v>
      </c>
      <c r="AK16" s="78" t="s">
        <v>659</v>
      </c>
      <c r="AL16" s="78"/>
      <c r="AM16" s="78"/>
      <c r="AN16" s="80">
        <v>40727.207395833335</v>
      </c>
      <c r="AO16" s="82" t="s">
        <v>760</v>
      </c>
      <c r="AP16" s="78" t="b">
        <v>1</v>
      </c>
      <c r="AQ16" s="78" t="b">
        <v>0</v>
      </c>
      <c r="AR16" s="78" t="b">
        <v>0</v>
      </c>
      <c r="AS16" s="78" t="s">
        <v>502</v>
      </c>
      <c r="AT16" s="78">
        <v>3</v>
      </c>
      <c r="AU16" s="82" t="s">
        <v>811</v>
      </c>
      <c r="AV16" s="78" t="b">
        <v>0</v>
      </c>
      <c r="AW16" s="78" t="s">
        <v>857</v>
      </c>
      <c r="AX16" s="82" t="s">
        <v>871</v>
      </c>
      <c r="AY16" s="78" t="s">
        <v>66</v>
      </c>
      <c r="AZ16" s="78" t="str">
        <f>REPLACE(INDEX(GroupVertices[Group],MATCH(Vertices[[#This Row],[Vertex]],GroupVertices[Vertex],0)),1,1,"")</f>
        <v>4</v>
      </c>
      <c r="BA16" s="48" t="s">
        <v>313</v>
      </c>
      <c r="BB16" s="48" t="s">
        <v>313</v>
      </c>
      <c r="BC16" s="48" t="s">
        <v>323</v>
      </c>
      <c r="BD16" s="48" t="s">
        <v>323</v>
      </c>
      <c r="BE16" s="48" t="s">
        <v>329</v>
      </c>
      <c r="BF16" s="48" t="s">
        <v>329</v>
      </c>
      <c r="BG16" s="120" t="s">
        <v>1277</v>
      </c>
      <c r="BH16" s="120" t="s">
        <v>1277</v>
      </c>
      <c r="BI16" s="120" t="s">
        <v>1306</v>
      </c>
      <c r="BJ16" s="120" t="s">
        <v>1306</v>
      </c>
      <c r="BK16" s="120">
        <v>0</v>
      </c>
      <c r="BL16" s="123">
        <v>0</v>
      </c>
      <c r="BM16" s="120">
        <v>0</v>
      </c>
      <c r="BN16" s="123">
        <v>0</v>
      </c>
      <c r="BO16" s="120">
        <v>0</v>
      </c>
      <c r="BP16" s="123">
        <v>0</v>
      </c>
      <c r="BQ16" s="120">
        <v>26</v>
      </c>
      <c r="BR16" s="123">
        <v>100</v>
      </c>
      <c r="BS16" s="120">
        <v>26</v>
      </c>
      <c r="BT16" s="2"/>
      <c r="BU16" s="3"/>
      <c r="BV16" s="3"/>
      <c r="BW16" s="3"/>
      <c r="BX16" s="3"/>
    </row>
    <row r="17" spans="1:76" ht="15">
      <c r="A17" s="64" t="s">
        <v>255</v>
      </c>
      <c r="B17" s="65"/>
      <c r="C17" s="65" t="s">
        <v>64</v>
      </c>
      <c r="D17" s="66">
        <v>183.9897481159617</v>
      </c>
      <c r="E17" s="68"/>
      <c r="F17" s="100" t="s">
        <v>832</v>
      </c>
      <c r="G17" s="65"/>
      <c r="H17" s="69" t="s">
        <v>255</v>
      </c>
      <c r="I17" s="70"/>
      <c r="J17" s="70"/>
      <c r="K17" s="69" t="s">
        <v>931</v>
      </c>
      <c r="L17" s="73">
        <v>1</v>
      </c>
      <c r="M17" s="74">
        <v>9786.1884765625</v>
      </c>
      <c r="N17" s="74">
        <v>8869.8798828125</v>
      </c>
      <c r="O17" s="75"/>
      <c r="P17" s="76"/>
      <c r="Q17" s="76"/>
      <c r="R17" s="86"/>
      <c r="S17" s="48">
        <v>1</v>
      </c>
      <c r="T17" s="48">
        <v>0</v>
      </c>
      <c r="U17" s="49">
        <v>0</v>
      </c>
      <c r="V17" s="49">
        <v>0.005495</v>
      </c>
      <c r="W17" s="49">
        <v>0.000821</v>
      </c>
      <c r="X17" s="49">
        <v>0.491467</v>
      </c>
      <c r="Y17" s="49">
        <v>0</v>
      </c>
      <c r="Z17" s="49">
        <v>0</v>
      </c>
      <c r="AA17" s="71">
        <v>17</v>
      </c>
      <c r="AB17" s="71"/>
      <c r="AC17" s="72"/>
      <c r="AD17" s="78" t="s">
        <v>547</v>
      </c>
      <c r="AE17" s="78">
        <v>624</v>
      </c>
      <c r="AF17" s="78">
        <v>774</v>
      </c>
      <c r="AG17" s="78">
        <v>724</v>
      </c>
      <c r="AH17" s="78">
        <v>251</v>
      </c>
      <c r="AI17" s="78">
        <v>7200</v>
      </c>
      <c r="AJ17" s="78" t="s">
        <v>603</v>
      </c>
      <c r="AK17" s="78" t="s">
        <v>660</v>
      </c>
      <c r="AL17" s="82" t="s">
        <v>712</v>
      </c>
      <c r="AM17" s="78" t="s">
        <v>750</v>
      </c>
      <c r="AN17" s="80">
        <v>42158.692662037036</v>
      </c>
      <c r="AO17" s="82" t="s">
        <v>761</v>
      </c>
      <c r="AP17" s="78" t="b">
        <v>0</v>
      </c>
      <c r="AQ17" s="78" t="b">
        <v>0</v>
      </c>
      <c r="AR17" s="78" t="b">
        <v>1</v>
      </c>
      <c r="AS17" s="78" t="s">
        <v>502</v>
      </c>
      <c r="AT17" s="78">
        <v>99</v>
      </c>
      <c r="AU17" s="82" t="s">
        <v>811</v>
      </c>
      <c r="AV17" s="78" t="b">
        <v>0</v>
      </c>
      <c r="AW17" s="78" t="s">
        <v>857</v>
      </c>
      <c r="AX17" s="82" t="s">
        <v>872</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256</v>
      </c>
      <c r="B18" s="65"/>
      <c r="C18" s="65" t="s">
        <v>64</v>
      </c>
      <c r="D18" s="66">
        <v>168.4859800393781</v>
      </c>
      <c r="E18" s="68"/>
      <c r="F18" s="100" t="s">
        <v>833</v>
      </c>
      <c r="G18" s="65"/>
      <c r="H18" s="69" t="s">
        <v>256</v>
      </c>
      <c r="I18" s="70"/>
      <c r="J18" s="70"/>
      <c r="K18" s="69" t="s">
        <v>932</v>
      </c>
      <c r="L18" s="73">
        <v>1</v>
      </c>
      <c r="M18" s="74">
        <v>8249.0537109375</v>
      </c>
      <c r="N18" s="74">
        <v>9623.037109375</v>
      </c>
      <c r="O18" s="75"/>
      <c r="P18" s="76"/>
      <c r="Q18" s="76"/>
      <c r="R18" s="86"/>
      <c r="S18" s="48">
        <v>1</v>
      </c>
      <c r="T18" s="48">
        <v>0</v>
      </c>
      <c r="U18" s="49">
        <v>0</v>
      </c>
      <c r="V18" s="49">
        <v>0.005495</v>
      </c>
      <c r="W18" s="49">
        <v>0.000821</v>
      </c>
      <c r="X18" s="49">
        <v>0.491467</v>
      </c>
      <c r="Y18" s="49">
        <v>0</v>
      </c>
      <c r="Z18" s="49">
        <v>0</v>
      </c>
      <c r="AA18" s="71">
        <v>18</v>
      </c>
      <c r="AB18" s="71"/>
      <c r="AC18" s="72"/>
      <c r="AD18" s="78" t="s">
        <v>548</v>
      </c>
      <c r="AE18" s="78">
        <v>368</v>
      </c>
      <c r="AF18" s="78">
        <v>229</v>
      </c>
      <c r="AG18" s="78">
        <v>708</v>
      </c>
      <c r="AH18" s="78">
        <v>86</v>
      </c>
      <c r="AI18" s="78"/>
      <c r="AJ18" s="78" t="s">
        <v>604</v>
      </c>
      <c r="AK18" s="78" t="s">
        <v>661</v>
      </c>
      <c r="AL18" s="82" t="s">
        <v>713</v>
      </c>
      <c r="AM18" s="78"/>
      <c r="AN18" s="80">
        <v>41145.591574074075</v>
      </c>
      <c r="AO18" s="78"/>
      <c r="AP18" s="78" t="b">
        <v>0</v>
      </c>
      <c r="AQ18" s="78" t="b">
        <v>0</v>
      </c>
      <c r="AR18" s="78" t="b">
        <v>0</v>
      </c>
      <c r="AS18" s="78" t="s">
        <v>502</v>
      </c>
      <c r="AT18" s="78">
        <v>12</v>
      </c>
      <c r="AU18" s="82" t="s">
        <v>811</v>
      </c>
      <c r="AV18" s="78" t="b">
        <v>0</v>
      </c>
      <c r="AW18" s="78" t="s">
        <v>857</v>
      </c>
      <c r="AX18" s="82" t="s">
        <v>873</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257</v>
      </c>
      <c r="B19" s="65"/>
      <c r="C19" s="65" t="s">
        <v>64</v>
      </c>
      <c r="D19" s="66">
        <v>450.8536899993211</v>
      </c>
      <c r="E19" s="68"/>
      <c r="F19" s="100" t="s">
        <v>834</v>
      </c>
      <c r="G19" s="65"/>
      <c r="H19" s="69" t="s">
        <v>257</v>
      </c>
      <c r="I19" s="70"/>
      <c r="J19" s="70"/>
      <c r="K19" s="69" t="s">
        <v>933</v>
      </c>
      <c r="L19" s="73">
        <v>1</v>
      </c>
      <c r="M19" s="74">
        <v>8065.10546875</v>
      </c>
      <c r="N19" s="74">
        <v>6787.556640625</v>
      </c>
      <c r="O19" s="75"/>
      <c r="P19" s="76"/>
      <c r="Q19" s="76"/>
      <c r="R19" s="86"/>
      <c r="S19" s="48">
        <v>1</v>
      </c>
      <c r="T19" s="48">
        <v>0</v>
      </c>
      <c r="U19" s="49">
        <v>0</v>
      </c>
      <c r="V19" s="49">
        <v>0.005495</v>
      </c>
      <c r="W19" s="49">
        <v>0.000821</v>
      </c>
      <c r="X19" s="49">
        <v>0.491467</v>
      </c>
      <c r="Y19" s="49">
        <v>0</v>
      </c>
      <c r="Z19" s="49">
        <v>0</v>
      </c>
      <c r="AA19" s="71">
        <v>19</v>
      </c>
      <c r="AB19" s="71"/>
      <c r="AC19" s="72"/>
      <c r="AD19" s="78" t="s">
        <v>549</v>
      </c>
      <c r="AE19" s="78">
        <v>4191</v>
      </c>
      <c r="AF19" s="78">
        <v>10155</v>
      </c>
      <c r="AG19" s="78">
        <v>176629</v>
      </c>
      <c r="AH19" s="78">
        <v>0</v>
      </c>
      <c r="AI19" s="78"/>
      <c r="AJ19" s="78" t="s">
        <v>605</v>
      </c>
      <c r="AK19" s="78" t="s">
        <v>662</v>
      </c>
      <c r="AL19" s="82" t="s">
        <v>714</v>
      </c>
      <c r="AM19" s="78"/>
      <c r="AN19" s="80">
        <v>42268.483460648145</v>
      </c>
      <c r="AO19" s="82" t="s">
        <v>762</v>
      </c>
      <c r="AP19" s="78" t="b">
        <v>0</v>
      </c>
      <c r="AQ19" s="78" t="b">
        <v>0</v>
      </c>
      <c r="AR19" s="78" t="b">
        <v>0</v>
      </c>
      <c r="AS19" s="78" t="s">
        <v>502</v>
      </c>
      <c r="AT19" s="78">
        <v>1466</v>
      </c>
      <c r="AU19" s="82" t="s">
        <v>811</v>
      </c>
      <c r="AV19" s="78" t="b">
        <v>0</v>
      </c>
      <c r="AW19" s="78" t="s">
        <v>857</v>
      </c>
      <c r="AX19" s="82" t="s">
        <v>874</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258</v>
      </c>
      <c r="B20" s="65"/>
      <c r="C20" s="65" t="s">
        <v>64</v>
      </c>
      <c r="D20" s="66">
        <v>236.81634869984384</v>
      </c>
      <c r="E20" s="68"/>
      <c r="F20" s="100" t="s">
        <v>835</v>
      </c>
      <c r="G20" s="65"/>
      <c r="H20" s="69" t="s">
        <v>258</v>
      </c>
      <c r="I20" s="70"/>
      <c r="J20" s="70"/>
      <c r="K20" s="69" t="s">
        <v>934</v>
      </c>
      <c r="L20" s="73">
        <v>1</v>
      </c>
      <c r="M20" s="74">
        <v>9712.11328125</v>
      </c>
      <c r="N20" s="74">
        <v>7440.6103515625</v>
      </c>
      <c r="O20" s="75"/>
      <c r="P20" s="76"/>
      <c r="Q20" s="76"/>
      <c r="R20" s="86"/>
      <c r="S20" s="48">
        <v>1</v>
      </c>
      <c r="T20" s="48">
        <v>0</v>
      </c>
      <c r="U20" s="49">
        <v>0</v>
      </c>
      <c r="V20" s="49">
        <v>0.005495</v>
      </c>
      <c r="W20" s="49">
        <v>0.000821</v>
      </c>
      <c r="X20" s="49">
        <v>0.491467</v>
      </c>
      <c r="Y20" s="49">
        <v>0</v>
      </c>
      <c r="Z20" s="49">
        <v>0</v>
      </c>
      <c r="AA20" s="71">
        <v>20</v>
      </c>
      <c r="AB20" s="71"/>
      <c r="AC20" s="72"/>
      <c r="AD20" s="78" t="s">
        <v>550</v>
      </c>
      <c r="AE20" s="78">
        <v>793</v>
      </c>
      <c r="AF20" s="78">
        <v>2631</v>
      </c>
      <c r="AG20" s="78">
        <v>9214</v>
      </c>
      <c r="AH20" s="78">
        <v>311</v>
      </c>
      <c r="AI20" s="78"/>
      <c r="AJ20" s="78" t="s">
        <v>606</v>
      </c>
      <c r="AK20" s="78" t="s">
        <v>663</v>
      </c>
      <c r="AL20" s="82" t="s">
        <v>715</v>
      </c>
      <c r="AM20" s="78"/>
      <c r="AN20" s="80">
        <v>39948.15734953704</v>
      </c>
      <c r="AO20" s="82" t="s">
        <v>763</v>
      </c>
      <c r="AP20" s="78" t="b">
        <v>0</v>
      </c>
      <c r="AQ20" s="78" t="b">
        <v>0</v>
      </c>
      <c r="AR20" s="78" t="b">
        <v>1</v>
      </c>
      <c r="AS20" s="78" t="s">
        <v>502</v>
      </c>
      <c r="AT20" s="78">
        <v>656</v>
      </c>
      <c r="AU20" s="82" t="s">
        <v>811</v>
      </c>
      <c r="AV20" s="78" t="b">
        <v>0</v>
      </c>
      <c r="AW20" s="78" t="s">
        <v>857</v>
      </c>
      <c r="AX20" s="82" t="s">
        <v>875</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259</v>
      </c>
      <c r="B21" s="65"/>
      <c r="C21" s="65" t="s">
        <v>64</v>
      </c>
      <c r="D21" s="66">
        <v>567.9426980786204</v>
      </c>
      <c r="E21" s="68"/>
      <c r="F21" s="100" t="s">
        <v>836</v>
      </c>
      <c r="G21" s="65"/>
      <c r="H21" s="69" t="s">
        <v>259</v>
      </c>
      <c r="I21" s="70"/>
      <c r="J21" s="70"/>
      <c r="K21" s="69" t="s">
        <v>935</v>
      </c>
      <c r="L21" s="73">
        <v>1</v>
      </c>
      <c r="M21" s="74">
        <v>6602.0439453125</v>
      </c>
      <c r="N21" s="74">
        <v>8993.0400390625</v>
      </c>
      <c r="O21" s="75"/>
      <c r="P21" s="76"/>
      <c r="Q21" s="76"/>
      <c r="R21" s="86"/>
      <c r="S21" s="48">
        <v>1</v>
      </c>
      <c r="T21" s="48">
        <v>0</v>
      </c>
      <c r="U21" s="49">
        <v>0</v>
      </c>
      <c r="V21" s="49">
        <v>0.005495</v>
      </c>
      <c r="W21" s="49">
        <v>0.000821</v>
      </c>
      <c r="X21" s="49">
        <v>0.491467</v>
      </c>
      <c r="Y21" s="49">
        <v>0</v>
      </c>
      <c r="Z21" s="49">
        <v>0</v>
      </c>
      <c r="AA21" s="71">
        <v>21</v>
      </c>
      <c r="AB21" s="71"/>
      <c r="AC21" s="72"/>
      <c r="AD21" s="78" t="s">
        <v>551</v>
      </c>
      <c r="AE21" s="78">
        <v>9333</v>
      </c>
      <c r="AF21" s="78">
        <v>14271</v>
      </c>
      <c r="AG21" s="78">
        <v>923</v>
      </c>
      <c r="AH21" s="78">
        <v>20</v>
      </c>
      <c r="AI21" s="78"/>
      <c r="AJ21" s="78" t="s">
        <v>607</v>
      </c>
      <c r="AK21" s="78" t="s">
        <v>664</v>
      </c>
      <c r="AL21" s="82" t="s">
        <v>716</v>
      </c>
      <c r="AM21" s="78"/>
      <c r="AN21" s="80">
        <v>41291.45521990741</v>
      </c>
      <c r="AO21" s="82" t="s">
        <v>764</v>
      </c>
      <c r="AP21" s="78" t="b">
        <v>0</v>
      </c>
      <c r="AQ21" s="78" t="b">
        <v>0</v>
      </c>
      <c r="AR21" s="78" t="b">
        <v>1</v>
      </c>
      <c r="AS21" s="78" t="s">
        <v>502</v>
      </c>
      <c r="AT21" s="78">
        <v>529</v>
      </c>
      <c r="AU21" s="82" t="s">
        <v>813</v>
      </c>
      <c r="AV21" s="78" t="b">
        <v>0</v>
      </c>
      <c r="AW21" s="78" t="s">
        <v>857</v>
      </c>
      <c r="AX21" s="82" t="s">
        <v>876</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260</v>
      </c>
      <c r="B22" s="65"/>
      <c r="C22" s="65" t="s">
        <v>64</v>
      </c>
      <c r="D22" s="66">
        <v>681.5326906103605</v>
      </c>
      <c r="E22" s="68"/>
      <c r="F22" s="100" t="s">
        <v>837</v>
      </c>
      <c r="G22" s="65"/>
      <c r="H22" s="69" t="s">
        <v>260</v>
      </c>
      <c r="I22" s="70"/>
      <c r="J22" s="70"/>
      <c r="K22" s="69" t="s">
        <v>936</v>
      </c>
      <c r="L22" s="73">
        <v>1</v>
      </c>
      <c r="M22" s="74">
        <v>6510.0703125</v>
      </c>
      <c r="N22" s="74">
        <v>7563.77099609375</v>
      </c>
      <c r="O22" s="75"/>
      <c r="P22" s="76"/>
      <c r="Q22" s="76"/>
      <c r="R22" s="86"/>
      <c r="S22" s="48">
        <v>1</v>
      </c>
      <c r="T22" s="48">
        <v>0</v>
      </c>
      <c r="U22" s="49">
        <v>0</v>
      </c>
      <c r="V22" s="49">
        <v>0.005495</v>
      </c>
      <c r="W22" s="49">
        <v>0.000821</v>
      </c>
      <c r="X22" s="49">
        <v>0.491467</v>
      </c>
      <c r="Y22" s="49">
        <v>0</v>
      </c>
      <c r="Z22" s="49">
        <v>0</v>
      </c>
      <c r="AA22" s="71">
        <v>22</v>
      </c>
      <c r="AB22" s="71"/>
      <c r="AC22" s="72"/>
      <c r="AD22" s="78" t="s">
        <v>552</v>
      </c>
      <c r="AE22" s="78">
        <v>9344</v>
      </c>
      <c r="AF22" s="78">
        <v>18264</v>
      </c>
      <c r="AG22" s="78">
        <v>5885</v>
      </c>
      <c r="AH22" s="78">
        <v>172</v>
      </c>
      <c r="AI22" s="78"/>
      <c r="AJ22" s="78" t="s">
        <v>608</v>
      </c>
      <c r="AK22" s="78" t="s">
        <v>665</v>
      </c>
      <c r="AL22" s="82" t="s">
        <v>717</v>
      </c>
      <c r="AM22" s="78"/>
      <c r="AN22" s="80">
        <v>39864.96188657408</v>
      </c>
      <c r="AO22" s="82" t="s">
        <v>765</v>
      </c>
      <c r="AP22" s="78" t="b">
        <v>0</v>
      </c>
      <c r="AQ22" s="78" t="b">
        <v>0</v>
      </c>
      <c r="AR22" s="78" t="b">
        <v>1</v>
      </c>
      <c r="AS22" s="78" t="s">
        <v>502</v>
      </c>
      <c r="AT22" s="78">
        <v>122</v>
      </c>
      <c r="AU22" s="82" t="s">
        <v>814</v>
      </c>
      <c r="AV22" s="78" t="b">
        <v>0</v>
      </c>
      <c r="AW22" s="78" t="s">
        <v>857</v>
      </c>
      <c r="AX22" s="82" t="s">
        <v>877</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215</v>
      </c>
      <c r="B23" s="65"/>
      <c r="C23" s="65" t="s">
        <v>64</v>
      </c>
      <c r="D23" s="66">
        <v>304.2079570914523</v>
      </c>
      <c r="E23" s="68"/>
      <c r="F23" s="100" t="s">
        <v>838</v>
      </c>
      <c r="G23" s="65"/>
      <c r="H23" s="69" t="s">
        <v>215</v>
      </c>
      <c r="I23" s="70"/>
      <c r="J23" s="70"/>
      <c r="K23" s="69" t="s">
        <v>937</v>
      </c>
      <c r="L23" s="73">
        <v>1</v>
      </c>
      <c r="M23" s="74">
        <v>8829.5263671875</v>
      </c>
      <c r="N23" s="74">
        <v>5717.0751953125</v>
      </c>
      <c r="O23" s="75"/>
      <c r="P23" s="76"/>
      <c r="Q23" s="76"/>
      <c r="R23" s="86"/>
      <c r="S23" s="48">
        <v>0</v>
      </c>
      <c r="T23" s="48">
        <v>1</v>
      </c>
      <c r="U23" s="49">
        <v>0</v>
      </c>
      <c r="V23" s="49">
        <v>0.333333</v>
      </c>
      <c r="W23" s="49">
        <v>0</v>
      </c>
      <c r="X23" s="49">
        <v>0.638292</v>
      </c>
      <c r="Y23" s="49">
        <v>0</v>
      </c>
      <c r="Z23" s="49">
        <v>0</v>
      </c>
      <c r="AA23" s="71">
        <v>23</v>
      </c>
      <c r="AB23" s="71"/>
      <c r="AC23" s="72"/>
      <c r="AD23" s="78" t="s">
        <v>553</v>
      </c>
      <c r="AE23" s="78">
        <v>5113</v>
      </c>
      <c r="AF23" s="78">
        <v>5000</v>
      </c>
      <c r="AG23" s="78">
        <v>154600</v>
      </c>
      <c r="AH23" s="78">
        <v>144437</v>
      </c>
      <c r="AI23" s="78"/>
      <c r="AJ23" s="78" t="s">
        <v>609</v>
      </c>
      <c r="AK23" s="78" t="s">
        <v>666</v>
      </c>
      <c r="AL23" s="82" t="s">
        <v>718</v>
      </c>
      <c r="AM23" s="78"/>
      <c r="AN23" s="80">
        <v>40067.1821412037</v>
      </c>
      <c r="AO23" s="82" t="s">
        <v>766</v>
      </c>
      <c r="AP23" s="78" t="b">
        <v>0</v>
      </c>
      <c r="AQ23" s="78" t="b">
        <v>0</v>
      </c>
      <c r="AR23" s="78" t="b">
        <v>1</v>
      </c>
      <c r="AS23" s="78" t="s">
        <v>502</v>
      </c>
      <c r="AT23" s="78">
        <v>814</v>
      </c>
      <c r="AU23" s="82" t="s">
        <v>811</v>
      </c>
      <c r="AV23" s="78" t="b">
        <v>0</v>
      </c>
      <c r="AW23" s="78" t="s">
        <v>857</v>
      </c>
      <c r="AX23" s="82" t="s">
        <v>878</v>
      </c>
      <c r="AY23" s="78" t="s">
        <v>66</v>
      </c>
      <c r="AZ23" s="78" t="str">
        <f>REPLACE(INDEX(GroupVertices[Group],MATCH(Vertices[[#This Row],[Vertex]],GroupVertices[Vertex],0)),1,1,"")</f>
        <v>7</v>
      </c>
      <c r="BA23" s="48"/>
      <c r="BB23" s="48"/>
      <c r="BC23" s="48"/>
      <c r="BD23" s="48"/>
      <c r="BE23" s="48" t="s">
        <v>330</v>
      </c>
      <c r="BF23" s="48" t="s">
        <v>330</v>
      </c>
      <c r="BG23" s="120" t="s">
        <v>1278</v>
      </c>
      <c r="BH23" s="120" t="s">
        <v>1278</v>
      </c>
      <c r="BI23" s="120" t="s">
        <v>1307</v>
      </c>
      <c r="BJ23" s="120" t="s">
        <v>1307</v>
      </c>
      <c r="BK23" s="120">
        <v>0</v>
      </c>
      <c r="BL23" s="123">
        <v>0</v>
      </c>
      <c r="BM23" s="120">
        <v>0</v>
      </c>
      <c r="BN23" s="123">
        <v>0</v>
      </c>
      <c r="BO23" s="120">
        <v>0</v>
      </c>
      <c r="BP23" s="123">
        <v>0</v>
      </c>
      <c r="BQ23" s="120">
        <v>15</v>
      </c>
      <c r="BR23" s="123">
        <v>100</v>
      </c>
      <c r="BS23" s="120">
        <v>15</v>
      </c>
      <c r="BT23" s="2"/>
      <c r="BU23" s="3"/>
      <c r="BV23" s="3"/>
      <c r="BW23" s="3"/>
      <c r="BX23" s="3"/>
    </row>
    <row r="24" spans="1:76" ht="15">
      <c r="A24" s="64" t="s">
        <v>223</v>
      </c>
      <c r="B24" s="65"/>
      <c r="C24" s="65" t="s">
        <v>64</v>
      </c>
      <c r="D24" s="66">
        <v>182.8518568809831</v>
      </c>
      <c r="E24" s="68"/>
      <c r="F24" s="100" t="s">
        <v>839</v>
      </c>
      <c r="G24" s="65"/>
      <c r="H24" s="69" t="s">
        <v>223</v>
      </c>
      <c r="I24" s="70"/>
      <c r="J24" s="70"/>
      <c r="K24" s="69" t="s">
        <v>938</v>
      </c>
      <c r="L24" s="73">
        <v>12.432818753573471</v>
      </c>
      <c r="M24" s="74">
        <v>8829.5263671875</v>
      </c>
      <c r="N24" s="74">
        <v>4281.9248046875</v>
      </c>
      <c r="O24" s="75"/>
      <c r="P24" s="76"/>
      <c r="Q24" s="76"/>
      <c r="R24" s="86"/>
      <c r="S24" s="48">
        <v>3</v>
      </c>
      <c r="T24" s="48">
        <v>1</v>
      </c>
      <c r="U24" s="49">
        <v>2</v>
      </c>
      <c r="V24" s="49">
        <v>0.5</v>
      </c>
      <c r="W24" s="49">
        <v>0</v>
      </c>
      <c r="X24" s="49">
        <v>1.723387</v>
      </c>
      <c r="Y24" s="49">
        <v>0</v>
      </c>
      <c r="Z24" s="49">
        <v>0</v>
      </c>
      <c r="AA24" s="71">
        <v>24</v>
      </c>
      <c r="AB24" s="71"/>
      <c r="AC24" s="72"/>
      <c r="AD24" s="78" t="s">
        <v>554</v>
      </c>
      <c r="AE24" s="78">
        <v>710</v>
      </c>
      <c r="AF24" s="78">
        <v>734</v>
      </c>
      <c r="AG24" s="78">
        <v>139</v>
      </c>
      <c r="AH24" s="78">
        <v>99</v>
      </c>
      <c r="AI24" s="78"/>
      <c r="AJ24" s="78" t="s">
        <v>610</v>
      </c>
      <c r="AK24" s="78" t="s">
        <v>667</v>
      </c>
      <c r="AL24" s="82" t="s">
        <v>719</v>
      </c>
      <c r="AM24" s="78"/>
      <c r="AN24" s="80">
        <v>41090.49017361111</v>
      </c>
      <c r="AO24" s="82" t="s">
        <v>767</v>
      </c>
      <c r="AP24" s="78" t="b">
        <v>0</v>
      </c>
      <c r="AQ24" s="78" t="b">
        <v>0</v>
      </c>
      <c r="AR24" s="78" t="b">
        <v>0</v>
      </c>
      <c r="AS24" s="78" t="s">
        <v>501</v>
      </c>
      <c r="AT24" s="78">
        <v>36</v>
      </c>
      <c r="AU24" s="82" t="s">
        <v>811</v>
      </c>
      <c r="AV24" s="78" t="b">
        <v>0</v>
      </c>
      <c r="AW24" s="78" t="s">
        <v>857</v>
      </c>
      <c r="AX24" s="82" t="s">
        <v>879</v>
      </c>
      <c r="AY24" s="78" t="s">
        <v>66</v>
      </c>
      <c r="AZ24" s="78" t="str">
        <f>REPLACE(INDEX(GroupVertices[Group],MATCH(Vertices[[#This Row],[Vertex]],GroupVertices[Vertex],0)),1,1,"")</f>
        <v>7</v>
      </c>
      <c r="BA24" s="48"/>
      <c r="BB24" s="48"/>
      <c r="BC24" s="48"/>
      <c r="BD24" s="48"/>
      <c r="BE24" s="48" t="s">
        <v>330</v>
      </c>
      <c r="BF24" s="48" t="s">
        <v>330</v>
      </c>
      <c r="BG24" s="120" t="s">
        <v>1279</v>
      </c>
      <c r="BH24" s="120" t="s">
        <v>1279</v>
      </c>
      <c r="BI24" s="120" t="s">
        <v>1308</v>
      </c>
      <c r="BJ24" s="120" t="s">
        <v>1308</v>
      </c>
      <c r="BK24" s="120">
        <v>0</v>
      </c>
      <c r="BL24" s="123">
        <v>0</v>
      </c>
      <c r="BM24" s="120">
        <v>0</v>
      </c>
      <c r="BN24" s="123">
        <v>0</v>
      </c>
      <c r="BO24" s="120">
        <v>0</v>
      </c>
      <c r="BP24" s="123">
        <v>0</v>
      </c>
      <c r="BQ24" s="120">
        <v>13</v>
      </c>
      <c r="BR24" s="123">
        <v>100</v>
      </c>
      <c r="BS24" s="120">
        <v>13</v>
      </c>
      <c r="BT24" s="2"/>
      <c r="BU24" s="3"/>
      <c r="BV24" s="3"/>
      <c r="BW24" s="3"/>
      <c r="BX24" s="3"/>
    </row>
    <row r="25" spans="1:76" ht="15">
      <c r="A25" s="64" t="s">
        <v>216</v>
      </c>
      <c r="B25" s="65"/>
      <c r="C25" s="65" t="s">
        <v>64</v>
      </c>
      <c r="D25" s="66">
        <v>162.9956548306063</v>
      </c>
      <c r="E25" s="68"/>
      <c r="F25" s="100" t="s">
        <v>360</v>
      </c>
      <c r="G25" s="65"/>
      <c r="H25" s="69" t="s">
        <v>216</v>
      </c>
      <c r="I25" s="70"/>
      <c r="J25" s="70"/>
      <c r="K25" s="69" t="s">
        <v>939</v>
      </c>
      <c r="L25" s="73">
        <v>1</v>
      </c>
      <c r="M25" s="74">
        <v>8407.216796875</v>
      </c>
      <c r="N25" s="74">
        <v>1067.540283203125</v>
      </c>
      <c r="O25" s="75"/>
      <c r="P25" s="76"/>
      <c r="Q25" s="76"/>
      <c r="R25" s="86"/>
      <c r="S25" s="48">
        <v>1</v>
      </c>
      <c r="T25" s="48">
        <v>1</v>
      </c>
      <c r="U25" s="49">
        <v>0</v>
      </c>
      <c r="V25" s="49">
        <v>0</v>
      </c>
      <c r="W25" s="49">
        <v>0</v>
      </c>
      <c r="X25" s="49">
        <v>0.99999</v>
      </c>
      <c r="Y25" s="49">
        <v>0</v>
      </c>
      <c r="Z25" s="49" t="s">
        <v>1399</v>
      </c>
      <c r="AA25" s="71">
        <v>25</v>
      </c>
      <c r="AB25" s="71"/>
      <c r="AC25" s="72"/>
      <c r="AD25" s="78" t="s">
        <v>555</v>
      </c>
      <c r="AE25" s="78">
        <v>113</v>
      </c>
      <c r="AF25" s="78">
        <v>36</v>
      </c>
      <c r="AG25" s="78">
        <v>214</v>
      </c>
      <c r="AH25" s="78">
        <v>139</v>
      </c>
      <c r="AI25" s="78"/>
      <c r="AJ25" s="78" t="s">
        <v>611</v>
      </c>
      <c r="AK25" s="78" t="s">
        <v>668</v>
      </c>
      <c r="AL25" s="82" t="s">
        <v>720</v>
      </c>
      <c r="AM25" s="78"/>
      <c r="AN25" s="80">
        <v>43359.27707175926</v>
      </c>
      <c r="AO25" s="82" t="s">
        <v>768</v>
      </c>
      <c r="AP25" s="78" t="b">
        <v>1</v>
      </c>
      <c r="AQ25" s="78" t="b">
        <v>0</v>
      </c>
      <c r="AR25" s="78" t="b">
        <v>1</v>
      </c>
      <c r="AS25" s="78" t="s">
        <v>502</v>
      </c>
      <c r="AT25" s="78">
        <v>0</v>
      </c>
      <c r="AU25" s="78"/>
      <c r="AV25" s="78" t="b">
        <v>0</v>
      </c>
      <c r="AW25" s="78" t="s">
        <v>857</v>
      </c>
      <c r="AX25" s="82" t="s">
        <v>880</v>
      </c>
      <c r="AY25" s="78" t="s">
        <v>66</v>
      </c>
      <c r="AZ25" s="78" t="str">
        <f>REPLACE(INDEX(GroupVertices[Group],MATCH(Vertices[[#This Row],[Vertex]],GroupVertices[Vertex],0)),1,1,"")</f>
        <v>9</v>
      </c>
      <c r="BA25" s="48"/>
      <c r="BB25" s="48"/>
      <c r="BC25" s="48"/>
      <c r="BD25" s="48"/>
      <c r="BE25" s="48"/>
      <c r="BF25" s="48"/>
      <c r="BG25" s="120" t="s">
        <v>1280</v>
      </c>
      <c r="BH25" s="120" t="s">
        <v>1280</v>
      </c>
      <c r="BI25" s="120" t="s">
        <v>1309</v>
      </c>
      <c r="BJ25" s="120" t="s">
        <v>1309</v>
      </c>
      <c r="BK25" s="120">
        <v>0</v>
      </c>
      <c r="BL25" s="123">
        <v>0</v>
      </c>
      <c r="BM25" s="120">
        <v>0</v>
      </c>
      <c r="BN25" s="123">
        <v>0</v>
      </c>
      <c r="BO25" s="120">
        <v>0</v>
      </c>
      <c r="BP25" s="123">
        <v>0</v>
      </c>
      <c r="BQ25" s="120">
        <v>57</v>
      </c>
      <c r="BR25" s="123">
        <v>100</v>
      </c>
      <c r="BS25" s="120">
        <v>57</v>
      </c>
      <c r="BT25" s="2"/>
      <c r="BU25" s="3"/>
      <c r="BV25" s="3"/>
      <c r="BW25" s="3"/>
      <c r="BX25" s="3"/>
    </row>
    <row r="26" spans="1:76" ht="15">
      <c r="A26" s="64" t="s">
        <v>217</v>
      </c>
      <c r="B26" s="65"/>
      <c r="C26" s="65" t="s">
        <v>64</v>
      </c>
      <c r="D26" s="66">
        <v>164.873175368321</v>
      </c>
      <c r="E26" s="68"/>
      <c r="F26" s="100" t="s">
        <v>840</v>
      </c>
      <c r="G26" s="65"/>
      <c r="H26" s="69" t="s">
        <v>217</v>
      </c>
      <c r="I26" s="70"/>
      <c r="J26" s="70"/>
      <c r="K26" s="69" t="s">
        <v>940</v>
      </c>
      <c r="L26" s="73">
        <v>1</v>
      </c>
      <c r="M26" s="74">
        <v>9404.517578125</v>
      </c>
      <c r="N26" s="74">
        <v>1067.540283203125</v>
      </c>
      <c r="O26" s="75"/>
      <c r="P26" s="76"/>
      <c r="Q26" s="76"/>
      <c r="R26" s="86"/>
      <c r="S26" s="48">
        <v>0</v>
      </c>
      <c r="T26" s="48">
        <v>1</v>
      </c>
      <c r="U26" s="49">
        <v>0</v>
      </c>
      <c r="V26" s="49">
        <v>1</v>
      </c>
      <c r="W26" s="49">
        <v>0</v>
      </c>
      <c r="X26" s="49">
        <v>0.99999</v>
      </c>
      <c r="Y26" s="49">
        <v>0</v>
      </c>
      <c r="Z26" s="49">
        <v>0</v>
      </c>
      <c r="AA26" s="71">
        <v>26</v>
      </c>
      <c r="AB26" s="71"/>
      <c r="AC26" s="72"/>
      <c r="AD26" s="78" t="s">
        <v>556</v>
      </c>
      <c r="AE26" s="78">
        <v>82</v>
      </c>
      <c r="AF26" s="78">
        <v>102</v>
      </c>
      <c r="AG26" s="78">
        <v>482</v>
      </c>
      <c r="AH26" s="78">
        <v>649</v>
      </c>
      <c r="AI26" s="78"/>
      <c r="AJ26" s="78" t="s">
        <v>612</v>
      </c>
      <c r="AK26" s="78" t="s">
        <v>669</v>
      </c>
      <c r="AL26" s="78"/>
      <c r="AM26" s="78"/>
      <c r="AN26" s="80">
        <v>43418.07947916666</v>
      </c>
      <c r="AO26" s="82" t="s">
        <v>769</v>
      </c>
      <c r="AP26" s="78" t="b">
        <v>0</v>
      </c>
      <c r="AQ26" s="78" t="b">
        <v>0</v>
      </c>
      <c r="AR26" s="78" t="b">
        <v>1</v>
      </c>
      <c r="AS26" s="78" t="s">
        <v>502</v>
      </c>
      <c r="AT26" s="78">
        <v>0</v>
      </c>
      <c r="AU26" s="82" t="s">
        <v>811</v>
      </c>
      <c r="AV26" s="78" t="b">
        <v>0</v>
      </c>
      <c r="AW26" s="78" t="s">
        <v>857</v>
      </c>
      <c r="AX26" s="82" t="s">
        <v>881</v>
      </c>
      <c r="AY26" s="78" t="s">
        <v>66</v>
      </c>
      <c r="AZ26" s="78" t="str">
        <f>REPLACE(INDEX(GroupVertices[Group],MATCH(Vertices[[#This Row],[Vertex]],GroupVertices[Vertex],0)),1,1,"")</f>
        <v>8</v>
      </c>
      <c r="BA26" s="48"/>
      <c r="BB26" s="48"/>
      <c r="BC26" s="48"/>
      <c r="BD26" s="48"/>
      <c r="BE26" s="48"/>
      <c r="BF26" s="48"/>
      <c r="BG26" s="120" t="s">
        <v>1281</v>
      </c>
      <c r="BH26" s="120" t="s">
        <v>1281</v>
      </c>
      <c r="BI26" s="120" t="s">
        <v>1310</v>
      </c>
      <c r="BJ26" s="120" t="s">
        <v>1310</v>
      </c>
      <c r="BK26" s="120">
        <v>0</v>
      </c>
      <c r="BL26" s="123">
        <v>0</v>
      </c>
      <c r="BM26" s="120">
        <v>0</v>
      </c>
      <c r="BN26" s="123">
        <v>0</v>
      </c>
      <c r="BO26" s="120">
        <v>0</v>
      </c>
      <c r="BP26" s="123">
        <v>0</v>
      </c>
      <c r="BQ26" s="120">
        <v>18</v>
      </c>
      <c r="BR26" s="123">
        <v>100</v>
      </c>
      <c r="BS26" s="120">
        <v>18</v>
      </c>
      <c r="BT26" s="2"/>
      <c r="BU26" s="3"/>
      <c r="BV26" s="3"/>
      <c r="BW26" s="3"/>
      <c r="BX26" s="3"/>
    </row>
    <row r="27" spans="1:76" ht="15">
      <c r="A27" s="64" t="s">
        <v>261</v>
      </c>
      <c r="B27" s="65"/>
      <c r="C27" s="65" t="s">
        <v>64</v>
      </c>
      <c r="D27" s="66">
        <v>178.1011609749474</v>
      </c>
      <c r="E27" s="68"/>
      <c r="F27" s="100" t="s">
        <v>841</v>
      </c>
      <c r="G27" s="65"/>
      <c r="H27" s="69" t="s">
        <v>261</v>
      </c>
      <c r="I27" s="70"/>
      <c r="J27" s="70"/>
      <c r="K27" s="69" t="s">
        <v>941</v>
      </c>
      <c r="L27" s="73">
        <v>1</v>
      </c>
      <c r="M27" s="74">
        <v>9404.517578125</v>
      </c>
      <c r="N27" s="74">
        <v>2496.80908203125</v>
      </c>
      <c r="O27" s="75"/>
      <c r="P27" s="76"/>
      <c r="Q27" s="76"/>
      <c r="R27" s="86"/>
      <c r="S27" s="48">
        <v>1</v>
      </c>
      <c r="T27" s="48">
        <v>0</v>
      </c>
      <c r="U27" s="49">
        <v>0</v>
      </c>
      <c r="V27" s="49">
        <v>1</v>
      </c>
      <c r="W27" s="49">
        <v>0</v>
      </c>
      <c r="X27" s="49">
        <v>0.99999</v>
      </c>
      <c r="Y27" s="49">
        <v>0</v>
      </c>
      <c r="Z27" s="49">
        <v>0</v>
      </c>
      <c r="AA27" s="71">
        <v>27</v>
      </c>
      <c r="AB27" s="71"/>
      <c r="AC27" s="72"/>
      <c r="AD27" s="78" t="s">
        <v>557</v>
      </c>
      <c r="AE27" s="78">
        <v>794</v>
      </c>
      <c r="AF27" s="78">
        <v>567</v>
      </c>
      <c r="AG27" s="78">
        <v>13420</v>
      </c>
      <c r="AH27" s="78">
        <v>23958</v>
      </c>
      <c r="AI27" s="78"/>
      <c r="AJ27" s="78" t="s">
        <v>613</v>
      </c>
      <c r="AK27" s="78"/>
      <c r="AL27" s="82" t="s">
        <v>721</v>
      </c>
      <c r="AM27" s="78"/>
      <c r="AN27" s="80">
        <v>43342.886145833334</v>
      </c>
      <c r="AO27" s="82" t="s">
        <v>770</v>
      </c>
      <c r="AP27" s="78" t="b">
        <v>1</v>
      </c>
      <c r="AQ27" s="78" t="b">
        <v>0</v>
      </c>
      <c r="AR27" s="78" t="b">
        <v>0</v>
      </c>
      <c r="AS27" s="78" t="s">
        <v>502</v>
      </c>
      <c r="AT27" s="78">
        <v>2</v>
      </c>
      <c r="AU27" s="78"/>
      <c r="AV27" s="78" t="b">
        <v>0</v>
      </c>
      <c r="AW27" s="78" t="s">
        <v>857</v>
      </c>
      <c r="AX27" s="82" t="s">
        <v>882</v>
      </c>
      <c r="AY27" s="78" t="s">
        <v>65</v>
      </c>
      <c r="AZ27" s="78" t="str">
        <f>REPLACE(INDEX(GroupVertices[Group],MATCH(Vertices[[#This Row],[Vertex]],GroupVertices[Vertex],0)),1,1,"")</f>
        <v>8</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218</v>
      </c>
      <c r="B28" s="65"/>
      <c r="C28" s="65" t="s">
        <v>64</v>
      </c>
      <c r="D28" s="66">
        <v>193.63337633240545</v>
      </c>
      <c r="E28" s="68"/>
      <c r="F28" s="100" t="s">
        <v>361</v>
      </c>
      <c r="G28" s="65"/>
      <c r="H28" s="69" t="s">
        <v>218</v>
      </c>
      <c r="I28" s="70"/>
      <c r="J28" s="70"/>
      <c r="K28" s="69" t="s">
        <v>942</v>
      </c>
      <c r="L28" s="73">
        <v>1</v>
      </c>
      <c r="M28" s="74">
        <v>6315.15771484375</v>
      </c>
      <c r="N28" s="74">
        <v>8675.0673828125</v>
      </c>
      <c r="O28" s="75"/>
      <c r="P28" s="76"/>
      <c r="Q28" s="76"/>
      <c r="R28" s="86"/>
      <c r="S28" s="48">
        <v>0</v>
      </c>
      <c r="T28" s="48">
        <v>1</v>
      </c>
      <c r="U28" s="49">
        <v>0</v>
      </c>
      <c r="V28" s="49">
        <v>0.004975</v>
      </c>
      <c r="W28" s="49">
        <v>0.000679</v>
      </c>
      <c r="X28" s="49">
        <v>0.475199</v>
      </c>
      <c r="Y28" s="49">
        <v>0</v>
      </c>
      <c r="Z28" s="49">
        <v>0</v>
      </c>
      <c r="AA28" s="71">
        <v>28</v>
      </c>
      <c r="AB28" s="71"/>
      <c r="AC28" s="72"/>
      <c r="AD28" s="78" t="s">
        <v>558</v>
      </c>
      <c r="AE28" s="78">
        <v>4988</v>
      </c>
      <c r="AF28" s="78">
        <v>1113</v>
      </c>
      <c r="AG28" s="78">
        <v>37637</v>
      </c>
      <c r="AH28" s="78">
        <v>38962</v>
      </c>
      <c r="AI28" s="78"/>
      <c r="AJ28" s="78" t="s">
        <v>614</v>
      </c>
      <c r="AK28" s="78" t="s">
        <v>670</v>
      </c>
      <c r="AL28" s="82" t="s">
        <v>722</v>
      </c>
      <c r="AM28" s="78"/>
      <c r="AN28" s="80">
        <v>42767.48478009259</v>
      </c>
      <c r="AO28" s="82" t="s">
        <v>771</v>
      </c>
      <c r="AP28" s="78" t="b">
        <v>0</v>
      </c>
      <c r="AQ28" s="78" t="b">
        <v>0</v>
      </c>
      <c r="AR28" s="78" t="b">
        <v>1</v>
      </c>
      <c r="AS28" s="78" t="s">
        <v>807</v>
      </c>
      <c r="AT28" s="78">
        <v>1</v>
      </c>
      <c r="AU28" s="82" t="s">
        <v>811</v>
      </c>
      <c r="AV28" s="78" t="b">
        <v>0</v>
      </c>
      <c r="AW28" s="78" t="s">
        <v>857</v>
      </c>
      <c r="AX28" s="82" t="s">
        <v>883</v>
      </c>
      <c r="AY28" s="78" t="s">
        <v>66</v>
      </c>
      <c r="AZ28" s="78" t="str">
        <f>REPLACE(INDEX(GroupVertices[Group],MATCH(Vertices[[#This Row],[Vertex]],GroupVertices[Vertex],0)),1,1,"")</f>
        <v>2</v>
      </c>
      <c r="BA28" s="48" t="s">
        <v>314</v>
      </c>
      <c r="BB28" s="48" t="s">
        <v>314</v>
      </c>
      <c r="BC28" s="48" t="s">
        <v>324</v>
      </c>
      <c r="BD28" s="48" t="s">
        <v>324</v>
      </c>
      <c r="BE28" s="48" t="s">
        <v>331</v>
      </c>
      <c r="BF28" s="48" t="s">
        <v>331</v>
      </c>
      <c r="BG28" s="120" t="s">
        <v>1282</v>
      </c>
      <c r="BH28" s="120" t="s">
        <v>1282</v>
      </c>
      <c r="BI28" s="120" t="s">
        <v>1311</v>
      </c>
      <c r="BJ28" s="120" t="s">
        <v>1311</v>
      </c>
      <c r="BK28" s="120">
        <v>0</v>
      </c>
      <c r="BL28" s="123">
        <v>0</v>
      </c>
      <c r="BM28" s="120">
        <v>0</v>
      </c>
      <c r="BN28" s="123">
        <v>0</v>
      </c>
      <c r="BO28" s="120">
        <v>0</v>
      </c>
      <c r="BP28" s="123">
        <v>0</v>
      </c>
      <c r="BQ28" s="120">
        <v>20</v>
      </c>
      <c r="BR28" s="123">
        <v>100</v>
      </c>
      <c r="BS28" s="120">
        <v>20</v>
      </c>
      <c r="BT28" s="2"/>
      <c r="BU28" s="3"/>
      <c r="BV28" s="3"/>
      <c r="BW28" s="3"/>
      <c r="BX28" s="3"/>
    </row>
    <row r="29" spans="1:76" ht="15">
      <c r="A29" s="64" t="s">
        <v>239</v>
      </c>
      <c r="B29" s="65"/>
      <c r="C29" s="65" t="s">
        <v>64</v>
      </c>
      <c r="D29" s="66">
        <v>200.1762509335325</v>
      </c>
      <c r="E29" s="68"/>
      <c r="F29" s="100" t="s">
        <v>842</v>
      </c>
      <c r="G29" s="65"/>
      <c r="H29" s="69" t="s">
        <v>239</v>
      </c>
      <c r="I29" s="70"/>
      <c r="J29" s="70"/>
      <c r="K29" s="69" t="s">
        <v>943</v>
      </c>
      <c r="L29" s="73">
        <v>572.6409376786735</v>
      </c>
      <c r="M29" s="74">
        <v>5507.970703125</v>
      </c>
      <c r="N29" s="74">
        <v>7876.93505859375</v>
      </c>
      <c r="O29" s="75"/>
      <c r="P29" s="76"/>
      <c r="Q29" s="76"/>
      <c r="R29" s="86"/>
      <c r="S29" s="48">
        <v>3</v>
      </c>
      <c r="T29" s="48">
        <v>1</v>
      </c>
      <c r="U29" s="49">
        <v>100</v>
      </c>
      <c r="V29" s="49">
        <v>0.006623</v>
      </c>
      <c r="W29" s="49">
        <v>0.004405</v>
      </c>
      <c r="X29" s="49">
        <v>1.147761</v>
      </c>
      <c r="Y29" s="49">
        <v>0</v>
      </c>
      <c r="Z29" s="49">
        <v>0</v>
      </c>
      <c r="AA29" s="71">
        <v>29</v>
      </c>
      <c r="AB29" s="71"/>
      <c r="AC29" s="72"/>
      <c r="AD29" s="78" t="s">
        <v>559</v>
      </c>
      <c r="AE29" s="78">
        <v>7</v>
      </c>
      <c r="AF29" s="78">
        <v>1343</v>
      </c>
      <c r="AG29" s="78">
        <v>13767</v>
      </c>
      <c r="AH29" s="78">
        <v>4795</v>
      </c>
      <c r="AI29" s="78"/>
      <c r="AJ29" s="78" t="s">
        <v>615</v>
      </c>
      <c r="AK29" s="78" t="s">
        <v>668</v>
      </c>
      <c r="AL29" s="82" t="s">
        <v>723</v>
      </c>
      <c r="AM29" s="78"/>
      <c r="AN29" s="80">
        <v>41679.35502314815</v>
      </c>
      <c r="AO29" s="82" t="s">
        <v>772</v>
      </c>
      <c r="AP29" s="78" t="b">
        <v>1</v>
      </c>
      <c r="AQ29" s="78" t="b">
        <v>0</v>
      </c>
      <c r="AR29" s="78" t="b">
        <v>0</v>
      </c>
      <c r="AS29" s="78" t="s">
        <v>502</v>
      </c>
      <c r="AT29" s="78">
        <v>13</v>
      </c>
      <c r="AU29" s="82" t="s">
        <v>811</v>
      </c>
      <c r="AV29" s="78" t="b">
        <v>0</v>
      </c>
      <c r="AW29" s="78" t="s">
        <v>857</v>
      </c>
      <c r="AX29" s="82" t="s">
        <v>884</v>
      </c>
      <c r="AY29" s="78" t="s">
        <v>66</v>
      </c>
      <c r="AZ29" s="78" t="str">
        <f>REPLACE(INDEX(GroupVertices[Group],MATCH(Vertices[[#This Row],[Vertex]],GroupVertices[Vertex],0)),1,1,"")</f>
        <v>2</v>
      </c>
      <c r="BA29" s="48" t="s">
        <v>1261</v>
      </c>
      <c r="BB29" s="48" t="s">
        <v>1264</v>
      </c>
      <c r="BC29" s="48" t="s">
        <v>327</v>
      </c>
      <c r="BD29" s="48" t="s">
        <v>327</v>
      </c>
      <c r="BE29" s="48" t="s">
        <v>331</v>
      </c>
      <c r="BF29" s="48" t="s">
        <v>331</v>
      </c>
      <c r="BG29" s="120" t="s">
        <v>1283</v>
      </c>
      <c r="BH29" s="120" t="s">
        <v>1296</v>
      </c>
      <c r="BI29" s="120" t="s">
        <v>1209</v>
      </c>
      <c r="BJ29" s="120" t="s">
        <v>1322</v>
      </c>
      <c r="BK29" s="120">
        <v>18</v>
      </c>
      <c r="BL29" s="123">
        <v>3.930131004366812</v>
      </c>
      <c r="BM29" s="120">
        <v>0</v>
      </c>
      <c r="BN29" s="123">
        <v>0</v>
      </c>
      <c r="BO29" s="120">
        <v>0</v>
      </c>
      <c r="BP29" s="123">
        <v>0</v>
      </c>
      <c r="BQ29" s="120">
        <v>440</v>
      </c>
      <c r="BR29" s="123">
        <v>96.06986899563319</v>
      </c>
      <c r="BS29" s="120">
        <v>458</v>
      </c>
      <c r="BT29" s="2"/>
      <c r="BU29" s="3"/>
      <c r="BV29" s="3"/>
      <c r="BW29" s="3"/>
      <c r="BX29" s="3"/>
    </row>
    <row r="30" spans="1:76" ht="15">
      <c r="A30" s="64" t="s">
        <v>219</v>
      </c>
      <c r="B30" s="65"/>
      <c r="C30" s="65" t="s">
        <v>64</v>
      </c>
      <c r="D30" s="66">
        <v>209.64919546472944</v>
      </c>
      <c r="E30" s="68"/>
      <c r="F30" s="100" t="s">
        <v>362</v>
      </c>
      <c r="G30" s="65"/>
      <c r="H30" s="69" t="s">
        <v>219</v>
      </c>
      <c r="I30" s="70"/>
      <c r="J30" s="70"/>
      <c r="K30" s="69" t="s">
        <v>944</v>
      </c>
      <c r="L30" s="73">
        <v>3.286563750714694</v>
      </c>
      <c r="M30" s="74">
        <v>235.89822387695312</v>
      </c>
      <c r="N30" s="74">
        <v>6666.2158203125</v>
      </c>
      <c r="O30" s="75"/>
      <c r="P30" s="76"/>
      <c r="Q30" s="76"/>
      <c r="R30" s="86"/>
      <c r="S30" s="48">
        <v>0</v>
      </c>
      <c r="T30" s="48">
        <v>4</v>
      </c>
      <c r="U30" s="49">
        <v>0.4</v>
      </c>
      <c r="V30" s="49">
        <v>0.005319</v>
      </c>
      <c r="W30" s="49">
        <v>0.045237</v>
      </c>
      <c r="X30" s="49">
        <v>0.880491</v>
      </c>
      <c r="Y30" s="49">
        <v>0.5</v>
      </c>
      <c r="Z30" s="49">
        <v>0</v>
      </c>
      <c r="AA30" s="71">
        <v>30</v>
      </c>
      <c r="AB30" s="71"/>
      <c r="AC30" s="72"/>
      <c r="AD30" s="78" t="s">
        <v>560</v>
      </c>
      <c r="AE30" s="78">
        <v>556</v>
      </c>
      <c r="AF30" s="78">
        <v>1676</v>
      </c>
      <c r="AG30" s="78">
        <v>36366</v>
      </c>
      <c r="AH30" s="78">
        <v>25510</v>
      </c>
      <c r="AI30" s="78"/>
      <c r="AJ30" s="78" t="s">
        <v>616</v>
      </c>
      <c r="AK30" s="78" t="s">
        <v>671</v>
      </c>
      <c r="AL30" s="82" t="s">
        <v>724</v>
      </c>
      <c r="AM30" s="78"/>
      <c r="AN30" s="80">
        <v>40930.89674768518</v>
      </c>
      <c r="AO30" s="82" t="s">
        <v>773</v>
      </c>
      <c r="AP30" s="78" t="b">
        <v>0</v>
      </c>
      <c r="AQ30" s="78" t="b">
        <v>0</v>
      </c>
      <c r="AR30" s="78" t="b">
        <v>1</v>
      </c>
      <c r="AS30" s="78" t="s">
        <v>502</v>
      </c>
      <c r="AT30" s="78">
        <v>24</v>
      </c>
      <c r="AU30" s="82" t="s">
        <v>811</v>
      </c>
      <c r="AV30" s="78" t="b">
        <v>0</v>
      </c>
      <c r="AW30" s="78" t="s">
        <v>857</v>
      </c>
      <c r="AX30" s="82" t="s">
        <v>885</v>
      </c>
      <c r="AY30" s="78" t="s">
        <v>66</v>
      </c>
      <c r="AZ30" s="78" t="str">
        <f>REPLACE(INDEX(GroupVertices[Group],MATCH(Vertices[[#This Row],[Vertex]],GroupVertices[Vertex],0)),1,1,"")</f>
        <v>1</v>
      </c>
      <c r="BA30" s="48"/>
      <c r="BB30" s="48"/>
      <c r="BC30" s="48"/>
      <c r="BD30" s="48"/>
      <c r="BE30" s="48"/>
      <c r="BF30" s="48"/>
      <c r="BG30" s="120" t="s">
        <v>1284</v>
      </c>
      <c r="BH30" s="120" t="s">
        <v>1284</v>
      </c>
      <c r="BI30" s="120" t="s">
        <v>1312</v>
      </c>
      <c r="BJ30" s="120" t="s">
        <v>1312</v>
      </c>
      <c r="BK30" s="120">
        <v>0</v>
      </c>
      <c r="BL30" s="123">
        <v>0</v>
      </c>
      <c r="BM30" s="120">
        <v>0</v>
      </c>
      <c r="BN30" s="123">
        <v>0</v>
      </c>
      <c r="BO30" s="120">
        <v>0</v>
      </c>
      <c r="BP30" s="123">
        <v>0</v>
      </c>
      <c r="BQ30" s="120">
        <v>22</v>
      </c>
      <c r="BR30" s="123">
        <v>100</v>
      </c>
      <c r="BS30" s="120">
        <v>22</v>
      </c>
      <c r="BT30" s="2"/>
      <c r="BU30" s="3"/>
      <c r="BV30" s="3"/>
      <c r="BW30" s="3"/>
      <c r="BX30" s="3"/>
    </row>
    <row r="31" spans="1:76" ht="15">
      <c r="A31" s="64" t="s">
        <v>262</v>
      </c>
      <c r="B31" s="65"/>
      <c r="C31" s="65" t="s">
        <v>64</v>
      </c>
      <c r="D31" s="66">
        <v>168.99803109511848</v>
      </c>
      <c r="E31" s="68"/>
      <c r="F31" s="100" t="s">
        <v>843</v>
      </c>
      <c r="G31" s="65"/>
      <c r="H31" s="69" t="s">
        <v>262</v>
      </c>
      <c r="I31" s="70"/>
      <c r="J31" s="70"/>
      <c r="K31" s="69" t="s">
        <v>945</v>
      </c>
      <c r="L31" s="73">
        <v>9.574614065180103</v>
      </c>
      <c r="M31" s="74">
        <v>385.7900390625</v>
      </c>
      <c r="N31" s="74">
        <v>2614.412841796875</v>
      </c>
      <c r="O31" s="75"/>
      <c r="P31" s="76"/>
      <c r="Q31" s="76"/>
      <c r="R31" s="86"/>
      <c r="S31" s="48">
        <v>5</v>
      </c>
      <c r="T31" s="48">
        <v>0</v>
      </c>
      <c r="U31" s="49">
        <v>1.5</v>
      </c>
      <c r="V31" s="49">
        <v>0.005348</v>
      </c>
      <c r="W31" s="49">
        <v>0.052318</v>
      </c>
      <c r="X31" s="49">
        <v>1.073382</v>
      </c>
      <c r="Y31" s="49">
        <v>0.4</v>
      </c>
      <c r="Z31" s="49">
        <v>0</v>
      </c>
      <c r="AA31" s="71">
        <v>31</v>
      </c>
      <c r="AB31" s="71"/>
      <c r="AC31" s="72"/>
      <c r="AD31" s="78" t="s">
        <v>561</v>
      </c>
      <c r="AE31" s="78">
        <v>228</v>
      </c>
      <c r="AF31" s="78">
        <v>247</v>
      </c>
      <c r="AG31" s="78">
        <v>817</v>
      </c>
      <c r="AH31" s="78">
        <v>2325</v>
      </c>
      <c r="AI31" s="78"/>
      <c r="AJ31" s="78" t="s">
        <v>617</v>
      </c>
      <c r="AK31" s="78" t="s">
        <v>672</v>
      </c>
      <c r="AL31" s="82" t="s">
        <v>725</v>
      </c>
      <c r="AM31" s="78"/>
      <c r="AN31" s="80">
        <v>40934.25232638889</v>
      </c>
      <c r="AO31" s="82" t="s">
        <v>774</v>
      </c>
      <c r="AP31" s="78" t="b">
        <v>0</v>
      </c>
      <c r="AQ31" s="78" t="b">
        <v>0</v>
      </c>
      <c r="AR31" s="78" t="b">
        <v>1</v>
      </c>
      <c r="AS31" s="78" t="s">
        <v>502</v>
      </c>
      <c r="AT31" s="78">
        <v>3</v>
      </c>
      <c r="AU31" s="82" t="s">
        <v>815</v>
      </c>
      <c r="AV31" s="78" t="b">
        <v>0</v>
      </c>
      <c r="AW31" s="78" t="s">
        <v>857</v>
      </c>
      <c r="AX31" s="82" t="s">
        <v>886</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263</v>
      </c>
      <c r="B32" s="65"/>
      <c r="C32" s="65" t="s">
        <v>64</v>
      </c>
      <c r="D32" s="66">
        <v>166.97827415303144</v>
      </c>
      <c r="E32" s="68"/>
      <c r="F32" s="100" t="s">
        <v>844</v>
      </c>
      <c r="G32" s="65"/>
      <c r="H32" s="69" t="s">
        <v>263</v>
      </c>
      <c r="I32" s="70"/>
      <c r="J32" s="70"/>
      <c r="K32" s="69" t="s">
        <v>946</v>
      </c>
      <c r="L32" s="73">
        <v>9.574614065180103</v>
      </c>
      <c r="M32" s="74">
        <v>539.2315063476562</v>
      </c>
      <c r="N32" s="74">
        <v>7574.05859375</v>
      </c>
      <c r="O32" s="75"/>
      <c r="P32" s="76"/>
      <c r="Q32" s="76"/>
      <c r="R32" s="86"/>
      <c r="S32" s="48">
        <v>5</v>
      </c>
      <c r="T32" s="48">
        <v>0</v>
      </c>
      <c r="U32" s="49">
        <v>1.5</v>
      </c>
      <c r="V32" s="49">
        <v>0.005348</v>
      </c>
      <c r="W32" s="49">
        <v>0.052318</v>
      </c>
      <c r="X32" s="49">
        <v>1.073382</v>
      </c>
      <c r="Y32" s="49">
        <v>0.4</v>
      </c>
      <c r="Z32" s="49">
        <v>0</v>
      </c>
      <c r="AA32" s="71">
        <v>32</v>
      </c>
      <c r="AB32" s="71"/>
      <c r="AC32" s="72"/>
      <c r="AD32" s="78" t="s">
        <v>562</v>
      </c>
      <c r="AE32" s="78">
        <v>136</v>
      </c>
      <c r="AF32" s="78">
        <v>176</v>
      </c>
      <c r="AG32" s="78">
        <v>935</v>
      </c>
      <c r="AH32" s="78">
        <v>3508</v>
      </c>
      <c r="AI32" s="78"/>
      <c r="AJ32" s="78" t="s">
        <v>618</v>
      </c>
      <c r="AK32" s="78" t="s">
        <v>673</v>
      </c>
      <c r="AL32" s="78"/>
      <c r="AM32" s="78"/>
      <c r="AN32" s="80">
        <v>42932.04478009259</v>
      </c>
      <c r="AO32" s="82" t="s">
        <v>775</v>
      </c>
      <c r="AP32" s="78" t="b">
        <v>1</v>
      </c>
      <c r="AQ32" s="78" t="b">
        <v>0</v>
      </c>
      <c r="AR32" s="78" t="b">
        <v>1</v>
      </c>
      <c r="AS32" s="78" t="s">
        <v>502</v>
      </c>
      <c r="AT32" s="78">
        <v>0</v>
      </c>
      <c r="AU32" s="78"/>
      <c r="AV32" s="78" t="b">
        <v>0</v>
      </c>
      <c r="AW32" s="78" t="s">
        <v>857</v>
      </c>
      <c r="AX32" s="82" t="s">
        <v>887</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231</v>
      </c>
      <c r="B33" s="65"/>
      <c r="C33" s="65" t="s">
        <v>64</v>
      </c>
      <c r="D33" s="66">
        <v>165.32833186231244</v>
      </c>
      <c r="E33" s="68"/>
      <c r="F33" s="100" t="s">
        <v>371</v>
      </c>
      <c r="G33" s="65"/>
      <c r="H33" s="69" t="s">
        <v>231</v>
      </c>
      <c r="I33" s="70"/>
      <c r="J33" s="70"/>
      <c r="K33" s="69" t="s">
        <v>947</v>
      </c>
      <c r="L33" s="73">
        <v>1694.3910024779875</v>
      </c>
      <c r="M33" s="74">
        <v>1357.157958984375</v>
      </c>
      <c r="N33" s="74">
        <v>5039.05126953125</v>
      </c>
      <c r="O33" s="75"/>
      <c r="P33" s="76"/>
      <c r="Q33" s="76"/>
      <c r="R33" s="86"/>
      <c r="S33" s="48">
        <v>14</v>
      </c>
      <c r="T33" s="48">
        <v>4</v>
      </c>
      <c r="U33" s="49">
        <v>296.233333</v>
      </c>
      <c r="V33" s="49">
        <v>0.007092</v>
      </c>
      <c r="W33" s="49">
        <v>0.116712</v>
      </c>
      <c r="X33" s="49">
        <v>3.763535</v>
      </c>
      <c r="Y33" s="49">
        <v>0.08455882352941177</v>
      </c>
      <c r="Z33" s="49">
        <v>0.058823529411764705</v>
      </c>
      <c r="AA33" s="71">
        <v>33</v>
      </c>
      <c r="AB33" s="71"/>
      <c r="AC33" s="72"/>
      <c r="AD33" s="78" t="s">
        <v>231</v>
      </c>
      <c r="AE33" s="78">
        <v>99</v>
      </c>
      <c r="AF33" s="78">
        <v>118</v>
      </c>
      <c r="AG33" s="78">
        <v>270</v>
      </c>
      <c r="AH33" s="78">
        <v>2133</v>
      </c>
      <c r="AI33" s="78"/>
      <c r="AJ33" s="78" t="s">
        <v>619</v>
      </c>
      <c r="AK33" s="78" t="s">
        <v>674</v>
      </c>
      <c r="AL33" s="82" t="s">
        <v>726</v>
      </c>
      <c r="AM33" s="78"/>
      <c r="AN33" s="80">
        <v>41537.11145833333</v>
      </c>
      <c r="AO33" s="82" t="s">
        <v>776</v>
      </c>
      <c r="AP33" s="78" t="b">
        <v>0</v>
      </c>
      <c r="AQ33" s="78" t="b">
        <v>0</v>
      </c>
      <c r="AR33" s="78" t="b">
        <v>1</v>
      </c>
      <c r="AS33" s="78" t="s">
        <v>502</v>
      </c>
      <c r="AT33" s="78">
        <v>0</v>
      </c>
      <c r="AU33" s="82" t="s">
        <v>811</v>
      </c>
      <c r="AV33" s="78" t="b">
        <v>0</v>
      </c>
      <c r="AW33" s="78" t="s">
        <v>857</v>
      </c>
      <c r="AX33" s="82" t="s">
        <v>888</v>
      </c>
      <c r="AY33" s="78" t="s">
        <v>66</v>
      </c>
      <c r="AZ33" s="78" t="str">
        <f>REPLACE(INDEX(GroupVertices[Group],MATCH(Vertices[[#This Row],[Vertex]],GroupVertices[Vertex],0)),1,1,"")</f>
        <v>1</v>
      </c>
      <c r="BA33" s="48" t="s">
        <v>318</v>
      </c>
      <c r="BB33" s="48" t="s">
        <v>318</v>
      </c>
      <c r="BC33" s="48" t="s">
        <v>1073</v>
      </c>
      <c r="BD33" s="48" t="s">
        <v>1073</v>
      </c>
      <c r="BE33" s="48" t="s">
        <v>336</v>
      </c>
      <c r="BF33" s="48" t="s">
        <v>336</v>
      </c>
      <c r="BG33" s="120" t="s">
        <v>1285</v>
      </c>
      <c r="BH33" s="120" t="s">
        <v>1285</v>
      </c>
      <c r="BI33" s="120" t="s">
        <v>1208</v>
      </c>
      <c r="BJ33" s="120" t="s">
        <v>1208</v>
      </c>
      <c r="BK33" s="120">
        <v>1</v>
      </c>
      <c r="BL33" s="123">
        <v>2</v>
      </c>
      <c r="BM33" s="120">
        <v>0</v>
      </c>
      <c r="BN33" s="123">
        <v>0</v>
      </c>
      <c r="BO33" s="120">
        <v>0</v>
      </c>
      <c r="BP33" s="123">
        <v>0</v>
      </c>
      <c r="BQ33" s="120">
        <v>49</v>
      </c>
      <c r="BR33" s="123">
        <v>98</v>
      </c>
      <c r="BS33" s="120">
        <v>50</v>
      </c>
      <c r="BT33" s="2"/>
      <c r="BU33" s="3"/>
      <c r="BV33" s="3"/>
      <c r="BW33" s="3"/>
      <c r="BX33" s="3"/>
    </row>
    <row r="34" spans="1:76" ht="15">
      <c r="A34" s="64" t="s">
        <v>232</v>
      </c>
      <c r="B34" s="65"/>
      <c r="C34" s="65" t="s">
        <v>64</v>
      </c>
      <c r="D34" s="66">
        <v>181.05967818589178</v>
      </c>
      <c r="E34" s="68"/>
      <c r="F34" s="100" t="s">
        <v>373</v>
      </c>
      <c r="G34" s="65"/>
      <c r="H34" s="69" t="s">
        <v>232</v>
      </c>
      <c r="I34" s="70"/>
      <c r="J34" s="70"/>
      <c r="K34" s="69" t="s">
        <v>948</v>
      </c>
      <c r="L34" s="73">
        <v>634.9497998856489</v>
      </c>
      <c r="M34" s="74">
        <v>744.7664794921875</v>
      </c>
      <c r="N34" s="74">
        <v>5426.5947265625</v>
      </c>
      <c r="O34" s="75"/>
      <c r="P34" s="76"/>
      <c r="Q34" s="76"/>
      <c r="R34" s="86"/>
      <c r="S34" s="48">
        <v>4</v>
      </c>
      <c r="T34" s="48">
        <v>4</v>
      </c>
      <c r="U34" s="49">
        <v>110.9</v>
      </c>
      <c r="V34" s="49">
        <v>0.006536</v>
      </c>
      <c r="W34" s="49">
        <v>0.072193</v>
      </c>
      <c r="X34" s="49">
        <v>1.460664</v>
      </c>
      <c r="Y34" s="49">
        <v>0.30952380952380953</v>
      </c>
      <c r="Z34" s="49">
        <v>0.14285714285714285</v>
      </c>
      <c r="AA34" s="71">
        <v>34</v>
      </c>
      <c r="AB34" s="71"/>
      <c r="AC34" s="72"/>
      <c r="AD34" s="78" t="s">
        <v>563</v>
      </c>
      <c r="AE34" s="78">
        <v>633</v>
      </c>
      <c r="AF34" s="78">
        <v>671</v>
      </c>
      <c r="AG34" s="78">
        <v>2653</v>
      </c>
      <c r="AH34" s="78">
        <v>11807</v>
      </c>
      <c r="AI34" s="78"/>
      <c r="AJ34" s="78" t="s">
        <v>620</v>
      </c>
      <c r="AK34" s="78" t="s">
        <v>675</v>
      </c>
      <c r="AL34" s="82" t="s">
        <v>727</v>
      </c>
      <c r="AM34" s="78"/>
      <c r="AN34" s="80">
        <v>40150.01079861111</v>
      </c>
      <c r="AO34" s="82" t="s">
        <v>777</v>
      </c>
      <c r="AP34" s="78" t="b">
        <v>0</v>
      </c>
      <c r="AQ34" s="78" t="b">
        <v>0</v>
      </c>
      <c r="AR34" s="78" t="b">
        <v>1</v>
      </c>
      <c r="AS34" s="78" t="s">
        <v>502</v>
      </c>
      <c r="AT34" s="78">
        <v>7</v>
      </c>
      <c r="AU34" s="82" t="s">
        <v>811</v>
      </c>
      <c r="AV34" s="78" t="b">
        <v>0</v>
      </c>
      <c r="AW34" s="78" t="s">
        <v>857</v>
      </c>
      <c r="AX34" s="82" t="s">
        <v>889</v>
      </c>
      <c r="AY34" s="78" t="s">
        <v>66</v>
      </c>
      <c r="AZ34" s="78" t="str">
        <f>REPLACE(INDEX(GroupVertices[Group],MATCH(Vertices[[#This Row],[Vertex]],GroupVertices[Vertex],0)),1,1,"")</f>
        <v>1</v>
      </c>
      <c r="BA34" s="48"/>
      <c r="BB34" s="48"/>
      <c r="BC34" s="48"/>
      <c r="BD34" s="48"/>
      <c r="BE34" s="48" t="s">
        <v>332</v>
      </c>
      <c r="BF34" s="48" t="s">
        <v>332</v>
      </c>
      <c r="BG34" s="120" t="s">
        <v>1286</v>
      </c>
      <c r="BH34" s="120" t="s">
        <v>1297</v>
      </c>
      <c r="BI34" s="120" t="s">
        <v>1313</v>
      </c>
      <c r="BJ34" s="120" t="s">
        <v>1313</v>
      </c>
      <c r="BK34" s="120">
        <v>1</v>
      </c>
      <c r="BL34" s="123">
        <v>2.2222222222222223</v>
      </c>
      <c r="BM34" s="120">
        <v>0</v>
      </c>
      <c r="BN34" s="123">
        <v>0</v>
      </c>
      <c r="BO34" s="120">
        <v>0</v>
      </c>
      <c r="BP34" s="123">
        <v>0</v>
      </c>
      <c r="BQ34" s="120">
        <v>44</v>
      </c>
      <c r="BR34" s="123">
        <v>97.77777777777777</v>
      </c>
      <c r="BS34" s="120">
        <v>45</v>
      </c>
      <c r="BT34" s="2"/>
      <c r="BU34" s="3"/>
      <c r="BV34" s="3"/>
      <c r="BW34" s="3"/>
      <c r="BX34" s="3"/>
    </row>
    <row r="35" spans="1:76" ht="15">
      <c r="A35" s="64" t="s">
        <v>220</v>
      </c>
      <c r="B35" s="65"/>
      <c r="C35" s="65" t="s">
        <v>64</v>
      </c>
      <c r="D35" s="66">
        <v>269.98587819947045</v>
      </c>
      <c r="E35" s="68"/>
      <c r="F35" s="100" t="s">
        <v>363</v>
      </c>
      <c r="G35" s="65"/>
      <c r="H35" s="69" t="s">
        <v>220</v>
      </c>
      <c r="I35" s="70"/>
      <c r="J35" s="70"/>
      <c r="K35" s="69" t="s">
        <v>949</v>
      </c>
      <c r="L35" s="73">
        <v>3.286563750714694</v>
      </c>
      <c r="M35" s="74">
        <v>238.63758850097656</v>
      </c>
      <c r="N35" s="74">
        <v>4357.52734375</v>
      </c>
      <c r="O35" s="75"/>
      <c r="P35" s="76"/>
      <c r="Q35" s="76"/>
      <c r="R35" s="86"/>
      <c r="S35" s="48">
        <v>0</v>
      </c>
      <c r="T35" s="48">
        <v>4</v>
      </c>
      <c r="U35" s="49">
        <v>0.4</v>
      </c>
      <c r="V35" s="49">
        <v>0.005319</v>
      </c>
      <c r="W35" s="49">
        <v>0.045237</v>
      </c>
      <c r="X35" s="49">
        <v>0.880491</v>
      </c>
      <c r="Y35" s="49">
        <v>0.5</v>
      </c>
      <c r="Z35" s="49">
        <v>0</v>
      </c>
      <c r="AA35" s="71">
        <v>35</v>
      </c>
      <c r="AB35" s="71"/>
      <c r="AC35" s="72"/>
      <c r="AD35" s="78" t="s">
        <v>564</v>
      </c>
      <c r="AE35" s="78">
        <v>853</v>
      </c>
      <c r="AF35" s="78">
        <v>3797</v>
      </c>
      <c r="AG35" s="78">
        <v>6173</v>
      </c>
      <c r="AH35" s="78">
        <v>10230</v>
      </c>
      <c r="AI35" s="78"/>
      <c r="AJ35" s="78" t="s">
        <v>621</v>
      </c>
      <c r="AK35" s="78" t="s">
        <v>676</v>
      </c>
      <c r="AL35" s="82" t="s">
        <v>728</v>
      </c>
      <c r="AM35" s="78"/>
      <c r="AN35" s="80">
        <v>40995.800729166665</v>
      </c>
      <c r="AO35" s="82" t="s">
        <v>778</v>
      </c>
      <c r="AP35" s="78" t="b">
        <v>1</v>
      </c>
      <c r="AQ35" s="78" t="b">
        <v>0</v>
      </c>
      <c r="AR35" s="78" t="b">
        <v>1</v>
      </c>
      <c r="AS35" s="78" t="s">
        <v>502</v>
      </c>
      <c r="AT35" s="78">
        <v>25</v>
      </c>
      <c r="AU35" s="82" t="s">
        <v>811</v>
      </c>
      <c r="AV35" s="78" t="b">
        <v>0</v>
      </c>
      <c r="AW35" s="78" t="s">
        <v>857</v>
      </c>
      <c r="AX35" s="82" t="s">
        <v>890</v>
      </c>
      <c r="AY35" s="78" t="s">
        <v>66</v>
      </c>
      <c r="AZ35" s="78" t="str">
        <f>REPLACE(INDEX(GroupVertices[Group],MATCH(Vertices[[#This Row],[Vertex]],GroupVertices[Vertex],0)),1,1,"")</f>
        <v>1</v>
      </c>
      <c r="BA35" s="48"/>
      <c r="BB35" s="48"/>
      <c r="BC35" s="48"/>
      <c r="BD35" s="48"/>
      <c r="BE35" s="48"/>
      <c r="BF35" s="48"/>
      <c r="BG35" s="120" t="s">
        <v>1284</v>
      </c>
      <c r="BH35" s="120" t="s">
        <v>1284</v>
      </c>
      <c r="BI35" s="120" t="s">
        <v>1312</v>
      </c>
      <c r="BJ35" s="120" t="s">
        <v>1312</v>
      </c>
      <c r="BK35" s="120">
        <v>0</v>
      </c>
      <c r="BL35" s="123">
        <v>0</v>
      </c>
      <c r="BM35" s="120">
        <v>0</v>
      </c>
      <c r="BN35" s="123">
        <v>0</v>
      </c>
      <c r="BO35" s="120">
        <v>0</v>
      </c>
      <c r="BP35" s="123">
        <v>0</v>
      </c>
      <c r="BQ35" s="120">
        <v>22</v>
      </c>
      <c r="BR35" s="123">
        <v>100</v>
      </c>
      <c r="BS35" s="120">
        <v>22</v>
      </c>
      <c r="BT35" s="2"/>
      <c r="BU35" s="3"/>
      <c r="BV35" s="3"/>
      <c r="BW35" s="3"/>
      <c r="BX35" s="3"/>
    </row>
    <row r="36" spans="1:76" ht="15">
      <c r="A36" s="64" t="s">
        <v>221</v>
      </c>
      <c r="B36" s="65"/>
      <c r="C36" s="65" t="s">
        <v>64</v>
      </c>
      <c r="D36" s="66">
        <v>166.55156493991444</v>
      </c>
      <c r="E36" s="68"/>
      <c r="F36" s="100" t="s">
        <v>364</v>
      </c>
      <c r="G36" s="65"/>
      <c r="H36" s="69" t="s">
        <v>221</v>
      </c>
      <c r="I36" s="70"/>
      <c r="J36" s="70"/>
      <c r="K36" s="69" t="s">
        <v>950</v>
      </c>
      <c r="L36" s="73">
        <v>1</v>
      </c>
      <c r="M36" s="74">
        <v>1582.4395751953125</v>
      </c>
      <c r="N36" s="74">
        <v>375.962646484375</v>
      </c>
      <c r="O36" s="75"/>
      <c r="P36" s="76"/>
      <c r="Q36" s="76"/>
      <c r="R36" s="86"/>
      <c r="S36" s="48">
        <v>0</v>
      </c>
      <c r="T36" s="48">
        <v>2</v>
      </c>
      <c r="U36" s="49">
        <v>0</v>
      </c>
      <c r="V36" s="49">
        <v>0.006329</v>
      </c>
      <c r="W36" s="49">
        <v>0.032861</v>
      </c>
      <c r="X36" s="49">
        <v>0.537875</v>
      </c>
      <c r="Y36" s="49">
        <v>0.5</v>
      </c>
      <c r="Z36" s="49">
        <v>0</v>
      </c>
      <c r="AA36" s="71">
        <v>36</v>
      </c>
      <c r="AB36" s="71"/>
      <c r="AC36" s="72"/>
      <c r="AD36" s="78" t="s">
        <v>565</v>
      </c>
      <c r="AE36" s="78">
        <v>296</v>
      </c>
      <c r="AF36" s="78">
        <v>161</v>
      </c>
      <c r="AG36" s="78">
        <v>704</v>
      </c>
      <c r="AH36" s="78">
        <v>3340</v>
      </c>
      <c r="AI36" s="78"/>
      <c r="AJ36" s="78" t="s">
        <v>622</v>
      </c>
      <c r="AK36" s="78" t="s">
        <v>677</v>
      </c>
      <c r="AL36" s="78"/>
      <c r="AM36" s="78"/>
      <c r="AN36" s="80">
        <v>43116.663773148146</v>
      </c>
      <c r="AO36" s="82" t="s">
        <v>779</v>
      </c>
      <c r="AP36" s="78" t="b">
        <v>0</v>
      </c>
      <c r="AQ36" s="78" t="b">
        <v>0</v>
      </c>
      <c r="AR36" s="78" t="b">
        <v>1</v>
      </c>
      <c r="AS36" s="78" t="s">
        <v>502</v>
      </c>
      <c r="AT36" s="78">
        <v>0</v>
      </c>
      <c r="AU36" s="82" t="s">
        <v>811</v>
      </c>
      <c r="AV36" s="78" t="b">
        <v>0</v>
      </c>
      <c r="AW36" s="78" t="s">
        <v>857</v>
      </c>
      <c r="AX36" s="82" t="s">
        <v>891</v>
      </c>
      <c r="AY36" s="78" t="s">
        <v>66</v>
      </c>
      <c r="AZ36" s="78" t="str">
        <f>REPLACE(INDEX(GroupVertices[Group],MATCH(Vertices[[#This Row],[Vertex]],GroupVertices[Vertex],0)),1,1,"")</f>
        <v>1</v>
      </c>
      <c r="BA36" s="48"/>
      <c r="BB36" s="48"/>
      <c r="BC36" s="48"/>
      <c r="BD36" s="48"/>
      <c r="BE36" s="48" t="s">
        <v>332</v>
      </c>
      <c r="BF36" s="48" t="s">
        <v>332</v>
      </c>
      <c r="BG36" s="120" t="s">
        <v>1286</v>
      </c>
      <c r="BH36" s="120" t="s">
        <v>1286</v>
      </c>
      <c r="BI36" s="120" t="s">
        <v>1313</v>
      </c>
      <c r="BJ36" s="120" t="s">
        <v>1313</v>
      </c>
      <c r="BK36" s="120">
        <v>1</v>
      </c>
      <c r="BL36" s="123">
        <v>4</v>
      </c>
      <c r="BM36" s="120">
        <v>0</v>
      </c>
      <c r="BN36" s="123">
        <v>0</v>
      </c>
      <c r="BO36" s="120">
        <v>0</v>
      </c>
      <c r="BP36" s="123">
        <v>0</v>
      </c>
      <c r="BQ36" s="120">
        <v>24</v>
      </c>
      <c r="BR36" s="123">
        <v>96</v>
      </c>
      <c r="BS36" s="120">
        <v>25</v>
      </c>
      <c r="BT36" s="2"/>
      <c r="BU36" s="3"/>
      <c r="BV36" s="3"/>
      <c r="BW36" s="3"/>
      <c r="BX36" s="3"/>
    </row>
    <row r="37" spans="1:76" ht="15">
      <c r="A37" s="64" t="s">
        <v>264</v>
      </c>
      <c r="B37" s="65"/>
      <c r="C37" s="65" t="s">
        <v>64</v>
      </c>
      <c r="D37" s="66">
        <v>189.11025867336548</v>
      </c>
      <c r="E37" s="68"/>
      <c r="F37" s="100" t="s">
        <v>845</v>
      </c>
      <c r="G37" s="65"/>
      <c r="H37" s="69" t="s">
        <v>264</v>
      </c>
      <c r="I37" s="70"/>
      <c r="J37" s="70"/>
      <c r="K37" s="69" t="s">
        <v>951</v>
      </c>
      <c r="L37" s="73">
        <v>7773.411284543167</v>
      </c>
      <c r="M37" s="74">
        <v>1811.022216796875</v>
      </c>
      <c r="N37" s="74">
        <v>4958.11279296875</v>
      </c>
      <c r="O37" s="75"/>
      <c r="P37" s="76"/>
      <c r="Q37" s="76"/>
      <c r="R37" s="86"/>
      <c r="S37" s="48">
        <v>15</v>
      </c>
      <c r="T37" s="48">
        <v>0</v>
      </c>
      <c r="U37" s="49">
        <v>1359.666667</v>
      </c>
      <c r="V37" s="49">
        <v>0.00885</v>
      </c>
      <c r="W37" s="49">
        <v>0.096524</v>
      </c>
      <c r="X37" s="49">
        <v>3.524104</v>
      </c>
      <c r="Y37" s="49">
        <v>0.0761904761904762</v>
      </c>
      <c r="Z37" s="49">
        <v>0</v>
      </c>
      <c r="AA37" s="71">
        <v>37</v>
      </c>
      <c r="AB37" s="71"/>
      <c r="AC37" s="72"/>
      <c r="AD37" s="78" t="s">
        <v>566</v>
      </c>
      <c r="AE37" s="78">
        <v>75</v>
      </c>
      <c r="AF37" s="78">
        <v>954</v>
      </c>
      <c r="AG37" s="78">
        <v>1219</v>
      </c>
      <c r="AH37" s="78">
        <v>711</v>
      </c>
      <c r="AI37" s="78"/>
      <c r="AJ37" s="78" t="s">
        <v>623</v>
      </c>
      <c r="AK37" s="78" t="s">
        <v>678</v>
      </c>
      <c r="AL37" s="82" t="s">
        <v>729</v>
      </c>
      <c r="AM37" s="78"/>
      <c r="AN37" s="80">
        <v>41807.955972222226</v>
      </c>
      <c r="AO37" s="82" t="s">
        <v>780</v>
      </c>
      <c r="AP37" s="78" t="b">
        <v>0</v>
      </c>
      <c r="AQ37" s="78" t="b">
        <v>0</v>
      </c>
      <c r="AR37" s="78" t="b">
        <v>0</v>
      </c>
      <c r="AS37" s="78" t="s">
        <v>502</v>
      </c>
      <c r="AT37" s="78">
        <v>12</v>
      </c>
      <c r="AU37" s="82" t="s">
        <v>811</v>
      </c>
      <c r="AV37" s="78" t="b">
        <v>0</v>
      </c>
      <c r="AW37" s="78" t="s">
        <v>857</v>
      </c>
      <c r="AX37" s="82" t="s">
        <v>892</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222</v>
      </c>
      <c r="B38" s="65"/>
      <c r="C38" s="65" t="s">
        <v>64</v>
      </c>
      <c r="D38" s="66">
        <v>162.6542874601127</v>
      </c>
      <c r="E38" s="68"/>
      <c r="F38" s="100" t="s">
        <v>365</v>
      </c>
      <c r="G38" s="65"/>
      <c r="H38" s="69" t="s">
        <v>222</v>
      </c>
      <c r="I38" s="70"/>
      <c r="J38" s="70"/>
      <c r="K38" s="69" t="s">
        <v>952</v>
      </c>
      <c r="L38" s="73">
        <v>1</v>
      </c>
      <c r="M38" s="74">
        <v>2366.951171875</v>
      </c>
      <c r="N38" s="74">
        <v>4429.81884765625</v>
      </c>
      <c r="O38" s="75"/>
      <c r="P38" s="76"/>
      <c r="Q38" s="76"/>
      <c r="R38" s="86"/>
      <c r="S38" s="48">
        <v>0</v>
      </c>
      <c r="T38" s="48">
        <v>2</v>
      </c>
      <c r="U38" s="49">
        <v>0</v>
      </c>
      <c r="V38" s="49">
        <v>0.006329</v>
      </c>
      <c r="W38" s="49">
        <v>0.032861</v>
      </c>
      <c r="X38" s="49">
        <v>0.537875</v>
      </c>
      <c r="Y38" s="49">
        <v>0.5</v>
      </c>
      <c r="Z38" s="49">
        <v>0</v>
      </c>
      <c r="AA38" s="71">
        <v>38</v>
      </c>
      <c r="AB38" s="71"/>
      <c r="AC38" s="72"/>
      <c r="AD38" s="78" t="s">
        <v>567</v>
      </c>
      <c r="AE38" s="78">
        <v>777</v>
      </c>
      <c r="AF38" s="78">
        <v>24</v>
      </c>
      <c r="AG38" s="78">
        <v>5293</v>
      </c>
      <c r="AH38" s="78">
        <v>5280</v>
      </c>
      <c r="AI38" s="78"/>
      <c r="AJ38" s="78" t="s">
        <v>624</v>
      </c>
      <c r="AK38" s="78" t="s">
        <v>679</v>
      </c>
      <c r="AL38" s="82" t="s">
        <v>730</v>
      </c>
      <c r="AM38" s="78"/>
      <c r="AN38" s="80">
        <v>43365.15013888889</v>
      </c>
      <c r="AO38" s="82" t="s">
        <v>781</v>
      </c>
      <c r="AP38" s="78" t="b">
        <v>1</v>
      </c>
      <c r="AQ38" s="78" t="b">
        <v>0</v>
      </c>
      <c r="AR38" s="78" t="b">
        <v>0</v>
      </c>
      <c r="AS38" s="78" t="s">
        <v>502</v>
      </c>
      <c r="AT38" s="78">
        <v>0</v>
      </c>
      <c r="AU38" s="78"/>
      <c r="AV38" s="78" t="b">
        <v>0</v>
      </c>
      <c r="AW38" s="78" t="s">
        <v>857</v>
      </c>
      <c r="AX38" s="82" t="s">
        <v>893</v>
      </c>
      <c r="AY38" s="78" t="s">
        <v>66</v>
      </c>
      <c r="AZ38" s="78" t="str">
        <f>REPLACE(INDEX(GroupVertices[Group],MATCH(Vertices[[#This Row],[Vertex]],GroupVertices[Vertex],0)),1,1,"")</f>
        <v>1</v>
      </c>
      <c r="BA38" s="48"/>
      <c r="BB38" s="48"/>
      <c r="BC38" s="48"/>
      <c r="BD38" s="48"/>
      <c r="BE38" s="48" t="s">
        <v>332</v>
      </c>
      <c r="BF38" s="48" t="s">
        <v>332</v>
      </c>
      <c r="BG38" s="120" t="s">
        <v>1286</v>
      </c>
      <c r="BH38" s="120" t="s">
        <v>1286</v>
      </c>
      <c r="BI38" s="120" t="s">
        <v>1313</v>
      </c>
      <c r="BJ38" s="120" t="s">
        <v>1313</v>
      </c>
      <c r="BK38" s="120">
        <v>1</v>
      </c>
      <c r="BL38" s="123">
        <v>4</v>
      </c>
      <c r="BM38" s="120">
        <v>0</v>
      </c>
      <c r="BN38" s="123">
        <v>0</v>
      </c>
      <c r="BO38" s="120">
        <v>0</v>
      </c>
      <c r="BP38" s="123">
        <v>0</v>
      </c>
      <c r="BQ38" s="120">
        <v>24</v>
      </c>
      <c r="BR38" s="123">
        <v>96</v>
      </c>
      <c r="BS38" s="120">
        <v>25</v>
      </c>
      <c r="BT38" s="2"/>
      <c r="BU38" s="3"/>
      <c r="BV38" s="3"/>
      <c r="BW38" s="3"/>
      <c r="BX38" s="3"/>
    </row>
    <row r="39" spans="1:76" ht="15">
      <c r="A39" s="64" t="s">
        <v>224</v>
      </c>
      <c r="B39" s="65"/>
      <c r="C39" s="65" t="s">
        <v>64</v>
      </c>
      <c r="D39" s="66">
        <v>247.45563174689389</v>
      </c>
      <c r="E39" s="68"/>
      <c r="F39" s="100" t="s">
        <v>846</v>
      </c>
      <c r="G39" s="65"/>
      <c r="H39" s="69" t="s">
        <v>224</v>
      </c>
      <c r="I39" s="70"/>
      <c r="J39" s="70"/>
      <c r="K39" s="69" t="s">
        <v>953</v>
      </c>
      <c r="L39" s="73">
        <v>1</v>
      </c>
      <c r="M39" s="74">
        <v>9479.234375</v>
      </c>
      <c r="N39" s="74">
        <v>5717.0751953125</v>
      </c>
      <c r="O39" s="75"/>
      <c r="P39" s="76"/>
      <c r="Q39" s="76"/>
      <c r="R39" s="86"/>
      <c r="S39" s="48">
        <v>0</v>
      </c>
      <c r="T39" s="48">
        <v>1</v>
      </c>
      <c r="U39" s="49">
        <v>0</v>
      </c>
      <c r="V39" s="49">
        <v>0.333333</v>
      </c>
      <c r="W39" s="49">
        <v>0</v>
      </c>
      <c r="X39" s="49">
        <v>0.638292</v>
      </c>
      <c r="Y39" s="49">
        <v>0</v>
      </c>
      <c r="Z39" s="49">
        <v>0</v>
      </c>
      <c r="AA39" s="71">
        <v>39</v>
      </c>
      <c r="AB39" s="71"/>
      <c r="AC39" s="72"/>
      <c r="AD39" s="78" t="s">
        <v>568</v>
      </c>
      <c r="AE39" s="78">
        <v>2753</v>
      </c>
      <c r="AF39" s="78">
        <v>3005</v>
      </c>
      <c r="AG39" s="78">
        <v>178222</v>
      </c>
      <c r="AH39" s="78">
        <v>76173</v>
      </c>
      <c r="AI39" s="78"/>
      <c r="AJ39" s="78" t="s">
        <v>625</v>
      </c>
      <c r="AK39" s="78" t="s">
        <v>680</v>
      </c>
      <c r="AL39" s="82" t="s">
        <v>731</v>
      </c>
      <c r="AM39" s="78"/>
      <c r="AN39" s="80">
        <v>40241.259375</v>
      </c>
      <c r="AO39" s="82" t="s">
        <v>782</v>
      </c>
      <c r="AP39" s="78" t="b">
        <v>0</v>
      </c>
      <c r="AQ39" s="78" t="b">
        <v>0</v>
      </c>
      <c r="AR39" s="78" t="b">
        <v>0</v>
      </c>
      <c r="AS39" s="78" t="s">
        <v>808</v>
      </c>
      <c r="AT39" s="78">
        <v>72</v>
      </c>
      <c r="AU39" s="82" t="s">
        <v>815</v>
      </c>
      <c r="AV39" s="78" t="b">
        <v>0</v>
      </c>
      <c r="AW39" s="78" t="s">
        <v>857</v>
      </c>
      <c r="AX39" s="82" t="s">
        <v>894</v>
      </c>
      <c r="AY39" s="78" t="s">
        <v>66</v>
      </c>
      <c r="AZ39" s="78" t="str">
        <f>REPLACE(INDEX(GroupVertices[Group],MATCH(Vertices[[#This Row],[Vertex]],GroupVertices[Vertex],0)),1,1,"")</f>
        <v>7</v>
      </c>
      <c r="BA39" s="48"/>
      <c r="BB39" s="48"/>
      <c r="BC39" s="48"/>
      <c r="BD39" s="48"/>
      <c r="BE39" s="48" t="s">
        <v>330</v>
      </c>
      <c r="BF39" s="48" t="s">
        <v>330</v>
      </c>
      <c r="BG39" s="120" t="s">
        <v>1278</v>
      </c>
      <c r="BH39" s="120" t="s">
        <v>1278</v>
      </c>
      <c r="BI39" s="120" t="s">
        <v>1307</v>
      </c>
      <c r="BJ39" s="120" t="s">
        <v>1307</v>
      </c>
      <c r="BK39" s="120">
        <v>0</v>
      </c>
      <c r="BL39" s="123">
        <v>0</v>
      </c>
      <c r="BM39" s="120">
        <v>0</v>
      </c>
      <c r="BN39" s="123">
        <v>0</v>
      </c>
      <c r="BO39" s="120">
        <v>0</v>
      </c>
      <c r="BP39" s="123">
        <v>0</v>
      </c>
      <c r="BQ39" s="120">
        <v>15</v>
      </c>
      <c r="BR39" s="123">
        <v>100</v>
      </c>
      <c r="BS39" s="120">
        <v>15</v>
      </c>
      <c r="BT39" s="2"/>
      <c r="BU39" s="3"/>
      <c r="BV39" s="3"/>
      <c r="BW39" s="3"/>
      <c r="BX39" s="3"/>
    </row>
    <row r="40" spans="1:76" ht="15">
      <c r="A40" s="64" t="s">
        <v>225</v>
      </c>
      <c r="B40" s="65"/>
      <c r="C40" s="65" t="s">
        <v>64</v>
      </c>
      <c r="D40" s="66">
        <v>359.9077330436554</v>
      </c>
      <c r="E40" s="68"/>
      <c r="F40" s="100" t="s">
        <v>847</v>
      </c>
      <c r="G40" s="65"/>
      <c r="H40" s="69" t="s">
        <v>225</v>
      </c>
      <c r="I40" s="70"/>
      <c r="J40" s="70"/>
      <c r="K40" s="69" t="s">
        <v>954</v>
      </c>
      <c r="L40" s="73">
        <v>1</v>
      </c>
      <c r="M40" s="74">
        <v>2988.655029296875</v>
      </c>
      <c r="N40" s="74">
        <v>6125.00927734375</v>
      </c>
      <c r="O40" s="75"/>
      <c r="P40" s="76"/>
      <c r="Q40" s="76"/>
      <c r="R40" s="86"/>
      <c r="S40" s="48">
        <v>1</v>
      </c>
      <c r="T40" s="48">
        <v>2</v>
      </c>
      <c r="U40" s="49">
        <v>0</v>
      </c>
      <c r="V40" s="49">
        <v>0.006173</v>
      </c>
      <c r="W40" s="49">
        <v>0.020424</v>
      </c>
      <c r="X40" s="49">
        <v>0.570834</v>
      </c>
      <c r="Y40" s="49">
        <v>0.5</v>
      </c>
      <c r="Z40" s="49">
        <v>0.5</v>
      </c>
      <c r="AA40" s="71">
        <v>40</v>
      </c>
      <c r="AB40" s="71"/>
      <c r="AC40" s="72"/>
      <c r="AD40" s="78" t="s">
        <v>225</v>
      </c>
      <c r="AE40" s="78">
        <v>509</v>
      </c>
      <c r="AF40" s="78">
        <v>6958</v>
      </c>
      <c r="AG40" s="78">
        <v>4361</v>
      </c>
      <c r="AH40" s="78">
        <v>4473</v>
      </c>
      <c r="AI40" s="78"/>
      <c r="AJ40" s="78" t="s">
        <v>626</v>
      </c>
      <c r="AK40" s="78" t="s">
        <v>681</v>
      </c>
      <c r="AL40" s="82" t="s">
        <v>732</v>
      </c>
      <c r="AM40" s="78"/>
      <c r="AN40" s="80">
        <v>40756.71744212963</v>
      </c>
      <c r="AO40" s="82" t="s">
        <v>783</v>
      </c>
      <c r="AP40" s="78" t="b">
        <v>0</v>
      </c>
      <c r="AQ40" s="78" t="b">
        <v>0</v>
      </c>
      <c r="AR40" s="78" t="b">
        <v>0</v>
      </c>
      <c r="AS40" s="78" t="s">
        <v>502</v>
      </c>
      <c r="AT40" s="78">
        <v>48</v>
      </c>
      <c r="AU40" s="82" t="s">
        <v>812</v>
      </c>
      <c r="AV40" s="78" t="b">
        <v>0</v>
      </c>
      <c r="AW40" s="78" t="s">
        <v>857</v>
      </c>
      <c r="AX40" s="82" t="s">
        <v>895</v>
      </c>
      <c r="AY40" s="78" t="s">
        <v>66</v>
      </c>
      <c r="AZ40" s="78" t="str">
        <f>REPLACE(INDEX(GroupVertices[Group],MATCH(Vertices[[#This Row],[Vertex]],GroupVertices[Vertex],0)),1,1,"")</f>
        <v>1</v>
      </c>
      <c r="BA40" s="48"/>
      <c r="BB40" s="48"/>
      <c r="BC40" s="48"/>
      <c r="BD40" s="48"/>
      <c r="BE40" s="48" t="s">
        <v>333</v>
      </c>
      <c r="BF40" s="48" t="s">
        <v>333</v>
      </c>
      <c r="BG40" s="120" t="s">
        <v>1287</v>
      </c>
      <c r="BH40" s="120" t="s">
        <v>1287</v>
      </c>
      <c r="BI40" s="120" t="s">
        <v>1314</v>
      </c>
      <c r="BJ40" s="120" t="s">
        <v>1314</v>
      </c>
      <c r="BK40" s="120">
        <v>1</v>
      </c>
      <c r="BL40" s="123">
        <v>6.666666666666667</v>
      </c>
      <c r="BM40" s="120">
        <v>0</v>
      </c>
      <c r="BN40" s="123">
        <v>0</v>
      </c>
      <c r="BO40" s="120">
        <v>0</v>
      </c>
      <c r="BP40" s="123">
        <v>0</v>
      </c>
      <c r="BQ40" s="120">
        <v>14</v>
      </c>
      <c r="BR40" s="123">
        <v>93.33333333333333</v>
      </c>
      <c r="BS40" s="120">
        <v>15</v>
      </c>
      <c r="BT40" s="2"/>
      <c r="BU40" s="3"/>
      <c r="BV40" s="3"/>
      <c r="BW40" s="3"/>
      <c r="BX40" s="3"/>
    </row>
    <row r="41" spans="1:76" ht="15">
      <c r="A41" s="64" t="s">
        <v>226</v>
      </c>
      <c r="B41" s="65"/>
      <c r="C41" s="65" t="s">
        <v>64</v>
      </c>
      <c r="D41" s="66">
        <v>166.096408445923</v>
      </c>
      <c r="E41" s="68"/>
      <c r="F41" s="100" t="s">
        <v>366</v>
      </c>
      <c r="G41" s="65"/>
      <c r="H41" s="69" t="s">
        <v>226</v>
      </c>
      <c r="I41" s="70"/>
      <c r="J41" s="70"/>
      <c r="K41" s="69" t="s">
        <v>955</v>
      </c>
      <c r="L41" s="73">
        <v>20.05469601715266</v>
      </c>
      <c r="M41" s="74">
        <v>2359.9423828125</v>
      </c>
      <c r="N41" s="74">
        <v>7196.27001953125</v>
      </c>
      <c r="O41" s="75"/>
      <c r="P41" s="76"/>
      <c r="Q41" s="76"/>
      <c r="R41" s="86"/>
      <c r="S41" s="48">
        <v>1</v>
      </c>
      <c r="T41" s="48">
        <v>3</v>
      </c>
      <c r="U41" s="49">
        <v>3.333333</v>
      </c>
      <c r="V41" s="49">
        <v>0.006369</v>
      </c>
      <c r="W41" s="49">
        <v>0.036009</v>
      </c>
      <c r="X41" s="49">
        <v>0.780479</v>
      </c>
      <c r="Y41" s="49">
        <v>0.3333333333333333</v>
      </c>
      <c r="Z41" s="49">
        <v>0.3333333333333333</v>
      </c>
      <c r="AA41" s="71">
        <v>41</v>
      </c>
      <c r="AB41" s="71"/>
      <c r="AC41" s="72"/>
      <c r="AD41" s="78" t="s">
        <v>569</v>
      </c>
      <c r="AE41" s="78">
        <v>172</v>
      </c>
      <c r="AF41" s="78">
        <v>145</v>
      </c>
      <c r="AG41" s="78">
        <v>265</v>
      </c>
      <c r="AH41" s="78">
        <v>3228</v>
      </c>
      <c r="AI41" s="78"/>
      <c r="AJ41" s="78" t="s">
        <v>627</v>
      </c>
      <c r="AK41" s="78" t="s">
        <v>682</v>
      </c>
      <c r="AL41" s="82" t="s">
        <v>733</v>
      </c>
      <c r="AM41" s="78"/>
      <c r="AN41" s="80">
        <v>43150.78644675926</v>
      </c>
      <c r="AO41" s="82" t="s">
        <v>784</v>
      </c>
      <c r="AP41" s="78" t="b">
        <v>0</v>
      </c>
      <c r="AQ41" s="78" t="b">
        <v>0</v>
      </c>
      <c r="AR41" s="78" t="b">
        <v>0</v>
      </c>
      <c r="AS41" s="78" t="s">
        <v>502</v>
      </c>
      <c r="AT41" s="78">
        <v>0</v>
      </c>
      <c r="AU41" s="82" t="s">
        <v>811</v>
      </c>
      <c r="AV41" s="78" t="b">
        <v>0</v>
      </c>
      <c r="AW41" s="78" t="s">
        <v>857</v>
      </c>
      <c r="AX41" s="82" t="s">
        <v>896</v>
      </c>
      <c r="AY41" s="78" t="s">
        <v>66</v>
      </c>
      <c r="AZ41" s="78" t="str">
        <f>REPLACE(INDEX(GroupVertices[Group],MATCH(Vertices[[#This Row],[Vertex]],GroupVertices[Vertex],0)),1,1,"")</f>
        <v>1</v>
      </c>
      <c r="BA41" s="48"/>
      <c r="BB41" s="48"/>
      <c r="BC41" s="48"/>
      <c r="BD41" s="48"/>
      <c r="BE41" s="48" t="s">
        <v>1270</v>
      </c>
      <c r="BF41" s="48" t="s">
        <v>1270</v>
      </c>
      <c r="BG41" s="120" t="s">
        <v>1286</v>
      </c>
      <c r="BH41" s="120" t="s">
        <v>1286</v>
      </c>
      <c r="BI41" s="120" t="s">
        <v>1313</v>
      </c>
      <c r="BJ41" s="120" t="s">
        <v>1313</v>
      </c>
      <c r="BK41" s="120">
        <v>2</v>
      </c>
      <c r="BL41" s="123">
        <v>5.2631578947368425</v>
      </c>
      <c r="BM41" s="120">
        <v>0</v>
      </c>
      <c r="BN41" s="123">
        <v>0</v>
      </c>
      <c r="BO41" s="120">
        <v>0</v>
      </c>
      <c r="BP41" s="123">
        <v>0</v>
      </c>
      <c r="BQ41" s="120">
        <v>36</v>
      </c>
      <c r="BR41" s="123">
        <v>94.73684210526316</v>
      </c>
      <c r="BS41" s="120">
        <v>38</v>
      </c>
      <c r="BT41" s="2"/>
      <c r="BU41" s="3"/>
      <c r="BV41" s="3"/>
      <c r="BW41" s="3"/>
      <c r="BX41" s="3"/>
    </row>
    <row r="42" spans="1:76" ht="15">
      <c r="A42" s="64" t="s">
        <v>227</v>
      </c>
      <c r="B42" s="65"/>
      <c r="C42" s="65" t="s">
        <v>64</v>
      </c>
      <c r="D42" s="66">
        <v>179.63731414216852</v>
      </c>
      <c r="E42" s="68"/>
      <c r="F42" s="100" t="s">
        <v>367</v>
      </c>
      <c r="G42" s="65"/>
      <c r="H42" s="69" t="s">
        <v>227</v>
      </c>
      <c r="I42" s="70"/>
      <c r="J42" s="70"/>
      <c r="K42" s="69" t="s">
        <v>956</v>
      </c>
      <c r="L42" s="73">
        <v>1</v>
      </c>
      <c r="M42" s="74">
        <v>2331.06884765625</v>
      </c>
      <c r="N42" s="74">
        <v>2231.52587890625</v>
      </c>
      <c r="O42" s="75"/>
      <c r="P42" s="76"/>
      <c r="Q42" s="76"/>
      <c r="R42" s="86"/>
      <c r="S42" s="48">
        <v>0</v>
      </c>
      <c r="T42" s="48">
        <v>2</v>
      </c>
      <c r="U42" s="49">
        <v>0</v>
      </c>
      <c r="V42" s="49">
        <v>0.006329</v>
      </c>
      <c r="W42" s="49">
        <v>0.032861</v>
      </c>
      <c r="X42" s="49">
        <v>0.537875</v>
      </c>
      <c r="Y42" s="49">
        <v>0.5</v>
      </c>
      <c r="Z42" s="49">
        <v>0</v>
      </c>
      <c r="AA42" s="71">
        <v>42</v>
      </c>
      <c r="AB42" s="71"/>
      <c r="AC42" s="72"/>
      <c r="AD42" s="78" t="s">
        <v>570</v>
      </c>
      <c r="AE42" s="78">
        <v>355</v>
      </c>
      <c r="AF42" s="78">
        <v>621</v>
      </c>
      <c r="AG42" s="78">
        <v>6989</v>
      </c>
      <c r="AH42" s="78">
        <v>6764</v>
      </c>
      <c r="AI42" s="78"/>
      <c r="AJ42" s="78" t="s">
        <v>628</v>
      </c>
      <c r="AK42" s="78" t="s">
        <v>683</v>
      </c>
      <c r="AL42" s="82" t="s">
        <v>734</v>
      </c>
      <c r="AM42" s="78"/>
      <c r="AN42" s="80">
        <v>42346.216099537036</v>
      </c>
      <c r="AO42" s="82" t="s">
        <v>785</v>
      </c>
      <c r="AP42" s="78" t="b">
        <v>0</v>
      </c>
      <c r="AQ42" s="78" t="b">
        <v>0</v>
      </c>
      <c r="AR42" s="78" t="b">
        <v>1</v>
      </c>
      <c r="AS42" s="78" t="s">
        <v>502</v>
      </c>
      <c r="AT42" s="78">
        <v>1</v>
      </c>
      <c r="AU42" s="82" t="s">
        <v>811</v>
      </c>
      <c r="AV42" s="78" t="b">
        <v>0</v>
      </c>
      <c r="AW42" s="78" t="s">
        <v>857</v>
      </c>
      <c r="AX42" s="82" t="s">
        <v>897</v>
      </c>
      <c r="AY42" s="78" t="s">
        <v>66</v>
      </c>
      <c r="AZ42" s="78" t="str">
        <f>REPLACE(INDEX(GroupVertices[Group],MATCH(Vertices[[#This Row],[Vertex]],GroupVertices[Vertex],0)),1,1,"")</f>
        <v>1</v>
      </c>
      <c r="BA42" s="48"/>
      <c r="BB42" s="48"/>
      <c r="BC42" s="48"/>
      <c r="BD42" s="48"/>
      <c r="BE42" s="48" t="s">
        <v>332</v>
      </c>
      <c r="BF42" s="48" t="s">
        <v>332</v>
      </c>
      <c r="BG42" s="120" t="s">
        <v>1286</v>
      </c>
      <c r="BH42" s="120" t="s">
        <v>1286</v>
      </c>
      <c r="BI42" s="120" t="s">
        <v>1313</v>
      </c>
      <c r="BJ42" s="120" t="s">
        <v>1313</v>
      </c>
      <c r="BK42" s="120">
        <v>1</v>
      </c>
      <c r="BL42" s="123">
        <v>4</v>
      </c>
      <c r="BM42" s="120">
        <v>0</v>
      </c>
      <c r="BN42" s="123">
        <v>0</v>
      </c>
      <c r="BO42" s="120">
        <v>0</v>
      </c>
      <c r="BP42" s="123">
        <v>0</v>
      </c>
      <c r="BQ42" s="120">
        <v>24</v>
      </c>
      <c r="BR42" s="123">
        <v>96</v>
      </c>
      <c r="BS42" s="120">
        <v>25</v>
      </c>
      <c r="BT42" s="2"/>
      <c r="BU42" s="3"/>
      <c r="BV42" s="3"/>
      <c r="BW42" s="3"/>
      <c r="BX42" s="3"/>
    </row>
    <row r="43" spans="1:76" ht="15">
      <c r="A43" s="64" t="s">
        <v>228</v>
      </c>
      <c r="B43" s="65"/>
      <c r="C43" s="65" t="s">
        <v>64</v>
      </c>
      <c r="D43" s="66">
        <v>181.25880915201304</v>
      </c>
      <c r="E43" s="68"/>
      <c r="F43" s="100" t="s">
        <v>368</v>
      </c>
      <c r="G43" s="65"/>
      <c r="H43" s="69" t="s">
        <v>228</v>
      </c>
      <c r="I43" s="70"/>
      <c r="J43" s="70"/>
      <c r="K43" s="69" t="s">
        <v>957</v>
      </c>
      <c r="L43" s="73">
        <v>1</v>
      </c>
      <c r="M43" s="74">
        <v>1606.23828125</v>
      </c>
      <c r="N43" s="74">
        <v>9613.685546875</v>
      </c>
      <c r="O43" s="75"/>
      <c r="P43" s="76"/>
      <c r="Q43" s="76"/>
      <c r="R43" s="86"/>
      <c r="S43" s="48">
        <v>0</v>
      </c>
      <c r="T43" s="48">
        <v>2</v>
      </c>
      <c r="U43" s="49">
        <v>0</v>
      </c>
      <c r="V43" s="49">
        <v>0.006329</v>
      </c>
      <c r="W43" s="49">
        <v>0.032861</v>
      </c>
      <c r="X43" s="49">
        <v>0.537875</v>
      </c>
      <c r="Y43" s="49">
        <v>0.5</v>
      </c>
      <c r="Z43" s="49">
        <v>0</v>
      </c>
      <c r="AA43" s="71">
        <v>43</v>
      </c>
      <c r="AB43" s="71"/>
      <c r="AC43" s="72"/>
      <c r="AD43" s="78" t="s">
        <v>571</v>
      </c>
      <c r="AE43" s="78">
        <v>99</v>
      </c>
      <c r="AF43" s="78">
        <v>678</v>
      </c>
      <c r="AG43" s="78">
        <v>138</v>
      </c>
      <c r="AH43" s="78">
        <v>716</v>
      </c>
      <c r="AI43" s="78"/>
      <c r="AJ43" s="78" t="s">
        <v>629</v>
      </c>
      <c r="AK43" s="78" t="s">
        <v>668</v>
      </c>
      <c r="AL43" s="78"/>
      <c r="AM43" s="78"/>
      <c r="AN43" s="80">
        <v>43358.85107638889</v>
      </c>
      <c r="AO43" s="82" t="s">
        <v>786</v>
      </c>
      <c r="AP43" s="78" t="b">
        <v>1</v>
      </c>
      <c r="AQ43" s="78" t="b">
        <v>0</v>
      </c>
      <c r="AR43" s="78" t="b">
        <v>0</v>
      </c>
      <c r="AS43" s="78" t="s">
        <v>502</v>
      </c>
      <c r="AT43" s="78">
        <v>5</v>
      </c>
      <c r="AU43" s="78"/>
      <c r="AV43" s="78" t="b">
        <v>0</v>
      </c>
      <c r="AW43" s="78" t="s">
        <v>857</v>
      </c>
      <c r="AX43" s="82" t="s">
        <v>898</v>
      </c>
      <c r="AY43" s="78" t="s">
        <v>66</v>
      </c>
      <c r="AZ43" s="78" t="str">
        <f>REPLACE(INDEX(GroupVertices[Group],MATCH(Vertices[[#This Row],[Vertex]],GroupVertices[Vertex],0)),1,1,"")</f>
        <v>1</v>
      </c>
      <c r="BA43" s="48"/>
      <c r="BB43" s="48"/>
      <c r="BC43" s="48"/>
      <c r="BD43" s="48"/>
      <c r="BE43" s="48" t="s">
        <v>332</v>
      </c>
      <c r="BF43" s="48" t="s">
        <v>332</v>
      </c>
      <c r="BG43" s="120" t="s">
        <v>1286</v>
      </c>
      <c r="BH43" s="120" t="s">
        <v>1286</v>
      </c>
      <c r="BI43" s="120" t="s">
        <v>1313</v>
      </c>
      <c r="BJ43" s="120" t="s">
        <v>1313</v>
      </c>
      <c r="BK43" s="120">
        <v>1</v>
      </c>
      <c r="BL43" s="123">
        <v>4</v>
      </c>
      <c r="BM43" s="120">
        <v>0</v>
      </c>
      <c r="BN43" s="123">
        <v>0</v>
      </c>
      <c r="BO43" s="120">
        <v>0</v>
      </c>
      <c r="BP43" s="123">
        <v>0</v>
      </c>
      <c r="BQ43" s="120">
        <v>24</v>
      </c>
      <c r="BR43" s="123">
        <v>96</v>
      </c>
      <c r="BS43" s="120">
        <v>25</v>
      </c>
      <c r="BT43" s="2"/>
      <c r="BU43" s="3"/>
      <c r="BV43" s="3"/>
      <c r="BW43" s="3"/>
      <c r="BX43" s="3"/>
    </row>
    <row r="44" spans="1:76" ht="15">
      <c r="A44" s="64" t="s">
        <v>229</v>
      </c>
      <c r="B44" s="65"/>
      <c r="C44" s="65" t="s">
        <v>64</v>
      </c>
      <c r="D44" s="66">
        <v>173.77717428202865</v>
      </c>
      <c r="E44" s="68"/>
      <c r="F44" s="100" t="s">
        <v>369</v>
      </c>
      <c r="G44" s="65"/>
      <c r="H44" s="69" t="s">
        <v>229</v>
      </c>
      <c r="I44" s="70"/>
      <c r="J44" s="70"/>
      <c r="K44" s="69" t="s">
        <v>958</v>
      </c>
      <c r="L44" s="73">
        <v>1</v>
      </c>
      <c r="M44" s="74">
        <v>1986.6375732421875</v>
      </c>
      <c r="N44" s="74">
        <v>967.6637573242188</v>
      </c>
      <c r="O44" s="75"/>
      <c r="P44" s="76"/>
      <c r="Q44" s="76"/>
      <c r="R44" s="86"/>
      <c r="S44" s="48">
        <v>0</v>
      </c>
      <c r="T44" s="48">
        <v>2</v>
      </c>
      <c r="U44" s="49">
        <v>0</v>
      </c>
      <c r="V44" s="49">
        <v>0.006329</v>
      </c>
      <c r="W44" s="49">
        <v>0.032861</v>
      </c>
      <c r="X44" s="49">
        <v>0.537875</v>
      </c>
      <c r="Y44" s="49">
        <v>0.5</v>
      </c>
      <c r="Z44" s="49">
        <v>0</v>
      </c>
      <c r="AA44" s="71">
        <v>44</v>
      </c>
      <c r="AB44" s="71"/>
      <c r="AC44" s="72"/>
      <c r="AD44" s="78" t="s">
        <v>572</v>
      </c>
      <c r="AE44" s="78">
        <v>2357</v>
      </c>
      <c r="AF44" s="78">
        <v>415</v>
      </c>
      <c r="AG44" s="78">
        <v>23983</v>
      </c>
      <c r="AH44" s="78">
        <v>60641</v>
      </c>
      <c r="AI44" s="78"/>
      <c r="AJ44" s="78" t="s">
        <v>630</v>
      </c>
      <c r="AK44" s="78" t="s">
        <v>684</v>
      </c>
      <c r="AL44" s="82" t="s">
        <v>735</v>
      </c>
      <c r="AM44" s="78"/>
      <c r="AN44" s="80">
        <v>41522.98892361111</v>
      </c>
      <c r="AO44" s="82" t="s">
        <v>787</v>
      </c>
      <c r="AP44" s="78" t="b">
        <v>0</v>
      </c>
      <c r="AQ44" s="78" t="b">
        <v>0</v>
      </c>
      <c r="AR44" s="78" t="b">
        <v>0</v>
      </c>
      <c r="AS44" s="78" t="s">
        <v>502</v>
      </c>
      <c r="AT44" s="78">
        <v>5</v>
      </c>
      <c r="AU44" s="82" t="s">
        <v>811</v>
      </c>
      <c r="AV44" s="78" t="b">
        <v>0</v>
      </c>
      <c r="AW44" s="78" t="s">
        <v>857</v>
      </c>
      <c r="AX44" s="82" t="s">
        <v>899</v>
      </c>
      <c r="AY44" s="78" t="s">
        <v>66</v>
      </c>
      <c r="AZ44" s="78" t="str">
        <f>REPLACE(INDEX(GroupVertices[Group],MATCH(Vertices[[#This Row],[Vertex]],GroupVertices[Vertex],0)),1,1,"")</f>
        <v>1</v>
      </c>
      <c r="BA44" s="48"/>
      <c r="BB44" s="48"/>
      <c r="BC44" s="48"/>
      <c r="BD44" s="48"/>
      <c r="BE44" s="48" t="s">
        <v>332</v>
      </c>
      <c r="BF44" s="48" t="s">
        <v>332</v>
      </c>
      <c r="BG44" s="120" t="s">
        <v>1286</v>
      </c>
      <c r="BH44" s="120" t="s">
        <v>1286</v>
      </c>
      <c r="BI44" s="120" t="s">
        <v>1313</v>
      </c>
      <c r="BJ44" s="120" t="s">
        <v>1313</v>
      </c>
      <c r="BK44" s="120">
        <v>1</v>
      </c>
      <c r="BL44" s="123">
        <v>4</v>
      </c>
      <c r="BM44" s="120">
        <v>0</v>
      </c>
      <c r="BN44" s="123">
        <v>0</v>
      </c>
      <c r="BO44" s="120">
        <v>0</v>
      </c>
      <c r="BP44" s="123">
        <v>0</v>
      </c>
      <c r="BQ44" s="120">
        <v>24</v>
      </c>
      <c r="BR44" s="123">
        <v>96</v>
      </c>
      <c r="BS44" s="120">
        <v>25</v>
      </c>
      <c r="BT44" s="2"/>
      <c r="BU44" s="3"/>
      <c r="BV44" s="3"/>
      <c r="BW44" s="3"/>
      <c r="BX44" s="3"/>
    </row>
    <row r="45" spans="1:76" ht="15">
      <c r="A45" s="64" t="s">
        <v>230</v>
      </c>
      <c r="B45" s="65"/>
      <c r="C45" s="65" t="s">
        <v>64</v>
      </c>
      <c r="D45" s="66">
        <v>167.20585240002717</v>
      </c>
      <c r="E45" s="68"/>
      <c r="F45" s="100" t="s">
        <v>370</v>
      </c>
      <c r="G45" s="65"/>
      <c r="H45" s="69" t="s">
        <v>230</v>
      </c>
      <c r="I45" s="70"/>
      <c r="J45" s="70"/>
      <c r="K45" s="69" t="s">
        <v>959</v>
      </c>
      <c r="L45" s="73">
        <v>1</v>
      </c>
      <c r="M45" s="74">
        <v>1986.17724609375</v>
      </c>
      <c r="N45" s="74">
        <v>8853.708984375</v>
      </c>
      <c r="O45" s="75"/>
      <c r="P45" s="76"/>
      <c r="Q45" s="76"/>
      <c r="R45" s="86"/>
      <c r="S45" s="48">
        <v>0</v>
      </c>
      <c r="T45" s="48">
        <v>2</v>
      </c>
      <c r="U45" s="49">
        <v>0</v>
      </c>
      <c r="V45" s="49">
        <v>0.006329</v>
      </c>
      <c r="W45" s="49">
        <v>0.032861</v>
      </c>
      <c r="X45" s="49">
        <v>0.537875</v>
      </c>
      <c r="Y45" s="49">
        <v>0.5</v>
      </c>
      <c r="Z45" s="49">
        <v>0</v>
      </c>
      <c r="AA45" s="71">
        <v>45</v>
      </c>
      <c r="AB45" s="71"/>
      <c r="AC45" s="72"/>
      <c r="AD45" s="78" t="s">
        <v>573</v>
      </c>
      <c r="AE45" s="78">
        <v>131</v>
      </c>
      <c r="AF45" s="78">
        <v>184</v>
      </c>
      <c r="AG45" s="78">
        <v>25051</v>
      </c>
      <c r="AH45" s="78">
        <v>1048</v>
      </c>
      <c r="AI45" s="78"/>
      <c r="AJ45" s="78" t="s">
        <v>631</v>
      </c>
      <c r="AK45" s="78" t="s">
        <v>685</v>
      </c>
      <c r="AL45" s="82" t="s">
        <v>736</v>
      </c>
      <c r="AM45" s="78"/>
      <c r="AN45" s="80">
        <v>40687.00939814815</v>
      </c>
      <c r="AO45" s="82" t="s">
        <v>788</v>
      </c>
      <c r="AP45" s="78" t="b">
        <v>0</v>
      </c>
      <c r="AQ45" s="78" t="b">
        <v>0</v>
      </c>
      <c r="AR45" s="78" t="b">
        <v>1</v>
      </c>
      <c r="AS45" s="78" t="s">
        <v>502</v>
      </c>
      <c r="AT45" s="78">
        <v>1</v>
      </c>
      <c r="AU45" s="82" t="s">
        <v>811</v>
      </c>
      <c r="AV45" s="78" t="b">
        <v>0</v>
      </c>
      <c r="AW45" s="78" t="s">
        <v>857</v>
      </c>
      <c r="AX45" s="82" t="s">
        <v>900</v>
      </c>
      <c r="AY45" s="78" t="s">
        <v>66</v>
      </c>
      <c r="AZ45" s="78" t="str">
        <f>REPLACE(INDEX(GroupVertices[Group],MATCH(Vertices[[#This Row],[Vertex]],GroupVertices[Vertex],0)),1,1,"")</f>
        <v>1</v>
      </c>
      <c r="BA45" s="48"/>
      <c r="BB45" s="48"/>
      <c r="BC45" s="48"/>
      <c r="BD45" s="48"/>
      <c r="BE45" s="48" t="s">
        <v>332</v>
      </c>
      <c r="BF45" s="48" t="s">
        <v>332</v>
      </c>
      <c r="BG45" s="120" t="s">
        <v>1286</v>
      </c>
      <c r="BH45" s="120" t="s">
        <v>1286</v>
      </c>
      <c r="BI45" s="120" t="s">
        <v>1313</v>
      </c>
      <c r="BJ45" s="120" t="s">
        <v>1313</v>
      </c>
      <c r="BK45" s="120">
        <v>1</v>
      </c>
      <c r="BL45" s="123">
        <v>4</v>
      </c>
      <c r="BM45" s="120">
        <v>0</v>
      </c>
      <c r="BN45" s="123">
        <v>0</v>
      </c>
      <c r="BO45" s="120">
        <v>0</v>
      </c>
      <c r="BP45" s="123">
        <v>0</v>
      </c>
      <c r="BQ45" s="120">
        <v>24</v>
      </c>
      <c r="BR45" s="123">
        <v>96</v>
      </c>
      <c r="BS45" s="120">
        <v>25</v>
      </c>
      <c r="BT45" s="2"/>
      <c r="BU45" s="3"/>
      <c r="BV45" s="3"/>
      <c r="BW45" s="3"/>
      <c r="BX45" s="3"/>
    </row>
    <row r="46" spans="1:76" ht="15">
      <c r="A46" s="64" t="s">
        <v>233</v>
      </c>
      <c r="B46" s="65"/>
      <c r="C46" s="65" t="s">
        <v>64</v>
      </c>
      <c r="D46" s="66">
        <v>196.93326091384344</v>
      </c>
      <c r="E46" s="68"/>
      <c r="F46" s="100" t="s">
        <v>372</v>
      </c>
      <c r="G46" s="65"/>
      <c r="H46" s="69" t="s">
        <v>233</v>
      </c>
      <c r="I46" s="70"/>
      <c r="J46" s="70"/>
      <c r="K46" s="69" t="s">
        <v>960</v>
      </c>
      <c r="L46" s="73">
        <v>252.9031084425386</v>
      </c>
      <c r="M46" s="74">
        <v>934.326416015625</v>
      </c>
      <c r="N46" s="74">
        <v>3400.488525390625</v>
      </c>
      <c r="O46" s="75"/>
      <c r="P46" s="76"/>
      <c r="Q46" s="76"/>
      <c r="R46" s="86"/>
      <c r="S46" s="48">
        <v>0</v>
      </c>
      <c r="T46" s="48">
        <v>5</v>
      </c>
      <c r="U46" s="49">
        <v>44.066667</v>
      </c>
      <c r="V46" s="49">
        <v>0.006452</v>
      </c>
      <c r="W46" s="49">
        <v>0.060112</v>
      </c>
      <c r="X46" s="49">
        <v>1.08019</v>
      </c>
      <c r="Y46" s="49">
        <v>0.4</v>
      </c>
      <c r="Z46" s="49">
        <v>0</v>
      </c>
      <c r="AA46" s="71">
        <v>46</v>
      </c>
      <c r="AB46" s="71"/>
      <c r="AC46" s="72"/>
      <c r="AD46" s="78" t="s">
        <v>574</v>
      </c>
      <c r="AE46" s="78">
        <v>1984</v>
      </c>
      <c r="AF46" s="78">
        <v>1229</v>
      </c>
      <c r="AG46" s="78">
        <v>7738</v>
      </c>
      <c r="AH46" s="78">
        <v>23536</v>
      </c>
      <c r="AI46" s="78"/>
      <c r="AJ46" s="78" t="s">
        <v>632</v>
      </c>
      <c r="AK46" s="78" t="s">
        <v>668</v>
      </c>
      <c r="AL46" s="78"/>
      <c r="AM46" s="78"/>
      <c r="AN46" s="80">
        <v>42590.13553240741</v>
      </c>
      <c r="AO46" s="82" t="s">
        <v>789</v>
      </c>
      <c r="AP46" s="78" t="b">
        <v>0</v>
      </c>
      <c r="AQ46" s="78" t="b">
        <v>0</v>
      </c>
      <c r="AR46" s="78" t="b">
        <v>0</v>
      </c>
      <c r="AS46" s="78" t="s">
        <v>502</v>
      </c>
      <c r="AT46" s="78">
        <v>2</v>
      </c>
      <c r="AU46" s="82" t="s">
        <v>811</v>
      </c>
      <c r="AV46" s="78" t="b">
        <v>0</v>
      </c>
      <c r="AW46" s="78" t="s">
        <v>857</v>
      </c>
      <c r="AX46" s="82" t="s">
        <v>901</v>
      </c>
      <c r="AY46" s="78" t="s">
        <v>66</v>
      </c>
      <c r="AZ46" s="78" t="str">
        <f>REPLACE(INDEX(GroupVertices[Group],MATCH(Vertices[[#This Row],[Vertex]],GroupVertices[Vertex],0)),1,1,"")</f>
        <v>1</v>
      </c>
      <c r="BA46" s="48"/>
      <c r="BB46" s="48"/>
      <c r="BC46" s="48"/>
      <c r="BD46" s="48"/>
      <c r="BE46" s="48" t="s">
        <v>332</v>
      </c>
      <c r="BF46" s="48" t="s">
        <v>332</v>
      </c>
      <c r="BG46" s="120" t="s">
        <v>1288</v>
      </c>
      <c r="BH46" s="120" t="s">
        <v>1298</v>
      </c>
      <c r="BI46" s="120" t="s">
        <v>1312</v>
      </c>
      <c r="BJ46" s="120" t="s">
        <v>1312</v>
      </c>
      <c r="BK46" s="120">
        <v>1</v>
      </c>
      <c r="BL46" s="123">
        <v>2.127659574468085</v>
      </c>
      <c r="BM46" s="120">
        <v>0</v>
      </c>
      <c r="BN46" s="123">
        <v>0</v>
      </c>
      <c r="BO46" s="120">
        <v>0</v>
      </c>
      <c r="BP46" s="123">
        <v>0</v>
      </c>
      <c r="BQ46" s="120">
        <v>46</v>
      </c>
      <c r="BR46" s="123">
        <v>97.87234042553192</v>
      </c>
      <c r="BS46" s="120">
        <v>47</v>
      </c>
      <c r="BT46" s="2"/>
      <c r="BU46" s="3"/>
      <c r="BV46" s="3"/>
      <c r="BW46" s="3"/>
      <c r="BX46" s="3"/>
    </row>
    <row r="47" spans="1:76" ht="15">
      <c r="A47" s="64" t="s">
        <v>234</v>
      </c>
      <c r="B47" s="65"/>
      <c r="C47" s="65" t="s">
        <v>64</v>
      </c>
      <c r="D47" s="66">
        <v>188.5128657750017</v>
      </c>
      <c r="E47" s="68"/>
      <c r="F47" s="100" t="s">
        <v>374</v>
      </c>
      <c r="G47" s="65"/>
      <c r="H47" s="69" t="s">
        <v>234</v>
      </c>
      <c r="I47" s="70"/>
      <c r="J47" s="70"/>
      <c r="K47" s="69" t="s">
        <v>961</v>
      </c>
      <c r="L47" s="73">
        <v>1</v>
      </c>
      <c r="M47" s="74">
        <v>1186.1732177734375</v>
      </c>
      <c r="N47" s="74">
        <v>9485.818359375</v>
      </c>
      <c r="O47" s="75"/>
      <c r="P47" s="76"/>
      <c r="Q47" s="76"/>
      <c r="R47" s="86"/>
      <c r="S47" s="48">
        <v>0</v>
      </c>
      <c r="T47" s="48">
        <v>2</v>
      </c>
      <c r="U47" s="49">
        <v>0</v>
      </c>
      <c r="V47" s="49">
        <v>0.006329</v>
      </c>
      <c r="W47" s="49">
        <v>0.032861</v>
      </c>
      <c r="X47" s="49">
        <v>0.537875</v>
      </c>
      <c r="Y47" s="49">
        <v>0.5</v>
      </c>
      <c r="Z47" s="49">
        <v>0</v>
      </c>
      <c r="AA47" s="71">
        <v>47</v>
      </c>
      <c r="AB47" s="71"/>
      <c r="AC47" s="72"/>
      <c r="AD47" s="78" t="s">
        <v>575</v>
      </c>
      <c r="AE47" s="78">
        <v>481</v>
      </c>
      <c r="AF47" s="78">
        <v>933</v>
      </c>
      <c r="AG47" s="78">
        <v>13621</v>
      </c>
      <c r="AH47" s="78">
        <v>9960</v>
      </c>
      <c r="AI47" s="78"/>
      <c r="AJ47" s="78" t="s">
        <v>633</v>
      </c>
      <c r="AK47" s="78" t="s">
        <v>686</v>
      </c>
      <c r="AL47" s="82" t="s">
        <v>737</v>
      </c>
      <c r="AM47" s="78"/>
      <c r="AN47" s="80">
        <v>41516.0144212963</v>
      </c>
      <c r="AO47" s="82" t="s">
        <v>790</v>
      </c>
      <c r="AP47" s="78" t="b">
        <v>0</v>
      </c>
      <c r="AQ47" s="78" t="b">
        <v>0</v>
      </c>
      <c r="AR47" s="78" t="b">
        <v>0</v>
      </c>
      <c r="AS47" s="78" t="s">
        <v>502</v>
      </c>
      <c r="AT47" s="78">
        <v>14</v>
      </c>
      <c r="AU47" s="82" t="s">
        <v>815</v>
      </c>
      <c r="AV47" s="78" t="b">
        <v>0</v>
      </c>
      <c r="AW47" s="78" t="s">
        <v>857</v>
      </c>
      <c r="AX47" s="82" t="s">
        <v>902</v>
      </c>
      <c r="AY47" s="78" t="s">
        <v>66</v>
      </c>
      <c r="AZ47" s="78" t="str">
        <f>REPLACE(INDEX(GroupVertices[Group],MATCH(Vertices[[#This Row],[Vertex]],GroupVertices[Vertex],0)),1,1,"")</f>
        <v>1</v>
      </c>
      <c r="BA47" s="48"/>
      <c r="BB47" s="48"/>
      <c r="BC47" s="48"/>
      <c r="BD47" s="48"/>
      <c r="BE47" s="48" t="s">
        <v>332</v>
      </c>
      <c r="BF47" s="48" t="s">
        <v>332</v>
      </c>
      <c r="BG47" s="120" t="s">
        <v>1286</v>
      </c>
      <c r="BH47" s="120" t="s">
        <v>1286</v>
      </c>
      <c r="BI47" s="120" t="s">
        <v>1313</v>
      </c>
      <c r="BJ47" s="120" t="s">
        <v>1313</v>
      </c>
      <c r="BK47" s="120">
        <v>1</v>
      </c>
      <c r="BL47" s="123">
        <v>4</v>
      </c>
      <c r="BM47" s="120">
        <v>0</v>
      </c>
      <c r="BN47" s="123">
        <v>0</v>
      </c>
      <c r="BO47" s="120">
        <v>0</v>
      </c>
      <c r="BP47" s="123">
        <v>0</v>
      </c>
      <c r="BQ47" s="120">
        <v>24</v>
      </c>
      <c r="BR47" s="123">
        <v>96</v>
      </c>
      <c r="BS47" s="120">
        <v>25</v>
      </c>
      <c r="BT47" s="2"/>
      <c r="BU47" s="3"/>
      <c r="BV47" s="3"/>
      <c r="BW47" s="3"/>
      <c r="BX47" s="3"/>
    </row>
    <row r="48" spans="1:76" ht="15">
      <c r="A48" s="64" t="s">
        <v>235</v>
      </c>
      <c r="B48" s="65"/>
      <c r="C48" s="65" t="s">
        <v>64</v>
      </c>
      <c r="D48" s="66">
        <v>174.97196007875618</v>
      </c>
      <c r="E48" s="68"/>
      <c r="F48" s="100" t="s">
        <v>375</v>
      </c>
      <c r="G48" s="65"/>
      <c r="H48" s="69" t="s">
        <v>235</v>
      </c>
      <c r="I48" s="70"/>
      <c r="J48" s="70"/>
      <c r="K48" s="69" t="s">
        <v>962</v>
      </c>
      <c r="L48" s="73">
        <v>1</v>
      </c>
      <c r="M48" s="74">
        <v>1135.7156982421875</v>
      </c>
      <c r="N48" s="74">
        <v>382.19696044921875</v>
      </c>
      <c r="O48" s="75"/>
      <c r="P48" s="76"/>
      <c r="Q48" s="76"/>
      <c r="R48" s="86"/>
      <c r="S48" s="48">
        <v>0</v>
      </c>
      <c r="T48" s="48">
        <v>2</v>
      </c>
      <c r="U48" s="49">
        <v>0</v>
      </c>
      <c r="V48" s="49">
        <v>0.006329</v>
      </c>
      <c r="W48" s="49">
        <v>0.032861</v>
      </c>
      <c r="X48" s="49">
        <v>0.537875</v>
      </c>
      <c r="Y48" s="49">
        <v>0.5</v>
      </c>
      <c r="Z48" s="49">
        <v>0</v>
      </c>
      <c r="AA48" s="71">
        <v>48</v>
      </c>
      <c r="AB48" s="71"/>
      <c r="AC48" s="72"/>
      <c r="AD48" s="78" t="s">
        <v>576</v>
      </c>
      <c r="AE48" s="78">
        <v>2218</v>
      </c>
      <c r="AF48" s="78">
        <v>457</v>
      </c>
      <c r="AG48" s="78">
        <v>4986</v>
      </c>
      <c r="AH48" s="78">
        <v>11579</v>
      </c>
      <c r="AI48" s="78"/>
      <c r="AJ48" s="78" t="s">
        <v>634</v>
      </c>
      <c r="AK48" s="78" t="s">
        <v>687</v>
      </c>
      <c r="AL48" s="82" t="s">
        <v>738</v>
      </c>
      <c r="AM48" s="78"/>
      <c r="AN48" s="80">
        <v>42352.72659722222</v>
      </c>
      <c r="AO48" s="82" t="s">
        <v>791</v>
      </c>
      <c r="AP48" s="78" t="b">
        <v>0</v>
      </c>
      <c r="AQ48" s="78" t="b">
        <v>0</v>
      </c>
      <c r="AR48" s="78" t="b">
        <v>1</v>
      </c>
      <c r="AS48" s="78" t="s">
        <v>502</v>
      </c>
      <c r="AT48" s="78">
        <v>6</v>
      </c>
      <c r="AU48" s="82" t="s">
        <v>811</v>
      </c>
      <c r="AV48" s="78" t="b">
        <v>0</v>
      </c>
      <c r="AW48" s="78" t="s">
        <v>857</v>
      </c>
      <c r="AX48" s="82" t="s">
        <v>903</v>
      </c>
      <c r="AY48" s="78" t="s">
        <v>66</v>
      </c>
      <c r="AZ48" s="78" t="str">
        <f>REPLACE(INDEX(GroupVertices[Group],MATCH(Vertices[[#This Row],[Vertex]],GroupVertices[Vertex],0)),1,1,"")</f>
        <v>1</v>
      </c>
      <c r="BA48" s="48"/>
      <c r="BB48" s="48"/>
      <c r="BC48" s="48"/>
      <c r="BD48" s="48"/>
      <c r="BE48" s="48" t="s">
        <v>332</v>
      </c>
      <c r="BF48" s="48" t="s">
        <v>332</v>
      </c>
      <c r="BG48" s="120" t="s">
        <v>1286</v>
      </c>
      <c r="BH48" s="120" t="s">
        <v>1286</v>
      </c>
      <c r="BI48" s="120" t="s">
        <v>1313</v>
      </c>
      <c r="BJ48" s="120" t="s">
        <v>1313</v>
      </c>
      <c r="BK48" s="120">
        <v>1</v>
      </c>
      <c r="BL48" s="123">
        <v>4</v>
      </c>
      <c r="BM48" s="120">
        <v>0</v>
      </c>
      <c r="BN48" s="123">
        <v>0</v>
      </c>
      <c r="BO48" s="120">
        <v>0</v>
      </c>
      <c r="BP48" s="123">
        <v>0</v>
      </c>
      <c r="BQ48" s="120">
        <v>24</v>
      </c>
      <c r="BR48" s="123">
        <v>96</v>
      </c>
      <c r="BS48" s="120">
        <v>25</v>
      </c>
      <c r="BT48" s="2"/>
      <c r="BU48" s="3"/>
      <c r="BV48" s="3"/>
      <c r="BW48" s="3"/>
      <c r="BX48" s="3"/>
    </row>
    <row r="49" spans="1:76" ht="15">
      <c r="A49" s="64" t="s">
        <v>236</v>
      </c>
      <c r="B49" s="65"/>
      <c r="C49" s="65" t="s">
        <v>64</v>
      </c>
      <c r="D49" s="66">
        <v>209.42161721773374</v>
      </c>
      <c r="E49" s="68"/>
      <c r="F49" s="100" t="s">
        <v>376</v>
      </c>
      <c r="G49" s="65"/>
      <c r="H49" s="69" t="s">
        <v>236</v>
      </c>
      <c r="I49" s="70"/>
      <c r="J49" s="70"/>
      <c r="K49" s="69" t="s">
        <v>963</v>
      </c>
      <c r="L49" s="73">
        <v>1</v>
      </c>
      <c r="M49" s="74">
        <v>8407.216796875</v>
      </c>
      <c r="N49" s="74">
        <v>2496.80908203125</v>
      </c>
      <c r="O49" s="75"/>
      <c r="P49" s="76"/>
      <c r="Q49" s="76"/>
      <c r="R49" s="86"/>
      <c r="S49" s="48">
        <v>1</v>
      </c>
      <c r="T49" s="48">
        <v>1</v>
      </c>
      <c r="U49" s="49">
        <v>0</v>
      </c>
      <c r="V49" s="49">
        <v>0</v>
      </c>
      <c r="W49" s="49">
        <v>0</v>
      </c>
      <c r="X49" s="49">
        <v>0.99999</v>
      </c>
      <c r="Y49" s="49">
        <v>0</v>
      </c>
      <c r="Z49" s="49" t="s">
        <v>1399</v>
      </c>
      <c r="AA49" s="71">
        <v>49</v>
      </c>
      <c r="AB49" s="71"/>
      <c r="AC49" s="72"/>
      <c r="AD49" s="78" t="s">
        <v>577</v>
      </c>
      <c r="AE49" s="78">
        <v>976</v>
      </c>
      <c r="AF49" s="78">
        <v>1668</v>
      </c>
      <c r="AG49" s="78">
        <v>22619</v>
      </c>
      <c r="AH49" s="78">
        <v>30635</v>
      </c>
      <c r="AI49" s="78"/>
      <c r="AJ49" s="78" t="s">
        <v>635</v>
      </c>
      <c r="AK49" s="78" t="s">
        <v>688</v>
      </c>
      <c r="AL49" s="82" t="s">
        <v>739</v>
      </c>
      <c r="AM49" s="78"/>
      <c r="AN49" s="80">
        <v>41658.16777777778</v>
      </c>
      <c r="AO49" s="82" t="s">
        <v>792</v>
      </c>
      <c r="AP49" s="78" t="b">
        <v>0</v>
      </c>
      <c r="AQ49" s="78" t="b">
        <v>0</v>
      </c>
      <c r="AR49" s="78" t="b">
        <v>1</v>
      </c>
      <c r="AS49" s="78" t="s">
        <v>502</v>
      </c>
      <c r="AT49" s="78">
        <v>13</v>
      </c>
      <c r="AU49" s="82" t="s">
        <v>811</v>
      </c>
      <c r="AV49" s="78" t="b">
        <v>0</v>
      </c>
      <c r="AW49" s="78" t="s">
        <v>857</v>
      </c>
      <c r="AX49" s="82" t="s">
        <v>904</v>
      </c>
      <c r="AY49" s="78" t="s">
        <v>66</v>
      </c>
      <c r="AZ49" s="78" t="str">
        <f>REPLACE(INDEX(GroupVertices[Group],MATCH(Vertices[[#This Row],[Vertex]],GroupVertices[Vertex],0)),1,1,"")</f>
        <v>9</v>
      </c>
      <c r="BA49" s="48"/>
      <c r="BB49" s="48"/>
      <c r="BC49" s="48"/>
      <c r="BD49" s="48"/>
      <c r="BE49" s="48"/>
      <c r="BF49" s="48"/>
      <c r="BG49" s="120" t="s">
        <v>1289</v>
      </c>
      <c r="BH49" s="120" t="s">
        <v>1289</v>
      </c>
      <c r="BI49" s="120" t="s">
        <v>1315</v>
      </c>
      <c r="BJ49" s="120" t="s">
        <v>1315</v>
      </c>
      <c r="BK49" s="120">
        <v>0</v>
      </c>
      <c r="BL49" s="123">
        <v>0</v>
      </c>
      <c r="BM49" s="120">
        <v>1</v>
      </c>
      <c r="BN49" s="123">
        <v>7.6923076923076925</v>
      </c>
      <c r="BO49" s="120">
        <v>0</v>
      </c>
      <c r="BP49" s="123">
        <v>0</v>
      </c>
      <c r="BQ49" s="120">
        <v>12</v>
      </c>
      <c r="BR49" s="123">
        <v>92.3076923076923</v>
      </c>
      <c r="BS49" s="120">
        <v>13</v>
      </c>
      <c r="BT49" s="2"/>
      <c r="BU49" s="3"/>
      <c r="BV49" s="3"/>
      <c r="BW49" s="3"/>
      <c r="BX49" s="3"/>
    </row>
    <row r="50" spans="1:76" ht="15">
      <c r="A50" s="64" t="s">
        <v>237</v>
      </c>
      <c r="B50" s="65"/>
      <c r="C50" s="65" t="s">
        <v>64</v>
      </c>
      <c r="D50" s="66">
        <v>382.12505940661276</v>
      </c>
      <c r="E50" s="68"/>
      <c r="F50" s="100" t="s">
        <v>377</v>
      </c>
      <c r="G50" s="65"/>
      <c r="H50" s="69" t="s">
        <v>237</v>
      </c>
      <c r="I50" s="70"/>
      <c r="J50" s="70"/>
      <c r="K50" s="69" t="s">
        <v>964</v>
      </c>
      <c r="L50" s="73">
        <v>9999</v>
      </c>
      <c r="M50" s="74">
        <v>4610.7919921875</v>
      </c>
      <c r="N50" s="74">
        <v>7058.8154296875</v>
      </c>
      <c r="O50" s="75"/>
      <c r="P50" s="76"/>
      <c r="Q50" s="76"/>
      <c r="R50" s="86"/>
      <c r="S50" s="48">
        <v>1</v>
      </c>
      <c r="T50" s="48">
        <v>12</v>
      </c>
      <c r="U50" s="49">
        <v>1749</v>
      </c>
      <c r="V50" s="49">
        <v>0.009709</v>
      </c>
      <c r="W50" s="49">
        <v>0.0235</v>
      </c>
      <c r="X50" s="49">
        <v>3.792635</v>
      </c>
      <c r="Y50" s="49">
        <v>0.045454545454545456</v>
      </c>
      <c r="Z50" s="49">
        <v>0.08333333333333333</v>
      </c>
      <c r="AA50" s="71">
        <v>50</v>
      </c>
      <c r="AB50" s="71"/>
      <c r="AC50" s="72"/>
      <c r="AD50" s="78" t="s">
        <v>578</v>
      </c>
      <c r="AE50" s="78">
        <v>8137</v>
      </c>
      <c r="AF50" s="78">
        <v>7739</v>
      </c>
      <c r="AG50" s="78">
        <v>123906</v>
      </c>
      <c r="AH50" s="78">
        <v>29904</v>
      </c>
      <c r="AI50" s="78"/>
      <c r="AJ50" s="78" t="s">
        <v>636</v>
      </c>
      <c r="AK50" s="78" t="s">
        <v>689</v>
      </c>
      <c r="AL50" s="82" t="s">
        <v>740</v>
      </c>
      <c r="AM50" s="78"/>
      <c r="AN50" s="80">
        <v>42127.319652777776</v>
      </c>
      <c r="AO50" s="82" t="s">
        <v>793</v>
      </c>
      <c r="AP50" s="78" t="b">
        <v>0</v>
      </c>
      <c r="AQ50" s="78" t="b">
        <v>0</v>
      </c>
      <c r="AR50" s="78" t="b">
        <v>0</v>
      </c>
      <c r="AS50" s="78" t="s">
        <v>809</v>
      </c>
      <c r="AT50" s="78">
        <v>3637</v>
      </c>
      <c r="AU50" s="82" t="s">
        <v>816</v>
      </c>
      <c r="AV50" s="78" t="b">
        <v>0</v>
      </c>
      <c r="AW50" s="78" t="s">
        <v>857</v>
      </c>
      <c r="AX50" s="82" t="s">
        <v>905</v>
      </c>
      <c r="AY50" s="78" t="s">
        <v>66</v>
      </c>
      <c r="AZ50" s="78" t="str">
        <f>REPLACE(INDEX(GroupVertices[Group],MATCH(Vertices[[#This Row],[Vertex]],GroupVertices[Vertex],0)),1,1,"")</f>
        <v>2</v>
      </c>
      <c r="BA50" s="48" t="s">
        <v>1262</v>
      </c>
      <c r="BB50" s="48" t="s">
        <v>1262</v>
      </c>
      <c r="BC50" s="48" t="s">
        <v>1266</v>
      </c>
      <c r="BD50" s="48" t="s">
        <v>1268</v>
      </c>
      <c r="BE50" s="48" t="s">
        <v>1271</v>
      </c>
      <c r="BF50" s="48" t="s">
        <v>1273</v>
      </c>
      <c r="BG50" s="120" t="s">
        <v>1290</v>
      </c>
      <c r="BH50" s="120" t="s">
        <v>1299</v>
      </c>
      <c r="BI50" s="120" t="s">
        <v>1316</v>
      </c>
      <c r="BJ50" s="120" t="s">
        <v>1316</v>
      </c>
      <c r="BK50" s="120">
        <v>2</v>
      </c>
      <c r="BL50" s="123">
        <v>2.5974025974025974</v>
      </c>
      <c r="BM50" s="120">
        <v>2</v>
      </c>
      <c r="BN50" s="123">
        <v>2.5974025974025974</v>
      </c>
      <c r="BO50" s="120">
        <v>0</v>
      </c>
      <c r="BP50" s="123">
        <v>0</v>
      </c>
      <c r="BQ50" s="120">
        <v>73</v>
      </c>
      <c r="BR50" s="123">
        <v>94.8051948051948</v>
      </c>
      <c r="BS50" s="120">
        <v>77</v>
      </c>
      <c r="BT50" s="2"/>
      <c r="BU50" s="3"/>
      <c r="BV50" s="3"/>
      <c r="BW50" s="3"/>
      <c r="BX50" s="3"/>
    </row>
    <row r="51" spans="1:76" ht="15">
      <c r="A51" s="64" t="s">
        <v>265</v>
      </c>
      <c r="B51" s="65"/>
      <c r="C51" s="65" t="s">
        <v>64</v>
      </c>
      <c r="D51" s="66">
        <v>162.91031298798288</v>
      </c>
      <c r="E51" s="68"/>
      <c r="F51" s="100" t="s">
        <v>848</v>
      </c>
      <c r="G51" s="65"/>
      <c r="H51" s="69" t="s">
        <v>265</v>
      </c>
      <c r="I51" s="70"/>
      <c r="J51" s="70"/>
      <c r="K51" s="69" t="s">
        <v>965</v>
      </c>
      <c r="L51" s="73">
        <v>1</v>
      </c>
      <c r="M51" s="74">
        <v>5282.3798828125</v>
      </c>
      <c r="N51" s="74">
        <v>5453.99755859375</v>
      </c>
      <c r="O51" s="75"/>
      <c r="P51" s="76"/>
      <c r="Q51" s="76"/>
      <c r="R51" s="86"/>
      <c r="S51" s="48">
        <v>1</v>
      </c>
      <c r="T51" s="48">
        <v>0</v>
      </c>
      <c r="U51" s="49">
        <v>0</v>
      </c>
      <c r="V51" s="49">
        <v>0.006536</v>
      </c>
      <c r="W51" s="49">
        <v>0.003622</v>
      </c>
      <c r="X51" s="49">
        <v>0.418645</v>
      </c>
      <c r="Y51" s="49">
        <v>0</v>
      </c>
      <c r="Z51" s="49">
        <v>0</v>
      </c>
      <c r="AA51" s="71">
        <v>51</v>
      </c>
      <c r="AB51" s="71"/>
      <c r="AC51" s="72"/>
      <c r="AD51" s="78" t="s">
        <v>579</v>
      </c>
      <c r="AE51" s="78">
        <v>66</v>
      </c>
      <c r="AF51" s="78">
        <v>33</v>
      </c>
      <c r="AG51" s="78">
        <v>45</v>
      </c>
      <c r="AH51" s="78">
        <v>164</v>
      </c>
      <c r="AI51" s="78"/>
      <c r="AJ51" s="78" t="s">
        <v>637</v>
      </c>
      <c r="AK51" s="78" t="s">
        <v>690</v>
      </c>
      <c r="AL51" s="82" t="s">
        <v>741</v>
      </c>
      <c r="AM51" s="78"/>
      <c r="AN51" s="80">
        <v>43322.877118055556</v>
      </c>
      <c r="AO51" s="82" t="s">
        <v>794</v>
      </c>
      <c r="AP51" s="78" t="b">
        <v>0</v>
      </c>
      <c r="AQ51" s="78" t="b">
        <v>0</v>
      </c>
      <c r="AR51" s="78" t="b">
        <v>0</v>
      </c>
      <c r="AS51" s="78" t="s">
        <v>502</v>
      </c>
      <c r="AT51" s="78">
        <v>0</v>
      </c>
      <c r="AU51" s="82" t="s">
        <v>811</v>
      </c>
      <c r="AV51" s="78" t="b">
        <v>0</v>
      </c>
      <c r="AW51" s="78" t="s">
        <v>857</v>
      </c>
      <c r="AX51" s="82" t="s">
        <v>906</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266</v>
      </c>
      <c r="B52" s="65"/>
      <c r="C52" s="65" t="s">
        <v>64</v>
      </c>
      <c r="D52" s="66">
        <v>1000</v>
      </c>
      <c r="E52" s="68"/>
      <c r="F52" s="100" t="s">
        <v>849</v>
      </c>
      <c r="G52" s="65"/>
      <c r="H52" s="69" t="s">
        <v>266</v>
      </c>
      <c r="I52" s="70"/>
      <c r="J52" s="70"/>
      <c r="K52" s="69" t="s">
        <v>966</v>
      </c>
      <c r="L52" s="73">
        <v>1</v>
      </c>
      <c r="M52" s="74">
        <v>4264.70703125</v>
      </c>
      <c r="N52" s="74">
        <v>5730.791015625</v>
      </c>
      <c r="O52" s="75"/>
      <c r="P52" s="76"/>
      <c r="Q52" s="76"/>
      <c r="R52" s="86"/>
      <c r="S52" s="48">
        <v>2</v>
      </c>
      <c r="T52" s="48">
        <v>0</v>
      </c>
      <c r="U52" s="49">
        <v>0</v>
      </c>
      <c r="V52" s="49">
        <v>0.006623</v>
      </c>
      <c r="W52" s="49">
        <v>0.004836</v>
      </c>
      <c r="X52" s="49">
        <v>0.689026</v>
      </c>
      <c r="Y52" s="49">
        <v>1</v>
      </c>
      <c r="Z52" s="49">
        <v>0</v>
      </c>
      <c r="AA52" s="71">
        <v>52</v>
      </c>
      <c r="AB52" s="71"/>
      <c r="AC52" s="72"/>
      <c r="AD52" s="78" t="s">
        <v>580</v>
      </c>
      <c r="AE52" s="78">
        <v>31880</v>
      </c>
      <c r="AF52" s="78">
        <v>42707</v>
      </c>
      <c r="AG52" s="78">
        <v>14329</v>
      </c>
      <c r="AH52" s="78">
        <v>29654</v>
      </c>
      <c r="AI52" s="78"/>
      <c r="AJ52" s="78" t="s">
        <v>638</v>
      </c>
      <c r="AK52" s="78" t="s">
        <v>691</v>
      </c>
      <c r="AL52" s="82" t="s">
        <v>742</v>
      </c>
      <c r="AM52" s="78"/>
      <c r="AN52" s="80">
        <v>42753.164826388886</v>
      </c>
      <c r="AO52" s="82" t="s">
        <v>795</v>
      </c>
      <c r="AP52" s="78" t="b">
        <v>1</v>
      </c>
      <c r="AQ52" s="78" t="b">
        <v>0</v>
      </c>
      <c r="AR52" s="78" t="b">
        <v>1</v>
      </c>
      <c r="AS52" s="78" t="s">
        <v>502</v>
      </c>
      <c r="AT52" s="78">
        <v>894</v>
      </c>
      <c r="AU52" s="78"/>
      <c r="AV52" s="78" t="b">
        <v>0</v>
      </c>
      <c r="AW52" s="78" t="s">
        <v>857</v>
      </c>
      <c r="AX52" s="82" t="s">
        <v>907</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267</v>
      </c>
      <c r="B53" s="65"/>
      <c r="C53" s="65" t="s">
        <v>64</v>
      </c>
      <c r="D53" s="66">
        <v>213.2335528549121</v>
      </c>
      <c r="E53" s="68"/>
      <c r="F53" s="100" t="s">
        <v>850</v>
      </c>
      <c r="G53" s="65"/>
      <c r="H53" s="69" t="s">
        <v>267</v>
      </c>
      <c r="I53" s="70"/>
      <c r="J53" s="70"/>
      <c r="K53" s="69" t="s">
        <v>967</v>
      </c>
      <c r="L53" s="73">
        <v>1</v>
      </c>
      <c r="M53" s="74">
        <v>4728.984375</v>
      </c>
      <c r="N53" s="74">
        <v>9163.5888671875</v>
      </c>
      <c r="O53" s="75"/>
      <c r="P53" s="76"/>
      <c r="Q53" s="76"/>
      <c r="R53" s="86"/>
      <c r="S53" s="48">
        <v>2</v>
      </c>
      <c r="T53" s="48">
        <v>0</v>
      </c>
      <c r="U53" s="49">
        <v>0</v>
      </c>
      <c r="V53" s="49">
        <v>0.006623</v>
      </c>
      <c r="W53" s="49">
        <v>0.004836</v>
      </c>
      <c r="X53" s="49">
        <v>0.689026</v>
      </c>
      <c r="Y53" s="49">
        <v>1</v>
      </c>
      <c r="Z53" s="49">
        <v>0</v>
      </c>
      <c r="AA53" s="71">
        <v>53</v>
      </c>
      <c r="AB53" s="71"/>
      <c r="AC53" s="72"/>
      <c r="AD53" s="78" t="s">
        <v>581</v>
      </c>
      <c r="AE53" s="78">
        <v>939</v>
      </c>
      <c r="AF53" s="78">
        <v>1802</v>
      </c>
      <c r="AG53" s="78">
        <v>14911</v>
      </c>
      <c r="AH53" s="78">
        <v>3394</v>
      </c>
      <c r="AI53" s="78"/>
      <c r="AJ53" s="78" t="s">
        <v>639</v>
      </c>
      <c r="AK53" s="78" t="s">
        <v>659</v>
      </c>
      <c r="AL53" s="82" t="s">
        <v>743</v>
      </c>
      <c r="AM53" s="78"/>
      <c r="AN53" s="80">
        <v>39939.97858796296</v>
      </c>
      <c r="AO53" s="82" t="s">
        <v>796</v>
      </c>
      <c r="AP53" s="78" t="b">
        <v>0</v>
      </c>
      <c r="AQ53" s="78" t="b">
        <v>0</v>
      </c>
      <c r="AR53" s="78" t="b">
        <v>1</v>
      </c>
      <c r="AS53" s="78" t="s">
        <v>502</v>
      </c>
      <c r="AT53" s="78">
        <v>394</v>
      </c>
      <c r="AU53" s="82" t="s">
        <v>817</v>
      </c>
      <c r="AV53" s="78" t="b">
        <v>0</v>
      </c>
      <c r="AW53" s="78" t="s">
        <v>857</v>
      </c>
      <c r="AX53" s="82" t="s">
        <v>908</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268</v>
      </c>
      <c r="B54" s="65"/>
      <c r="C54" s="65" t="s">
        <v>64</v>
      </c>
      <c r="D54" s="66">
        <v>220.2884785117795</v>
      </c>
      <c r="E54" s="68"/>
      <c r="F54" s="100" t="s">
        <v>851</v>
      </c>
      <c r="G54" s="65"/>
      <c r="H54" s="69" t="s">
        <v>268</v>
      </c>
      <c r="I54" s="70"/>
      <c r="J54" s="70"/>
      <c r="K54" s="69" t="s">
        <v>968</v>
      </c>
      <c r="L54" s="73">
        <v>1</v>
      </c>
      <c r="M54" s="74">
        <v>4729.068359375</v>
      </c>
      <c r="N54" s="74">
        <v>4211.34375</v>
      </c>
      <c r="O54" s="75"/>
      <c r="P54" s="76"/>
      <c r="Q54" s="76"/>
      <c r="R54" s="86"/>
      <c r="S54" s="48">
        <v>1</v>
      </c>
      <c r="T54" s="48">
        <v>0</v>
      </c>
      <c r="U54" s="49">
        <v>0</v>
      </c>
      <c r="V54" s="49">
        <v>0.006536</v>
      </c>
      <c r="W54" s="49">
        <v>0.003622</v>
      </c>
      <c r="X54" s="49">
        <v>0.418645</v>
      </c>
      <c r="Y54" s="49">
        <v>0</v>
      </c>
      <c r="Z54" s="49">
        <v>0</v>
      </c>
      <c r="AA54" s="71">
        <v>54</v>
      </c>
      <c r="AB54" s="71"/>
      <c r="AC54" s="72"/>
      <c r="AD54" s="78" t="s">
        <v>582</v>
      </c>
      <c r="AE54" s="78">
        <v>1793</v>
      </c>
      <c r="AF54" s="78">
        <v>2050</v>
      </c>
      <c r="AG54" s="78">
        <v>1271</v>
      </c>
      <c r="AH54" s="78">
        <v>1791</v>
      </c>
      <c r="AI54" s="78"/>
      <c r="AJ54" s="78" t="s">
        <v>640</v>
      </c>
      <c r="AK54" s="78" t="s">
        <v>692</v>
      </c>
      <c r="AL54" s="82" t="s">
        <v>744</v>
      </c>
      <c r="AM54" s="78"/>
      <c r="AN54" s="80">
        <v>40289.66954861111</v>
      </c>
      <c r="AO54" s="82" t="s">
        <v>797</v>
      </c>
      <c r="AP54" s="78" t="b">
        <v>0</v>
      </c>
      <c r="AQ54" s="78" t="b">
        <v>0</v>
      </c>
      <c r="AR54" s="78" t="b">
        <v>1</v>
      </c>
      <c r="AS54" s="78" t="s">
        <v>502</v>
      </c>
      <c r="AT54" s="78">
        <v>88</v>
      </c>
      <c r="AU54" s="82" t="s">
        <v>818</v>
      </c>
      <c r="AV54" s="78" t="b">
        <v>0</v>
      </c>
      <c r="AW54" s="78" t="s">
        <v>857</v>
      </c>
      <c r="AX54" s="82" t="s">
        <v>909</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242</v>
      </c>
      <c r="B55" s="65"/>
      <c r="C55" s="65" t="s">
        <v>64</v>
      </c>
      <c r="D55" s="66">
        <v>220.686740444022</v>
      </c>
      <c r="E55" s="68"/>
      <c r="F55" s="100" t="s">
        <v>852</v>
      </c>
      <c r="G55" s="65"/>
      <c r="H55" s="69" t="s">
        <v>242</v>
      </c>
      <c r="I55" s="70"/>
      <c r="J55" s="70"/>
      <c r="K55" s="69" t="s">
        <v>969</v>
      </c>
      <c r="L55" s="73">
        <v>1681.6243567753002</v>
      </c>
      <c r="M55" s="74">
        <v>7260.16064453125</v>
      </c>
      <c r="N55" s="74">
        <v>4753.62548828125</v>
      </c>
      <c r="O55" s="75"/>
      <c r="P55" s="76"/>
      <c r="Q55" s="76"/>
      <c r="R55" s="86"/>
      <c r="S55" s="48">
        <v>5</v>
      </c>
      <c r="T55" s="48">
        <v>1</v>
      </c>
      <c r="U55" s="49">
        <v>294</v>
      </c>
      <c r="V55" s="49">
        <v>0.006803</v>
      </c>
      <c r="W55" s="49">
        <v>0.004675</v>
      </c>
      <c r="X55" s="49">
        <v>2.020533</v>
      </c>
      <c r="Y55" s="49">
        <v>0</v>
      </c>
      <c r="Z55" s="49">
        <v>0</v>
      </c>
      <c r="AA55" s="71">
        <v>55</v>
      </c>
      <c r="AB55" s="71"/>
      <c r="AC55" s="72"/>
      <c r="AD55" s="78" t="s">
        <v>583</v>
      </c>
      <c r="AE55" s="78">
        <v>1</v>
      </c>
      <c r="AF55" s="78">
        <v>2064</v>
      </c>
      <c r="AG55" s="78">
        <v>1589</v>
      </c>
      <c r="AH55" s="78">
        <v>2137</v>
      </c>
      <c r="AI55" s="78"/>
      <c r="AJ55" s="78" t="s">
        <v>641</v>
      </c>
      <c r="AK55" s="78" t="s">
        <v>693</v>
      </c>
      <c r="AL55" s="78"/>
      <c r="AM55" s="78"/>
      <c r="AN55" s="80">
        <v>43164.236712962964</v>
      </c>
      <c r="AO55" s="82" t="s">
        <v>798</v>
      </c>
      <c r="AP55" s="78" t="b">
        <v>0</v>
      </c>
      <c r="AQ55" s="78" t="b">
        <v>0</v>
      </c>
      <c r="AR55" s="78" t="b">
        <v>0</v>
      </c>
      <c r="AS55" s="78" t="s">
        <v>502</v>
      </c>
      <c r="AT55" s="78">
        <v>5</v>
      </c>
      <c r="AU55" s="82" t="s">
        <v>811</v>
      </c>
      <c r="AV55" s="78" t="b">
        <v>0</v>
      </c>
      <c r="AW55" s="78" t="s">
        <v>857</v>
      </c>
      <c r="AX55" s="82" t="s">
        <v>910</v>
      </c>
      <c r="AY55" s="78" t="s">
        <v>66</v>
      </c>
      <c r="AZ55" s="78" t="str">
        <f>REPLACE(INDEX(GroupVertices[Group],MATCH(Vertices[[#This Row],[Vertex]],GroupVertices[Vertex],0)),1,1,"")</f>
        <v>5</v>
      </c>
      <c r="BA55" s="48"/>
      <c r="BB55" s="48"/>
      <c r="BC55" s="48"/>
      <c r="BD55" s="48"/>
      <c r="BE55" s="48" t="s">
        <v>252</v>
      </c>
      <c r="BF55" s="48" t="s">
        <v>252</v>
      </c>
      <c r="BG55" s="120" t="s">
        <v>1291</v>
      </c>
      <c r="BH55" s="120" t="s">
        <v>1300</v>
      </c>
      <c r="BI55" s="120" t="s">
        <v>1317</v>
      </c>
      <c r="BJ55" s="120" t="s">
        <v>1323</v>
      </c>
      <c r="BK55" s="120">
        <v>3</v>
      </c>
      <c r="BL55" s="123">
        <v>7.317073170731708</v>
      </c>
      <c r="BM55" s="120">
        <v>1</v>
      </c>
      <c r="BN55" s="123">
        <v>2.4390243902439024</v>
      </c>
      <c r="BO55" s="120">
        <v>0</v>
      </c>
      <c r="BP55" s="123">
        <v>0</v>
      </c>
      <c r="BQ55" s="120">
        <v>37</v>
      </c>
      <c r="BR55" s="123">
        <v>90.2439024390244</v>
      </c>
      <c r="BS55" s="120">
        <v>41</v>
      </c>
      <c r="BT55" s="2"/>
      <c r="BU55" s="3"/>
      <c r="BV55" s="3"/>
      <c r="BW55" s="3"/>
      <c r="BX55" s="3"/>
    </row>
    <row r="56" spans="1:76" ht="15">
      <c r="A56" s="64" t="s">
        <v>238</v>
      </c>
      <c r="B56" s="65"/>
      <c r="C56" s="65" t="s">
        <v>64</v>
      </c>
      <c r="D56" s="66">
        <v>201.54172041550683</v>
      </c>
      <c r="E56" s="68"/>
      <c r="F56" s="100" t="s">
        <v>378</v>
      </c>
      <c r="G56" s="65"/>
      <c r="H56" s="69" t="s">
        <v>238</v>
      </c>
      <c r="I56" s="70"/>
      <c r="J56" s="70"/>
      <c r="K56" s="69" t="s">
        <v>970</v>
      </c>
      <c r="L56" s="73">
        <v>1132.8490566037735</v>
      </c>
      <c r="M56" s="74">
        <v>6834.923828125</v>
      </c>
      <c r="N56" s="74">
        <v>1067.540283203125</v>
      </c>
      <c r="O56" s="75"/>
      <c r="P56" s="76"/>
      <c r="Q56" s="76"/>
      <c r="R56" s="86"/>
      <c r="S56" s="48">
        <v>0</v>
      </c>
      <c r="T56" s="48">
        <v>4</v>
      </c>
      <c r="U56" s="49">
        <v>198</v>
      </c>
      <c r="V56" s="49">
        <v>0.006494</v>
      </c>
      <c r="W56" s="49">
        <v>0.0345</v>
      </c>
      <c r="X56" s="49">
        <v>1.241289</v>
      </c>
      <c r="Y56" s="49">
        <v>0.08333333333333333</v>
      </c>
      <c r="Z56" s="49">
        <v>0</v>
      </c>
      <c r="AA56" s="71">
        <v>56</v>
      </c>
      <c r="AB56" s="71"/>
      <c r="AC56" s="72"/>
      <c r="AD56" s="78" t="s">
        <v>584</v>
      </c>
      <c r="AE56" s="78">
        <v>643</v>
      </c>
      <c r="AF56" s="78">
        <v>1391</v>
      </c>
      <c r="AG56" s="78">
        <v>7045</v>
      </c>
      <c r="AH56" s="78">
        <v>14958</v>
      </c>
      <c r="AI56" s="78"/>
      <c r="AJ56" s="78" t="s">
        <v>642</v>
      </c>
      <c r="AK56" s="78" t="s">
        <v>694</v>
      </c>
      <c r="AL56" s="82" t="s">
        <v>745</v>
      </c>
      <c r="AM56" s="78"/>
      <c r="AN56" s="80">
        <v>42381.23373842592</v>
      </c>
      <c r="AO56" s="82" t="s">
        <v>799</v>
      </c>
      <c r="AP56" s="78" t="b">
        <v>1</v>
      </c>
      <c r="AQ56" s="78" t="b">
        <v>0</v>
      </c>
      <c r="AR56" s="78" t="b">
        <v>0</v>
      </c>
      <c r="AS56" s="78" t="s">
        <v>502</v>
      </c>
      <c r="AT56" s="78">
        <v>10</v>
      </c>
      <c r="AU56" s="78"/>
      <c r="AV56" s="78" t="b">
        <v>0</v>
      </c>
      <c r="AW56" s="78" t="s">
        <v>857</v>
      </c>
      <c r="AX56" s="82" t="s">
        <v>911</v>
      </c>
      <c r="AY56" s="78" t="s">
        <v>66</v>
      </c>
      <c r="AZ56" s="78" t="str">
        <f>REPLACE(INDEX(GroupVertices[Group],MATCH(Vertices[[#This Row],[Vertex]],GroupVertices[Vertex],0)),1,1,"")</f>
        <v>6</v>
      </c>
      <c r="BA56" s="48"/>
      <c r="BB56" s="48"/>
      <c r="BC56" s="48"/>
      <c r="BD56" s="48"/>
      <c r="BE56" s="48" t="s">
        <v>332</v>
      </c>
      <c r="BF56" s="48" t="s">
        <v>332</v>
      </c>
      <c r="BG56" s="120" t="s">
        <v>1292</v>
      </c>
      <c r="BH56" s="120" t="s">
        <v>1301</v>
      </c>
      <c r="BI56" s="120" t="s">
        <v>1318</v>
      </c>
      <c r="BJ56" s="120" t="s">
        <v>1318</v>
      </c>
      <c r="BK56" s="120">
        <v>1</v>
      </c>
      <c r="BL56" s="123">
        <v>1.3888888888888888</v>
      </c>
      <c r="BM56" s="120">
        <v>0</v>
      </c>
      <c r="BN56" s="123">
        <v>0</v>
      </c>
      <c r="BO56" s="120">
        <v>0</v>
      </c>
      <c r="BP56" s="123">
        <v>0</v>
      </c>
      <c r="BQ56" s="120">
        <v>71</v>
      </c>
      <c r="BR56" s="123">
        <v>98.61111111111111</v>
      </c>
      <c r="BS56" s="120">
        <v>72</v>
      </c>
      <c r="BT56" s="2"/>
      <c r="BU56" s="3"/>
      <c r="BV56" s="3"/>
      <c r="BW56" s="3"/>
      <c r="BX56" s="3"/>
    </row>
    <row r="57" spans="1:76" ht="15">
      <c r="A57" s="64" t="s">
        <v>269</v>
      </c>
      <c r="B57" s="65"/>
      <c r="C57" s="65" t="s">
        <v>64</v>
      </c>
      <c r="D57" s="66">
        <v>280.8527394935162</v>
      </c>
      <c r="E57" s="68"/>
      <c r="F57" s="100" t="s">
        <v>853</v>
      </c>
      <c r="G57" s="65"/>
      <c r="H57" s="69" t="s">
        <v>269</v>
      </c>
      <c r="I57" s="70"/>
      <c r="J57" s="70"/>
      <c r="K57" s="69" t="s">
        <v>971</v>
      </c>
      <c r="L57" s="73">
        <v>1</v>
      </c>
      <c r="M57" s="74">
        <v>6834.923828125</v>
      </c>
      <c r="N57" s="74">
        <v>2496.80908203125</v>
      </c>
      <c r="O57" s="75"/>
      <c r="P57" s="76"/>
      <c r="Q57" s="76"/>
      <c r="R57" s="86"/>
      <c r="S57" s="48">
        <v>1</v>
      </c>
      <c r="T57" s="48">
        <v>0</v>
      </c>
      <c r="U57" s="49">
        <v>0</v>
      </c>
      <c r="V57" s="49">
        <v>0.004902</v>
      </c>
      <c r="W57" s="49">
        <v>0.005317</v>
      </c>
      <c r="X57" s="49">
        <v>0.413774</v>
      </c>
      <c r="Y57" s="49">
        <v>0</v>
      </c>
      <c r="Z57" s="49">
        <v>0</v>
      </c>
      <c r="AA57" s="71">
        <v>57</v>
      </c>
      <c r="AB57" s="71"/>
      <c r="AC57" s="72"/>
      <c r="AD57" s="78" t="s">
        <v>585</v>
      </c>
      <c r="AE57" s="78">
        <v>1823</v>
      </c>
      <c r="AF57" s="78">
        <v>4179</v>
      </c>
      <c r="AG57" s="78">
        <v>38892</v>
      </c>
      <c r="AH57" s="78">
        <v>36784</v>
      </c>
      <c r="AI57" s="78"/>
      <c r="AJ57" s="78" t="s">
        <v>643</v>
      </c>
      <c r="AK57" s="78" t="s">
        <v>695</v>
      </c>
      <c r="AL57" s="82" t="s">
        <v>746</v>
      </c>
      <c r="AM57" s="78"/>
      <c r="AN57" s="80">
        <v>40402.54659722222</v>
      </c>
      <c r="AO57" s="82" t="s">
        <v>800</v>
      </c>
      <c r="AP57" s="78" t="b">
        <v>0</v>
      </c>
      <c r="AQ57" s="78" t="b">
        <v>0</v>
      </c>
      <c r="AR57" s="78" t="b">
        <v>1</v>
      </c>
      <c r="AS57" s="78" t="s">
        <v>502</v>
      </c>
      <c r="AT57" s="78">
        <v>43</v>
      </c>
      <c r="AU57" s="82" t="s">
        <v>811</v>
      </c>
      <c r="AV57" s="78" t="b">
        <v>0</v>
      </c>
      <c r="AW57" s="78" t="s">
        <v>857</v>
      </c>
      <c r="AX57" s="82" t="s">
        <v>912</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171.98499558693734</v>
      </c>
      <c r="E58" s="68"/>
      <c r="F58" s="100" t="s">
        <v>854</v>
      </c>
      <c r="G58" s="65"/>
      <c r="H58" s="69" t="s">
        <v>270</v>
      </c>
      <c r="I58" s="70"/>
      <c r="J58" s="70"/>
      <c r="K58" s="69" t="s">
        <v>972</v>
      </c>
      <c r="L58" s="73">
        <v>1</v>
      </c>
      <c r="M58" s="74">
        <v>7484.63134765625</v>
      </c>
      <c r="N58" s="74">
        <v>2496.80908203125</v>
      </c>
      <c r="O58" s="75"/>
      <c r="P58" s="76"/>
      <c r="Q58" s="76"/>
      <c r="R58" s="86"/>
      <c r="S58" s="48">
        <v>1</v>
      </c>
      <c r="T58" s="48">
        <v>0</v>
      </c>
      <c r="U58" s="49">
        <v>0</v>
      </c>
      <c r="V58" s="49">
        <v>0.004902</v>
      </c>
      <c r="W58" s="49">
        <v>0.005317</v>
      </c>
      <c r="X58" s="49">
        <v>0.413774</v>
      </c>
      <c r="Y58" s="49">
        <v>0</v>
      </c>
      <c r="Z58" s="49">
        <v>0</v>
      </c>
      <c r="AA58" s="71">
        <v>58</v>
      </c>
      <c r="AB58" s="71"/>
      <c r="AC58" s="72"/>
      <c r="AD58" s="78" t="s">
        <v>586</v>
      </c>
      <c r="AE58" s="78">
        <v>142</v>
      </c>
      <c r="AF58" s="78">
        <v>352</v>
      </c>
      <c r="AG58" s="78">
        <v>209</v>
      </c>
      <c r="AH58" s="78">
        <v>340</v>
      </c>
      <c r="AI58" s="78"/>
      <c r="AJ58" s="78" t="s">
        <v>644</v>
      </c>
      <c r="AK58" s="78" t="s">
        <v>696</v>
      </c>
      <c r="AL58" s="82" t="s">
        <v>747</v>
      </c>
      <c r="AM58" s="78"/>
      <c r="AN58" s="80">
        <v>42203.52180555555</v>
      </c>
      <c r="AO58" s="82" t="s">
        <v>801</v>
      </c>
      <c r="AP58" s="78" t="b">
        <v>0</v>
      </c>
      <c r="AQ58" s="78" t="b">
        <v>0</v>
      </c>
      <c r="AR58" s="78" t="b">
        <v>0</v>
      </c>
      <c r="AS58" s="78" t="s">
        <v>502</v>
      </c>
      <c r="AT58" s="78">
        <v>0</v>
      </c>
      <c r="AU58" s="82" t="s">
        <v>811</v>
      </c>
      <c r="AV58" s="78" t="b">
        <v>0</v>
      </c>
      <c r="AW58" s="78" t="s">
        <v>857</v>
      </c>
      <c r="AX58" s="82" t="s">
        <v>913</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172.55394120442665</v>
      </c>
      <c r="E59" s="68"/>
      <c r="F59" s="100" t="s">
        <v>855</v>
      </c>
      <c r="G59" s="65"/>
      <c r="H59" s="69" t="s">
        <v>240</v>
      </c>
      <c r="I59" s="70"/>
      <c r="J59" s="70"/>
      <c r="K59" s="69" t="s">
        <v>973</v>
      </c>
      <c r="L59" s="73">
        <v>1</v>
      </c>
      <c r="M59" s="74">
        <v>7709.75244140625</v>
      </c>
      <c r="N59" s="74">
        <v>5477.82861328125</v>
      </c>
      <c r="O59" s="75"/>
      <c r="P59" s="76"/>
      <c r="Q59" s="76"/>
      <c r="R59" s="86"/>
      <c r="S59" s="48">
        <v>0</v>
      </c>
      <c r="T59" s="48">
        <v>1</v>
      </c>
      <c r="U59" s="49">
        <v>0</v>
      </c>
      <c r="V59" s="49">
        <v>0.005076</v>
      </c>
      <c r="W59" s="49">
        <v>0.00072</v>
      </c>
      <c r="X59" s="49">
        <v>0.49349</v>
      </c>
      <c r="Y59" s="49">
        <v>0</v>
      </c>
      <c r="Z59" s="49">
        <v>0</v>
      </c>
      <c r="AA59" s="71">
        <v>59</v>
      </c>
      <c r="AB59" s="71"/>
      <c r="AC59" s="72"/>
      <c r="AD59" s="78" t="s">
        <v>587</v>
      </c>
      <c r="AE59" s="78">
        <v>646</v>
      </c>
      <c r="AF59" s="78">
        <v>372</v>
      </c>
      <c r="AG59" s="78">
        <v>8586</v>
      </c>
      <c r="AH59" s="78">
        <v>10554</v>
      </c>
      <c r="AI59" s="78"/>
      <c r="AJ59" s="78" t="s">
        <v>645</v>
      </c>
      <c r="AK59" s="78" t="s">
        <v>697</v>
      </c>
      <c r="AL59" s="78"/>
      <c r="AM59" s="78"/>
      <c r="AN59" s="80">
        <v>43318.95762731481</v>
      </c>
      <c r="AO59" s="82" t="s">
        <v>802</v>
      </c>
      <c r="AP59" s="78" t="b">
        <v>0</v>
      </c>
      <c r="AQ59" s="78" t="b">
        <v>0</v>
      </c>
      <c r="AR59" s="78" t="b">
        <v>0</v>
      </c>
      <c r="AS59" s="78" t="s">
        <v>808</v>
      </c>
      <c r="AT59" s="78">
        <v>2</v>
      </c>
      <c r="AU59" s="82" t="s">
        <v>811</v>
      </c>
      <c r="AV59" s="78" t="b">
        <v>0</v>
      </c>
      <c r="AW59" s="78" t="s">
        <v>857</v>
      </c>
      <c r="AX59" s="82" t="s">
        <v>914</v>
      </c>
      <c r="AY59" s="78" t="s">
        <v>66</v>
      </c>
      <c r="AZ59" s="78" t="str">
        <f>REPLACE(INDEX(GroupVertices[Group],MATCH(Vertices[[#This Row],[Vertex]],GroupVertices[Vertex],0)),1,1,"")</f>
        <v>5</v>
      </c>
      <c r="BA59" s="48"/>
      <c r="BB59" s="48"/>
      <c r="BC59" s="48"/>
      <c r="BD59" s="48"/>
      <c r="BE59" s="48"/>
      <c r="BF59" s="48"/>
      <c r="BG59" s="120" t="s">
        <v>1293</v>
      </c>
      <c r="BH59" s="120" t="s">
        <v>1293</v>
      </c>
      <c r="BI59" s="120" t="s">
        <v>1319</v>
      </c>
      <c r="BJ59" s="120" t="s">
        <v>1319</v>
      </c>
      <c r="BK59" s="120">
        <v>2</v>
      </c>
      <c r="BL59" s="123">
        <v>15.384615384615385</v>
      </c>
      <c r="BM59" s="120">
        <v>1</v>
      </c>
      <c r="BN59" s="123">
        <v>7.6923076923076925</v>
      </c>
      <c r="BO59" s="120">
        <v>0</v>
      </c>
      <c r="BP59" s="123">
        <v>0</v>
      </c>
      <c r="BQ59" s="120">
        <v>10</v>
      </c>
      <c r="BR59" s="123">
        <v>76.92307692307692</v>
      </c>
      <c r="BS59" s="120">
        <v>13</v>
      </c>
      <c r="BT59" s="2"/>
      <c r="BU59" s="3"/>
      <c r="BV59" s="3"/>
      <c r="BW59" s="3"/>
      <c r="BX59" s="3"/>
    </row>
    <row r="60" spans="1:76" ht="15">
      <c r="A60" s="64" t="s">
        <v>241</v>
      </c>
      <c r="B60" s="65"/>
      <c r="C60" s="65" t="s">
        <v>64</v>
      </c>
      <c r="D60" s="66">
        <v>169.85144952135244</v>
      </c>
      <c r="E60" s="68"/>
      <c r="F60" s="100" t="s">
        <v>856</v>
      </c>
      <c r="G60" s="65"/>
      <c r="H60" s="69" t="s">
        <v>241</v>
      </c>
      <c r="I60" s="70"/>
      <c r="J60" s="70"/>
      <c r="K60" s="69" t="s">
        <v>974</v>
      </c>
      <c r="L60" s="73">
        <v>1</v>
      </c>
      <c r="M60" s="74">
        <v>6510.0703125</v>
      </c>
      <c r="N60" s="74">
        <v>3564.349365234375</v>
      </c>
      <c r="O60" s="75"/>
      <c r="P60" s="76"/>
      <c r="Q60" s="76"/>
      <c r="R60" s="86"/>
      <c r="S60" s="48">
        <v>0</v>
      </c>
      <c r="T60" s="48">
        <v>1</v>
      </c>
      <c r="U60" s="49">
        <v>0</v>
      </c>
      <c r="V60" s="49">
        <v>0.005076</v>
      </c>
      <c r="W60" s="49">
        <v>0.00072</v>
      </c>
      <c r="X60" s="49">
        <v>0.49349</v>
      </c>
      <c r="Y60" s="49">
        <v>0</v>
      </c>
      <c r="Z60" s="49">
        <v>0</v>
      </c>
      <c r="AA60" s="71">
        <v>60</v>
      </c>
      <c r="AB60" s="71"/>
      <c r="AC60" s="72"/>
      <c r="AD60" s="78" t="s">
        <v>588</v>
      </c>
      <c r="AE60" s="78">
        <v>1038</v>
      </c>
      <c r="AF60" s="78">
        <v>277</v>
      </c>
      <c r="AG60" s="78">
        <v>128734</v>
      </c>
      <c r="AH60" s="78">
        <v>42367</v>
      </c>
      <c r="AI60" s="78"/>
      <c r="AJ60" s="78" t="s">
        <v>646</v>
      </c>
      <c r="AK60" s="78" t="s">
        <v>698</v>
      </c>
      <c r="AL60" s="82" t="s">
        <v>748</v>
      </c>
      <c r="AM60" s="78"/>
      <c r="AN60" s="80">
        <v>41660.718460648146</v>
      </c>
      <c r="AO60" s="82" t="s">
        <v>803</v>
      </c>
      <c r="AP60" s="78" t="b">
        <v>1</v>
      </c>
      <c r="AQ60" s="78" t="b">
        <v>0</v>
      </c>
      <c r="AR60" s="78" t="b">
        <v>1</v>
      </c>
      <c r="AS60" s="78" t="s">
        <v>502</v>
      </c>
      <c r="AT60" s="78">
        <v>18</v>
      </c>
      <c r="AU60" s="82" t="s">
        <v>811</v>
      </c>
      <c r="AV60" s="78" t="b">
        <v>0</v>
      </c>
      <c r="AW60" s="78" t="s">
        <v>857</v>
      </c>
      <c r="AX60" s="82" t="s">
        <v>915</v>
      </c>
      <c r="AY60" s="78" t="s">
        <v>66</v>
      </c>
      <c r="AZ60" s="78" t="str">
        <f>REPLACE(INDEX(GroupVertices[Group],MATCH(Vertices[[#This Row],[Vertex]],GroupVertices[Vertex],0)),1,1,"")</f>
        <v>5</v>
      </c>
      <c r="BA60" s="48"/>
      <c r="BB60" s="48"/>
      <c r="BC60" s="48"/>
      <c r="BD60" s="48"/>
      <c r="BE60" s="48"/>
      <c r="BF60" s="48"/>
      <c r="BG60" s="120" t="s">
        <v>1293</v>
      </c>
      <c r="BH60" s="120" t="s">
        <v>1293</v>
      </c>
      <c r="BI60" s="120" t="s">
        <v>1319</v>
      </c>
      <c r="BJ60" s="120" t="s">
        <v>1319</v>
      </c>
      <c r="BK60" s="120">
        <v>2</v>
      </c>
      <c r="BL60" s="123">
        <v>15.384615384615385</v>
      </c>
      <c r="BM60" s="120">
        <v>1</v>
      </c>
      <c r="BN60" s="123">
        <v>7.6923076923076925</v>
      </c>
      <c r="BO60" s="120">
        <v>0</v>
      </c>
      <c r="BP60" s="123">
        <v>0</v>
      </c>
      <c r="BQ60" s="120">
        <v>10</v>
      </c>
      <c r="BR60" s="123">
        <v>76.92307692307692</v>
      </c>
      <c r="BS60" s="120">
        <v>13</v>
      </c>
      <c r="BT60" s="2"/>
      <c r="BU60" s="3"/>
      <c r="BV60" s="3"/>
      <c r="BW60" s="3"/>
      <c r="BX60" s="3"/>
    </row>
    <row r="61" spans="1:76" ht="15">
      <c r="A61" s="87" t="s">
        <v>243</v>
      </c>
      <c r="B61" s="88"/>
      <c r="C61" s="88" t="s">
        <v>64</v>
      </c>
      <c r="D61" s="89">
        <v>170.87555163283318</v>
      </c>
      <c r="E61" s="90"/>
      <c r="F61" s="101" t="s">
        <v>379</v>
      </c>
      <c r="G61" s="88"/>
      <c r="H61" s="91" t="s">
        <v>243</v>
      </c>
      <c r="I61" s="92"/>
      <c r="J61" s="92"/>
      <c r="K61" s="91" t="s">
        <v>975</v>
      </c>
      <c r="L61" s="93">
        <v>1</v>
      </c>
      <c r="M61" s="94">
        <v>8309.759765625</v>
      </c>
      <c r="N61" s="94">
        <v>6434.650390625</v>
      </c>
      <c r="O61" s="95"/>
      <c r="P61" s="96"/>
      <c r="Q61" s="96"/>
      <c r="R61" s="97"/>
      <c r="S61" s="48">
        <v>0</v>
      </c>
      <c r="T61" s="48">
        <v>1</v>
      </c>
      <c r="U61" s="49">
        <v>0</v>
      </c>
      <c r="V61" s="49">
        <v>0.005076</v>
      </c>
      <c r="W61" s="49">
        <v>0.00072</v>
      </c>
      <c r="X61" s="49">
        <v>0.49349</v>
      </c>
      <c r="Y61" s="49">
        <v>0</v>
      </c>
      <c r="Z61" s="49">
        <v>0</v>
      </c>
      <c r="AA61" s="98">
        <v>61</v>
      </c>
      <c r="AB61" s="98"/>
      <c r="AC61" s="99"/>
      <c r="AD61" s="78" t="s">
        <v>589</v>
      </c>
      <c r="AE61" s="78">
        <v>1284</v>
      </c>
      <c r="AF61" s="78">
        <v>313</v>
      </c>
      <c r="AG61" s="78">
        <v>8060</v>
      </c>
      <c r="AH61" s="78">
        <v>285</v>
      </c>
      <c r="AI61" s="78"/>
      <c r="AJ61" s="78" t="s">
        <v>647</v>
      </c>
      <c r="AK61" s="78" t="s">
        <v>699</v>
      </c>
      <c r="AL61" s="82" t="s">
        <v>749</v>
      </c>
      <c r="AM61" s="78"/>
      <c r="AN61" s="80">
        <v>41552.601539351854</v>
      </c>
      <c r="AO61" s="82" t="s">
        <v>804</v>
      </c>
      <c r="AP61" s="78" t="b">
        <v>1</v>
      </c>
      <c r="AQ61" s="78" t="b">
        <v>0</v>
      </c>
      <c r="AR61" s="78" t="b">
        <v>1</v>
      </c>
      <c r="AS61" s="78" t="s">
        <v>810</v>
      </c>
      <c r="AT61" s="78">
        <v>5</v>
      </c>
      <c r="AU61" s="82" t="s">
        <v>811</v>
      </c>
      <c r="AV61" s="78" t="b">
        <v>0</v>
      </c>
      <c r="AW61" s="78" t="s">
        <v>857</v>
      </c>
      <c r="AX61" s="82" t="s">
        <v>916</v>
      </c>
      <c r="AY61" s="78" t="s">
        <v>66</v>
      </c>
      <c r="AZ61" s="78" t="str">
        <f>REPLACE(INDEX(GroupVertices[Group],MATCH(Vertices[[#This Row],[Vertex]],GroupVertices[Vertex],0)),1,1,"")</f>
        <v>5</v>
      </c>
      <c r="BA61" s="48"/>
      <c r="BB61" s="48"/>
      <c r="BC61" s="48"/>
      <c r="BD61" s="48"/>
      <c r="BE61" s="48"/>
      <c r="BF61" s="48"/>
      <c r="BG61" s="120" t="s">
        <v>1294</v>
      </c>
      <c r="BH61" s="120" t="s">
        <v>1302</v>
      </c>
      <c r="BI61" s="120" t="s">
        <v>1320</v>
      </c>
      <c r="BJ61" s="120" t="s">
        <v>1320</v>
      </c>
      <c r="BK61" s="120">
        <v>3</v>
      </c>
      <c r="BL61" s="123">
        <v>7.5</v>
      </c>
      <c r="BM61" s="120">
        <v>1</v>
      </c>
      <c r="BN61" s="123">
        <v>2.5</v>
      </c>
      <c r="BO61" s="120">
        <v>0</v>
      </c>
      <c r="BP61" s="123">
        <v>0</v>
      </c>
      <c r="BQ61" s="120">
        <v>36</v>
      </c>
      <c r="BR61" s="123">
        <v>90</v>
      </c>
      <c r="BS61" s="120">
        <v>40</v>
      </c>
      <c r="BT61" s="2"/>
      <c r="BU61" s="3"/>
      <c r="BV61" s="3"/>
      <c r="BW61" s="3"/>
      <c r="BX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hyperlinks>
    <hyperlink ref="AL3" r:id="rId1" display="http://transformationsociety.net/transforming-organizations-how-and-why/"/>
    <hyperlink ref="AL5" r:id="rId2" display="https://t.co/tYroCZHHQG"/>
    <hyperlink ref="AL6" r:id="rId3" display="https://www.linkedin.com/in/francoronconi/"/>
    <hyperlink ref="AL7" r:id="rId4" display="http://industrial-iot.com/"/>
    <hyperlink ref="AL8" r:id="rId5" display="http://www.ipfconline.fr/"/>
    <hyperlink ref="AL9" r:id="rId6" display="http://www.wiprodigital.com/"/>
    <hyperlink ref="AL10" r:id="rId7" display="https://www.linkedin.com/today/author/ronald-van-loon-5411a"/>
    <hyperlink ref="AL11" r:id="rId8" display="http://7wdata.be/"/>
    <hyperlink ref="AL12" r:id="rId9" display="http://www.fehradvice.com/ueber_uns/management_team/andreas_staub"/>
    <hyperlink ref="AL13" r:id="rId10" display="https://t.co/rMYWv5Bglm"/>
    <hyperlink ref="AL14" r:id="rId11" display="https://t.co/A6gBf8FV4g"/>
    <hyperlink ref="AL15" r:id="rId12" display="https://www.linkedin.com/in/crudinschi/"/>
    <hyperlink ref="AL17" r:id="rId13" display="https://t.co/hHT5hqg8IL"/>
    <hyperlink ref="AL18" r:id="rId14" display="http://t.co/AIqz08jlra"/>
    <hyperlink ref="AL19" r:id="rId15" display="http://www.crmtrilogix.com/"/>
    <hyperlink ref="AL20" r:id="rId16" display="http://www.zementis.com/"/>
    <hyperlink ref="AL21" r:id="rId17" display="https://t.co/d0pyUKLZ5X"/>
    <hyperlink ref="AL22" r:id="rId18" display="http://www.linkedin.com/in/olgaocon"/>
    <hyperlink ref="AL23" r:id="rId19" display="http://www.fortuneinfotech.com/"/>
    <hyperlink ref="AL24" r:id="rId20" display="http://www.stefan-schulte.de.com/"/>
    <hyperlink ref="AL25" r:id="rId21" display="https://t.co/sR9oPTnZ8H"/>
    <hyperlink ref="AL27" r:id="rId22" display="https://number1ihobfan.sarahah.com/"/>
    <hyperlink ref="AL28" r:id="rId23" display="https://t.co/cxnv6Kj9o2"/>
    <hyperlink ref="AL29" r:id="rId24" display="https://t.co/So3Y7MlEI2"/>
    <hyperlink ref="AL30" r:id="rId25" display="https://t.co/IS3WFJ94sb"/>
    <hyperlink ref="AL31" r:id="rId26" display="https://t.co/FM9nyGyYFJ"/>
    <hyperlink ref="AL33" r:id="rId27" display="https://t.co/baSmeOxUUf"/>
    <hyperlink ref="AL34" r:id="rId28" display="https://t.co/tSbV9PRL2n"/>
    <hyperlink ref="AL35" r:id="rId29" display="https://t.co/6LaQFiRtQc"/>
    <hyperlink ref="AL37" r:id="rId30" display="http://t.co/ixDmgafsPV"/>
    <hyperlink ref="AL38" r:id="rId31" display="https://t.co/XjROuDA64Q"/>
    <hyperlink ref="AL39" r:id="rId32" display="http://www.fucking-un.net/"/>
    <hyperlink ref="AL40" r:id="rId33" display="https://t.co/eoeG93Uhmh"/>
    <hyperlink ref="AL41" r:id="rId34" display="https://t.co/Glm4ufqqGO"/>
    <hyperlink ref="AL42" r:id="rId35" display="http://www.furaffinity.net/user/lordtigeron/"/>
    <hyperlink ref="AL44" r:id="rId36" display="https://t.co/uRiKCpyXzE"/>
    <hyperlink ref="AL45" r:id="rId37" display="https://t.co/MP4qeF71jV"/>
    <hyperlink ref="AL47" r:id="rId38" display="https://t.co/LFJOB9azSY"/>
    <hyperlink ref="AL48" r:id="rId39" display="https://t.co/mQdHQAlpMC"/>
    <hyperlink ref="AL49" r:id="rId40" display="https://t.co/QRZVV3nbu9"/>
    <hyperlink ref="AL50" r:id="rId41" display="https://www.linkedin.com/in/francoisemorvan/"/>
    <hyperlink ref="AL51" r:id="rId42" display="https://t.co/ZbraSytZ1a"/>
    <hyperlink ref="AL52" r:id="rId43" display="https://t.co/VoAA0buCmB"/>
    <hyperlink ref="AL53" r:id="rId44" display="http://www.softclouds.com/"/>
    <hyperlink ref="AL54" r:id="rId45" display="https://t.co/jARkIoJD5v"/>
    <hyperlink ref="AL56" r:id="rId46" display="https://t.co/nRqXDrcoLH"/>
    <hyperlink ref="AL57" r:id="rId47" display="https://www.youtube.com/user/shadowulf20"/>
    <hyperlink ref="AL58" r:id="rId48" display="http://furaffinity.net/user/macethedeer"/>
    <hyperlink ref="AL60" r:id="rId49" display="https://t.co/KzadQdsGqa"/>
    <hyperlink ref="AL61" r:id="rId50" display="https://t.co/rJk6npXpnm"/>
    <hyperlink ref="AO5" r:id="rId51" display="https://pbs.twimg.com/profile_banners/39691553/1543576453"/>
    <hyperlink ref="AO6" r:id="rId52" display="https://pbs.twimg.com/profile_banners/1409726425/1481716437"/>
    <hyperlink ref="AO7" r:id="rId53" display="https://pbs.twimg.com/profile_banners/3293012769/1528210224"/>
    <hyperlink ref="AO8" r:id="rId54" display="https://pbs.twimg.com/profile_banners/705539763349164032/1543420399"/>
    <hyperlink ref="AO9" r:id="rId55" display="https://pbs.twimg.com/profile_banners/2558633348/1437754023"/>
    <hyperlink ref="AO10" r:id="rId56" display="https://pbs.twimg.com/profile_banners/555031989/1504691055"/>
    <hyperlink ref="AO13" r:id="rId57" display="https://pbs.twimg.com/profile_banners/50010864/1537498017"/>
    <hyperlink ref="AO14" r:id="rId58" display="https://pbs.twimg.com/profile_banners/2485668158/1531930621"/>
    <hyperlink ref="AO15" r:id="rId59" display="https://pbs.twimg.com/profile_banners/3017688144/1528479533"/>
    <hyperlink ref="AO16" r:id="rId60" display="https://pbs.twimg.com/profile_banners/328329853/1526583180"/>
    <hyperlink ref="AO17" r:id="rId61" display="https://pbs.twimg.com/profile_banners/3307263796/1504007192"/>
    <hyperlink ref="AO19" r:id="rId62" display="https://pbs.twimg.com/profile_banners/3727769303/1447144146"/>
    <hyperlink ref="AO20" r:id="rId63" display="https://pbs.twimg.com/profile_banners/40168855/1484765582"/>
    <hyperlink ref="AO21" r:id="rId64" display="https://pbs.twimg.com/profile_banners/1097827056/1476567013"/>
    <hyperlink ref="AO22" r:id="rId65" display="https://pbs.twimg.com/profile_banners/21444414/1409150689"/>
    <hyperlink ref="AO23" r:id="rId66" display="https://pbs.twimg.com/profile_banners/73307531/1466792578"/>
    <hyperlink ref="AO24" r:id="rId67" display="https://pbs.twimg.com/profile_banners/622747190/1539376063"/>
    <hyperlink ref="AO25" r:id="rId68" display="https://pbs.twimg.com/profile_banners/1041214849701691393/1539850459"/>
    <hyperlink ref="AO26" r:id="rId69" display="https://pbs.twimg.com/profile_banners/1062524127318282241/1545472488"/>
    <hyperlink ref="AO27" r:id="rId70" display="https://pbs.twimg.com/profile_banners/1035274977514270721/1545817338"/>
    <hyperlink ref="AO28" r:id="rId71" display="https://pbs.twimg.com/profile_banners/826756501876375552/1544850684"/>
    <hyperlink ref="AO29" r:id="rId72" display="https://pbs.twimg.com/profile_banners/2334773442/1519265884"/>
    <hyperlink ref="AO30" r:id="rId73" display="https://pbs.twimg.com/profile_banners/471451078/1506619118"/>
    <hyperlink ref="AO31" r:id="rId74" display="https://pbs.twimg.com/profile_banners/474640199/1520895924"/>
    <hyperlink ref="AO32" r:id="rId75" display="https://pbs.twimg.com/profile_banners/886391049681108992/1531286497"/>
    <hyperlink ref="AO33" r:id="rId76" display="https://pbs.twimg.com/profile_banners/1885155619/1546060747"/>
    <hyperlink ref="AO34" r:id="rId77" display="https://pbs.twimg.com/profile_banners/94211711/1533339660"/>
    <hyperlink ref="AO35" r:id="rId78" display="https://pbs.twimg.com/profile_banners/538497729/1381316254"/>
    <hyperlink ref="AO36" r:id="rId79" display="https://pbs.twimg.com/profile_banners/953294734113599493/1541554487"/>
    <hyperlink ref="AO37" r:id="rId80" display="https://pbs.twimg.com/profile_banners/2573718409/1406570939"/>
    <hyperlink ref="AO38" r:id="rId81" display="https://pbs.twimg.com/profile_banners/1043343176197595143/1537588395"/>
    <hyperlink ref="AO39" r:id="rId82" display="https://pbs.twimg.com/profile_banners/119638651/1514624749"/>
    <hyperlink ref="AO40" r:id="rId83" display="https://pbs.twimg.com/profile_banners/346674040/1517850738"/>
    <hyperlink ref="AO41" r:id="rId84" display="https://pbs.twimg.com/profile_banners/965660375990525952/1542013980"/>
    <hyperlink ref="AO42" r:id="rId85" display="https://pbs.twimg.com/profile_banners/4493391494/1545947363"/>
    <hyperlink ref="AO43" r:id="rId86" display="https://pbs.twimg.com/profile_banners/1041060472781336576/1539068935"/>
    <hyperlink ref="AO44" r:id="rId87" display="https://pbs.twimg.com/profile_banners/1733418326/1543363814"/>
    <hyperlink ref="AO45" r:id="rId88" display="https://pbs.twimg.com/profile_banners/304127163/1546055687"/>
    <hyperlink ref="AO46" r:id="rId89" display="https://pbs.twimg.com/profile_banners/762487286118264832/1542874702"/>
    <hyperlink ref="AO47" r:id="rId90" display="https://pbs.twimg.com/profile_banners/1711375489/1451983555"/>
    <hyperlink ref="AO48" r:id="rId91" display="https://pbs.twimg.com/profile_banners/4558352378/1538544875"/>
    <hyperlink ref="AO49" r:id="rId92" display="https://pbs.twimg.com/profile_banners/2298938222/1432053793"/>
    <hyperlink ref="AO50" r:id="rId93" display="https://pbs.twimg.com/profile_banners/3229980963/1526233045"/>
    <hyperlink ref="AO51" r:id="rId94" display="https://pbs.twimg.com/profile_banners/1028023946245857280/1534184960"/>
    <hyperlink ref="AO52" r:id="rId95" display="https://pbs.twimg.com/profile_banners/821567125785612288/1541493475"/>
    <hyperlink ref="AO53" r:id="rId96" display="https://pbs.twimg.com/profile_banners/38306887/1538590768"/>
    <hyperlink ref="AO54" r:id="rId97" display="https://pbs.twimg.com/profile_banners/135543991/1465403099"/>
    <hyperlink ref="AO55" r:id="rId98" display="https://pbs.twimg.com/profile_banners/970534589981577216/1530138069"/>
    <hyperlink ref="AO56" r:id="rId99" display="https://pbs.twimg.com/profile_banners/4746606852/1544505536"/>
    <hyperlink ref="AO57" r:id="rId100" display="https://pbs.twimg.com/profile_banners/177556815/1544313984"/>
    <hyperlink ref="AO58" r:id="rId101" display="https://pbs.twimg.com/profile_banners/3283283796/1532068705"/>
    <hyperlink ref="AO59" r:id="rId102" display="https://pbs.twimg.com/profile_banners/1026603572090232832/1546185911"/>
    <hyperlink ref="AO60" r:id="rId103" display="https://pbs.twimg.com/profile_banners/2295819244/1545740801"/>
    <hyperlink ref="AO61" r:id="rId104" display="https://pbs.twimg.com/profile_banners/1937808068/1452043770"/>
    <hyperlink ref="AU3" r:id="rId105" display="http://abs.twimg.com/images/themes/theme1/bg.png"/>
    <hyperlink ref="AU4" r:id="rId106" display="http://abs.twimg.com/images/themes/theme1/bg.png"/>
    <hyperlink ref="AU5" r:id="rId107" display="http://abs.twimg.com/images/themes/theme13/bg.gif"/>
    <hyperlink ref="AU6" r:id="rId108" display="http://abs.twimg.com/images/themes/theme1/bg.png"/>
    <hyperlink ref="AU7" r:id="rId109" display="http://abs.twimg.com/images/themes/theme1/bg.png"/>
    <hyperlink ref="AU9" r:id="rId110" display="http://abs.twimg.com/images/themes/theme1/bg.png"/>
    <hyperlink ref="AU10" r:id="rId111" display="http://abs.twimg.com/images/themes/theme1/bg.png"/>
    <hyperlink ref="AU11" r:id="rId112" display="http://abs.twimg.com/images/themes/theme15/bg.png"/>
    <hyperlink ref="AU12" r:id="rId113" display="http://abs.twimg.com/images/themes/theme1/bg.png"/>
    <hyperlink ref="AU13" r:id="rId114" display="http://abs.twimg.com/images/themes/theme1/bg.png"/>
    <hyperlink ref="AU14" r:id="rId115" display="http://abs.twimg.com/images/themes/theme1/bg.png"/>
    <hyperlink ref="AU15" r:id="rId116" display="http://abs.twimg.com/images/themes/theme1/bg.png"/>
    <hyperlink ref="AU16" r:id="rId117" display="http://abs.twimg.com/images/themes/theme1/bg.png"/>
    <hyperlink ref="AU17" r:id="rId118" display="http://abs.twimg.com/images/themes/theme1/bg.png"/>
    <hyperlink ref="AU18" r:id="rId119" display="http://abs.twimg.com/images/themes/theme1/bg.png"/>
    <hyperlink ref="AU19" r:id="rId120" display="http://abs.twimg.com/images/themes/theme1/bg.png"/>
    <hyperlink ref="AU20" r:id="rId121" display="http://abs.twimg.com/images/themes/theme1/bg.png"/>
    <hyperlink ref="AU21" r:id="rId122" display="http://abs.twimg.com/images/themes/theme15/bg.png"/>
    <hyperlink ref="AU22" r:id="rId123" display="http://abs.twimg.com/images/themes/theme14/bg.gif"/>
    <hyperlink ref="AU23" r:id="rId124" display="http://abs.twimg.com/images/themes/theme1/bg.png"/>
    <hyperlink ref="AU24" r:id="rId125" display="http://abs.twimg.com/images/themes/theme1/bg.png"/>
    <hyperlink ref="AU26" r:id="rId126" display="http://abs.twimg.com/images/themes/theme1/bg.png"/>
    <hyperlink ref="AU28" r:id="rId127" display="http://abs.twimg.com/images/themes/theme1/bg.png"/>
    <hyperlink ref="AU29" r:id="rId128" display="http://abs.twimg.com/images/themes/theme1/bg.png"/>
    <hyperlink ref="AU30" r:id="rId129" display="http://abs.twimg.com/images/themes/theme1/bg.png"/>
    <hyperlink ref="AU31" r:id="rId130" display="http://abs.twimg.com/images/themes/theme9/bg.gif"/>
    <hyperlink ref="AU33" r:id="rId131" display="http://abs.twimg.com/images/themes/theme1/bg.png"/>
    <hyperlink ref="AU34" r:id="rId132" display="http://abs.twimg.com/images/themes/theme1/bg.png"/>
    <hyperlink ref="AU35" r:id="rId133" display="http://abs.twimg.com/images/themes/theme1/bg.png"/>
    <hyperlink ref="AU36" r:id="rId134" display="http://abs.twimg.com/images/themes/theme1/bg.png"/>
    <hyperlink ref="AU37" r:id="rId135" display="http://abs.twimg.com/images/themes/theme1/bg.png"/>
    <hyperlink ref="AU39" r:id="rId136" display="http://abs.twimg.com/images/themes/theme9/bg.gif"/>
    <hyperlink ref="AU40" r:id="rId137" display="http://abs.twimg.com/images/themes/theme13/bg.gif"/>
    <hyperlink ref="AU41" r:id="rId138" display="http://abs.twimg.com/images/themes/theme1/bg.png"/>
    <hyperlink ref="AU42" r:id="rId139" display="http://abs.twimg.com/images/themes/theme1/bg.png"/>
    <hyperlink ref="AU44" r:id="rId140" display="http://abs.twimg.com/images/themes/theme1/bg.png"/>
    <hyperlink ref="AU45" r:id="rId141" display="http://abs.twimg.com/images/themes/theme1/bg.png"/>
    <hyperlink ref="AU46" r:id="rId142" display="http://abs.twimg.com/images/themes/theme1/bg.png"/>
    <hyperlink ref="AU47" r:id="rId143" display="http://abs.twimg.com/images/themes/theme9/bg.gif"/>
    <hyperlink ref="AU48" r:id="rId144" display="http://abs.twimg.com/images/themes/theme1/bg.png"/>
    <hyperlink ref="AU49" r:id="rId145" display="http://abs.twimg.com/images/themes/theme1/bg.png"/>
    <hyperlink ref="AU50" r:id="rId146" display="http://abs.twimg.com/images/themes/theme4/bg.gif"/>
    <hyperlink ref="AU51" r:id="rId147" display="http://abs.twimg.com/images/themes/theme1/bg.png"/>
    <hyperlink ref="AU53" r:id="rId148" display="http://abs.twimg.com/images/themes/theme16/bg.gif"/>
    <hyperlink ref="AU54" r:id="rId149" display="http://abs.twimg.com/images/themes/theme10/bg.gif"/>
    <hyperlink ref="AU55" r:id="rId150" display="http://abs.twimg.com/images/themes/theme1/bg.png"/>
    <hyperlink ref="AU57" r:id="rId151" display="http://abs.twimg.com/images/themes/theme1/bg.png"/>
    <hyperlink ref="AU58" r:id="rId152" display="http://abs.twimg.com/images/themes/theme1/bg.png"/>
    <hyperlink ref="AU59" r:id="rId153" display="http://abs.twimg.com/images/themes/theme1/bg.png"/>
    <hyperlink ref="AU60" r:id="rId154" display="http://abs.twimg.com/images/themes/theme1/bg.png"/>
    <hyperlink ref="AU61" r:id="rId155" display="http://abs.twimg.com/images/themes/theme1/bg.png"/>
    <hyperlink ref="F3" r:id="rId156" display="http://pbs.twimg.com/profile_images/915398058300583937/HNwaosY8_normal.jpg"/>
    <hyperlink ref="F4" r:id="rId157" display="http://abs.twimg.com/sticky/default_profile_images/default_profile_5_normal.png"/>
    <hyperlink ref="F5" r:id="rId158" display="http://pbs.twimg.com/profile_images/1669808678/fabian_normal.jpg"/>
    <hyperlink ref="F6" r:id="rId159" display="http://pbs.twimg.com/profile_images/822405255929405440/zuQLDu0Q_normal.jpg"/>
    <hyperlink ref="F7" r:id="rId160" display="http://pbs.twimg.com/profile_images/745663022539153408/tr9LkmEs_normal.jpg"/>
    <hyperlink ref="F8" r:id="rId161" display="http://pbs.twimg.com/profile_images/729065804004769793/St2_Pum9_normal.jpg"/>
    <hyperlink ref="F9" r:id="rId162" display="http://pbs.twimg.com/profile_images/869951927118778368/6v302IjD_normal.jpg"/>
    <hyperlink ref="F10" r:id="rId163" display="http://pbs.twimg.com/profile_images/456884052847386624/a69hONyQ_normal.jpeg"/>
    <hyperlink ref="F11" r:id="rId164" display="http://pbs.twimg.com/profile_images/975114008301789184/rOaCSOdl_normal.jpg"/>
    <hyperlink ref="F12" r:id="rId165" display="http://pbs.twimg.com/profile_images/732482833407582210/TDe-Ph8r_normal.jpg"/>
    <hyperlink ref="F13" r:id="rId166" display="http://pbs.twimg.com/profile_images/936680001948307456/CLXWPMHP_normal.jpg"/>
    <hyperlink ref="F14" r:id="rId167" display="http://pbs.twimg.com/profile_images/692445965123457024/Pw8drnWu_normal.png"/>
    <hyperlink ref="F15" r:id="rId168" display="http://pbs.twimg.com/profile_images/1005144857801785346/50p46hEE_normal.jpg"/>
    <hyperlink ref="F16" r:id="rId169" display="http://pbs.twimg.com/profile_images/1006301376752701440/uL7AKyE9_normal.jpg"/>
    <hyperlink ref="F17" r:id="rId170" display="http://pbs.twimg.com/profile_images/689354215542648832/TVSFZWQV_normal.png"/>
    <hyperlink ref="F18" r:id="rId171" display="http://pbs.twimg.com/profile_images/2538456378/prkj4y3k0t281hj96zrb_normal.jpeg"/>
    <hyperlink ref="F19" r:id="rId172" display="http://pbs.twimg.com/profile_images/663996468605419520/mJ7ozB8L_normal.png"/>
    <hyperlink ref="F20" r:id="rId173" display="http://pbs.twimg.com/profile_images/535829691/zementis-icon_normal.png"/>
    <hyperlink ref="F21" r:id="rId174" display="http://pbs.twimg.com/profile_images/822549498698362884/UBrLbfLu_normal.jpg"/>
    <hyperlink ref="F22" r:id="rId175" display="http://pbs.twimg.com/profile_images/509419595615043584/QZ6NHnuE_normal.jpeg"/>
    <hyperlink ref="F23" r:id="rId176" display="http://pbs.twimg.com/profile_images/746405483016224768/uv0-njBk_normal.jpg"/>
    <hyperlink ref="F24" r:id="rId177" display="http://pbs.twimg.com/profile_images/535840859342663680/sYlznBlZ_normal.jpeg"/>
    <hyperlink ref="F25" r:id="rId178" display="http://pbs.twimg.com/profile_images/1075794990989697024/ksZcqCJM_normal.jpg"/>
    <hyperlink ref="F26" r:id="rId179" display="http://pbs.twimg.com/profile_images/1076045529279287297/7k2PUiYJ_normal.jpg"/>
    <hyperlink ref="F27" r:id="rId180" display="http://pbs.twimg.com/profile_images/1077794256285122560/jUUn8sfT_normal.jpg"/>
    <hyperlink ref="F28" r:id="rId181" display="http://pbs.twimg.com/profile_images/1065183971426910210/nc7s66_K_normal.jpg"/>
    <hyperlink ref="F29" r:id="rId182" display="http://pbs.twimg.com/profile_images/1017421836223516674/qhaWuuRb_normal.jpg"/>
    <hyperlink ref="F30" r:id="rId183" display="http://pbs.twimg.com/profile_images/1015533282190954496/DKnf_UER_normal.jpg"/>
    <hyperlink ref="F31" r:id="rId184" display="http://pbs.twimg.com/profile_images/1005988921975627776/JmNqpzXo_normal.jpg"/>
    <hyperlink ref="F32" r:id="rId185" display="http://pbs.twimg.com/profile_images/998063004418686976/Bwu6TdcX_normal.jpg"/>
    <hyperlink ref="F33" r:id="rId186" display="http://pbs.twimg.com/profile_images/934930954115735552/DQrblUBw_normal.jpg"/>
    <hyperlink ref="F34" r:id="rId187" display="http://pbs.twimg.com/profile_images/1041532107250528256/AX1loGtR_normal.jpg"/>
    <hyperlink ref="F35" r:id="rId188" display="http://pbs.twimg.com/profile_images/3119586210/ff4195e1c0928e70cda72490a3609dff_normal.jpeg"/>
    <hyperlink ref="F36" r:id="rId189" display="http://pbs.twimg.com/profile_images/1059982452192464896/grQJ-2Ts_normal.jpg"/>
    <hyperlink ref="F37" r:id="rId190" display="http://pbs.twimg.com/profile_images/479683651446128640/rM9ZBmSG_normal.png"/>
    <hyperlink ref="F38" r:id="rId191" display="http://pbs.twimg.com/profile_images/1043343577567256577/Dxp6tgq0_normal.jpg"/>
    <hyperlink ref="F39" r:id="rId192" display="http://pbs.twimg.com/profile_images/809491802713530368/mxZ1RGtW_normal.jpg"/>
    <hyperlink ref="F40" r:id="rId193" display="http://pbs.twimg.com/profile_images/960565119813079040/clKYtoXt_normal.jpg"/>
    <hyperlink ref="F41" r:id="rId194" display="http://pbs.twimg.com/profile_images/1059565049554104321/5NtoTjFV_normal.jpg"/>
    <hyperlink ref="F42" r:id="rId195" display="http://pbs.twimg.com/profile_images/1078407523860807680/_Hcv-1bg_normal.jpg"/>
    <hyperlink ref="F43" r:id="rId196" display="http://pbs.twimg.com/profile_images/1067668013984309248/pkIpI5Ek_normal.jpg"/>
    <hyperlink ref="F44" r:id="rId197" display="http://pbs.twimg.com/profile_images/994675012211695616/htB0SZdr_normal.jpg"/>
    <hyperlink ref="F45" r:id="rId198" display="http://pbs.twimg.com/profile_images/1078861744208961537/INqPPNy5_normal.jpg"/>
    <hyperlink ref="F46" r:id="rId199" display="http://pbs.twimg.com/profile_images/1043581382780313600/vcSGfTH5_normal.jpg"/>
    <hyperlink ref="F47" r:id="rId200" display="http://pbs.twimg.com/profile_images/733133245903032320/JbLlgCpD_normal.jpg"/>
    <hyperlink ref="F48" r:id="rId201" display="http://pbs.twimg.com/profile_images/1074207697703075842/lTzqKoun_normal.jpg"/>
    <hyperlink ref="F49" r:id="rId202" display="http://pbs.twimg.com/profile_images/928683505944379392/eTWtFyCX_normal.jpg"/>
    <hyperlink ref="F50" r:id="rId203" display="http://pbs.twimg.com/profile_images/985495411564695552/i90ppaeE_normal.jpg"/>
    <hyperlink ref="F51" r:id="rId204" display="http://pbs.twimg.com/profile_images/1029069085215084544/1RHZHXOu_normal.jpg"/>
    <hyperlink ref="F52" r:id="rId205" display="http://pbs.twimg.com/profile_images/1005145658939068416/ciyeeppk_normal.jpg"/>
    <hyperlink ref="F53" r:id="rId206" display="http://pbs.twimg.com/profile_images/559971274697359360/k2xLve6v_normal.jpeg"/>
    <hyperlink ref="F54" r:id="rId207" display="http://pbs.twimg.com/profile_images/891951876488531968/tQzLUoSe_normal.jpg"/>
    <hyperlink ref="F55" r:id="rId208" display="http://pbs.twimg.com/profile_images/1038120227643392000/swGEZNPj_normal.jpg"/>
    <hyperlink ref="F56" r:id="rId209" display="http://pbs.twimg.com/profile_images/1072360333854081024/c5KDunM6_normal.jpg"/>
    <hyperlink ref="F57" r:id="rId210" display="http://pbs.twimg.com/profile_images/1055803194473963521/RXcizKAH_normal.jpg"/>
    <hyperlink ref="F58" r:id="rId211" display="http://pbs.twimg.com/profile_images/1015778237903826944/fB_q-YqY_normal.jpg"/>
    <hyperlink ref="F59" r:id="rId212" display="http://pbs.twimg.com/profile_images/1079143046841741312/2vcNVulq_normal.jpg"/>
    <hyperlink ref="F60" r:id="rId213" display="http://pbs.twimg.com/profile_images/550482547650863104/Dsl9iP65_normal.jpeg"/>
    <hyperlink ref="F61" r:id="rId214" display="http://pbs.twimg.com/profile_images/1078014471891750912/1dxk3iL4_normal.jpg"/>
    <hyperlink ref="AX3" r:id="rId215" display="https://twitter.com/newsneus"/>
    <hyperlink ref="AX4" r:id="rId216" display="https://twitter.com/blueha"/>
    <hyperlink ref="AX5" r:id="rId217" display="https://twitter.com/hugodevotion"/>
    <hyperlink ref="AX6" r:id="rId218" display="https://twitter.com/frronconi"/>
    <hyperlink ref="AX7" r:id="rId219" display="https://twitter.com/iiot_viewpoints"/>
    <hyperlink ref="AX8" r:id="rId220" display="https://twitter.com/ipfconline1"/>
    <hyperlink ref="AX9" r:id="rId221" display="https://twitter.com/wiprodigital"/>
    <hyperlink ref="AX10" r:id="rId222" display="https://twitter.com/ronald_vanloon"/>
    <hyperlink ref="AX11" r:id="rId223" display="https://twitter.com/yvesmulkers"/>
    <hyperlink ref="AX12" r:id="rId224" display="https://twitter.com/andi_staub"/>
    <hyperlink ref="AX13" r:id="rId225" display="https://twitter.com/pawcon"/>
    <hyperlink ref="AX14" r:id="rId226" display="https://twitter.com/machinemetrics"/>
    <hyperlink ref="AX15" r:id="rId227" display="https://twitter.com/crudinschi"/>
    <hyperlink ref="AX16" r:id="rId228" display="https://twitter.com/balaji_sandiego"/>
    <hyperlink ref="AX17" r:id="rId229" display="https://twitter.com/thecrmteam"/>
    <hyperlink ref="AX18" r:id="rId230" display="https://twitter.com/crmnewsdaily"/>
    <hyperlink ref="AX19" r:id="rId231" display="https://twitter.com/crm_cws_cloud"/>
    <hyperlink ref="AX20" r:id="rId232" display="https://twitter.com/zementis"/>
    <hyperlink ref="AX21" r:id="rId233" display="https://twitter.com/qubixpj"/>
    <hyperlink ref="AX22" r:id="rId234" display="https://twitter.com/satansxwife"/>
    <hyperlink ref="AX23" r:id="rId235" display="https://twitter.com/bdsharmas"/>
    <hyperlink ref="AX24" r:id="rId236" display="https://twitter.com/marketingbi"/>
    <hyperlink ref="AX25" r:id="rId237" display="https://twitter.com/lynxsalem"/>
    <hyperlink ref="AX26" r:id="rId238" display="https://twitter.com/notmilesevans"/>
    <hyperlink ref="AX27" r:id="rId239" display="https://twitter.com/kotagreek"/>
    <hyperlink ref="AX28" r:id="rId240" display="https://twitter.com/mohammdyousef2"/>
    <hyperlink ref="AX29" r:id="rId241" display="https://twitter.com/bluehasia"/>
    <hyperlink ref="AX30" r:id="rId242" display="https://twitter.com/manedcalico"/>
    <hyperlink ref="AX31" r:id="rId243" display="https://twitter.com/sikdrift"/>
    <hyperlink ref="AX32" r:id="rId244" display="https://twitter.com/bixbywolf"/>
    <hyperlink ref="AX33" r:id="rId245" display="https://twitter.com/regtaf"/>
    <hyperlink ref="AX34" r:id="rId246" display="https://twitter.com/quinnton117"/>
    <hyperlink ref="AX35" r:id="rId247" display="https://twitter.com/zarafagiraffe"/>
    <hyperlink ref="AX36" r:id="rId248" display="https://twitter.com/lutofisk"/>
    <hyperlink ref="AX37" r:id="rId249" display="https://twitter.com/pacanthro"/>
    <hyperlink ref="AX38" r:id="rId250" display="https://twitter.com/wxkiel"/>
    <hyperlink ref="AX39" r:id="rId251" display="https://twitter.com/hannaraptor"/>
    <hyperlink ref="AX40" r:id="rId252" display="https://twitter.com/lemonbrat"/>
    <hyperlink ref="AX41" r:id="rId253" display="https://twitter.com/spikyhalcyon"/>
    <hyperlink ref="AX42" r:id="rId254" display="https://twitter.com/steventigeron"/>
    <hyperlink ref="AX43" r:id="rId255" display="https://twitter.com/morrowuff"/>
    <hyperlink ref="AX44" r:id="rId256" display="https://twitter.com/omega_kiba"/>
    <hyperlink ref="AX45" r:id="rId257" display="https://twitter.com/samthemoose101"/>
    <hyperlink ref="AX46" r:id="rId258" display="https://twitter.com/banditraccoon1"/>
    <hyperlink ref="AX47" r:id="rId259" display="https://twitter.com/doubleofoxx"/>
    <hyperlink ref="AX48" r:id="rId260" display="https://twitter.com/sourpatch2016"/>
    <hyperlink ref="AX49" r:id="rId261" display="https://twitter.com/303snowwolf"/>
    <hyperlink ref="AX50" r:id="rId262" display="https://twitter.com/fmfrancoise"/>
    <hyperlink ref="AX51" r:id="rId263" display="https://twitter.com/flickdoodledog"/>
    <hyperlink ref="AX52" r:id="rId264" display="https://twitter.com/iiot_world"/>
    <hyperlink ref="AX53" r:id="rId265" display="https://twitter.com/softclouds"/>
    <hyperlink ref="AX54" r:id="rId266" display="https://twitter.com/agilience"/>
    <hyperlink ref="AX55" r:id="rId267" display="https://twitter.com/demetriustrader"/>
    <hyperlink ref="AX56" r:id="rId268" display="https://twitter.com/varekwolf"/>
    <hyperlink ref="AX57" r:id="rId269" display="https://twitter.com/vatralion"/>
    <hyperlink ref="AX58" r:id="rId270" display="https://twitter.com/macethedeer"/>
    <hyperlink ref="AX59" r:id="rId271" display="https://twitter.com/jwypwem4gq9iyza"/>
    <hyperlink ref="AX60" r:id="rId272" display="https://twitter.com/aimrei"/>
    <hyperlink ref="AX61" r:id="rId273" display="https://twitter.com/jgzero97"/>
  </hyperlinks>
  <printOptions/>
  <pageMargins left="0.7" right="0.7" top="0.75" bottom="0.75" header="0.3" footer="0.3"/>
  <pageSetup horizontalDpi="600" verticalDpi="600" orientation="portrait" r:id="rId277"/>
  <legacyDrawing r:id="rId275"/>
  <tableParts>
    <tablePart r:id="rId2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1069</v>
      </c>
      <c r="Z2" s="13" t="s">
        <v>1083</v>
      </c>
      <c r="AA2" s="13" t="s">
        <v>1107</v>
      </c>
      <c r="AB2" s="13" t="s">
        <v>1152</v>
      </c>
      <c r="AC2" s="13" t="s">
        <v>1207</v>
      </c>
      <c r="AD2" s="13" t="s">
        <v>1232</v>
      </c>
      <c r="AE2" s="13" t="s">
        <v>1234</v>
      </c>
      <c r="AF2" s="13" t="s">
        <v>1250</v>
      </c>
      <c r="AG2" s="117" t="s">
        <v>1388</v>
      </c>
      <c r="AH2" s="117" t="s">
        <v>1389</v>
      </c>
      <c r="AI2" s="117" t="s">
        <v>1390</v>
      </c>
      <c r="AJ2" s="117" t="s">
        <v>1391</v>
      </c>
      <c r="AK2" s="117" t="s">
        <v>1392</v>
      </c>
      <c r="AL2" s="117" t="s">
        <v>1393</v>
      </c>
      <c r="AM2" s="117" t="s">
        <v>1394</v>
      </c>
      <c r="AN2" s="117" t="s">
        <v>1395</v>
      </c>
      <c r="AO2" s="117" t="s">
        <v>1398</v>
      </c>
    </row>
    <row r="3" spans="1:41" ht="15">
      <c r="A3" s="87" t="s">
        <v>1015</v>
      </c>
      <c r="B3" s="65" t="s">
        <v>1024</v>
      </c>
      <c r="C3" s="65" t="s">
        <v>56</v>
      </c>
      <c r="D3" s="103"/>
      <c r="E3" s="102"/>
      <c r="F3" s="104" t="s">
        <v>1449</v>
      </c>
      <c r="G3" s="105"/>
      <c r="H3" s="105"/>
      <c r="I3" s="106">
        <v>3</v>
      </c>
      <c r="J3" s="107"/>
      <c r="K3" s="48">
        <v>18</v>
      </c>
      <c r="L3" s="48">
        <v>39</v>
      </c>
      <c r="M3" s="48">
        <v>6</v>
      </c>
      <c r="N3" s="48">
        <v>45</v>
      </c>
      <c r="O3" s="48">
        <v>0</v>
      </c>
      <c r="P3" s="49">
        <v>0.05</v>
      </c>
      <c r="Q3" s="49">
        <v>0.09523809523809523</v>
      </c>
      <c r="R3" s="48">
        <v>1</v>
      </c>
      <c r="S3" s="48">
        <v>0</v>
      </c>
      <c r="T3" s="48">
        <v>18</v>
      </c>
      <c r="U3" s="48">
        <v>45</v>
      </c>
      <c r="V3" s="48">
        <v>3</v>
      </c>
      <c r="W3" s="49">
        <v>1.666667</v>
      </c>
      <c r="X3" s="49">
        <v>0.13725490196078433</v>
      </c>
      <c r="Y3" s="78" t="s">
        <v>318</v>
      </c>
      <c r="Z3" s="78" t="s">
        <v>1073</v>
      </c>
      <c r="AA3" s="78" t="s">
        <v>1108</v>
      </c>
      <c r="AB3" s="84" t="s">
        <v>1153</v>
      </c>
      <c r="AC3" s="84" t="s">
        <v>1208</v>
      </c>
      <c r="AD3" s="84"/>
      <c r="AE3" s="84" t="s">
        <v>1235</v>
      </c>
      <c r="AF3" s="84" t="s">
        <v>1251</v>
      </c>
      <c r="AG3" s="120">
        <v>14</v>
      </c>
      <c r="AH3" s="123">
        <v>3.1890660592255125</v>
      </c>
      <c r="AI3" s="120">
        <v>0</v>
      </c>
      <c r="AJ3" s="123">
        <v>0</v>
      </c>
      <c r="AK3" s="120">
        <v>0</v>
      </c>
      <c r="AL3" s="123">
        <v>0</v>
      </c>
      <c r="AM3" s="120">
        <v>425</v>
      </c>
      <c r="AN3" s="123">
        <v>96.81093394077449</v>
      </c>
      <c r="AO3" s="120">
        <v>439</v>
      </c>
    </row>
    <row r="4" spans="1:41" ht="15">
      <c r="A4" s="87" t="s">
        <v>1016</v>
      </c>
      <c r="B4" s="65" t="s">
        <v>1025</v>
      </c>
      <c r="C4" s="65" t="s">
        <v>56</v>
      </c>
      <c r="D4" s="109"/>
      <c r="E4" s="108"/>
      <c r="F4" s="110" t="s">
        <v>1450</v>
      </c>
      <c r="G4" s="111"/>
      <c r="H4" s="111"/>
      <c r="I4" s="112">
        <v>4</v>
      </c>
      <c r="J4" s="113"/>
      <c r="K4" s="48">
        <v>12</v>
      </c>
      <c r="L4" s="48">
        <v>11</v>
      </c>
      <c r="M4" s="48">
        <v>28</v>
      </c>
      <c r="N4" s="48">
        <v>39</v>
      </c>
      <c r="O4" s="48">
        <v>13</v>
      </c>
      <c r="P4" s="49">
        <v>0.0625</v>
      </c>
      <c r="Q4" s="49">
        <v>0.11764705882352941</v>
      </c>
      <c r="R4" s="48">
        <v>1</v>
      </c>
      <c r="S4" s="48">
        <v>0</v>
      </c>
      <c r="T4" s="48">
        <v>12</v>
      </c>
      <c r="U4" s="48">
        <v>39</v>
      </c>
      <c r="V4" s="48">
        <v>4</v>
      </c>
      <c r="W4" s="49">
        <v>1.791667</v>
      </c>
      <c r="X4" s="49">
        <v>0.12878787878787878</v>
      </c>
      <c r="Y4" s="78" t="s">
        <v>1070</v>
      </c>
      <c r="Z4" s="78" t="s">
        <v>1084</v>
      </c>
      <c r="AA4" s="78" t="s">
        <v>1109</v>
      </c>
      <c r="AB4" s="84" t="s">
        <v>1154</v>
      </c>
      <c r="AC4" s="84" t="s">
        <v>1209</v>
      </c>
      <c r="AD4" s="84"/>
      <c r="AE4" s="84" t="s">
        <v>1236</v>
      </c>
      <c r="AF4" s="84" t="s">
        <v>1252</v>
      </c>
      <c r="AG4" s="120">
        <v>20</v>
      </c>
      <c r="AH4" s="123">
        <v>3.527336860670194</v>
      </c>
      <c r="AI4" s="120">
        <v>2</v>
      </c>
      <c r="AJ4" s="123">
        <v>0.3527336860670194</v>
      </c>
      <c r="AK4" s="120">
        <v>0</v>
      </c>
      <c r="AL4" s="123">
        <v>0</v>
      </c>
      <c r="AM4" s="120">
        <v>545</v>
      </c>
      <c r="AN4" s="123">
        <v>96.11992945326278</v>
      </c>
      <c r="AO4" s="120">
        <v>567</v>
      </c>
    </row>
    <row r="5" spans="1:41" ht="15">
      <c r="A5" s="87" t="s">
        <v>1017</v>
      </c>
      <c r="B5" s="65" t="s">
        <v>1026</v>
      </c>
      <c r="C5" s="65" t="s">
        <v>56</v>
      </c>
      <c r="D5" s="109"/>
      <c r="E5" s="108"/>
      <c r="F5" s="110" t="s">
        <v>1017</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t="s">
        <v>312</v>
      </c>
      <c r="Z5" s="78" t="s">
        <v>322</v>
      </c>
      <c r="AA5" s="78" t="s">
        <v>328</v>
      </c>
      <c r="AB5" s="84" t="s">
        <v>496</v>
      </c>
      <c r="AC5" s="84" t="s">
        <v>496</v>
      </c>
      <c r="AD5" s="84"/>
      <c r="AE5" s="84" t="s">
        <v>1237</v>
      </c>
      <c r="AF5" s="84" t="s">
        <v>1253</v>
      </c>
      <c r="AG5" s="120">
        <v>0</v>
      </c>
      <c r="AH5" s="123">
        <v>0</v>
      </c>
      <c r="AI5" s="120">
        <v>0</v>
      </c>
      <c r="AJ5" s="123">
        <v>0</v>
      </c>
      <c r="AK5" s="120">
        <v>0</v>
      </c>
      <c r="AL5" s="123">
        <v>0</v>
      </c>
      <c r="AM5" s="120">
        <v>24</v>
      </c>
      <c r="AN5" s="123">
        <v>100</v>
      </c>
      <c r="AO5" s="120">
        <v>24</v>
      </c>
    </row>
    <row r="6" spans="1:41" ht="15">
      <c r="A6" s="87" t="s">
        <v>1018</v>
      </c>
      <c r="B6" s="65" t="s">
        <v>1027</v>
      </c>
      <c r="C6" s="65" t="s">
        <v>56</v>
      </c>
      <c r="D6" s="109"/>
      <c r="E6" s="108"/>
      <c r="F6" s="110" t="s">
        <v>1018</v>
      </c>
      <c r="G6" s="111"/>
      <c r="H6" s="111"/>
      <c r="I6" s="112">
        <v>6</v>
      </c>
      <c r="J6" s="113"/>
      <c r="K6" s="48">
        <v>7</v>
      </c>
      <c r="L6" s="48">
        <v>6</v>
      </c>
      <c r="M6" s="48">
        <v>0</v>
      </c>
      <c r="N6" s="48">
        <v>6</v>
      </c>
      <c r="O6" s="48">
        <v>0</v>
      </c>
      <c r="P6" s="49">
        <v>0</v>
      </c>
      <c r="Q6" s="49">
        <v>0</v>
      </c>
      <c r="R6" s="48">
        <v>1</v>
      </c>
      <c r="S6" s="48">
        <v>0</v>
      </c>
      <c r="T6" s="48">
        <v>7</v>
      </c>
      <c r="U6" s="48">
        <v>6</v>
      </c>
      <c r="V6" s="48">
        <v>2</v>
      </c>
      <c r="W6" s="49">
        <v>1.469388</v>
      </c>
      <c r="X6" s="49">
        <v>0.14285714285714285</v>
      </c>
      <c r="Y6" s="78" t="s">
        <v>313</v>
      </c>
      <c r="Z6" s="78" t="s">
        <v>323</v>
      </c>
      <c r="AA6" s="78" t="s">
        <v>329</v>
      </c>
      <c r="AB6" s="84" t="s">
        <v>496</v>
      </c>
      <c r="AC6" s="84" t="s">
        <v>496</v>
      </c>
      <c r="AD6" s="84"/>
      <c r="AE6" s="84" t="s">
        <v>1238</v>
      </c>
      <c r="AF6" s="84" t="s">
        <v>1254</v>
      </c>
      <c r="AG6" s="120">
        <v>0</v>
      </c>
      <c r="AH6" s="123">
        <v>0</v>
      </c>
      <c r="AI6" s="120">
        <v>0</v>
      </c>
      <c r="AJ6" s="123">
        <v>0</v>
      </c>
      <c r="AK6" s="120">
        <v>0</v>
      </c>
      <c r="AL6" s="123">
        <v>0</v>
      </c>
      <c r="AM6" s="120">
        <v>26</v>
      </c>
      <c r="AN6" s="123">
        <v>100</v>
      </c>
      <c r="AO6" s="120">
        <v>26</v>
      </c>
    </row>
    <row r="7" spans="1:41" ht="15">
      <c r="A7" s="87" t="s">
        <v>1019</v>
      </c>
      <c r="B7" s="65" t="s">
        <v>1028</v>
      </c>
      <c r="C7" s="65" t="s">
        <v>56</v>
      </c>
      <c r="D7" s="109"/>
      <c r="E7" s="108"/>
      <c r="F7" s="110" t="s">
        <v>1451</v>
      </c>
      <c r="G7" s="111"/>
      <c r="H7" s="111"/>
      <c r="I7" s="112">
        <v>7</v>
      </c>
      <c r="J7" s="113"/>
      <c r="K7" s="48">
        <v>4</v>
      </c>
      <c r="L7" s="48">
        <v>2</v>
      </c>
      <c r="M7" s="48">
        <v>4</v>
      </c>
      <c r="N7" s="48">
        <v>6</v>
      </c>
      <c r="O7" s="48">
        <v>2</v>
      </c>
      <c r="P7" s="49">
        <v>0</v>
      </c>
      <c r="Q7" s="49">
        <v>0</v>
      </c>
      <c r="R7" s="48">
        <v>1</v>
      </c>
      <c r="S7" s="48">
        <v>0</v>
      </c>
      <c r="T7" s="48">
        <v>4</v>
      </c>
      <c r="U7" s="48">
        <v>6</v>
      </c>
      <c r="V7" s="48">
        <v>2</v>
      </c>
      <c r="W7" s="49">
        <v>1.125</v>
      </c>
      <c r="X7" s="49">
        <v>0.25</v>
      </c>
      <c r="Y7" s="78"/>
      <c r="Z7" s="78"/>
      <c r="AA7" s="78" t="s">
        <v>252</v>
      </c>
      <c r="AB7" s="84" t="s">
        <v>1155</v>
      </c>
      <c r="AC7" s="84" t="s">
        <v>1210</v>
      </c>
      <c r="AD7" s="84"/>
      <c r="AE7" s="84" t="s">
        <v>242</v>
      </c>
      <c r="AF7" s="84" t="s">
        <v>1255</v>
      </c>
      <c r="AG7" s="120">
        <v>10</v>
      </c>
      <c r="AH7" s="123">
        <v>9.345794392523365</v>
      </c>
      <c r="AI7" s="120">
        <v>4</v>
      </c>
      <c r="AJ7" s="123">
        <v>3.7383177570093458</v>
      </c>
      <c r="AK7" s="120">
        <v>0</v>
      </c>
      <c r="AL7" s="123">
        <v>0</v>
      </c>
      <c r="AM7" s="120">
        <v>93</v>
      </c>
      <c r="AN7" s="123">
        <v>86.91588785046729</v>
      </c>
      <c r="AO7" s="120">
        <v>107</v>
      </c>
    </row>
    <row r="8" spans="1:41" ht="15">
      <c r="A8" s="87" t="s">
        <v>1020</v>
      </c>
      <c r="B8" s="65" t="s">
        <v>1029</v>
      </c>
      <c r="C8" s="65" t="s">
        <v>56</v>
      </c>
      <c r="D8" s="109"/>
      <c r="E8" s="108"/>
      <c r="F8" s="110" t="s">
        <v>1452</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t="s">
        <v>332</v>
      </c>
      <c r="AB8" s="84" t="s">
        <v>1156</v>
      </c>
      <c r="AC8" s="84" t="s">
        <v>496</v>
      </c>
      <c r="AD8" s="84" t="s">
        <v>1233</v>
      </c>
      <c r="AE8" s="84" t="s">
        <v>1239</v>
      </c>
      <c r="AF8" s="84" t="s">
        <v>1256</v>
      </c>
      <c r="AG8" s="120">
        <v>1</v>
      </c>
      <c r="AH8" s="123">
        <v>1.3888888888888888</v>
      </c>
      <c r="AI8" s="120">
        <v>0</v>
      </c>
      <c r="AJ8" s="123">
        <v>0</v>
      </c>
      <c r="AK8" s="120">
        <v>0</v>
      </c>
      <c r="AL8" s="123">
        <v>0</v>
      </c>
      <c r="AM8" s="120">
        <v>71</v>
      </c>
      <c r="AN8" s="123">
        <v>98.61111111111111</v>
      </c>
      <c r="AO8" s="120">
        <v>72</v>
      </c>
    </row>
    <row r="9" spans="1:41" ht="15">
      <c r="A9" s="87" t="s">
        <v>1021</v>
      </c>
      <c r="B9" s="65" t="s">
        <v>1030</v>
      </c>
      <c r="C9" s="65" t="s">
        <v>56</v>
      </c>
      <c r="D9" s="109"/>
      <c r="E9" s="108"/>
      <c r="F9" s="110" t="s">
        <v>1453</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c r="Z9" s="78"/>
      <c r="AA9" s="78" t="s">
        <v>330</v>
      </c>
      <c r="AB9" s="84" t="s">
        <v>1157</v>
      </c>
      <c r="AC9" s="84" t="s">
        <v>1211</v>
      </c>
      <c r="AD9" s="84"/>
      <c r="AE9" s="84" t="s">
        <v>223</v>
      </c>
      <c r="AF9" s="84" t="s">
        <v>1257</v>
      </c>
      <c r="AG9" s="120">
        <v>0</v>
      </c>
      <c r="AH9" s="123">
        <v>0</v>
      </c>
      <c r="AI9" s="120">
        <v>0</v>
      </c>
      <c r="AJ9" s="123">
        <v>0</v>
      </c>
      <c r="AK9" s="120">
        <v>0</v>
      </c>
      <c r="AL9" s="123">
        <v>0</v>
      </c>
      <c r="AM9" s="120">
        <v>43</v>
      </c>
      <c r="AN9" s="123">
        <v>100</v>
      </c>
      <c r="AO9" s="120">
        <v>43</v>
      </c>
    </row>
    <row r="10" spans="1:41" ht="14.25" customHeight="1">
      <c r="A10" s="87" t="s">
        <v>1022</v>
      </c>
      <c r="B10" s="65" t="s">
        <v>1031</v>
      </c>
      <c r="C10" s="65" t="s">
        <v>56</v>
      </c>
      <c r="D10" s="109"/>
      <c r="E10" s="108"/>
      <c r="F10" s="110" t="s">
        <v>1022</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496</v>
      </c>
      <c r="AC10" s="84" t="s">
        <v>496</v>
      </c>
      <c r="AD10" s="84" t="s">
        <v>261</v>
      </c>
      <c r="AE10" s="84"/>
      <c r="AF10" s="84" t="s">
        <v>1258</v>
      </c>
      <c r="AG10" s="120">
        <v>0</v>
      </c>
      <c r="AH10" s="123">
        <v>0</v>
      </c>
      <c r="AI10" s="120">
        <v>0</v>
      </c>
      <c r="AJ10" s="123">
        <v>0</v>
      </c>
      <c r="AK10" s="120">
        <v>0</v>
      </c>
      <c r="AL10" s="123">
        <v>0</v>
      </c>
      <c r="AM10" s="120">
        <v>18</v>
      </c>
      <c r="AN10" s="123">
        <v>100</v>
      </c>
      <c r="AO10" s="120">
        <v>18</v>
      </c>
    </row>
    <row r="11" spans="1:41" ht="15">
      <c r="A11" s="87" t="s">
        <v>1023</v>
      </c>
      <c r="B11" s="65" t="s">
        <v>1032</v>
      </c>
      <c r="C11" s="65" t="s">
        <v>56</v>
      </c>
      <c r="D11" s="109"/>
      <c r="E11" s="108"/>
      <c r="F11" s="110" t="s">
        <v>1454</v>
      </c>
      <c r="G11" s="111"/>
      <c r="H11" s="111"/>
      <c r="I11" s="112">
        <v>11</v>
      </c>
      <c r="J11" s="113"/>
      <c r="K11" s="48">
        <v>2</v>
      </c>
      <c r="L11" s="48">
        <v>2</v>
      </c>
      <c r="M11" s="48">
        <v>0</v>
      </c>
      <c r="N11" s="48">
        <v>2</v>
      </c>
      <c r="O11" s="48">
        <v>2</v>
      </c>
      <c r="P11" s="49" t="s">
        <v>1399</v>
      </c>
      <c r="Q11" s="49" t="s">
        <v>1399</v>
      </c>
      <c r="R11" s="48">
        <v>2</v>
      </c>
      <c r="S11" s="48">
        <v>2</v>
      </c>
      <c r="T11" s="48">
        <v>1</v>
      </c>
      <c r="U11" s="48">
        <v>1</v>
      </c>
      <c r="V11" s="48">
        <v>0</v>
      </c>
      <c r="W11" s="49">
        <v>0</v>
      </c>
      <c r="X11" s="49">
        <v>0</v>
      </c>
      <c r="Y11" s="78"/>
      <c r="Z11" s="78"/>
      <c r="AA11" s="78"/>
      <c r="AB11" s="84" t="s">
        <v>1158</v>
      </c>
      <c r="AC11" s="84" t="s">
        <v>496</v>
      </c>
      <c r="AD11" s="84"/>
      <c r="AE11" s="84"/>
      <c r="AF11" s="84" t="s">
        <v>1259</v>
      </c>
      <c r="AG11" s="120">
        <v>0</v>
      </c>
      <c r="AH11" s="123">
        <v>0</v>
      </c>
      <c r="AI11" s="120">
        <v>1</v>
      </c>
      <c r="AJ11" s="123">
        <v>1.4285714285714286</v>
      </c>
      <c r="AK11" s="120">
        <v>0</v>
      </c>
      <c r="AL11" s="123">
        <v>0</v>
      </c>
      <c r="AM11" s="120">
        <v>69</v>
      </c>
      <c r="AN11" s="123">
        <v>98.57142857142857</v>
      </c>
      <c r="AO11" s="120">
        <v>70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1015</v>
      </c>
      <c r="B2" s="84" t="s">
        <v>231</v>
      </c>
      <c r="C2" s="78">
        <f>VLOOKUP(GroupVertices[[#This Row],[Vertex]],Vertices[],MATCH("ID",Vertices[[#Headers],[Vertex]:[Vertex Content Word Count]],0),FALSE)</f>
        <v>33</v>
      </c>
    </row>
    <row r="3" spans="1:3" ht="15">
      <c r="A3" s="78" t="s">
        <v>1015</v>
      </c>
      <c r="B3" s="84" t="s">
        <v>264</v>
      </c>
      <c r="C3" s="78">
        <f>VLOOKUP(GroupVertices[[#This Row],[Vertex]],Vertices[],MATCH("ID",Vertices[[#Headers],[Vertex]:[Vertex Content Word Count]],0),FALSE)</f>
        <v>37</v>
      </c>
    </row>
    <row r="4" spans="1:3" ht="15">
      <c r="A4" s="78" t="s">
        <v>1015</v>
      </c>
      <c r="B4" s="84" t="s">
        <v>235</v>
      </c>
      <c r="C4" s="78">
        <f>VLOOKUP(GroupVertices[[#This Row],[Vertex]],Vertices[],MATCH("ID",Vertices[[#Headers],[Vertex]:[Vertex Content Word Count]],0),FALSE)</f>
        <v>48</v>
      </c>
    </row>
    <row r="5" spans="1:3" ht="15">
      <c r="A5" s="78" t="s">
        <v>1015</v>
      </c>
      <c r="B5" s="84" t="s">
        <v>234</v>
      </c>
      <c r="C5" s="78">
        <f>VLOOKUP(GroupVertices[[#This Row],[Vertex]],Vertices[],MATCH("ID",Vertices[[#Headers],[Vertex]:[Vertex Content Word Count]],0),FALSE)</f>
        <v>47</v>
      </c>
    </row>
    <row r="6" spans="1:3" ht="15">
      <c r="A6" s="78" t="s">
        <v>1015</v>
      </c>
      <c r="B6" s="84" t="s">
        <v>233</v>
      </c>
      <c r="C6" s="78">
        <f>VLOOKUP(GroupVertices[[#This Row],[Vertex]],Vertices[],MATCH("ID",Vertices[[#Headers],[Vertex]:[Vertex Content Word Count]],0),FALSE)</f>
        <v>46</v>
      </c>
    </row>
    <row r="7" spans="1:3" ht="15">
      <c r="A7" s="78" t="s">
        <v>1015</v>
      </c>
      <c r="B7" s="84" t="s">
        <v>232</v>
      </c>
      <c r="C7" s="78">
        <f>VLOOKUP(GroupVertices[[#This Row],[Vertex]],Vertices[],MATCH("ID",Vertices[[#Headers],[Vertex]:[Vertex Content Word Count]],0),FALSE)</f>
        <v>34</v>
      </c>
    </row>
    <row r="8" spans="1:3" ht="15">
      <c r="A8" s="78" t="s">
        <v>1015</v>
      </c>
      <c r="B8" s="84" t="s">
        <v>263</v>
      </c>
      <c r="C8" s="78">
        <f>VLOOKUP(GroupVertices[[#This Row],[Vertex]],Vertices[],MATCH("ID",Vertices[[#Headers],[Vertex]:[Vertex Content Word Count]],0),FALSE)</f>
        <v>32</v>
      </c>
    </row>
    <row r="9" spans="1:3" ht="15">
      <c r="A9" s="78" t="s">
        <v>1015</v>
      </c>
      <c r="B9" s="84" t="s">
        <v>262</v>
      </c>
      <c r="C9" s="78">
        <f>VLOOKUP(GroupVertices[[#This Row],[Vertex]],Vertices[],MATCH("ID",Vertices[[#Headers],[Vertex]:[Vertex Content Word Count]],0),FALSE)</f>
        <v>31</v>
      </c>
    </row>
    <row r="10" spans="1:3" ht="15">
      <c r="A10" s="78" t="s">
        <v>1015</v>
      </c>
      <c r="B10" s="84" t="s">
        <v>230</v>
      </c>
      <c r="C10" s="78">
        <f>VLOOKUP(GroupVertices[[#This Row],[Vertex]],Vertices[],MATCH("ID",Vertices[[#Headers],[Vertex]:[Vertex Content Word Count]],0),FALSE)</f>
        <v>45</v>
      </c>
    </row>
    <row r="11" spans="1:3" ht="15">
      <c r="A11" s="78" t="s">
        <v>1015</v>
      </c>
      <c r="B11" s="84" t="s">
        <v>229</v>
      </c>
      <c r="C11" s="78">
        <f>VLOOKUP(GroupVertices[[#This Row],[Vertex]],Vertices[],MATCH("ID",Vertices[[#Headers],[Vertex]:[Vertex Content Word Count]],0),FALSE)</f>
        <v>44</v>
      </c>
    </row>
    <row r="12" spans="1:3" ht="15">
      <c r="A12" s="78" t="s">
        <v>1015</v>
      </c>
      <c r="B12" s="84" t="s">
        <v>228</v>
      </c>
      <c r="C12" s="78">
        <f>VLOOKUP(GroupVertices[[#This Row],[Vertex]],Vertices[],MATCH("ID",Vertices[[#Headers],[Vertex]:[Vertex Content Word Count]],0),FALSE)</f>
        <v>43</v>
      </c>
    </row>
    <row r="13" spans="1:3" ht="15">
      <c r="A13" s="78" t="s">
        <v>1015</v>
      </c>
      <c r="B13" s="84" t="s">
        <v>227</v>
      </c>
      <c r="C13" s="78">
        <f>VLOOKUP(GroupVertices[[#This Row],[Vertex]],Vertices[],MATCH("ID",Vertices[[#Headers],[Vertex]:[Vertex Content Word Count]],0),FALSE)</f>
        <v>42</v>
      </c>
    </row>
    <row r="14" spans="1:3" ht="15">
      <c r="A14" s="78" t="s">
        <v>1015</v>
      </c>
      <c r="B14" s="84" t="s">
        <v>226</v>
      </c>
      <c r="C14" s="78">
        <f>VLOOKUP(GroupVertices[[#This Row],[Vertex]],Vertices[],MATCH("ID",Vertices[[#Headers],[Vertex]:[Vertex Content Word Count]],0),FALSE)</f>
        <v>41</v>
      </c>
    </row>
    <row r="15" spans="1:3" ht="15">
      <c r="A15" s="78" t="s">
        <v>1015</v>
      </c>
      <c r="B15" s="84" t="s">
        <v>225</v>
      </c>
      <c r="C15" s="78">
        <f>VLOOKUP(GroupVertices[[#This Row],[Vertex]],Vertices[],MATCH("ID",Vertices[[#Headers],[Vertex]:[Vertex Content Word Count]],0),FALSE)</f>
        <v>40</v>
      </c>
    </row>
    <row r="16" spans="1:3" ht="15">
      <c r="A16" s="78" t="s">
        <v>1015</v>
      </c>
      <c r="B16" s="84" t="s">
        <v>222</v>
      </c>
      <c r="C16" s="78">
        <f>VLOOKUP(GroupVertices[[#This Row],[Vertex]],Vertices[],MATCH("ID",Vertices[[#Headers],[Vertex]:[Vertex Content Word Count]],0),FALSE)</f>
        <v>38</v>
      </c>
    </row>
    <row r="17" spans="1:3" ht="15">
      <c r="A17" s="78" t="s">
        <v>1015</v>
      </c>
      <c r="B17" s="84" t="s">
        <v>221</v>
      </c>
      <c r="C17" s="78">
        <f>VLOOKUP(GroupVertices[[#This Row],[Vertex]],Vertices[],MATCH("ID",Vertices[[#Headers],[Vertex]:[Vertex Content Word Count]],0),FALSE)</f>
        <v>36</v>
      </c>
    </row>
    <row r="18" spans="1:3" ht="15">
      <c r="A18" s="78" t="s">
        <v>1015</v>
      </c>
      <c r="B18" s="84" t="s">
        <v>220</v>
      </c>
      <c r="C18" s="78">
        <f>VLOOKUP(GroupVertices[[#This Row],[Vertex]],Vertices[],MATCH("ID",Vertices[[#Headers],[Vertex]:[Vertex Content Word Count]],0),FALSE)</f>
        <v>35</v>
      </c>
    </row>
    <row r="19" spans="1:3" ht="15">
      <c r="A19" s="78" t="s">
        <v>1015</v>
      </c>
      <c r="B19" s="84" t="s">
        <v>219</v>
      </c>
      <c r="C19" s="78">
        <f>VLOOKUP(GroupVertices[[#This Row],[Vertex]],Vertices[],MATCH("ID",Vertices[[#Headers],[Vertex]:[Vertex Content Word Count]],0),FALSE)</f>
        <v>30</v>
      </c>
    </row>
    <row r="20" spans="1:3" ht="15">
      <c r="A20" s="78" t="s">
        <v>1016</v>
      </c>
      <c r="B20" s="84" t="s">
        <v>237</v>
      </c>
      <c r="C20" s="78">
        <f>VLOOKUP(GroupVertices[[#This Row],[Vertex]],Vertices[],MATCH("ID",Vertices[[#Headers],[Vertex]:[Vertex Content Word Count]],0),FALSE)</f>
        <v>50</v>
      </c>
    </row>
    <row r="21" spans="1:3" ht="15">
      <c r="A21" s="78" t="s">
        <v>1016</v>
      </c>
      <c r="B21" s="84" t="s">
        <v>268</v>
      </c>
      <c r="C21" s="78">
        <f>VLOOKUP(GroupVertices[[#This Row],[Vertex]],Vertices[],MATCH("ID",Vertices[[#Headers],[Vertex]:[Vertex Content Word Count]],0),FALSE)</f>
        <v>54</v>
      </c>
    </row>
    <row r="22" spans="1:3" ht="15">
      <c r="A22" s="78" t="s">
        <v>1016</v>
      </c>
      <c r="B22" s="84" t="s">
        <v>267</v>
      </c>
      <c r="C22" s="78">
        <f>VLOOKUP(GroupVertices[[#This Row],[Vertex]],Vertices[],MATCH("ID",Vertices[[#Headers],[Vertex]:[Vertex Content Word Count]],0),FALSE)</f>
        <v>53</v>
      </c>
    </row>
    <row r="23" spans="1:3" ht="15">
      <c r="A23" s="78" t="s">
        <v>1016</v>
      </c>
      <c r="B23" s="84" t="s">
        <v>212</v>
      </c>
      <c r="C23" s="78">
        <f>VLOOKUP(GroupVertices[[#This Row],[Vertex]],Vertices[],MATCH("ID",Vertices[[#Headers],[Vertex]:[Vertex Content Word Count]],0),FALSE)</f>
        <v>3</v>
      </c>
    </row>
    <row r="24" spans="1:3" ht="15">
      <c r="A24" s="78" t="s">
        <v>1016</v>
      </c>
      <c r="B24" s="84" t="s">
        <v>266</v>
      </c>
      <c r="C24" s="78">
        <f>VLOOKUP(GroupVertices[[#This Row],[Vertex]],Vertices[],MATCH("ID",Vertices[[#Headers],[Vertex]:[Vertex Content Word Count]],0),FALSE)</f>
        <v>52</v>
      </c>
    </row>
    <row r="25" spans="1:3" ht="15">
      <c r="A25" s="78" t="s">
        <v>1016</v>
      </c>
      <c r="B25" s="84" t="s">
        <v>265</v>
      </c>
      <c r="C25" s="78">
        <f>VLOOKUP(GroupVertices[[#This Row],[Vertex]],Vertices[],MATCH("ID",Vertices[[#Headers],[Vertex]:[Vertex Content Word Count]],0),FALSE)</f>
        <v>51</v>
      </c>
    </row>
    <row r="26" spans="1:3" ht="15">
      <c r="A26" s="78" t="s">
        <v>1016</v>
      </c>
      <c r="B26" s="84" t="s">
        <v>239</v>
      </c>
      <c r="C26" s="78">
        <f>VLOOKUP(GroupVertices[[#This Row],[Vertex]],Vertices[],MATCH("ID",Vertices[[#Headers],[Vertex]:[Vertex Content Word Count]],0),FALSE)</f>
        <v>29</v>
      </c>
    </row>
    <row r="27" spans="1:3" ht="15">
      <c r="A27" s="78" t="s">
        <v>1016</v>
      </c>
      <c r="B27" s="84" t="s">
        <v>252</v>
      </c>
      <c r="C27" s="78">
        <f>VLOOKUP(GroupVertices[[#This Row],[Vertex]],Vertices[],MATCH("ID",Vertices[[#Headers],[Vertex]:[Vertex Content Word Count]],0),FALSE)</f>
        <v>13</v>
      </c>
    </row>
    <row r="28" spans="1:3" ht="15">
      <c r="A28" s="78" t="s">
        <v>1016</v>
      </c>
      <c r="B28" s="84" t="s">
        <v>254</v>
      </c>
      <c r="C28" s="78">
        <f>VLOOKUP(GroupVertices[[#This Row],[Vertex]],Vertices[],MATCH("ID",Vertices[[#Headers],[Vertex]:[Vertex Content Word Count]],0),FALSE)</f>
        <v>15</v>
      </c>
    </row>
    <row r="29" spans="1:3" ht="15">
      <c r="A29" s="78" t="s">
        <v>1016</v>
      </c>
      <c r="B29" s="84" t="s">
        <v>253</v>
      </c>
      <c r="C29" s="78">
        <f>VLOOKUP(GroupVertices[[#This Row],[Vertex]],Vertices[],MATCH("ID",Vertices[[#Headers],[Vertex]:[Vertex Content Word Count]],0),FALSE)</f>
        <v>14</v>
      </c>
    </row>
    <row r="30" spans="1:3" ht="15">
      <c r="A30" s="78" t="s">
        <v>1016</v>
      </c>
      <c r="B30" s="84" t="s">
        <v>218</v>
      </c>
      <c r="C30" s="78">
        <f>VLOOKUP(GroupVertices[[#This Row],[Vertex]],Vertices[],MATCH("ID",Vertices[[#Headers],[Vertex]:[Vertex Content Word Count]],0),FALSE)</f>
        <v>28</v>
      </c>
    </row>
    <row r="31" spans="1:3" ht="15">
      <c r="A31" s="78" t="s">
        <v>1016</v>
      </c>
      <c r="B31" s="84" t="s">
        <v>244</v>
      </c>
      <c r="C31" s="78">
        <f>VLOOKUP(GroupVertices[[#This Row],[Vertex]],Vertices[],MATCH("ID",Vertices[[#Headers],[Vertex]:[Vertex Content Word Count]],0),FALSE)</f>
        <v>4</v>
      </c>
    </row>
    <row r="32" spans="1:3" ht="15">
      <c r="A32" s="78" t="s">
        <v>1017</v>
      </c>
      <c r="B32" s="84" t="s">
        <v>213</v>
      </c>
      <c r="C32" s="78">
        <f>VLOOKUP(GroupVertices[[#This Row],[Vertex]],Vertices[],MATCH("ID",Vertices[[#Headers],[Vertex]:[Vertex Content Word Count]],0),FALSE)</f>
        <v>5</v>
      </c>
    </row>
    <row r="33" spans="1:3" ht="15">
      <c r="A33" s="78" t="s">
        <v>1017</v>
      </c>
      <c r="B33" s="84" t="s">
        <v>251</v>
      </c>
      <c r="C33" s="78">
        <f>VLOOKUP(GroupVertices[[#This Row],[Vertex]],Vertices[],MATCH("ID",Vertices[[#Headers],[Vertex]:[Vertex Content Word Count]],0),FALSE)</f>
        <v>12</v>
      </c>
    </row>
    <row r="34" spans="1:3" ht="15">
      <c r="A34" s="78" t="s">
        <v>1017</v>
      </c>
      <c r="B34" s="84" t="s">
        <v>250</v>
      </c>
      <c r="C34" s="78">
        <f>VLOOKUP(GroupVertices[[#This Row],[Vertex]],Vertices[],MATCH("ID",Vertices[[#Headers],[Vertex]:[Vertex Content Word Count]],0),FALSE)</f>
        <v>11</v>
      </c>
    </row>
    <row r="35" spans="1:3" ht="15">
      <c r="A35" s="78" t="s">
        <v>1017</v>
      </c>
      <c r="B35" s="84" t="s">
        <v>249</v>
      </c>
      <c r="C35" s="78">
        <f>VLOOKUP(GroupVertices[[#This Row],[Vertex]],Vertices[],MATCH("ID",Vertices[[#Headers],[Vertex]:[Vertex Content Word Count]],0),FALSE)</f>
        <v>10</v>
      </c>
    </row>
    <row r="36" spans="1:3" ht="15">
      <c r="A36" s="78" t="s">
        <v>1017</v>
      </c>
      <c r="B36" s="84" t="s">
        <v>248</v>
      </c>
      <c r="C36" s="78">
        <f>VLOOKUP(GroupVertices[[#This Row],[Vertex]],Vertices[],MATCH("ID",Vertices[[#Headers],[Vertex]:[Vertex Content Word Count]],0),FALSE)</f>
        <v>9</v>
      </c>
    </row>
    <row r="37" spans="1:3" ht="15">
      <c r="A37" s="78" t="s">
        <v>1017</v>
      </c>
      <c r="B37" s="84" t="s">
        <v>247</v>
      </c>
      <c r="C37" s="78">
        <f>VLOOKUP(GroupVertices[[#This Row],[Vertex]],Vertices[],MATCH("ID",Vertices[[#Headers],[Vertex]:[Vertex Content Word Count]],0),FALSE)</f>
        <v>8</v>
      </c>
    </row>
    <row r="38" spans="1:3" ht="15">
      <c r="A38" s="78" t="s">
        <v>1017</v>
      </c>
      <c r="B38" s="84" t="s">
        <v>246</v>
      </c>
      <c r="C38" s="78">
        <f>VLOOKUP(GroupVertices[[#This Row],[Vertex]],Vertices[],MATCH("ID",Vertices[[#Headers],[Vertex]:[Vertex Content Word Count]],0),FALSE)</f>
        <v>7</v>
      </c>
    </row>
    <row r="39" spans="1:3" ht="15">
      <c r="A39" s="78" t="s">
        <v>1017</v>
      </c>
      <c r="B39" s="84" t="s">
        <v>245</v>
      </c>
      <c r="C39" s="78">
        <f>VLOOKUP(GroupVertices[[#This Row],[Vertex]],Vertices[],MATCH("ID",Vertices[[#Headers],[Vertex]:[Vertex Content Word Count]],0),FALSE)</f>
        <v>6</v>
      </c>
    </row>
    <row r="40" spans="1:3" ht="15">
      <c r="A40" s="78" t="s">
        <v>1018</v>
      </c>
      <c r="B40" s="84" t="s">
        <v>214</v>
      </c>
      <c r="C40" s="78">
        <f>VLOOKUP(GroupVertices[[#This Row],[Vertex]],Vertices[],MATCH("ID",Vertices[[#Headers],[Vertex]:[Vertex Content Word Count]],0),FALSE)</f>
        <v>16</v>
      </c>
    </row>
    <row r="41" spans="1:3" ht="15">
      <c r="A41" s="78" t="s">
        <v>1018</v>
      </c>
      <c r="B41" s="84" t="s">
        <v>260</v>
      </c>
      <c r="C41" s="78">
        <f>VLOOKUP(GroupVertices[[#This Row],[Vertex]],Vertices[],MATCH("ID",Vertices[[#Headers],[Vertex]:[Vertex Content Word Count]],0),FALSE)</f>
        <v>22</v>
      </c>
    </row>
    <row r="42" spans="1:3" ht="15">
      <c r="A42" s="78" t="s">
        <v>1018</v>
      </c>
      <c r="B42" s="84" t="s">
        <v>259</v>
      </c>
      <c r="C42" s="78">
        <f>VLOOKUP(GroupVertices[[#This Row],[Vertex]],Vertices[],MATCH("ID",Vertices[[#Headers],[Vertex]:[Vertex Content Word Count]],0),FALSE)</f>
        <v>21</v>
      </c>
    </row>
    <row r="43" spans="1:3" ht="15">
      <c r="A43" s="78" t="s">
        <v>1018</v>
      </c>
      <c r="B43" s="84" t="s">
        <v>258</v>
      </c>
      <c r="C43" s="78">
        <f>VLOOKUP(GroupVertices[[#This Row],[Vertex]],Vertices[],MATCH("ID",Vertices[[#Headers],[Vertex]:[Vertex Content Word Count]],0),FALSE)</f>
        <v>20</v>
      </c>
    </row>
    <row r="44" spans="1:3" ht="15">
      <c r="A44" s="78" t="s">
        <v>1018</v>
      </c>
      <c r="B44" s="84" t="s">
        <v>257</v>
      </c>
      <c r="C44" s="78">
        <f>VLOOKUP(GroupVertices[[#This Row],[Vertex]],Vertices[],MATCH("ID",Vertices[[#Headers],[Vertex]:[Vertex Content Word Count]],0),FALSE)</f>
        <v>19</v>
      </c>
    </row>
    <row r="45" spans="1:3" ht="15">
      <c r="A45" s="78" t="s">
        <v>1018</v>
      </c>
      <c r="B45" s="84" t="s">
        <v>256</v>
      </c>
      <c r="C45" s="78">
        <f>VLOOKUP(GroupVertices[[#This Row],[Vertex]],Vertices[],MATCH("ID",Vertices[[#Headers],[Vertex]:[Vertex Content Word Count]],0),FALSE)</f>
        <v>18</v>
      </c>
    </row>
    <row r="46" spans="1:3" ht="15">
      <c r="A46" s="78" t="s">
        <v>1018</v>
      </c>
      <c r="B46" s="84" t="s">
        <v>255</v>
      </c>
      <c r="C46" s="78">
        <f>VLOOKUP(GroupVertices[[#This Row],[Vertex]],Vertices[],MATCH("ID",Vertices[[#Headers],[Vertex]:[Vertex Content Word Count]],0),FALSE)</f>
        <v>17</v>
      </c>
    </row>
    <row r="47" spans="1:3" ht="15">
      <c r="A47" s="78" t="s">
        <v>1019</v>
      </c>
      <c r="B47" s="84" t="s">
        <v>243</v>
      </c>
      <c r="C47" s="78">
        <f>VLOOKUP(GroupVertices[[#This Row],[Vertex]],Vertices[],MATCH("ID",Vertices[[#Headers],[Vertex]:[Vertex Content Word Count]],0),FALSE)</f>
        <v>61</v>
      </c>
    </row>
    <row r="48" spans="1:3" ht="15">
      <c r="A48" s="78" t="s">
        <v>1019</v>
      </c>
      <c r="B48" s="84" t="s">
        <v>242</v>
      </c>
      <c r="C48" s="78">
        <f>VLOOKUP(GroupVertices[[#This Row],[Vertex]],Vertices[],MATCH("ID",Vertices[[#Headers],[Vertex]:[Vertex Content Word Count]],0),FALSE)</f>
        <v>55</v>
      </c>
    </row>
    <row r="49" spans="1:3" ht="15">
      <c r="A49" s="78" t="s">
        <v>1019</v>
      </c>
      <c r="B49" s="84" t="s">
        <v>241</v>
      </c>
      <c r="C49" s="78">
        <f>VLOOKUP(GroupVertices[[#This Row],[Vertex]],Vertices[],MATCH("ID",Vertices[[#Headers],[Vertex]:[Vertex Content Word Count]],0),FALSE)</f>
        <v>60</v>
      </c>
    </row>
    <row r="50" spans="1:3" ht="15">
      <c r="A50" s="78" t="s">
        <v>1019</v>
      </c>
      <c r="B50" s="84" t="s">
        <v>240</v>
      </c>
      <c r="C50" s="78">
        <f>VLOOKUP(GroupVertices[[#This Row],[Vertex]],Vertices[],MATCH("ID",Vertices[[#Headers],[Vertex]:[Vertex Content Word Count]],0),FALSE)</f>
        <v>59</v>
      </c>
    </row>
    <row r="51" spans="1:3" ht="15">
      <c r="A51" s="78" t="s">
        <v>1020</v>
      </c>
      <c r="B51" s="84" t="s">
        <v>238</v>
      </c>
      <c r="C51" s="78">
        <f>VLOOKUP(GroupVertices[[#This Row],[Vertex]],Vertices[],MATCH("ID",Vertices[[#Headers],[Vertex]:[Vertex Content Word Count]],0),FALSE)</f>
        <v>56</v>
      </c>
    </row>
    <row r="52" spans="1:3" ht="15">
      <c r="A52" s="78" t="s">
        <v>1020</v>
      </c>
      <c r="B52" s="84" t="s">
        <v>270</v>
      </c>
      <c r="C52" s="78">
        <f>VLOOKUP(GroupVertices[[#This Row],[Vertex]],Vertices[],MATCH("ID",Vertices[[#Headers],[Vertex]:[Vertex Content Word Count]],0),FALSE)</f>
        <v>58</v>
      </c>
    </row>
    <row r="53" spans="1:3" ht="15">
      <c r="A53" s="78" t="s">
        <v>1020</v>
      </c>
      <c r="B53" s="84" t="s">
        <v>269</v>
      </c>
      <c r="C53" s="78">
        <f>VLOOKUP(GroupVertices[[#This Row],[Vertex]],Vertices[],MATCH("ID",Vertices[[#Headers],[Vertex]:[Vertex Content Word Count]],0),FALSE)</f>
        <v>57</v>
      </c>
    </row>
    <row r="54" spans="1:3" ht="15">
      <c r="A54" s="78" t="s">
        <v>1021</v>
      </c>
      <c r="B54" s="84" t="s">
        <v>224</v>
      </c>
      <c r="C54" s="78">
        <f>VLOOKUP(GroupVertices[[#This Row],[Vertex]],Vertices[],MATCH("ID",Vertices[[#Headers],[Vertex]:[Vertex Content Word Count]],0),FALSE)</f>
        <v>39</v>
      </c>
    </row>
    <row r="55" spans="1:3" ht="15">
      <c r="A55" s="78" t="s">
        <v>1021</v>
      </c>
      <c r="B55" s="84" t="s">
        <v>223</v>
      </c>
      <c r="C55" s="78">
        <f>VLOOKUP(GroupVertices[[#This Row],[Vertex]],Vertices[],MATCH("ID",Vertices[[#Headers],[Vertex]:[Vertex Content Word Count]],0),FALSE)</f>
        <v>24</v>
      </c>
    </row>
    <row r="56" spans="1:3" ht="15">
      <c r="A56" s="78" t="s">
        <v>1021</v>
      </c>
      <c r="B56" s="84" t="s">
        <v>215</v>
      </c>
      <c r="C56" s="78">
        <f>VLOOKUP(GroupVertices[[#This Row],[Vertex]],Vertices[],MATCH("ID",Vertices[[#Headers],[Vertex]:[Vertex Content Word Count]],0),FALSE)</f>
        <v>23</v>
      </c>
    </row>
    <row r="57" spans="1:3" ht="15">
      <c r="A57" s="78" t="s">
        <v>1022</v>
      </c>
      <c r="B57" s="84" t="s">
        <v>217</v>
      </c>
      <c r="C57" s="78">
        <f>VLOOKUP(GroupVertices[[#This Row],[Vertex]],Vertices[],MATCH("ID",Vertices[[#Headers],[Vertex]:[Vertex Content Word Count]],0),FALSE)</f>
        <v>26</v>
      </c>
    </row>
    <row r="58" spans="1:3" ht="15">
      <c r="A58" s="78" t="s">
        <v>1022</v>
      </c>
      <c r="B58" s="84" t="s">
        <v>261</v>
      </c>
      <c r="C58" s="78">
        <f>VLOOKUP(GroupVertices[[#This Row],[Vertex]],Vertices[],MATCH("ID",Vertices[[#Headers],[Vertex]:[Vertex Content Word Count]],0),FALSE)</f>
        <v>27</v>
      </c>
    </row>
    <row r="59" spans="1:3" ht="15">
      <c r="A59" s="78" t="s">
        <v>1023</v>
      </c>
      <c r="B59" s="84" t="s">
        <v>216</v>
      </c>
      <c r="C59" s="78">
        <f>VLOOKUP(GroupVertices[[#This Row],[Vertex]],Vertices[],MATCH("ID",Vertices[[#Headers],[Vertex]:[Vertex Content Word Count]],0),FALSE)</f>
        <v>25</v>
      </c>
    </row>
    <row r="60" spans="1:3" ht="15">
      <c r="A60" s="78" t="s">
        <v>1023</v>
      </c>
      <c r="B60" s="84" t="s">
        <v>236</v>
      </c>
      <c r="C60" s="78">
        <f>VLOOKUP(GroupVertices[[#This Row],[Vertex]],Vertices[],MATCH("ID",Vertices[[#Headers],[Vertex]:[Vertex Content Word Count]],0),FALSE)</f>
        <v>49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1039</v>
      </c>
      <c r="B2" s="34" t="s">
        <v>976</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25</v>
      </c>
      <c r="P2" s="37">
        <f>MIN(Vertices[PageRank])</f>
        <v>0.413774</v>
      </c>
      <c r="Q2" s="38">
        <f>COUNTIF(Vertices[PageRank],"&gt;= "&amp;P2)-COUNTIF(Vertices[PageRank],"&gt;="&amp;P3)</f>
        <v>6</v>
      </c>
      <c r="R2" s="37">
        <f>MIN(Vertices[Clustering Coefficient])</f>
        <v>0</v>
      </c>
      <c r="S2" s="43">
        <f>COUNTIF(Vertices[Clustering Coefficient],"&gt;= "&amp;R2)-COUNTIF(Vertices[Clustering Coefficient],"&gt;="&amp;R3)</f>
        <v>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31.8</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0.0021220363636363635</v>
      </c>
      <c r="O3" s="40">
        <f>COUNTIF(Vertices[Eigenvector Centrality],"&gt;= "&amp;N3)-COUNTIF(Vertices[Eigenvector Centrality],"&gt;="&amp;N4)</f>
        <v>3</v>
      </c>
      <c r="P3" s="39">
        <f aca="true" t="shared" si="7" ref="P3:P26">P2+($P$57-$P$2)/BinDivisor</f>
        <v>0.4764224181818182</v>
      </c>
      <c r="Q3" s="40">
        <f>COUNTIF(Vertices[PageRank],"&gt;= "&amp;P3)-COUNTIF(Vertices[PageRank],"&gt;="&amp;P4)</f>
        <v>24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0.5454545454545454</v>
      </c>
      <c r="G4" s="38">
        <f>COUNTIF(Vertices[In-Degree],"&gt;= "&amp;F4)-COUNTIF(Vertices[In-Degree],"&gt;="&amp;F5)</f>
        <v>0</v>
      </c>
      <c r="H4" s="37">
        <f t="shared" si="3"/>
        <v>0.43636363636363634</v>
      </c>
      <c r="I4" s="38">
        <f>COUNTIF(Vertices[Out-Degree],"&gt;= "&amp;H4)-COUNTIF(Vertices[Out-Degree],"&gt;="&amp;H5)</f>
        <v>0</v>
      </c>
      <c r="J4" s="37">
        <f t="shared" si="4"/>
        <v>63.6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0.004244072727272727</v>
      </c>
      <c r="O4" s="38">
        <f>COUNTIF(Vertices[Eigenvector Centrality],"&gt;= "&amp;N4)-COUNTIF(Vertices[Eigenvector Centrality],"&gt;="&amp;N5)</f>
        <v>10</v>
      </c>
      <c r="P4" s="37">
        <f t="shared" si="7"/>
        <v>0.5390708363636364</v>
      </c>
      <c r="Q4" s="38">
        <f>COUNTIF(Vertices[PageRank],"&gt;= "&amp;P4)-COUNTIF(Vertices[PageRank],"&gt;="&amp;P5)</f>
        <v>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26</v>
      </c>
      <c r="H5" s="39">
        <f t="shared" si="3"/>
        <v>0.6545454545454545</v>
      </c>
      <c r="I5" s="40">
        <f>COUNTIF(Vertices[Out-Degree],"&gt;= "&amp;H5)-COUNTIF(Vertices[Out-Degree],"&gt;="&amp;H6)</f>
        <v>0</v>
      </c>
      <c r="J5" s="39">
        <f t="shared" si="4"/>
        <v>95.4</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0.006366109090909091</v>
      </c>
      <c r="O5" s="40">
        <f>COUNTIF(Vertices[Eigenvector Centrality],"&gt;= "&amp;N5)-COUNTIF(Vertices[Eigenvector Centrality],"&gt;="&amp;N6)</f>
        <v>1</v>
      </c>
      <c r="P5" s="39">
        <f t="shared" si="7"/>
        <v>0.6017192545454546</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80</v>
      </c>
      <c r="D6" s="32">
        <f t="shared" si="1"/>
        <v>0</v>
      </c>
      <c r="E6" s="3">
        <f>COUNTIF(Vertices[Degree],"&gt;= "&amp;D6)-COUNTIF(Vertices[Degree],"&gt;="&amp;D7)</f>
        <v>0</v>
      </c>
      <c r="F6" s="37">
        <f t="shared" si="2"/>
        <v>1.0909090909090908</v>
      </c>
      <c r="G6" s="38">
        <f>COUNTIF(Vertices[In-Degree],"&gt;= "&amp;F6)-COUNTIF(Vertices[In-Degree],"&gt;="&amp;F7)</f>
        <v>0</v>
      </c>
      <c r="H6" s="37">
        <f t="shared" si="3"/>
        <v>0.8727272727272727</v>
      </c>
      <c r="I6" s="38">
        <f>COUNTIF(Vertices[Out-Degree],"&gt;= "&amp;H6)-COUNTIF(Vertices[Out-Degree],"&gt;="&amp;H7)</f>
        <v>12</v>
      </c>
      <c r="J6" s="37">
        <f t="shared" si="4"/>
        <v>127.2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0.008488145454545454</v>
      </c>
      <c r="O6" s="38">
        <f>COUNTIF(Vertices[Eigenvector Centrality],"&gt;= "&amp;N6)-COUNTIF(Vertices[Eigenvector Centrality],"&gt;="&amp;N7)</f>
        <v>0</v>
      </c>
      <c r="P6" s="37">
        <f t="shared" si="7"/>
        <v>0.6643676727272728</v>
      </c>
      <c r="Q6" s="38">
        <f>COUNTIF(Vertices[PageRank],"&gt;= "&amp;P6)-COUNTIF(Vertices[PageRank],"&gt;="&amp;P7)</f>
        <v>2</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42</v>
      </c>
      <c r="D7" s="32">
        <f t="shared" si="1"/>
        <v>0</v>
      </c>
      <c r="E7" s="3">
        <f>COUNTIF(Vertices[Degree],"&gt;= "&amp;D7)-COUNTIF(Vertices[Degree],"&gt;="&amp;D8)</f>
        <v>0</v>
      </c>
      <c r="F7" s="39">
        <f t="shared" si="2"/>
        <v>1.3636363636363635</v>
      </c>
      <c r="G7" s="40">
        <f>COUNTIF(Vertices[In-Degree],"&gt;= "&amp;F7)-COUNTIF(Vertices[In-Degree],"&gt;="&amp;F8)</f>
        <v>0</v>
      </c>
      <c r="H7" s="39">
        <f t="shared" si="3"/>
        <v>1.0909090909090908</v>
      </c>
      <c r="I7" s="40">
        <f>COUNTIF(Vertices[Out-Degree],"&gt;= "&amp;H7)-COUNTIF(Vertices[Out-Degree],"&gt;="&amp;H8)</f>
        <v>0</v>
      </c>
      <c r="J7" s="39">
        <f t="shared" si="4"/>
        <v>159</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0.010610181818181817</v>
      </c>
      <c r="O7" s="40">
        <f>COUNTIF(Vertices[Eigenvector Centrality],"&gt;= "&amp;N7)-COUNTIF(Vertices[Eigenvector Centrality],"&gt;="&amp;N8)</f>
        <v>0</v>
      </c>
      <c r="P7" s="39">
        <f t="shared" si="7"/>
        <v>0.727016090909091</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122</v>
      </c>
      <c r="D8" s="32">
        <f t="shared" si="1"/>
        <v>0</v>
      </c>
      <c r="E8" s="3">
        <f>COUNTIF(Vertices[Degree],"&gt;= "&amp;D8)-COUNTIF(Vertices[Degree],"&gt;="&amp;D9)</f>
        <v>0</v>
      </c>
      <c r="F8" s="37">
        <f t="shared" si="2"/>
        <v>1.6363636363636362</v>
      </c>
      <c r="G8" s="38">
        <f>COUNTIF(Vertices[In-Degree],"&gt;= "&amp;F8)-COUNTIF(Vertices[In-Degree],"&gt;="&amp;F9)</f>
        <v>0</v>
      </c>
      <c r="H8" s="37">
        <f t="shared" si="3"/>
        <v>1.309090909090909</v>
      </c>
      <c r="I8" s="38">
        <f>COUNTIF(Vertices[Out-Degree],"&gt;= "&amp;H8)-COUNTIF(Vertices[Out-Degree],"&gt;="&amp;H9)</f>
        <v>0</v>
      </c>
      <c r="J8" s="37">
        <f t="shared" si="4"/>
        <v>190.8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0.01273221818181818</v>
      </c>
      <c r="O8" s="38">
        <f>COUNTIF(Vertices[Eigenvector Centrality],"&gt;= "&amp;N8)-COUNTIF(Vertices[Eigenvector Centrality],"&gt;="&amp;N9)</f>
        <v>0</v>
      </c>
      <c r="P8" s="37">
        <f t="shared" si="7"/>
        <v>0.7896645090909092</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2</v>
      </c>
      <c r="H9" s="39">
        <f t="shared" si="3"/>
        <v>1.5272727272727273</v>
      </c>
      <c r="I9" s="40">
        <f>COUNTIF(Vertices[Out-Degree],"&gt;= "&amp;H9)-COUNTIF(Vertices[Out-Degree],"&gt;="&amp;H10)</f>
        <v>0</v>
      </c>
      <c r="J9" s="39">
        <f t="shared" si="4"/>
        <v>222.60000000000002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0.014854254545454543</v>
      </c>
      <c r="O9" s="40">
        <f>COUNTIF(Vertices[Eigenvector Centrality],"&gt;= "&amp;N9)-COUNTIF(Vertices[Eigenvector Centrality],"&gt;="&amp;N10)</f>
        <v>0</v>
      </c>
      <c r="P9" s="39">
        <f t="shared" si="7"/>
        <v>0.8523129272727274</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1040</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1.7454545454545456</v>
      </c>
      <c r="I10" s="38">
        <f>COUNTIF(Vertices[Out-Degree],"&gt;= "&amp;H10)-COUNTIF(Vertices[Out-Degree],"&gt;="&amp;H11)</f>
        <v>0</v>
      </c>
      <c r="J10" s="37">
        <f t="shared" si="4"/>
        <v>254.40000000000003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0.016976290909090908</v>
      </c>
      <c r="O10" s="38">
        <f>COUNTIF(Vertices[Eigenvector Centrality],"&gt;= "&amp;N10)-COUNTIF(Vertices[Eigenvector Centrality],"&gt;="&amp;N11)</f>
        <v>0</v>
      </c>
      <c r="P10" s="37">
        <f t="shared" si="7"/>
        <v>0.9149613454545457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1.9636363636363638</v>
      </c>
      <c r="I11" s="40">
        <f>COUNTIF(Vertices[Out-Degree],"&gt;= "&amp;H11)-COUNTIF(Vertices[Out-Degree],"&gt;="&amp;H12)</f>
        <v>9</v>
      </c>
      <c r="J11" s="39">
        <f t="shared" si="4"/>
        <v>286.20000000000005</v>
      </c>
      <c r="K11" s="40">
        <f>COUNTIF(Vertices[Betweenness Centrality],"&gt;= "&amp;J11)-COUNTIF(Vertices[Betweenness Centrality],"&gt;="&amp;J12)</f>
        <v>3</v>
      </c>
      <c r="L11" s="39">
        <f t="shared" si="5"/>
        <v>0.16363636363636366</v>
      </c>
      <c r="M11" s="40">
        <f>COUNTIF(Vertices[Closeness Centrality],"&gt;= "&amp;L11)-COUNTIF(Vertices[Closeness Centrality],"&gt;="&amp;L12)</f>
        <v>0</v>
      </c>
      <c r="N11" s="39">
        <f t="shared" si="6"/>
        <v>0.019098327272727273</v>
      </c>
      <c r="O11" s="40">
        <f>COUNTIF(Vertices[Eigenvector Centrality],"&gt;= "&amp;N11)-COUNTIF(Vertices[Eigenvector Centrality],"&gt;="&amp;N12)</f>
        <v>1</v>
      </c>
      <c r="P11" s="39">
        <f t="shared" si="7"/>
        <v>0.9776097636363639</v>
      </c>
      <c r="Q11" s="40">
        <f>COUNTIF(Vertices[PageRank],"&gt;= "&amp;P11)-COUNTIF(Vertices[PageRank],"&gt;="&amp;P12)</f>
        <v>6</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271</v>
      </c>
      <c r="B12" s="34">
        <v>101</v>
      </c>
      <c r="D12" s="32">
        <f t="shared" si="1"/>
        <v>0</v>
      </c>
      <c r="E12" s="3">
        <f>COUNTIF(Vertices[Degree],"&gt;= "&amp;D12)-COUNTIF(Vertices[Degree],"&gt;="&amp;D13)</f>
        <v>0</v>
      </c>
      <c r="F12" s="37">
        <f t="shared" si="2"/>
        <v>2.7272727272727266</v>
      </c>
      <c r="G12" s="38">
        <f>COUNTIF(Vertices[In-Degree],"&gt;= "&amp;F12)-COUNTIF(Vertices[In-Degree],"&gt;="&amp;F13)</f>
        <v>0</v>
      </c>
      <c r="H12" s="37">
        <f t="shared" si="3"/>
        <v>2.181818181818182</v>
      </c>
      <c r="I12" s="38">
        <f>COUNTIF(Vertices[Out-Degree],"&gt;= "&amp;H12)-COUNTIF(Vertices[Out-Degree],"&gt;="&amp;H13)</f>
        <v>0</v>
      </c>
      <c r="J12" s="37">
        <f t="shared" si="4"/>
        <v>318.00000000000006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0.021220363636363638</v>
      </c>
      <c r="O12" s="38">
        <f>COUNTIF(Vertices[Eigenvector Centrality],"&gt;= "&amp;N12)-COUNTIF(Vertices[Eigenvector Centrality],"&gt;="&amp;N13)</f>
        <v>0</v>
      </c>
      <c r="P12" s="37">
        <f t="shared" si="7"/>
        <v>1.040258181818182</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272</v>
      </c>
      <c r="B13" s="34">
        <v>3</v>
      </c>
      <c r="D13" s="32">
        <f t="shared" si="1"/>
        <v>0</v>
      </c>
      <c r="E13" s="3">
        <f>COUNTIF(Vertices[Degree],"&gt;= "&amp;D13)-COUNTIF(Vertices[Degree],"&gt;="&amp;D14)</f>
        <v>0</v>
      </c>
      <c r="F13" s="39">
        <f t="shared" si="2"/>
        <v>2.999999999999999</v>
      </c>
      <c r="G13" s="40">
        <f>COUNTIF(Vertices[In-Degree],"&gt;= "&amp;F13)-COUNTIF(Vertices[In-Degree],"&gt;="&amp;F14)</f>
        <v>4</v>
      </c>
      <c r="H13" s="39">
        <f t="shared" si="3"/>
        <v>2.4000000000000004</v>
      </c>
      <c r="I13" s="40">
        <f>COUNTIF(Vertices[Out-Degree],"&gt;= "&amp;H13)-COUNTIF(Vertices[Out-Degree],"&gt;="&amp;H14)</f>
        <v>0</v>
      </c>
      <c r="J13" s="39">
        <f t="shared" si="4"/>
        <v>349.80000000000007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0.023342400000000003</v>
      </c>
      <c r="O13" s="40">
        <f>COUNTIF(Vertices[Eigenvector Centrality],"&gt;= "&amp;N13)-COUNTIF(Vertices[Eigenvector Centrality],"&gt;="&amp;N14)</f>
        <v>1</v>
      </c>
      <c r="P13" s="39">
        <f t="shared" si="7"/>
        <v>1.1029066</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3.2727272727272716</v>
      </c>
      <c r="G14" s="38">
        <f>COUNTIF(Vertices[In-Degree],"&gt;= "&amp;F14)-COUNTIF(Vertices[In-Degree],"&gt;="&amp;F15)</f>
        <v>0</v>
      </c>
      <c r="H14" s="37">
        <f t="shared" si="3"/>
        <v>2.6181818181818186</v>
      </c>
      <c r="I14" s="38">
        <f>COUNTIF(Vertices[Out-Degree],"&gt;= "&amp;H14)-COUNTIF(Vertices[Out-Degree],"&gt;="&amp;H15)</f>
        <v>0</v>
      </c>
      <c r="J14" s="37">
        <f t="shared" si="4"/>
        <v>381.6000000000001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0.025464436363636368</v>
      </c>
      <c r="O14" s="38">
        <f>COUNTIF(Vertices[Eigenvector Centrality],"&gt;= "&amp;N14)-COUNTIF(Vertices[Eigenvector Centrality],"&gt;="&amp;N15)</f>
        <v>0</v>
      </c>
      <c r="P14" s="37">
        <f t="shared" si="7"/>
        <v>1.1655550181818182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2.836363636363637</v>
      </c>
      <c r="I15" s="40">
        <f>COUNTIF(Vertices[Out-Degree],"&gt;= "&amp;H15)-COUNTIF(Vertices[Out-Degree],"&gt;="&amp;H16)</f>
        <v>1</v>
      </c>
      <c r="J15" s="39">
        <f t="shared" si="4"/>
        <v>413.4000000000001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0.027586472727272732</v>
      </c>
      <c r="O15" s="40">
        <f>COUNTIF(Vertices[Eigenvector Centrality],"&gt;= "&amp;N15)-COUNTIF(Vertices[Eigenvector Centrality],"&gt;="&amp;N16)</f>
        <v>0</v>
      </c>
      <c r="P15" s="39">
        <f t="shared" si="7"/>
        <v>1.2282034363636363</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3.8181818181818166</v>
      </c>
      <c r="G16" s="38">
        <f>COUNTIF(Vertices[In-Degree],"&gt;= "&amp;F16)-COUNTIF(Vertices[In-Degree],"&gt;="&amp;F17)</f>
        <v>2</v>
      </c>
      <c r="H16" s="37">
        <f t="shared" si="3"/>
        <v>3.054545454545455</v>
      </c>
      <c r="I16" s="38">
        <f>COUNTIF(Vertices[Out-Degree],"&gt;= "&amp;H16)-COUNTIF(Vertices[Out-Degree],"&gt;="&amp;H17)</f>
        <v>0</v>
      </c>
      <c r="J16" s="37">
        <f t="shared" si="4"/>
        <v>445.2000000000001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0.029708509090909097</v>
      </c>
      <c r="O16" s="38">
        <f>COUNTIF(Vertices[Eigenvector Centrality],"&gt;= "&amp;N16)-COUNTIF(Vertices[Eigenvector Centrality],"&gt;="&amp;N17)</f>
        <v>0</v>
      </c>
      <c r="P16" s="37">
        <f t="shared" si="7"/>
        <v>1.2908518545454544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3.2727272727272734</v>
      </c>
      <c r="I17" s="40">
        <f>COUNTIF(Vertices[Out-Degree],"&gt;= "&amp;H17)-COUNTIF(Vertices[Out-Degree],"&gt;="&amp;H18)</f>
        <v>0</v>
      </c>
      <c r="J17" s="39">
        <f t="shared" si="4"/>
        <v>477.0000000000001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0.03183054545454546</v>
      </c>
      <c r="O17" s="40">
        <f>COUNTIF(Vertices[Eigenvector Centrality],"&gt;= "&amp;N17)-COUNTIF(Vertices[Eigenvector Centrality],"&gt;="&amp;N18)</f>
        <v>8</v>
      </c>
      <c r="P17" s="39">
        <f t="shared" si="7"/>
        <v>1.3535002727272725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0.03488372093023256</v>
      </c>
      <c r="D18" s="32">
        <f t="shared" si="1"/>
        <v>0</v>
      </c>
      <c r="E18" s="3">
        <f>COUNTIF(Vertices[Degree],"&gt;= "&amp;D18)-COUNTIF(Vertices[Degree],"&gt;="&amp;D19)</f>
        <v>0</v>
      </c>
      <c r="F18" s="37">
        <f t="shared" si="2"/>
        <v>4.3636363636363615</v>
      </c>
      <c r="G18" s="38">
        <f>COUNTIF(Vertices[In-Degree],"&gt;= "&amp;F18)-COUNTIF(Vertices[In-Degree],"&gt;="&amp;F19)</f>
        <v>0</v>
      </c>
      <c r="H18" s="37">
        <f t="shared" si="3"/>
        <v>3.4909090909090916</v>
      </c>
      <c r="I18" s="38">
        <f>COUNTIF(Vertices[Out-Degree],"&gt;= "&amp;H18)-COUNTIF(Vertices[Out-Degree],"&gt;="&amp;H19)</f>
        <v>0</v>
      </c>
      <c r="J18" s="37">
        <f t="shared" si="4"/>
        <v>508.8000000000001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0.03395258181818182</v>
      </c>
      <c r="O18" s="38">
        <f>COUNTIF(Vertices[Eigenvector Centrality],"&gt;= "&amp;N18)-COUNTIF(Vertices[Eigenvector Centrality],"&gt;="&amp;N19)</f>
        <v>2</v>
      </c>
      <c r="P18" s="37">
        <f t="shared" si="7"/>
        <v>1.4161486909090906</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0.06741573033707865</v>
      </c>
      <c r="D19" s="32">
        <f t="shared" si="1"/>
        <v>0</v>
      </c>
      <c r="E19" s="3">
        <f>COUNTIF(Vertices[Degree],"&gt;= "&amp;D19)-COUNTIF(Vertices[Degree],"&gt;="&amp;D20)</f>
        <v>0</v>
      </c>
      <c r="F19" s="39">
        <f t="shared" si="2"/>
        <v>4.636363636363634</v>
      </c>
      <c r="G19" s="40">
        <f>COUNTIF(Vertices[In-Degree],"&gt;= "&amp;F19)-COUNTIF(Vertices[In-Degree],"&gt;="&amp;F20)</f>
        <v>0</v>
      </c>
      <c r="H19" s="39">
        <f t="shared" si="3"/>
        <v>3.70909090909091</v>
      </c>
      <c r="I19" s="40">
        <f>COUNTIF(Vertices[Out-Degree],"&gt;= "&amp;H19)-COUNTIF(Vertices[Out-Degree],"&gt;="&amp;H20)</f>
        <v>0</v>
      </c>
      <c r="J19" s="39">
        <f t="shared" si="4"/>
        <v>540.6000000000001</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0.03607461818181819</v>
      </c>
      <c r="O19" s="40">
        <f>COUNTIF(Vertices[Eigenvector Centrality],"&gt;= "&amp;N19)-COUNTIF(Vertices[Eigenvector Centrality],"&gt;="&amp;N20)</f>
        <v>0</v>
      </c>
      <c r="P19" s="39">
        <f t="shared" si="7"/>
        <v>1.4787971090909087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3</v>
      </c>
      <c r="H20" s="37">
        <f t="shared" si="3"/>
        <v>3.927272727272728</v>
      </c>
      <c r="I20" s="38">
        <f>COUNTIF(Vertices[Out-Degree],"&gt;= "&amp;H20)-COUNTIF(Vertices[Out-Degree],"&gt;="&amp;H21)</f>
        <v>5</v>
      </c>
      <c r="J20" s="37">
        <f t="shared" si="4"/>
        <v>572.4000000000001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0.03819665454545455</v>
      </c>
      <c r="O20" s="38">
        <f>COUNTIF(Vertices[Eigenvector Centrality],"&gt;= "&amp;N20)-COUNTIF(Vertices[Eigenvector Centrality],"&gt;="&amp;N21)</f>
        <v>0</v>
      </c>
      <c r="P20" s="37">
        <f t="shared" si="7"/>
        <v>1.5414455272727268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5.181818181818179</v>
      </c>
      <c r="G21" s="40">
        <f>COUNTIF(Vertices[In-Degree],"&gt;= "&amp;F21)-COUNTIF(Vertices[In-Degree],"&gt;="&amp;F22)</f>
        <v>0</v>
      </c>
      <c r="H21" s="39">
        <f t="shared" si="3"/>
        <v>4.145454545454546</v>
      </c>
      <c r="I21" s="40">
        <f>COUNTIF(Vertices[Out-Degree],"&gt;= "&amp;H21)-COUNTIF(Vertices[Out-Degree],"&gt;="&amp;H22)</f>
        <v>0</v>
      </c>
      <c r="J21" s="39">
        <f t="shared" si="4"/>
        <v>604.2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0.04031869090909092</v>
      </c>
      <c r="O21" s="40">
        <f>COUNTIF(Vertices[Eigenvector Centrality],"&gt;= "&amp;N21)-COUNTIF(Vertices[Eigenvector Centrality],"&gt;="&amp;N22)</f>
        <v>0</v>
      </c>
      <c r="P21" s="39">
        <f t="shared" si="7"/>
        <v>1.6040939454545449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5.4545454545454515</v>
      </c>
      <c r="G22" s="38">
        <f>COUNTIF(Vertices[In-Degree],"&gt;= "&amp;F22)-COUNTIF(Vertices[In-Degree],"&gt;="&amp;F23)</f>
        <v>0</v>
      </c>
      <c r="H22" s="37">
        <f t="shared" si="3"/>
        <v>4.363636363636364</v>
      </c>
      <c r="I22" s="38">
        <f>COUNTIF(Vertices[Out-Degree],"&gt;= "&amp;H22)-COUNTIF(Vertices[Out-Degree],"&gt;="&amp;H23)</f>
        <v>0</v>
      </c>
      <c r="J22" s="37">
        <f t="shared" si="4"/>
        <v>636</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0.04244072727272728</v>
      </c>
      <c r="O22" s="38">
        <f>COUNTIF(Vertices[Eigenvector Centrality],"&gt;= "&amp;N22)-COUNTIF(Vertices[Eigenvector Centrality],"&gt;="&amp;N23)</f>
        <v>0</v>
      </c>
      <c r="P22" s="37">
        <f t="shared" si="7"/>
        <v>1.666742363636363</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52</v>
      </c>
      <c r="D23" s="32">
        <f t="shared" si="1"/>
        <v>0</v>
      </c>
      <c r="E23" s="3">
        <f>COUNTIF(Vertices[Degree],"&gt;= "&amp;D23)-COUNTIF(Vertices[Degree],"&gt;="&amp;D24)</f>
        <v>0</v>
      </c>
      <c r="F23" s="39">
        <f t="shared" si="2"/>
        <v>5.727272727272724</v>
      </c>
      <c r="G23" s="40">
        <f>COUNTIF(Vertices[In-Degree],"&gt;= "&amp;F23)-COUNTIF(Vertices[In-Degree],"&gt;="&amp;F24)</f>
        <v>0</v>
      </c>
      <c r="H23" s="39">
        <f t="shared" si="3"/>
        <v>4.581818181818182</v>
      </c>
      <c r="I23" s="40">
        <f>COUNTIF(Vertices[Out-Degree],"&gt;= "&amp;H23)-COUNTIF(Vertices[Out-Degree],"&gt;="&amp;H24)</f>
        <v>0</v>
      </c>
      <c r="J23" s="39">
        <f t="shared" si="4"/>
        <v>667.8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0.04456276363636365</v>
      </c>
      <c r="O23" s="40">
        <f>COUNTIF(Vertices[Eigenvector Centrality],"&gt;= "&amp;N23)-COUNTIF(Vertices[Eigenvector Centrality],"&gt;="&amp;N24)</f>
        <v>2</v>
      </c>
      <c r="P23" s="39">
        <f t="shared" si="7"/>
        <v>1.729390781818181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116</v>
      </c>
      <c r="D24" s="32">
        <f t="shared" si="1"/>
        <v>0</v>
      </c>
      <c r="E24" s="3">
        <f>COUNTIF(Vertices[Degree],"&gt;= "&amp;D24)-COUNTIF(Vertices[Degree],"&gt;="&amp;D25)</f>
        <v>0</v>
      </c>
      <c r="F24" s="37">
        <f t="shared" si="2"/>
        <v>5.9999999999999964</v>
      </c>
      <c r="G24" s="38">
        <f>COUNTIF(Vertices[In-Degree],"&gt;= "&amp;F24)-COUNTIF(Vertices[In-Degree],"&gt;="&amp;F25)</f>
        <v>0</v>
      </c>
      <c r="H24" s="37">
        <f t="shared" si="3"/>
        <v>4.8</v>
      </c>
      <c r="I24" s="38">
        <f>COUNTIF(Vertices[Out-Degree],"&gt;= "&amp;H24)-COUNTIF(Vertices[Out-Degree],"&gt;="&amp;H25)</f>
        <v>1</v>
      </c>
      <c r="J24" s="37">
        <f t="shared" si="4"/>
        <v>699.5999999999999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0.04668480000000001</v>
      </c>
      <c r="O24" s="38">
        <f>COUNTIF(Vertices[Eigenvector Centrality],"&gt;= "&amp;N24)-COUNTIF(Vertices[Eigenvector Centrality],"&gt;="&amp;N25)</f>
        <v>0</v>
      </c>
      <c r="P24" s="37">
        <f t="shared" si="7"/>
        <v>1.7920391999999992</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5.018181818181818</v>
      </c>
      <c r="I25" s="40">
        <f>COUNTIF(Vertices[Out-Degree],"&gt;= "&amp;H25)-COUNTIF(Vertices[Out-Degree],"&gt;="&amp;H26)</f>
        <v>0</v>
      </c>
      <c r="J25" s="39">
        <f t="shared" si="4"/>
        <v>731.3999999999999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0.04880683636363638</v>
      </c>
      <c r="O25" s="40">
        <f>COUNTIF(Vertices[Eigenvector Centrality],"&gt;= "&amp;N25)-COUNTIF(Vertices[Eigenvector Centrality],"&gt;="&amp;N26)</f>
        <v>0</v>
      </c>
      <c r="P25" s="39">
        <f t="shared" si="7"/>
        <v>1.8546876181818173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6.545454545454541</v>
      </c>
      <c r="G26" s="38">
        <f>COUNTIF(Vertices[In-Degree],"&gt;= "&amp;F26)-COUNTIF(Vertices[In-Degree],"&gt;="&amp;F28)</f>
        <v>0</v>
      </c>
      <c r="H26" s="37">
        <f t="shared" si="3"/>
        <v>5.236363636363635</v>
      </c>
      <c r="I26" s="38">
        <f>COUNTIF(Vertices[Out-Degree],"&gt;= "&amp;H26)-COUNTIF(Vertices[Out-Degree],"&gt;="&amp;H28)</f>
        <v>0</v>
      </c>
      <c r="J26" s="37">
        <f t="shared" si="4"/>
        <v>763.1999999999998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0.05092887272727274</v>
      </c>
      <c r="O26" s="38">
        <f>COUNTIF(Vertices[Eigenvector Centrality],"&gt;= "&amp;N26)-COUNTIF(Vertices[Eigenvector Centrality],"&gt;="&amp;N28)</f>
        <v>2</v>
      </c>
      <c r="P26" s="37">
        <f t="shared" si="7"/>
        <v>1.9173360363636354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3.253402</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5.454545454545453</v>
      </c>
      <c r="I28" s="40">
        <f>COUNTIF(Vertices[Out-Degree],"&gt;= "&amp;H28)-COUNTIF(Vertices[Out-Degree],"&gt;="&amp;H40)</f>
        <v>0</v>
      </c>
      <c r="J28" s="39">
        <f>J26+($J$57-$J$2)/BinDivisor</f>
        <v>794.9999999999998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0.05305090909090911</v>
      </c>
      <c r="O28" s="40">
        <f>COUNTIF(Vertices[Eigenvector Centrality],"&gt;= "&amp;N28)-COUNTIF(Vertices[Eigenvector Centrality],"&gt;="&amp;N40)</f>
        <v>0</v>
      </c>
      <c r="P28" s="39">
        <f>P26+($P$57-$P$2)/BinDivisor</f>
        <v>1.9799844545454535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0.026008182349503216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1041</v>
      </c>
      <c r="B30" s="34">
        <v>0.498673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1042</v>
      </c>
      <c r="B32" s="34" t="s">
        <v>1043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-3</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-3</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5.672727272727271</v>
      </c>
      <c r="I40" s="38">
        <f>COUNTIF(Vertices[Out-Degree],"&gt;= "&amp;H40)-COUNTIF(Vertices[Out-Degree],"&gt;="&amp;H41)</f>
        <v>0</v>
      </c>
      <c r="J40" s="37">
        <f>J28+($J$57-$J$2)/BinDivisor</f>
        <v>826.7999999999997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0.05517294545454547</v>
      </c>
      <c r="O40" s="38">
        <f>COUNTIF(Vertices[Eigenvector Centrality],"&gt;= "&amp;N40)-COUNTIF(Vertices[Eigenvector Centrality],"&gt;="&amp;N41)</f>
        <v>0</v>
      </c>
      <c r="P40" s="37">
        <f>P28+($P$57-$P$2)/BinDivisor</f>
        <v>2.0426328727272716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858.5999999999997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0.05729498181818184</v>
      </c>
      <c r="O41" s="40">
        <f>COUNTIF(Vertices[Eigenvector Centrality],"&gt;= "&amp;N41)-COUNTIF(Vertices[Eigenvector Centrality],"&gt;="&amp;N42)</f>
        <v>0</v>
      </c>
      <c r="P41" s="39">
        <f aca="true" t="shared" si="16" ref="P41:P56">P40+($P$57-$P$2)/BinDivisor</f>
        <v>2.10528129090909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6.109090909090907</v>
      </c>
      <c r="I42" s="38">
        <f>COUNTIF(Vertices[Out-Degree],"&gt;= "&amp;H42)-COUNTIF(Vertices[Out-Degree],"&gt;="&amp;H43)</f>
        <v>0</v>
      </c>
      <c r="J42" s="37">
        <f t="shared" si="13"/>
        <v>890.3999999999996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0.0594170181818182</v>
      </c>
      <c r="O42" s="38">
        <f>COUNTIF(Vertices[Eigenvector Centrality],"&gt;= "&amp;N42)-COUNTIF(Vertices[Eigenvector Centrality],"&gt;="&amp;N43)</f>
        <v>1</v>
      </c>
      <c r="P42" s="37">
        <f t="shared" si="16"/>
        <v>2.167929709090908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0</v>
      </c>
      <c r="H43" s="39">
        <f t="shared" si="12"/>
        <v>6.3272727272727245</v>
      </c>
      <c r="I43" s="40">
        <f>COUNTIF(Vertices[Out-Degree],"&gt;= "&amp;H43)-COUNTIF(Vertices[Out-Degree],"&gt;="&amp;H44)</f>
        <v>0</v>
      </c>
      <c r="J43" s="39">
        <f t="shared" si="13"/>
        <v>922.1999999999996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0.061539054545454566</v>
      </c>
      <c r="O43" s="40">
        <f>COUNTIF(Vertices[Eigenvector Centrality],"&gt;= "&amp;N43)-COUNTIF(Vertices[Eigenvector Centrality],"&gt;="&amp;N44)</f>
        <v>0</v>
      </c>
      <c r="P43" s="39">
        <f t="shared" si="16"/>
        <v>2.2305781272727265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6.545454545454542</v>
      </c>
      <c r="I44" s="38">
        <f>COUNTIF(Vertices[Out-Degree],"&gt;= "&amp;H44)-COUNTIF(Vertices[Out-Degree],"&gt;="&amp;H45)</f>
        <v>0</v>
      </c>
      <c r="J44" s="37">
        <f t="shared" si="13"/>
        <v>953.9999999999995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0.06366109090909093</v>
      </c>
      <c r="O44" s="38">
        <f>COUNTIF(Vertices[Eigenvector Centrality],"&gt;= "&amp;N44)-COUNTIF(Vertices[Eigenvector Centrality],"&gt;="&amp;N45)</f>
        <v>0</v>
      </c>
      <c r="P44" s="37">
        <f t="shared" si="16"/>
        <v>2.293226545454545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6.76363636363636</v>
      </c>
      <c r="I45" s="40">
        <f>COUNTIF(Vertices[Out-Degree],"&gt;= "&amp;H45)-COUNTIF(Vertices[Out-Degree],"&gt;="&amp;H46)</f>
        <v>0</v>
      </c>
      <c r="J45" s="39">
        <f t="shared" si="13"/>
        <v>985.7999999999995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0.0657831272727273</v>
      </c>
      <c r="O45" s="40">
        <f>COUNTIF(Vertices[Eigenvector Centrality],"&gt;= "&amp;N45)-COUNTIF(Vertices[Eigenvector Centrality],"&gt;="&amp;N46)</f>
        <v>0</v>
      </c>
      <c r="P45" s="39">
        <f t="shared" si="16"/>
        <v>2.355874963636363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6.981818181818178</v>
      </c>
      <c r="I46" s="38">
        <f>COUNTIF(Vertices[Out-Degree],"&gt;= "&amp;H46)-COUNTIF(Vertices[Out-Degree],"&gt;="&amp;H47)</f>
        <v>2</v>
      </c>
      <c r="J46" s="37">
        <f t="shared" si="13"/>
        <v>1017.5999999999995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0.06790516363636366</v>
      </c>
      <c r="O46" s="38">
        <f>COUNTIF(Vertices[Eigenvector Centrality],"&gt;= "&amp;N46)-COUNTIF(Vertices[Eigenvector Centrality],"&gt;="&amp;N47)</f>
        <v>0</v>
      </c>
      <c r="P46" s="37">
        <f t="shared" si="16"/>
        <v>2.4185233818181815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7.199999999999996</v>
      </c>
      <c r="I47" s="40">
        <f>COUNTIF(Vertices[Out-Degree],"&gt;= "&amp;H47)-COUNTIF(Vertices[Out-Degree],"&gt;="&amp;H48)</f>
        <v>0</v>
      </c>
      <c r="J47" s="39">
        <f t="shared" si="13"/>
        <v>1049.3999999999994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0.07002720000000003</v>
      </c>
      <c r="O47" s="40">
        <f>COUNTIF(Vertices[Eigenvector Centrality],"&gt;= "&amp;N47)-COUNTIF(Vertices[Eigenvector Centrality],"&gt;="&amp;N48)</f>
        <v>0</v>
      </c>
      <c r="P47" s="39">
        <f t="shared" si="16"/>
        <v>2.4811718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7.4181818181818135</v>
      </c>
      <c r="I48" s="38">
        <f>COUNTIF(Vertices[Out-Degree],"&gt;= "&amp;H48)-COUNTIF(Vertices[Out-Degree],"&gt;="&amp;H49)</f>
        <v>0</v>
      </c>
      <c r="J48" s="37">
        <f t="shared" si="13"/>
        <v>1081.1999999999994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0.07214923636363639</v>
      </c>
      <c r="O48" s="38">
        <f>COUNTIF(Vertices[Eigenvector Centrality],"&gt;= "&amp;N48)-COUNTIF(Vertices[Eigenvector Centrality],"&gt;="&amp;N49)</f>
        <v>1</v>
      </c>
      <c r="P48" s="37">
        <f t="shared" si="16"/>
        <v>2.543820218181818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7.636363636363631</v>
      </c>
      <c r="I49" s="40">
        <f>COUNTIF(Vertices[Out-Degree],"&gt;= "&amp;H49)-COUNTIF(Vertices[Out-Degree],"&gt;="&amp;H50)</f>
        <v>0</v>
      </c>
      <c r="J49" s="39">
        <f t="shared" si="13"/>
        <v>1112.9999999999993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0.07427127272727276</v>
      </c>
      <c r="O49" s="40">
        <f>COUNTIF(Vertices[Eigenvector Centrality],"&gt;= "&amp;N49)-COUNTIF(Vertices[Eigenvector Centrality],"&gt;="&amp;N50)</f>
        <v>0</v>
      </c>
      <c r="P49" s="39">
        <f t="shared" si="16"/>
        <v>2.6064686363636365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7.854545454545449</v>
      </c>
      <c r="I50" s="38">
        <f>COUNTIF(Vertices[Out-Degree],"&gt;= "&amp;H50)-COUNTIF(Vertices[Out-Degree],"&gt;="&amp;H51)</f>
        <v>0</v>
      </c>
      <c r="J50" s="37">
        <f t="shared" si="13"/>
        <v>1144.7999999999993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0.07639330909090912</v>
      </c>
      <c r="O50" s="38">
        <f>COUNTIF(Vertices[Eigenvector Centrality],"&gt;= "&amp;N50)-COUNTIF(Vertices[Eigenvector Centrality],"&gt;="&amp;N51)</f>
        <v>0</v>
      </c>
      <c r="P50" s="37">
        <f t="shared" si="16"/>
        <v>2.669117054545455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8.072727272727267</v>
      </c>
      <c r="I51" s="40">
        <f>COUNTIF(Vertices[Out-Degree],"&gt;= "&amp;H51)-COUNTIF(Vertices[Out-Degree],"&gt;="&amp;H52)</f>
        <v>0</v>
      </c>
      <c r="J51" s="39">
        <f t="shared" si="13"/>
        <v>1176.5999999999992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0.07851534545454548</v>
      </c>
      <c r="O51" s="40">
        <f>COUNTIF(Vertices[Eigenvector Centrality],"&gt;= "&amp;N51)-COUNTIF(Vertices[Eigenvector Centrality],"&gt;="&amp;N52)</f>
        <v>0</v>
      </c>
      <c r="P51" s="39">
        <f t="shared" si="16"/>
        <v>2.731765472727273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8.290909090909086</v>
      </c>
      <c r="I52" s="38">
        <f>COUNTIF(Vertices[Out-Degree],"&gt;= "&amp;H52)-COUNTIF(Vertices[Out-Degree],"&gt;="&amp;H53)</f>
        <v>0</v>
      </c>
      <c r="J52" s="37">
        <f t="shared" si="13"/>
        <v>1208.3999999999992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0.08063738181818185</v>
      </c>
      <c r="O52" s="38">
        <f>COUNTIF(Vertices[Eigenvector Centrality],"&gt;= "&amp;N52)-COUNTIF(Vertices[Eigenvector Centrality],"&gt;="&amp;N53)</f>
        <v>0</v>
      </c>
      <c r="P52" s="37">
        <f t="shared" si="16"/>
        <v>2.7944138909090914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8.509090909090904</v>
      </c>
      <c r="I53" s="40">
        <f>COUNTIF(Vertices[Out-Degree],"&gt;= "&amp;H53)-COUNTIF(Vertices[Out-Degree],"&gt;="&amp;H54)</f>
        <v>0</v>
      </c>
      <c r="J53" s="39">
        <f t="shared" si="13"/>
        <v>1240.1999999999991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0.08275941818181821</v>
      </c>
      <c r="O53" s="40">
        <f>COUNTIF(Vertices[Eigenvector Centrality],"&gt;= "&amp;N53)-COUNTIF(Vertices[Eigenvector Centrality],"&gt;="&amp;N54)</f>
        <v>0</v>
      </c>
      <c r="P53" s="39">
        <f t="shared" si="16"/>
        <v>2.8570623090909097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8.727272727272723</v>
      </c>
      <c r="I54" s="38">
        <f>COUNTIF(Vertices[Out-Degree],"&gt;= "&amp;H54)-COUNTIF(Vertices[Out-Degree],"&gt;="&amp;H55)</f>
        <v>0</v>
      </c>
      <c r="J54" s="37">
        <f t="shared" si="13"/>
        <v>1271.999999999999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0.08488145454545458</v>
      </c>
      <c r="O54" s="38">
        <f>COUNTIF(Vertices[Eigenvector Centrality],"&gt;= "&amp;N54)-COUNTIF(Vertices[Eigenvector Centrality],"&gt;="&amp;N55)</f>
        <v>0</v>
      </c>
      <c r="P54" s="37">
        <f t="shared" si="16"/>
        <v>2.919710727272728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8.945454545454542</v>
      </c>
      <c r="I55" s="40">
        <f>COUNTIF(Vertices[Out-Degree],"&gt;= "&amp;H55)-COUNTIF(Vertices[Out-Degree],"&gt;="&amp;H56)</f>
        <v>0</v>
      </c>
      <c r="J55" s="39">
        <f t="shared" si="13"/>
        <v>1303.799999999999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0.08700349090909094</v>
      </c>
      <c r="O55" s="40">
        <f>COUNTIF(Vertices[Eigenvector Centrality],"&gt;= "&amp;N55)-COUNTIF(Vertices[Eigenvector Centrality],"&gt;="&amp;N56)</f>
        <v>0</v>
      </c>
      <c r="P55" s="39">
        <f t="shared" si="16"/>
        <v>2.9823591454545464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1</v>
      </c>
      <c r="H56" s="37">
        <f t="shared" si="12"/>
        <v>9.16363636363636</v>
      </c>
      <c r="I56" s="38">
        <f>COUNTIF(Vertices[Out-Degree],"&gt;= "&amp;H56)-COUNTIF(Vertices[Out-Degree],"&gt;="&amp;H57)</f>
        <v>1</v>
      </c>
      <c r="J56" s="37">
        <f t="shared" si="13"/>
        <v>1335.599999999999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0.08912552727272731</v>
      </c>
      <c r="O56" s="38">
        <f>COUNTIF(Vertices[Eigenvector Centrality],"&gt;= "&amp;N56)-COUNTIF(Vertices[Eigenvector Centrality],"&gt;="&amp;N57)</f>
        <v>1</v>
      </c>
      <c r="P56" s="37">
        <f t="shared" si="16"/>
        <v>3.0450075636363647</v>
      </c>
      <c r="Q56" s="38">
        <f>COUNTIF(Vertices[PageRank],"&gt;= "&amp;P56)-COUNTIF(Vertices[PageRank],"&gt;="&amp;P57)</f>
        <v>4</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12</v>
      </c>
      <c r="I57" s="42">
        <f>COUNTIF(Vertices[Out-Degree],"&gt;= "&amp;H57)-COUNTIF(Vertices[Out-Degree],"&gt;="&amp;H58)</f>
        <v>1</v>
      </c>
      <c r="J57" s="41">
        <f>MAX(Vertices[Betweenness Centrality])</f>
        <v>1749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0.116712</v>
      </c>
      <c r="O57" s="42">
        <f>COUNTIF(Vertices[Eigenvector Centrality],"&gt;= "&amp;N57)-COUNTIF(Vertices[Eigenvector Centrality],"&gt;="&amp;N58)</f>
        <v>1</v>
      </c>
      <c r="P57" s="41">
        <f>MAX(Vertices[PageRank])</f>
        <v>3.859437</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1.5932203389830508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1.5932203389830508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1749</v>
      </c>
    </row>
    <row r="99" spans="1:2" ht="15">
      <c r="A99" s="33" t="s">
        <v>102</v>
      </c>
      <c r="B99" s="47">
        <f>_xlfn.IFERROR(AVERAGE(Vertices[Betweenness Centrality]),NoMetricMessage)</f>
        <v>104.8474576101695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0.05900644067796609</v>
      </c>
    </row>
    <row r="114" spans="1:2" ht="15">
      <c r="A114" s="33" t="s">
        <v>109</v>
      </c>
      <c r="B114" s="47">
        <f>_xlfn.IFERROR(MEDIAN(Vertices[Closeness Centrality]),NoMetricMessage)</f>
        <v>0.006329</v>
      </c>
    </row>
    <row r="125" spans="1:2" ht="15">
      <c r="A125" s="33" t="s">
        <v>112</v>
      </c>
      <c r="B125" s="47">
        <f>IF(COUNT(Vertices[Eigenvector Centrality])&gt;0,N2,NoMetricMessage)</f>
        <v>0</v>
      </c>
    </row>
    <row r="126" spans="1:2" ht="15">
      <c r="A126" s="33" t="s">
        <v>113</v>
      </c>
      <c r="B126" s="47">
        <f>IF(COUNT(Vertices[Eigenvector Centrality])&gt;0,N57,NoMetricMessage)</f>
        <v>0.116712</v>
      </c>
    </row>
    <row r="127" spans="1:2" ht="15">
      <c r="A127" s="33" t="s">
        <v>114</v>
      </c>
      <c r="B127" s="47">
        <f>_xlfn.IFERROR(AVERAGE(Vertices[Eigenvector Centrality]),NoMetricMessage)</f>
        <v>0.016949000000000002</v>
      </c>
    </row>
    <row r="128" spans="1:2" ht="15">
      <c r="A128" s="33" t="s">
        <v>115</v>
      </c>
      <c r="B128" s="47">
        <f>_xlfn.IFERROR(MEDIAN(Vertices[Eigenvector Centrality]),NoMetricMessage)</f>
        <v>0.004675</v>
      </c>
    </row>
    <row r="139" spans="1:2" ht="15">
      <c r="A139" s="33" t="s">
        <v>140</v>
      </c>
      <c r="B139" s="47">
        <f>IF(COUNT(Vertices[PageRank])&gt;0,P2,NoMetricMessage)</f>
        <v>0.413774</v>
      </c>
    </row>
    <row r="140" spans="1:2" ht="15">
      <c r="A140" s="33" t="s">
        <v>141</v>
      </c>
      <c r="B140" s="47">
        <f>IF(COUNT(Vertices[PageRank])&gt;0,P57,NoMetricMessage)</f>
        <v>3.859437</v>
      </c>
    </row>
    <row r="141" spans="1:2" ht="15">
      <c r="A141" s="33" t="s">
        <v>142</v>
      </c>
      <c r="B141" s="47">
        <f>_xlfn.IFERROR(AVERAGE(Vertices[PageRank]),NoMetricMessage)</f>
        <v>0.9999903559322031</v>
      </c>
    </row>
    <row r="142" spans="1:2" ht="15">
      <c r="A142" s="33" t="s">
        <v>143</v>
      </c>
      <c r="B142" s="47">
        <f>_xlfn.IFERROR(MEDIAN(Vertices[PageRank]),NoMetricMessage)</f>
        <v>0.537875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0.181118063558243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978</v>
      </c>
      <c r="K7" s="13" t="s">
        <v>979</v>
      </c>
    </row>
    <row r="8" spans="1:11" ht="409.5">
      <c r="A8"/>
      <c r="B8">
        <v>2</v>
      </c>
      <c r="C8">
        <v>2</v>
      </c>
      <c r="D8" t="s">
        <v>61</v>
      </c>
      <c r="E8" t="s">
        <v>61</v>
      </c>
      <c r="H8" t="s">
        <v>73</v>
      </c>
      <c r="J8" t="s">
        <v>980</v>
      </c>
      <c r="K8" s="13" t="s">
        <v>981</v>
      </c>
    </row>
    <row r="9" spans="1:11" ht="409.5">
      <c r="A9"/>
      <c r="B9">
        <v>3</v>
      </c>
      <c r="C9">
        <v>4</v>
      </c>
      <c r="D9" t="s">
        <v>62</v>
      </c>
      <c r="E9" t="s">
        <v>62</v>
      </c>
      <c r="H9" t="s">
        <v>74</v>
      </c>
      <c r="J9" t="s">
        <v>982</v>
      </c>
      <c r="K9" s="13" t="s">
        <v>983</v>
      </c>
    </row>
    <row r="10" spans="1:11" ht="409.5">
      <c r="A10"/>
      <c r="B10">
        <v>4</v>
      </c>
      <c r="D10" t="s">
        <v>63</v>
      </c>
      <c r="E10" t="s">
        <v>63</v>
      </c>
      <c r="H10" t="s">
        <v>75</v>
      </c>
      <c r="J10" t="s">
        <v>984</v>
      </c>
      <c r="K10" s="13" t="s">
        <v>985</v>
      </c>
    </row>
    <row r="11" spans="1:11" ht="15">
      <c r="A11"/>
      <c r="B11">
        <v>5</v>
      </c>
      <c r="D11" t="s">
        <v>46</v>
      </c>
      <c r="E11">
        <v>1</v>
      </c>
      <c r="H11" t="s">
        <v>76</v>
      </c>
      <c r="J11" t="s">
        <v>986</v>
      </c>
      <c r="K11" t="s">
        <v>987</v>
      </c>
    </row>
    <row r="12" spans="1:11" ht="15">
      <c r="A12"/>
      <c r="B12"/>
      <c r="D12" t="s">
        <v>64</v>
      </c>
      <c r="E12">
        <v>2</v>
      </c>
      <c r="H12">
        <v>0</v>
      </c>
      <c r="J12" t="s">
        <v>988</v>
      </c>
      <c r="K12" t="s">
        <v>989</v>
      </c>
    </row>
    <row r="13" spans="1:11" ht="15">
      <c r="A13"/>
      <c r="B13"/>
      <c r="D13">
        <v>1</v>
      </c>
      <c r="E13">
        <v>3</v>
      </c>
      <c r="H13">
        <v>1</v>
      </c>
      <c r="J13" t="s">
        <v>990</v>
      </c>
      <c r="K13" t="s">
        <v>991</v>
      </c>
    </row>
    <row r="14" spans="4:11" ht="15">
      <c r="D14">
        <v>2</v>
      </c>
      <c r="E14">
        <v>4</v>
      </c>
      <c r="H14">
        <v>2</v>
      </c>
      <c r="J14" t="s">
        <v>992</v>
      </c>
      <c r="K14" t="s">
        <v>993</v>
      </c>
    </row>
    <row r="15" spans="4:11" ht="15">
      <c r="D15">
        <v>3</v>
      </c>
      <c r="E15">
        <v>5</v>
      </c>
      <c r="H15">
        <v>3</v>
      </c>
      <c r="J15" t="s">
        <v>994</v>
      </c>
      <c r="K15" t="s">
        <v>995</v>
      </c>
    </row>
    <row r="16" spans="4:11" ht="15">
      <c r="D16">
        <v>4</v>
      </c>
      <c r="E16">
        <v>6</v>
      </c>
      <c r="H16">
        <v>4</v>
      </c>
      <c r="J16" t="s">
        <v>996</v>
      </c>
      <c r="K16" t="s">
        <v>997</v>
      </c>
    </row>
    <row r="17" spans="4:11" ht="15">
      <c r="D17">
        <v>5</v>
      </c>
      <c r="E17">
        <v>7</v>
      </c>
      <c r="H17">
        <v>5</v>
      </c>
      <c r="J17" t="s">
        <v>998</v>
      </c>
      <c r="K17" t="s">
        <v>999</v>
      </c>
    </row>
    <row r="18" spans="4:11" ht="15">
      <c r="D18">
        <v>6</v>
      </c>
      <c r="E18">
        <v>8</v>
      </c>
      <c r="H18">
        <v>6</v>
      </c>
      <c r="J18" t="s">
        <v>1000</v>
      </c>
      <c r="K18" t="s">
        <v>1001</v>
      </c>
    </row>
    <row r="19" spans="4:11" ht="15">
      <c r="D19">
        <v>7</v>
      </c>
      <c r="E19">
        <v>9</v>
      </c>
      <c r="H19">
        <v>7</v>
      </c>
      <c r="J19" t="s">
        <v>1002</v>
      </c>
      <c r="K19" t="s">
        <v>1003</v>
      </c>
    </row>
    <row r="20" spans="4:11" ht="15">
      <c r="D20">
        <v>8</v>
      </c>
      <c r="H20">
        <v>8</v>
      </c>
      <c r="J20" t="s">
        <v>1004</v>
      </c>
      <c r="K20" t="s">
        <v>1005</v>
      </c>
    </row>
    <row r="21" spans="4:11" ht="409.5">
      <c r="D21">
        <v>9</v>
      </c>
      <c r="H21">
        <v>9</v>
      </c>
      <c r="J21" t="s">
        <v>1006</v>
      </c>
      <c r="K21" s="13" t="s">
        <v>1007</v>
      </c>
    </row>
    <row r="22" spans="4:11" ht="409.5">
      <c r="D22">
        <v>10</v>
      </c>
      <c r="J22" t="s">
        <v>1008</v>
      </c>
      <c r="K22" s="13" t="s">
        <v>1009</v>
      </c>
    </row>
    <row r="23" spans="4:11" ht="409.5">
      <c r="D23">
        <v>11</v>
      </c>
      <c r="J23" t="s">
        <v>1010</v>
      </c>
      <c r="K23" s="13" t="s">
        <v>1011</v>
      </c>
    </row>
    <row r="24" spans="10:11" ht="409.5">
      <c r="J24" t="s">
        <v>1012</v>
      </c>
      <c r="K24" s="13" t="s">
        <v>1457</v>
      </c>
    </row>
    <row r="25" spans="10:11" ht="15">
      <c r="J25" t="s">
        <v>1013</v>
      </c>
      <c r="K25" t="b">
        <v>0</v>
      </c>
    </row>
    <row r="26" spans="10:11" ht="15">
      <c r="J26" t="s">
        <v>1455</v>
      </c>
      <c r="K26" t="s">
        <v>1456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1036</v>
      </c>
      <c r="B2" s="116" t="s">
        <v>1037</v>
      </c>
      <c r="C2" s="117" t="s">
        <v>1038</v>
      </c>
    </row>
    <row r="3" spans="1:3" ht="15">
      <c r="A3" s="115" t="s">
        <v>1015</v>
      </c>
      <c r="B3" s="115" t="s">
        <v>1015</v>
      </c>
      <c r="C3" s="34">
        <v>45</v>
      </c>
    </row>
    <row r="4" spans="1:3" ht="15">
      <c r="A4" s="115" t="s">
        <v>1016</v>
      </c>
      <c r="B4" s="115" t="s">
        <v>1015</v>
      </c>
      <c r="C4" s="34">
        <v>2</v>
      </c>
    </row>
    <row r="5" spans="1:3" ht="15">
      <c r="A5" s="115" t="s">
        <v>1016</v>
      </c>
      <c r="B5" s="115" t="s">
        <v>1016</v>
      </c>
      <c r="C5" s="34">
        <v>39</v>
      </c>
    </row>
    <row r="6" spans="1:3" ht="15">
      <c r="A6" s="115" t="s">
        <v>1016</v>
      </c>
      <c r="B6" s="115" t="s">
        <v>1018</v>
      </c>
      <c r="C6" s="34">
        <v>1</v>
      </c>
    </row>
    <row r="7" spans="1:3" ht="15">
      <c r="A7" s="115" t="s">
        <v>1016</v>
      </c>
      <c r="B7" s="115" t="s">
        <v>1019</v>
      </c>
      <c r="C7" s="34">
        <v>2</v>
      </c>
    </row>
    <row r="8" spans="1:3" ht="15">
      <c r="A8" s="115" t="s">
        <v>1017</v>
      </c>
      <c r="B8" s="115" t="s">
        <v>1016</v>
      </c>
      <c r="C8" s="34">
        <v>3</v>
      </c>
    </row>
    <row r="9" spans="1:3" ht="15">
      <c r="A9" s="115" t="s">
        <v>1017</v>
      </c>
      <c r="B9" s="115" t="s">
        <v>1017</v>
      </c>
      <c r="C9" s="34">
        <v>7</v>
      </c>
    </row>
    <row r="10" spans="1:3" ht="15">
      <c r="A10" s="115" t="s">
        <v>1018</v>
      </c>
      <c r="B10" s="115" t="s">
        <v>1016</v>
      </c>
      <c r="C10" s="34">
        <v>1</v>
      </c>
    </row>
    <row r="11" spans="1:3" ht="15">
      <c r="A11" s="115" t="s">
        <v>1018</v>
      </c>
      <c r="B11" s="115" t="s">
        <v>1018</v>
      </c>
      <c r="C11" s="34">
        <v>6</v>
      </c>
    </row>
    <row r="12" spans="1:3" ht="15">
      <c r="A12" s="115" t="s">
        <v>1019</v>
      </c>
      <c r="B12" s="115" t="s">
        <v>1019</v>
      </c>
      <c r="C12" s="34">
        <v>6</v>
      </c>
    </row>
    <row r="13" spans="1:3" ht="15">
      <c r="A13" s="115" t="s">
        <v>1020</v>
      </c>
      <c r="B13" s="115" t="s">
        <v>1015</v>
      </c>
      <c r="C13" s="34">
        <v>2</v>
      </c>
    </row>
    <row r="14" spans="1:3" ht="15">
      <c r="A14" s="115" t="s">
        <v>1020</v>
      </c>
      <c r="B14" s="115" t="s">
        <v>1020</v>
      </c>
      <c r="C14" s="34">
        <v>2</v>
      </c>
    </row>
    <row r="15" spans="1:3" ht="15">
      <c r="A15" s="115" t="s">
        <v>1021</v>
      </c>
      <c r="B15" s="115" t="s">
        <v>1021</v>
      </c>
      <c r="C15" s="34">
        <v>3</v>
      </c>
    </row>
    <row r="16" spans="1:3" ht="15">
      <c r="A16" s="115" t="s">
        <v>1022</v>
      </c>
      <c r="B16" s="115" t="s">
        <v>1022</v>
      </c>
      <c r="C16" s="34">
        <v>1</v>
      </c>
    </row>
    <row r="17" spans="1:3" ht="15">
      <c r="A17" s="115" t="s">
        <v>1023</v>
      </c>
      <c r="B17" s="115" t="s">
        <v>1023</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1044</v>
      </c>
      <c r="B1" s="13" t="s">
        <v>1050</v>
      </c>
      <c r="C1" s="13" t="s">
        <v>1051</v>
      </c>
      <c r="D1" s="13" t="s">
        <v>1053</v>
      </c>
      <c r="E1" s="13" t="s">
        <v>1052</v>
      </c>
      <c r="F1" s="13" t="s">
        <v>1055</v>
      </c>
      <c r="G1" s="13" t="s">
        <v>1054</v>
      </c>
      <c r="H1" s="13" t="s">
        <v>1057</v>
      </c>
      <c r="I1" s="13" t="s">
        <v>1056</v>
      </c>
      <c r="J1" s="13" t="s">
        <v>1059</v>
      </c>
      <c r="K1" s="78" t="s">
        <v>1058</v>
      </c>
      <c r="L1" s="78" t="s">
        <v>1061</v>
      </c>
      <c r="M1" s="78" t="s">
        <v>1060</v>
      </c>
      <c r="N1" s="78" t="s">
        <v>1063</v>
      </c>
      <c r="O1" s="78" t="s">
        <v>1062</v>
      </c>
      <c r="P1" s="78" t="s">
        <v>1065</v>
      </c>
      <c r="Q1" s="78" t="s">
        <v>1064</v>
      </c>
      <c r="R1" s="78" t="s">
        <v>1067</v>
      </c>
      <c r="S1" s="78" t="s">
        <v>1066</v>
      </c>
      <c r="T1" s="78" t="s">
        <v>1068</v>
      </c>
    </row>
    <row r="2" spans="1:20" ht="15">
      <c r="A2" s="82" t="s">
        <v>1045</v>
      </c>
      <c r="B2" s="78">
        <v>13</v>
      </c>
      <c r="C2" s="82" t="s">
        <v>1047</v>
      </c>
      <c r="D2" s="78">
        <v>1</v>
      </c>
      <c r="E2" s="82" t="s">
        <v>1045</v>
      </c>
      <c r="F2" s="78">
        <v>13</v>
      </c>
      <c r="G2" s="82" t="s">
        <v>312</v>
      </c>
      <c r="H2" s="78">
        <v>1</v>
      </c>
      <c r="I2" s="82" t="s">
        <v>313</v>
      </c>
      <c r="J2" s="78">
        <v>1</v>
      </c>
      <c r="K2" s="78"/>
      <c r="L2" s="78"/>
      <c r="M2" s="78"/>
      <c r="N2" s="78"/>
      <c r="O2" s="78"/>
      <c r="P2" s="78"/>
      <c r="Q2" s="78"/>
      <c r="R2" s="78"/>
      <c r="S2" s="78"/>
      <c r="T2" s="78"/>
    </row>
    <row r="3" spans="1:20" ht="15">
      <c r="A3" s="82" t="s">
        <v>314</v>
      </c>
      <c r="B3" s="78">
        <v>9</v>
      </c>
      <c r="C3" s="82" t="s">
        <v>1048</v>
      </c>
      <c r="D3" s="78">
        <v>1</v>
      </c>
      <c r="E3" s="82" t="s">
        <v>314</v>
      </c>
      <c r="F3" s="78">
        <v>9</v>
      </c>
      <c r="G3" s="78"/>
      <c r="H3" s="78"/>
      <c r="I3" s="78"/>
      <c r="J3" s="78"/>
      <c r="K3" s="78"/>
      <c r="L3" s="78"/>
      <c r="M3" s="78"/>
      <c r="N3" s="78"/>
      <c r="O3" s="78"/>
      <c r="P3" s="78"/>
      <c r="Q3" s="78"/>
      <c r="R3" s="78"/>
      <c r="S3" s="78"/>
      <c r="T3" s="78"/>
    </row>
    <row r="4" spans="1:20" ht="15">
      <c r="A4" s="82" t="s">
        <v>1046</v>
      </c>
      <c r="B4" s="78">
        <v>5</v>
      </c>
      <c r="C4" s="82" t="s">
        <v>1049</v>
      </c>
      <c r="D4" s="78">
        <v>1</v>
      </c>
      <c r="E4" s="82" t="s">
        <v>1046</v>
      </c>
      <c r="F4" s="78">
        <v>5</v>
      </c>
      <c r="G4" s="78"/>
      <c r="H4" s="78"/>
      <c r="I4" s="78"/>
      <c r="J4" s="78"/>
      <c r="K4" s="78"/>
      <c r="L4" s="78"/>
      <c r="M4" s="78"/>
      <c r="N4" s="78"/>
      <c r="O4" s="78"/>
      <c r="P4" s="78"/>
      <c r="Q4" s="78"/>
      <c r="R4" s="78"/>
      <c r="S4" s="78"/>
      <c r="T4" s="78"/>
    </row>
    <row r="5" spans="1:20" ht="15">
      <c r="A5" s="82" t="s">
        <v>311</v>
      </c>
      <c r="B5" s="78">
        <v>2</v>
      </c>
      <c r="C5" s="78"/>
      <c r="D5" s="78"/>
      <c r="E5" s="82" t="s">
        <v>316</v>
      </c>
      <c r="F5" s="78">
        <v>2</v>
      </c>
      <c r="G5" s="78"/>
      <c r="H5" s="78"/>
      <c r="I5" s="78"/>
      <c r="J5" s="78"/>
      <c r="K5" s="78"/>
      <c r="L5" s="78"/>
      <c r="M5" s="78"/>
      <c r="N5" s="78"/>
      <c r="O5" s="78"/>
      <c r="P5" s="78"/>
      <c r="Q5" s="78"/>
      <c r="R5" s="78"/>
      <c r="S5" s="78"/>
      <c r="T5" s="78"/>
    </row>
    <row r="6" spans="1:20" ht="15">
      <c r="A6" s="82" t="s">
        <v>316</v>
      </c>
      <c r="B6" s="78">
        <v>2</v>
      </c>
      <c r="C6" s="78"/>
      <c r="D6" s="78"/>
      <c r="E6" s="82" t="s">
        <v>311</v>
      </c>
      <c r="F6" s="78">
        <v>2</v>
      </c>
      <c r="G6" s="78"/>
      <c r="H6" s="78"/>
      <c r="I6" s="78"/>
      <c r="J6" s="78"/>
      <c r="K6" s="78"/>
      <c r="L6" s="78"/>
      <c r="M6" s="78"/>
      <c r="N6" s="78"/>
      <c r="O6" s="78"/>
      <c r="P6" s="78"/>
      <c r="Q6" s="78"/>
      <c r="R6" s="78"/>
      <c r="S6" s="78"/>
      <c r="T6" s="78"/>
    </row>
    <row r="7" spans="1:20" ht="15">
      <c r="A7" s="82" t="s">
        <v>315</v>
      </c>
      <c r="B7" s="78">
        <v>1</v>
      </c>
      <c r="C7" s="78"/>
      <c r="D7" s="78"/>
      <c r="E7" s="82" t="s">
        <v>315</v>
      </c>
      <c r="F7" s="78">
        <v>1</v>
      </c>
      <c r="G7" s="78"/>
      <c r="H7" s="78"/>
      <c r="I7" s="78"/>
      <c r="J7" s="78"/>
      <c r="K7" s="78"/>
      <c r="L7" s="78"/>
      <c r="M7" s="78"/>
      <c r="N7" s="78"/>
      <c r="O7" s="78"/>
      <c r="P7" s="78"/>
      <c r="Q7" s="78"/>
      <c r="R7" s="78"/>
      <c r="S7" s="78"/>
      <c r="T7" s="78"/>
    </row>
    <row r="8" spans="1:20" ht="15">
      <c r="A8" s="82" t="s">
        <v>317</v>
      </c>
      <c r="B8" s="78">
        <v>1</v>
      </c>
      <c r="C8" s="78"/>
      <c r="D8" s="78"/>
      <c r="E8" s="82" t="s">
        <v>317</v>
      </c>
      <c r="F8" s="78">
        <v>1</v>
      </c>
      <c r="G8" s="78"/>
      <c r="H8" s="78"/>
      <c r="I8" s="78"/>
      <c r="J8" s="78"/>
      <c r="K8" s="78"/>
      <c r="L8" s="78"/>
      <c r="M8" s="78"/>
      <c r="N8" s="78"/>
      <c r="O8" s="78"/>
      <c r="P8" s="78"/>
      <c r="Q8" s="78"/>
      <c r="R8" s="78"/>
      <c r="S8" s="78"/>
      <c r="T8" s="78"/>
    </row>
    <row r="9" spans="1:20" ht="15">
      <c r="A9" s="82" t="s">
        <v>1047</v>
      </c>
      <c r="B9" s="78">
        <v>1</v>
      </c>
      <c r="C9" s="78"/>
      <c r="D9" s="78"/>
      <c r="E9" s="78"/>
      <c r="F9" s="78"/>
      <c r="G9" s="78"/>
      <c r="H9" s="78"/>
      <c r="I9" s="78"/>
      <c r="J9" s="78"/>
      <c r="K9" s="78"/>
      <c r="L9" s="78"/>
      <c r="M9" s="78"/>
      <c r="N9" s="78"/>
      <c r="O9" s="78"/>
      <c r="P9" s="78"/>
      <c r="Q9" s="78"/>
      <c r="R9" s="78"/>
      <c r="S9" s="78"/>
      <c r="T9" s="78"/>
    </row>
    <row r="10" spans="1:20" ht="15">
      <c r="A10" s="82" t="s">
        <v>1048</v>
      </c>
      <c r="B10" s="78">
        <v>1</v>
      </c>
      <c r="C10" s="78"/>
      <c r="D10" s="78"/>
      <c r="E10" s="78"/>
      <c r="F10" s="78"/>
      <c r="G10" s="78"/>
      <c r="H10" s="78"/>
      <c r="I10" s="78"/>
      <c r="J10" s="78"/>
      <c r="K10" s="78"/>
      <c r="L10" s="78"/>
      <c r="M10" s="78"/>
      <c r="N10" s="78"/>
      <c r="O10" s="78"/>
      <c r="P10" s="78"/>
      <c r="Q10" s="78"/>
      <c r="R10" s="78"/>
      <c r="S10" s="78"/>
      <c r="T10" s="78"/>
    </row>
    <row r="11" spans="1:20" ht="15">
      <c r="A11" s="82" t="s">
        <v>1049</v>
      </c>
      <c r="B11" s="78">
        <v>1</v>
      </c>
      <c r="C11" s="78"/>
      <c r="D11" s="78"/>
      <c r="E11" s="78"/>
      <c r="F11" s="78"/>
      <c r="G11" s="78"/>
      <c r="H11" s="78"/>
      <c r="I11" s="78"/>
      <c r="J11" s="78"/>
      <c r="K11" s="78"/>
      <c r="L11" s="78"/>
      <c r="M11" s="78"/>
      <c r="N11" s="78"/>
      <c r="O11" s="78"/>
      <c r="P11" s="78"/>
      <c r="Q11" s="78"/>
      <c r="R11" s="78"/>
      <c r="S11" s="78"/>
      <c r="T11" s="78"/>
    </row>
    <row r="14" spans="1:20" ht="15" customHeight="1">
      <c r="A14" s="13" t="s">
        <v>1071</v>
      </c>
      <c r="B14" s="13" t="s">
        <v>1050</v>
      </c>
      <c r="C14" s="13" t="s">
        <v>1074</v>
      </c>
      <c r="D14" s="13" t="s">
        <v>1053</v>
      </c>
      <c r="E14" s="13" t="s">
        <v>1075</v>
      </c>
      <c r="F14" s="13" t="s">
        <v>1055</v>
      </c>
      <c r="G14" s="13" t="s">
        <v>1076</v>
      </c>
      <c r="H14" s="13" t="s">
        <v>1057</v>
      </c>
      <c r="I14" s="13" t="s">
        <v>1077</v>
      </c>
      <c r="J14" s="13" t="s">
        <v>1059</v>
      </c>
      <c r="K14" s="78" t="s">
        <v>1078</v>
      </c>
      <c r="L14" s="78" t="s">
        <v>1061</v>
      </c>
      <c r="M14" s="78" t="s">
        <v>1079</v>
      </c>
      <c r="N14" s="78" t="s">
        <v>1063</v>
      </c>
      <c r="O14" s="78" t="s">
        <v>1080</v>
      </c>
      <c r="P14" s="78" t="s">
        <v>1065</v>
      </c>
      <c r="Q14" s="78" t="s">
        <v>1081</v>
      </c>
      <c r="R14" s="78" t="s">
        <v>1067</v>
      </c>
      <c r="S14" s="78" t="s">
        <v>1082</v>
      </c>
      <c r="T14" s="78" t="s">
        <v>1068</v>
      </c>
    </row>
    <row r="15" spans="1:20" ht="15">
      <c r="A15" s="78" t="s">
        <v>324</v>
      </c>
      <c r="B15" s="78">
        <v>14</v>
      </c>
      <c r="C15" s="78" t="s">
        <v>1073</v>
      </c>
      <c r="D15" s="78">
        <v>3</v>
      </c>
      <c r="E15" s="78" t="s">
        <v>324</v>
      </c>
      <c r="F15" s="78">
        <v>14</v>
      </c>
      <c r="G15" s="78" t="s">
        <v>322</v>
      </c>
      <c r="H15" s="78">
        <v>1</v>
      </c>
      <c r="I15" s="78" t="s">
        <v>323</v>
      </c>
      <c r="J15" s="78">
        <v>1</v>
      </c>
      <c r="K15" s="78"/>
      <c r="L15" s="78"/>
      <c r="M15" s="78"/>
      <c r="N15" s="78"/>
      <c r="O15" s="78"/>
      <c r="P15" s="78"/>
      <c r="Q15" s="78"/>
      <c r="R15" s="78"/>
      <c r="S15" s="78"/>
      <c r="T15" s="78"/>
    </row>
    <row r="16" spans="1:20" ht="15">
      <c r="A16" s="78" t="s">
        <v>1072</v>
      </c>
      <c r="B16" s="78">
        <v>13</v>
      </c>
      <c r="C16" s="78"/>
      <c r="D16" s="78"/>
      <c r="E16" s="78" t="s">
        <v>1072</v>
      </c>
      <c r="F16" s="78">
        <v>13</v>
      </c>
      <c r="G16" s="78"/>
      <c r="H16" s="78"/>
      <c r="I16" s="78"/>
      <c r="J16" s="78"/>
      <c r="K16" s="78"/>
      <c r="L16" s="78"/>
      <c r="M16" s="78"/>
      <c r="N16" s="78"/>
      <c r="O16" s="78"/>
      <c r="P16" s="78"/>
      <c r="Q16" s="78"/>
      <c r="R16" s="78"/>
      <c r="S16" s="78"/>
      <c r="T16" s="78"/>
    </row>
    <row r="17" spans="1:20" ht="15">
      <c r="A17" s="78" t="s">
        <v>321</v>
      </c>
      <c r="B17" s="78">
        <v>3</v>
      </c>
      <c r="C17" s="78"/>
      <c r="D17" s="78"/>
      <c r="E17" s="78" t="s">
        <v>321</v>
      </c>
      <c r="F17" s="78">
        <v>3</v>
      </c>
      <c r="G17" s="78"/>
      <c r="H17" s="78"/>
      <c r="I17" s="78"/>
      <c r="J17" s="78"/>
      <c r="K17" s="78"/>
      <c r="L17" s="78"/>
      <c r="M17" s="78"/>
      <c r="N17" s="78"/>
      <c r="O17" s="78"/>
      <c r="P17" s="78"/>
      <c r="Q17" s="78"/>
      <c r="R17" s="78"/>
      <c r="S17" s="78"/>
      <c r="T17" s="78"/>
    </row>
    <row r="18" spans="1:20" ht="15">
      <c r="A18" s="78" t="s">
        <v>325</v>
      </c>
      <c r="B18" s="78">
        <v>3</v>
      </c>
      <c r="C18" s="78"/>
      <c r="D18" s="78"/>
      <c r="E18" s="78" t="s">
        <v>325</v>
      </c>
      <c r="F18" s="78">
        <v>3</v>
      </c>
      <c r="G18" s="78"/>
      <c r="H18" s="78"/>
      <c r="I18" s="78"/>
      <c r="J18" s="78"/>
      <c r="K18" s="78"/>
      <c r="L18" s="78"/>
      <c r="M18" s="78"/>
      <c r="N18" s="78"/>
      <c r="O18" s="78"/>
      <c r="P18" s="78"/>
      <c r="Q18" s="78"/>
      <c r="R18" s="78"/>
      <c r="S18" s="78"/>
      <c r="T18" s="78"/>
    </row>
    <row r="19" spans="1:20" ht="15">
      <c r="A19" s="78" t="s">
        <v>1073</v>
      </c>
      <c r="B19" s="78">
        <v>3</v>
      </c>
      <c r="C19" s="78"/>
      <c r="D19" s="78"/>
      <c r="E19" s="78"/>
      <c r="F19" s="78"/>
      <c r="G19" s="78"/>
      <c r="H19" s="78"/>
      <c r="I19" s="78"/>
      <c r="J19" s="78"/>
      <c r="K19" s="78"/>
      <c r="L19" s="78"/>
      <c r="M19" s="78"/>
      <c r="N19" s="78"/>
      <c r="O19" s="78"/>
      <c r="P19" s="78"/>
      <c r="Q19" s="78"/>
      <c r="R19" s="78"/>
      <c r="S19" s="78"/>
      <c r="T19" s="78"/>
    </row>
    <row r="20" spans="1:20" ht="15">
      <c r="A20" s="78" t="s">
        <v>323</v>
      </c>
      <c r="B20" s="78">
        <v>1</v>
      </c>
      <c r="C20" s="78"/>
      <c r="D20" s="78"/>
      <c r="E20" s="78"/>
      <c r="F20" s="78"/>
      <c r="G20" s="78"/>
      <c r="H20" s="78"/>
      <c r="I20" s="78"/>
      <c r="J20" s="78"/>
      <c r="K20" s="78"/>
      <c r="L20" s="78"/>
      <c r="M20" s="78"/>
      <c r="N20" s="78"/>
      <c r="O20" s="78"/>
      <c r="P20" s="78"/>
      <c r="Q20" s="78"/>
      <c r="R20" s="78"/>
      <c r="S20" s="78"/>
      <c r="T20" s="78"/>
    </row>
    <row r="21" spans="1:20" ht="15">
      <c r="A21" s="78" t="s">
        <v>322</v>
      </c>
      <c r="B21" s="78">
        <v>1</v>
      </c>
      <c r="C21" s="78"/>
      <c r="D21" s="78"/>
      <c r="E21" s="78"/>
      <c r="F21" s="78"/>
      <c r="G21" s="78"/>
      <c r="H21" s="78"/>
      <c r="I21" s="78"/>
      <c r="J21" s="78"/>
      <c r="K21" s="78"/>
      <c r="L21" s="78"/>
      <c r="M21" s="78"/>
      <c r="N21" s="78"/>
      <c r="O21" s="78"/>
      <c r="P21" s="78"/>
      <c r="Q21" s="78"/>
      <c r="R21" s="78"/>
      <c r="S21" s="78"/>
      <c r="T21" s="78"/>
    </row>
    <row r="24" spans="1:20" ht="15" customHeight="1">
      <c r="A24" s="13" t="s">
        <v>1085</v>
      </c>
      <c r="B24" s="13" t="s">
        <v>1050</v>
      </c>
      <c r="C24" s="13" t="s">
        <v>1094</v>
      </c>
      <c r="D24" s="13" t="s">
        <v>1053</v>
      </c>
      <c r="E24" s="13" t="s">
        <v>1096</v>
      </c>
      <c r="F24" s="13" t="s">
        <v>1055</v>
      </c>
      <c r="G24" s="13" t="s">
        <v>1097</v>
      </c>
      <c r="H24" s="13" t="s">
        <v>1057</v>
      </c>
      <c r="I24" s="13" t="s">
        <v>1099</v>
      </c>
      <c r="J24" s="13" t="s">
        <v>1059</v>
      </c>
      <c r="K24" s="13" t="s">
        <v>1102</v>
      </c>
      <c r="L24" s="13" t="s">
        <v>1061</v>
      </c>
      <c r="M24" s="13" t="s">
        <v>1103</v>
      </c>
      <c r="N24" s="13" t="s">
        <v>1063</v>
      </c>
      <c r="O24" s="13" t="s">
        <v>1104</v>
      </c>
      <c r="P24" s="13" t="s">
        <v>1065</v>
      </c>
      <c r="Q24" s="78" t="s">
        <v>1105</v>
      </c>
      <c r="R24" s="78" t="s">
        <v>1067</v>
      </c>
      <c r="S24" s="78" t="s">
        <v>1106</v>
      </c>
      <c r="T24" s="78" t="s">
        <v>1068</v>
      </c>
    </row>
    <row r="25" spans="1:20" ht="15">
      <c r="A25" s="78" t="s">
        <v>252</v>
      </c>
      <c r="B25" s="78">
        <v>19</v>
      </c>
      <c r="C25" s="78" t="s">
        <v>252</v>
      </c>
      <c r="D25" s="78">
        <v>12</v>
      </c>
      <c r="E25" s="78" t="s">
        <v>331</v>
      </c>
      <c r="F25" s="78">
        <v>16</v>
      </c>
      <c r="G25" s="78" t="s">
        <v>1087</v>
      </c>
      <c r="H25" s="78">
        <v>1</v>
      </c>
      <c r="I25" s="78" t="s">
        <v>1100</v>
      </c>
      <c r="J25" s="78">
        <v>1</v>
      </c>
      <c r="K25" s="78" t="s">
        <v>252</v>
      </c>
      <c r="L25" s="78">
        <v>1</v>
      </c>
      <c r="M25" s="78" t="s">
        <v>252</v>
      </c>
      <c r="N25" s="78">
        <v>1</v>
      </c>
      <c r="O25" s="78" t="s">
        <v>252</v>
      </c>
      <c r="P25" s="78">
        <v>3</v>
      </c>
      <c r="Q25" s="78"/>
      <c r="R25" s="78"/>
      <c r="S25" s="78"/>
      <c r="T25" s="78"/>
    </row>
    <row r="26" spans="1:20" ht="15">
      <c r="A26" s="78" t="s">
        <v>331</v>
      </c>
      <c r="B26" s="78">
        <v>16</v>
      </c>
      <c r="C26" s="78" t="s">
        <v>1086</v>
      </c>
      <c r="D26" s="78">
        <v>12</v>
      </c>
      <c r="E26" s="78" t="s">
        <v>1091</v>
      </c>
      <c r="F26" s="78">
        <v>2</v>
      </c>
      <c r="G26" s="78" t="s">
        <v>1089</v>
      </c>
      <c r="H26" s="78">
        <v>1</v>
      </c>
      <c r="I26" s="78" t="s">
        <v>1101</v>
      </c>
      <c r="J26" s="78">
        <v>1</v>
      </c>
      <c r="K26" s="78"/>
      <c r="L26" s="78"/>
      <c r="M26" s="78" t="s">
        <v>1086</v>
      </c>
      <c r="N26" s="78">
        <v>1</v>
      </c>
      <c r="O26" s="78" t="s">
        <v>1087</v>
      </c>
      <c r="P26" s="78">
        <v>3</v>
      </c>
      <c r="Q26" s="78"/>
      <c r="R26" s="78"/>
      <c r="S26" s="78"/>
      <c r="T26" s="78"/>
    </row>
    <row r="27" spans="1:20" ht="15">
      <c r="A27" s="78" t="s">
        <v>1086</v>
      </c>
      <c r="B27" s="78">
        <v>13</v>
      </c>
      <c r="C27" s="78" t="s">
        <v>1090</v>
      </c>
      <c r="D27" s="78">
        <v>3</v>
      </c>
      <c r="E27" s="78" t="s">
        <v>252</v>
      </c>
      <c r="F27" s="78">
        <v>2</v>
      </c>
      <c r="G27" s="78" t="s">
        <v>1098</v>
      </c>
      <c r="H27" s="78">
        <v>1</v>
      </c>
      <c r="I27" s="78"/>
      <c r="J27" s="78"/>
      <c r="K27" s="78"/>
      <c r="L27" s="78"/>
      <c r="M27" s="78"/>
      <c r="N27" s="78"/>
      <c r="O27" s="78" t="s">
        <v>1088</v>
      </c>
      <c r="P27" s="78">
        <v>3</v>
      </c>
      <c r="Q27" s="78"/>
      <c r="R27" s="78"/>
      <c r="S27" s="78"/>
      <c r="T27" s="78"/>
    </row>
    <row r="28" spans="1:20" ht="15">
      <c r="A28" s="78" t="s">
        <v>1087</v>
      </c>
      <c r="B28" s="78">
        <v>6</v>
      </c>
      <c r="C28" s="78" t="s">
        <v>1092</v>
      </c>
      <c r="D28" s="78">
        <v>2</v>
      </c>
      <c r="E28" s="78" t="s">
        <v>1087</v>
      </c>
      <c r="F28" s="78">
        <v>2</v>
      </c>
      <c r="G28" s="78"/>
      <c r="H28" s="78"/>
      <c r="I28" s="78"/>
      <c r="J28" s="78"/>
      <c r="K28" s="78"/>
      <c r="L28" s="78"/>
      <c r="M28" s="78"/>
      <c r="N28" s="78"/>
      <c r="O28" s="78"/>
      <c r="P28" s="78"/>
      <c r="Q28" s="78"/>
      <c r="R28" s="78"/>
      <c r="S28" s="78"/>
      <c r="T28" s="78"/>
    </row>
    <row r="29" spans="1:20" ht="15">
      <c r="A29" s="78" t="s">
        <v>1088</v>
      </c>
      <c r="B29" s="78">
        <v>4</v>
      </c>
      <c r="C29" s="78" t="s">
        <v>1095</v>
      </c>
      <c r="D29" s="78">
        <v>1</v>
      </c>
      <c r="E29" s="78" t="s">
        <v>1089</v>
      </c>
      <c r="F29" s="78">
        <v>2</v>
      </c>
      <c r="G29" s="78"/>
      <c r="H29" s="78"/>
      <c r="I29" s="78"/>
      <c r="J29" s="78"/>
      <c r="K29" s="78"/>
      <c r="L29" s="78"/>
      <c r="M29" s="78"/>
      <c r="N29" s="78"/>
      <c r="O29" s="78"/>
      <c r="P29" s="78"/>
      <c r="Q29" s="78"/>
      <c r="R29" s="78"/>
      <c r="S29" s="78"/>
      <c r="T29" s="78"/>
    </row>
    <row r="30" spans="1:20" ht="15">
      <c r="A30" s="78" t="s">
        <v>1089</v>
      </c>
      <c r="B30" s="78">
        <v>3</v>
      </c>
      <c r="C30" s="78"/>
      <c r="D30" s="78"/>
      <c r="E30" s="78" t="s">
        <v>1088</v>
      </c>
      <c r="F30" s="78">
        <v>1</v>
      </c>
      <c r="G30" s="78"/>
      <c r="H30" s="78"/>
      <c r="I30" s="78"/>
      <c r="J30" s="78"/>
      <c r="K30" s="78"/>
      <c r="L30" s="78"/>
      <c r="M30" s="78"/>
      <c r="N30" s="78"/>
      <c r="O30" s="78"/>
      <c r="P30" s="78"/>
      <c r="Q30" s="78"/>
      <c r="R30" s="78"/>
      <c r="S30" s="78"/>
      <c r="T30" s="78"/>
    </row>
    <row r="31" spans="1:20" ht="15">
      <c r="A31" s="78" t="s">
        <v>1090</v>
      </c>
      <c r="B31" s="78">
        <v>3</v>
      </c>
      <c r="C31" s="78"/>
      <c r="D31" s="78"/>
      <c r="E31" s="78" t="s">
        <v>1093</v>
      </c>
      <c r="F31" s="78">
        <v>1</v>
      </c>
      <c r="G31" s="78"/>
      <c r="H31" s="78"/>
      <c r="I31" s="78"/>
      <c r="J31" s="78"/>
      <c r="K31" s="78"/>
      <c r="L31" s="78"/>
      <c r="M31" s="78"/>
      <c r="N31" s="78"/>
      <c r="O31" s="78"/>
      <c r="P31" s="78"/>
      <c r="Q31" s="78"/>
      <c r="R31" s="78"/>
      <c r="S31" s="78"/>
      <c r="T31" s="78"/>
    </row>
    <row r="32" spans="1:20" ht="15">
      <c r="A32" s="78" t="s">
        <v>1091</v>
      </c>
      <c r="B32" s="78">
        <v>2</v>
      </c>
      <c r="C32" s="78"/>
      <c r="D32" s="78"/>
      <c r="E32" s="78"/>
      <c r="F32" s="78"/>
      <c r="G32" s="78"/>
      <c r="H32" s="78"/>
      <c r="I32" s="78"/>
      <c r="J32" s="78"/>
      <c r="K32" s="78"/>
      <c r="L32" s="78"/>
      <c r="M32" s="78"/>
      <c r="N32" s="78"/>
      <c r="O32" s="78"/>
      <c r="P32" s="78"/>
      <c r="Q32" s="78"/>
      <c r="R32" s="78"/>
      <c r="S32" s="78"/>
      <c r="T32" s="78"/>
    </row>
    <row r="33" spans="1:20" ht="15">
      <c r="A33" s="78" t="s">
        <v>1092</v>
      </c>
      <c r="B33" s="78">
        <v>2</v>
      </c>
      <c r="C33" s="78"/>
      <c r="D33" s="78"/>
      <c r="E33" s="78"/>
      <c r="F33" s="78"/>
      <c r="G33" s="78"/>
      <c r="H33" s="78"/>
      <c r="I33" s="78"/>
      <c r="J33" s="78"/>
      <c r="K33" s="78"/>
      <c r="L33" s="78"/>
      <c r="M33" s="78"/>
      <c r="N33" s="78"/>
      <c r="O33" s="78"/>
      <c r="P33" s="78"/>
      <c r="Q33" s="78"/>
      <c r="R33" s="78"/>
      <c r="S33" s="78"/>
      <c r="T33" s="78"/>
    </row>
    <row r="34" spans="1:20" ht="15">
      <c r="A34" s="78" t="s">
        <v>1093</v>
      </c>
      <c r="B34" s="78">
        <v>1</v>
      </c>
      <c r="C34" s="78"/>
      <c r="D34" s="78"/>
      <c r="E34" s="78"/>
      <c r="F34" s="78"/>
      <c r="G34" s="78"/>
      <c r="H34" s="78"/>
      <c r="I34" s="78"/>
      <c r="J34" s="78"/>
      <c r="K34" s="78"/>
      <c r="L34" s="78"/>
      <c r="M34" s="78"/>
      <c r="N34" s="78"/>
      <c r="O34" s="78"/>
      <c r="P34" s="78"/>
      <c r="Q34" s="78"/>
      <c r="R34" s="78"/>
      <c r="S34" s="78"/>
      <c r="T34" s="78"/>
    </row>
    <row r="37" spans="1:20" ht="15" customHeight="1">
      <c r="A37" s="13" t="s">
        <v>1110</v>
      </c>
      <c r="B37" s="13" t="s">
        <v>1050</v>
      </c>
      <c r="C37" s="13" t="s">
        <v>1120</v>
      </c>
      <c r="D37" s="13" t="s">
        <v>1053</v>
      </c>
      <c r="E37" s="13" t="s">
        <v>1125</v>
      </c>
      <c r="F37" s="13" t="s">
        <v>1055</v>
      </c>
      <c r="G37" s="78" t="s">
        <v>1132</v>
      </c>
      <c r="H37" s="78" t="s">
        <v>1057</v>
      </c>
      <c r="I37" s="78" t="s">
        <v>1133</v>
      </c>
      <c r="J37" s="78" t="s">
        <v>1059</v>
      </c>
      <c r="K37" s="13" t="s">
        <v>1134</v>
      </c>
      <c r="L37" s="13" t="s">
        <v>1061</v>
      </c>
      <c r="M37" s="13" t="s">
        <v>1142</v>
      </c>
      <c r="N37" s="13" t="s">
        <v>1063</v>
      </c>
      <c r="O37" s="13" t="s">
        <v>1143</v>
      </c>
      <c r="P37" s="13" t="s">
        <v>1065</v>
      </c>
      <c r="Q37" s="78" t="s">
        <v>1148</v>
      </c>
      <c r="R37" s="78" t="s">
        <v>1067</v>
      </c>
      <c r="S37" s="13" t="s">
        <v>1149</v>
      </c>
      <c r="T37" s="13" t="s">
        <v>1068</v>
      </c>
    </row>
    <row r="38" spans="1:20" ht="15">
      <c r="A38" s="84" t="s">
        <v>1111</v>
      </c>
      <c r="B38" s="84">
        <v>45</v>
      </c>
      <c r="C38" s="84" t="s">
        <v>252</v>
      </c>
      <c r="D38" s="84">
        <v>19</v>
      </c>
      <c r="E38" s="84" t="s">
        <v>252</v>
      </c>
      <c r="F38" s="84">
        <v>25</v>
      </c>
      <c r="G38" s="84"/>
      <c r="H38" s="84"/>
      <c r="I38" s="84"/>
      <c r="J38" s="84"/>
      <c r="K38" s="84" t="s">
        <v>252</v>
      </c>
      <c r="L38" s="84">
        <v>5</v>
      </c>
      <c r="M38" s="84" t="s">
        <v>252</v>
      </c>
      <c r="N38" s="84">
        <v>3</v>
      </c>
      <c r="O38" s="84" t="s">
        <v>1088</v>
      </c>
      <c r="P38" s="84">
        <v>6</v>
      </c>
      <c r="Q38" s="84"/>
      <c r="R38" s="84"/>
      <c r="S38" s="84" t="s">
        <v>252</v>
      </c>
      <c r="T38" s="84">
        <v>2</v>
      </c>
    </row>
    <row r="39" spans="1:20" ht="15">
      <c r="A39" s="84" t="s">
        <v>1112</v>
      </c>
      <c r="B39" s="84">
        <v>7</v>
      </c>
      <c r="C39" s="84" t="s">
        <v>231</v>
      </c>
      <c r="D39" s="84">
        <v>16</v>
      </c>
      <c r="E39" s="84" t="s">
        <v>1117</v>
      </c>
      <c r="F39" s="84">
        <v>18</v>
      </c>
      <c r="G39" s="84"/>
      <c r="H39" s="84"/>
      <c r="I39" s="84"/>
      <c r="J39" s="84"/>
      <c r="K39" s="84" t="s">
        <v>1117</v>
      </c>
      <c r="L39" s="84">
        <v>5</v>
      </c>
      <c r="M39" s="84" t="s">
        <v>1118</v>
      </c>
      <c r="N39" s="84">
        <v>2</v>
      </c>
      <c r="O39" s="84" t="s">
        <v>1087</v>
      </c>
      <c r="P39" s="84">
        <v>6</v>
      </c>
      <c r="Q39" s="84"/>
      <c r="R39" s="84"/>
      <c r="S39" s="84" t="s">
        <v>1150</v>
      </c>
      <c r="T39" s="84">
        <v>2</v>
      </c>
    </row>
    <row r="40" spans="1:20" ht="15">
      <c r="A40" s="84" t="s">
        <v>1113</v>
      </c>
      <c r="B40" s="84">
        <v>0</v>
      </c>
      <c r="C40" s="84" t="s">
        <v>1121</v>
      </c>
      <c r="D40" s="84">
        <v>12</v>
      </c>
      <c r="E40" s="84" t="s">
        <v>331</v>
      </c>
      <c r="F40" s="84">
        <v>16</v>
      </c>
      <c r="G40" s="84"/>
      <c r="H40" s="84"/>
      <c r="I40" s="84"/>
      <c r="J40" s="84"/>
      <c r="K40" s="84" t="s">
        <v>242</v>
      </c>
      <c r="L40" s="84">
        <v>4</v>
      </c>
      <c r="M40" s="84"/>
      <c r="N40" s="84"/>
      <c r="O40" s="84" t="s">
        <v>1144</v>
      </c>
      <c r="P40" s="84">
        <v>3</v>
      </c>
      <c r="Q40" s="84"/>
      <c r="R40" s="84"/>
      <c r="S40" s="84" t="s">
        <v>1151</v>
      </c>
      <c r="T40" s="84">
        <v>2</v>
      </c>
    </row>
    <row r="41" spans="1:20" ht="15">
      <c r="A41" s="84" t="s">
        <v>1114</v>
      </c>
      <c r="B41" s="84">
        <v>1314</v>
      </c>
      <c r="C41" s="84" t="s">
        <v>1122</v>
      </c>
      <c r="D41" s="84">
        <v>12</v>
      </c>
      <c r="E41" s="84" t="s">
        <v>1116</v>
      </c>
      <c r="F41" s="84">
        <v>14</v>
      </c>
      <c r="G41" s="84"/>
      <c r="H41" s="84"/>
      <c r="I41" s="84"/>
      <c r="J41" s="84"/>
      <c r="K41" s="84" t="s">
        <v>1135</v>
      </c>
      <c r="L41" s="84">
        <v>4</v>
      </c>
      <c r="M41" s="84"/>
      <c r="N41" s="84"/>
      <c r="O41" s="84" t="s">
        <v>1145</v>
      </c>
      <c r="P41" s="84">
        <v>3</v>
      </c>
      <c r="Q41" s="84"/>
      <c r="R41" s="84"/>
      <c r="S41" s="84"/>
      <c r="T41" s="84"/>
    </row>
    <row r="42" spans="1:20" ht="15">
      <c r="A42" s="84" t="s">
        <v>1115</v>
      </c>
      <c r="B42" s="84">
        <v>1366</v>
      </c>
      <c r="C42" s="84" t="s">
        <v>1123</v>
      </c>
      <c r="D42" s="84">
        <v>12</v>
      </c>
      <c r="E42" s="84" t="s">
        <v>1126</v>
      </c>
      <c r="F42" s="84">
        <v>14</v>
      </c>
      <c r="G42" s="84"/>
      <c r="H42" s="84"/>
      <c r="I42" s="84"/>
      <c r="J42" s="84"/>
      <c r="K42" s="84" t="s">
        <v>1136</v>
      </c>
      <c r="L42" s="84">
        <v>4</v>
      </c>
      <c r="M42" s="84"/>
      <c r="N42" s="84"/>
      <c r="O42" s="84" t="s">
        <v>1146</v>
      </c>
      <c r="P42" s="84">
        <v>3</v>
      </c>
      <c r="Q42" s="84"/>
      <c r="R42" s="84"/>
      <c r="S42" s="84"/>
      <c r="T42" s="84"/>
    </row>
    <row r="43" spans="1:20" ht="15">
      <c r="A43" s="84" t="s">
        <v>252</v>
      </c>
      <c r="B43" s="84">
        <v>60</v>
      </c>
      <c r="C43" s="84" t="s">
        <v>1118</v>
      </c>
      <c r="D43" s="84">
        <v>12</v>
      </c>
      <c r="E43" s="84" t="s">
        <v>1127</v>
      </c>
      <c r="F43" s="84">
        <v>14</v>
      </c>
      <c r="G43" s="84"/>
      <c r="H43" s="84"/>
      <c r="I43" s="84"/>
      <c r="J43" s="84"/>
      <c r="K43" s="84" t="s">
        <v>1137</v>
      </c>
      <c r="L43" s="84">
        <v>4</v>
      </c>
      <c r="M43" s="84"/>
      <c r="N43" s="84"/>
      <c r="O43" s="84" t="s">
        <v>1147</v>
      </c>
      <c r="P43" s="84">
        <v>3</v>
      </c>
      <c r="Q43" s="84"/>
      <c r="R43" s="84"/>
      <c r="S43" s="84"/>
      <c r="T43" s="84"/>
    </row>
    <row r="44" spans="1:20" ht="15">
      <c r="A44" s="84" t="s">
        <v>1116</v>
      </c>
      <c r="B44" s="84">
        <v>28</v>
      </c>
      <c r="C44" s="84" t="s">
        <v>1119</v>
      </c>
      <c r="D44" s="84">
        <v>12</v>
      </c>
      <c r="E44" s="84" t="s">
        <v>1128</v>
      </c>
      <c r="F44" s="84">
        <v>14</v>
      </c>
      <c r="G44" s="84"/>
      <c r="H44" s="84"/>
      <c r="I44" s="84"/>
      <c r="J44" s="84"/>
      <c r="K44" s="84" t="s">
        <v>1138</v>
      </c>
      <c r="L44" s="84">
        <v>4</v>
      </c>
      <c r="M44" s="84"/>
      <c r="N44" s="84"/>
      <c r="O44" s="84" t="s">
        <v>252</v>
      </c>
      <c r="P44" s="84">
        <v>3</v>
      </c>
      <c r="Q44" s="84"/>
      <c r="R44" s="84"/>
      <c r="S44" s="84"/>
      <c r="T44" s="84"/>
    </row>
    <row r="45" spans="1:20" ht="15">
      <c r="A45" s="84" t="s">
        <v>1117</v>
      </c>
      <c r="B45" s="84">
        <v>23</v>
      </c>
      <c r="C45" s="84" t="s">
        <v>1124</v>
      </c>
      <c r="D45" s="84">
        <v>12</v>
      </c>
      <c r="E45" s="84" t="s">
        <v>1129</v>
      </c>
      <c r="F45" s="84">
        <v>14</v>
      </c>
      <c r="G45" s="84"/>
      <c r="H45" s="84"/>
      <c r="I45" s="84"/>
      <c r="J45" s="84"/>
      <c r="K45" s="84" t="s">
        <v>1139</v>
      </c>
      <c r="L45" s="84">
        <v>4</v>
      </c>
      <c r="M45" s="84"/>
      <c r="N45" s="84"/>
      <c r="O45" s="84" t="s">
        <v>223</v>
      </c>
      <c r="P45" s="84">
        <v>2</v>
      </c>
      <c r="Q45" s="84"/>
      <c r="R45" s="84"/>
      <c r="S45" s="84"/>
      <c r="T45" s="84"/>
    </row>
    <row r="46" spans="1:20" ht="15">
      <c r="A46" s="84" t="s">
        <v>1118</v>
      </c>
      <c r="B46" s="84">
        <v>23</v>
      </c>
      <c r="C46" s="84" t="s">
        <v>1116</v>
      </c>
      <c r="D46" s="84">
        <v>12</v>
      </c>
      <c r="E46" s="84" t="s">
        <v>1130</v>
      </c>
      <c r="F46" s="84">
        <v>13</v>
      </c>
      <c r="G46" s="84"/>
      <c r="H46" s="84"/>
      <c r="I46" s="84"/>
      <c r="J46" s="84"/>
      <c r="K46" s="84" t="s">
        <v>1140</v>
      </c>
      <c r="L46" s="84">
        <v>4</v>
      </c>
      <c r="M46" s="84"/>
      <c r="N46" s="84"/>
      <c r="O46" s="84"/>
      <c r="P46" s="84"/>
      <c r="Q46" s="84"/>
      <c r="R46" s="84"/>
      <c r="S46" s="84"/>
      <c r="T46" s="84"/>
    </row>
    <row r="47" spans="1:20" ht="15">
      <c r="A47" s="84" t="s">
        <v>1119</v>
      </c>
      <c r="B47" s="84">
        <v>23</v>
      </c>
      <c r="C47" s="84" t="s">
        <v>1086</v>
      </c>
      <c r="D47" s="84">
        <v>12</v>
      </c>
      <c r="E47" s="84" t="s">
        <v>1131</v>
      </c>
      <c r="F47" s="84">
        <v>13</v>
      </c>
      <c r="G47" s="84"/>
      <c r="H47" s="84"/>
      <c r="I47" s="84"/>
      <c r="J47" s="84"/>
      <c r="K47" s="84" t="s">
        <v>1141</v>
      </c>
      <c r="L47" s="84">
        <v>2</v>
      </c>
      <c r="M47" s="84"/>
      <c r="N47" s="84"/>
      <c r="O47" s="84"/>
      <c r="P47" s="84"/>
      <c r="Q47" s="84"/>
      <c r="R47" s="84"/>
      <c r="S47" s="84"/>
      <c r="T47" s="84"/>
    </row>
    <row r="50" spans="1:20" ht="15" customHeight="1">
      <c r="A50" s="13" t="s">
        <v>1159</v>
      </c>
      <c r="B50" s="13" t="s">
        <v>1050</v>
      </c>
      <c r="C50" s="13" t="s">
        <v>1170</v>
      </c>
      <c r="D50" s="13" t="s">
        <v>1053</v>
      </c>
      <c r="E50" s="13" t="s">
        <v>1175</v>
      </c>
      <c r="F50" s="13" t="s">
        <v>1055</v>
      </c>
      <c r="G50" s="78" t="s">
        <v>1181</v>
      </c>
      <c r="H50" s="78" t="s">
        <v>1057</v>
      </c>
      <c r="I50" s="78" t="s">
        <v>1182</v>
      </c>
      <c r="J50" s="78" t="s">
        <v>1059</v>
      </c>
      <c r="K50" s="13" t="s">
        <v>1183</v>
      </c>
      <c r="L50" s="13" t="s">
        <v>1061</v>
      </c>
      <c r="M50" s="78" t="s">
        <v>1194</v>
      </c>
      <c r="N50" s="78" t="s">
        <v>1063</v>
      </c>
      <c r="O50" s="13" t="s">
        <v>1195</v>
      </c>
      <c r="P50" s="13" t="s">
        <v>1065</v>
      </c>
      <c r="Q50" s="78" t="s">
        <v>1205</v>
      </c>
      <c r="R50" s="78" t="s">
        <v>1067</v>
      </c>
      <c r="S50" s="78" t="s">
        <v>1206</v>
      </c>
      <c r="T50" s="78" t="s">
        <v>1068</v>
      </c>
    </row>
    <row r="51" spans="1:20" ht="15">
      <c r="A51" s="84" t="s">
        <v>1160</v>
      </c>
      <c r="B51" s="84">
        <v>28</v>
      </c>
      <c r="C51" s="84" t="s">
        <v>1165</v>
      </c>
      <c r="D51" s="84">
        <v>12</v>
      </c>
      <c r="E51" s="84" t="s">
        <v>1160</v>
      </c>
      <c r="F51" s="84">
        <v>14</v>
      </c>
      <c r="G51" s="84"/>
      <c r="H51" s="84"/>
      <c r="I51" s="84"/>
      <c r="J51" s="84"/>
      <c r="K51" s="84" t="s">
        <v>1184</v>
      </c>
      <c r="L51" s="84">
        <v>5</v>
      </c>
      <c r="M51" s="84"/>
      <c r="N51" s="84"/>
      <c r="O51" s="84" t="s">
        <v>1196</v>
      </c>
      <c r="P51" s="84">
        <v>3</v>
      </c>
      <c r="Q51" s="84"/>
      <c r="R51" s="84"/>
      <c r="S51" s="84"/>
      <c r="T51" s="84"/>
    </row>
    <row r="52" spans="1:20" ht="15">
      <c r="A52" s="84" t="s">
        <v>1161</v>
      </c>
      <c r="B52" s="84">
        <v>14</v>
      </c>
      <c r="C52" s="84" t="s">
        <v>1166</v>
      </c>
      <c r="D52" s="84">
        <v>12</v>
      </c>
      <c r="E52" s="84" t="s">
        <v>1161</v>
      </c>
      <c r="F52" s="84">
        <v>14</v>
      </c>
      <c r="G52" s="84"/>
      <c r="H52" s="84"/>
      <c r="I52" s="84"/>
      <c r="J52" s="84"/>
      <c r="K52" s="84" t="s">
        <v>1185</v>
      </c>
      <c r="L52" s="84">
        <v>4</v>
      </c>
      <c r="M52" s="84"/>
      <c r="N52" s="84"/>
      <c r="O52" s="84" t="s">
        <v>1197</v>
      </c>
      <c r="P52" s="84">
        <v>3</v>
      </c>
      <c r="Q52" s="84"/>
      <c r="R52" s="84"/>
      <c r="S52" s="84"/>
      <c r="T52" s="84"/>
    </row>
    <row r="53" spans="1:20" ht="15">
      <c r="A53" s="84" t="s">
        <v>1162</v>
      </c>
      <c r="B53" s="84">
        <v>14</v>
      </c>
      <c r="C53" s="84" t="s">
        <v>1167</v>
      </c>
      <c r="D53" s="84">
        <v>12</v>
      </c>
      <c r="E53" s="84" t="s">
        <v>1162</v>
      </c>
      <c r="F53" s="84">
        <v>14</v>
      </c>
      <c r="G53" s="84"/>
      <c r="H53" s="84"/>
      <c r="I53" s="84"/>
      <c r="J53" s="84"/>
      <c r="K53" s="84" t="s">
        <v>1186</v>
      </c>
      <c r="L53" s="84">
        <v>4</v>
      </c>
      <c r="M53" s="84"/>
      <c r="N53" s="84"/>
      <c r="O53" s="84" t="s">
        <v>1198</v>
      </c>
      <c r="P53" s="84">
        <v>3</v>
      </c>
      <c r="Q53" s="84"/>
      <c r="R53" s="84"/>
      <c r="S53" s="84"/>
      <c r="T53" s="84"/>
    </row>
    <row r="54" spans="1:20" ht="15">
      <c r="A54" s="84" t="s">
        <v>1163</v>
      </c>
      <c r="B54" s="84">
        <v>14</v>
      </c>
      <c r="C54" s="84" t="s">
        <v>1168</v>
      </c>
      <c r="D54" s="84">
        <v>12</v>
      </c>
      <c r="E54" s="84" t="s">
        <v>1163</v>
      </c>
      <c r="F54" s="84">
        <v>14</v>
      </c>
      <c r="G54" s="84"/>
      <c r="H54" s="84"/>
      <c r="I54" s="84"/>
      <c r="J54" s="84"/>
      <c r="K54" s="84" t="s">
        <v>1187</v>
      </c>
      <c r="L54" s="84">
        <v>4</v>
      </c>
      <c r="M54" s="84"/>
      <c r="N54" s="84"/>
      <c r="O54" s="84" t="s">
        <v>1199</v>
      </c>
      <c r="P54" s="84">
        <v>3</v>
      </c>
      <c r="Q54" s="84"/>
      <c r="R54" s="84"/>
      <c r="S54" s="84"/>
      <c r="T54" s="84"/>
    </row>
    <row r="55" spans="1:20" ht="15">
      <c r="A55" s="84" t="s">
        <v>1164</v>
      </c>
      <c r="B55" s="84">
        <v>14</v>
      </c>
      <c r="C55" s="84" t="s">
        <v>1169</v>
      </c>
      <c r="D55" s="84">
        <v>12</v>
      </c>
      <c r="E55" s="84" t="s">
        <v>1164</v>
      </c>
      <c r="F55" s="84">
        <v>14</v>
      </c>
      <c r="G55" s="84"/>
      <c r="H55" s="84"/>
      <c r="I55" s="84"/>
      <c r="J55" s="84"/>
      <c r="K55" s="84" t="s">
        <v>1188</v>
      </c>
      <c r="L55" s="84">
        <v>4</v>
      </c>
      <c r="M55" s="84"/>
      <c r="N55" s="84"/>
      <c r="O55" s="84" t="s">
        <v>1200</v>
      </c>
      <c r="P55" s="84">
        <v>3</v>
      </c>
      <c r="Q55" s="84"/>
      <c r="R55" s="84"/>
      <c r="S55" s="84"/>
      <c r="T55" s="84"/>
    </row>
    <row r="56" spans="1:20" ht="15">
      <c r="A56" s="84" t="s">
        <v>1165</v>
      </c>
      <c r="B56" s="84">
        <v>13</v>
      </c>
      <c r="C56" s="84" t="s">
        <v>1171</v>
      </c>
      <c r="D56" s="84">
        <v>12</v>
      </c>
      <c r="E56" s="84" t="s">
        <v>1176</v>
      </c>
      <c r="F56" s="84">
        <v>13</v>
      </c>
      <c r="G56" s="84"/>
      <c r="H56" s="84"/>
      <c r="I56" s="84"/>
      <c r="J56" s="84"/>
      <c r="K56" s="84" t="s">
        <v>1189</v>
      </c>
      <c r="L56" s="84">
        <v>4</v>
      </c>
      <c r="M56" s="84"/>
      <c r="N56" s="84"/>
      <c r="O56" s="84" t="s">
        <v>1201</v>
      </c>
      <c r="P56" s="84">
        <v>3</v>
      </c>
      <c r="Q56" s="84"/>
      <c r="R56" s="84"/>
      <c r="S56" s="84"/>
      <c r="T56" s="84"/>
    </row>
    <row r="57" spans="1:20" ht="15">
      <c r="A57" s="84" t="s">
        <v>1166</v>
      </c>
      <c r="B57" s="84">
        <v>13</v>
      </c>
      <c r="C57" s="84" t="s">
        <v>1160</v>
      </c>
      <c r="D57" s="84">
        <v>12</v>
      </c>
      <c r="E57" s="84" t="s">
        <v>1177</v>
      </c>
      <c r="F57" s="84">
        <v>13</v>
      </c>
      <c r="G57" s="84"/>
      <c r="H57" s="84"/>
      <c r="I57" s="84"/>
      <c r="J57" s="84"/>
      <c r="K57" s="84" t="s">
        <v>1190</v>
      </c>
      <c r="L57" s="84">
        <v>4</v>
      </c>
      <c r="M57" s="84"/>
      <c r="N57" s="84"/>
      <c r="O57" s="84" t="s">
        <v>1202</v>
      </c>
      <c r="P57" s="84">
        <v>3</v>
      </c>
      <c r="Q57" s="84"/>
      <c r="R57" s="84"/>
      <c r="S57" s="84"/>
      <c r="T57" s="84"/>
    </row>
    <row r="58" spans="1:20" ht="15">
      <c r="A58" s="84" t="s">
        <v>1167</v>
      </c>
      <c r="B58" s="84">
        <v>13</v>
      </c>
      <c r="C58" s="84" t="s">
        <v>1172</v>
      </c>
      <c r="D58" s="84">
        <v>12</v>
      </c>
      <c r="E58" s="84" t="s">
        <v>1178</v>
      </c>
      <c r="F58" s="84">
        <v>13</v>
      </c>
      <c r="G58" s="84"/>
      <c r="H58" s="84"/>
      <c r="I58" s="84"/>
      <c r="J58" s="84"/>
      <c r="K58" s="84" t="s">
        <v>1191</v>
      </c>
      <c r="L58" s="84">
        <v>3</v>
      </c>
      <c r="M58" s="84"/>
      <c r="N58" s="84"/>
      <c r="O58" s="84" t="s">
        <v>1203</v>
      </c>
      <c r="P58" s="84">
        <v>3</v>
      </c>
      <c r="Q58" s="84"/>
      <c r="R58" s="84"/>
      <c r="S58" s="84"/>
      <c r="T58" s="84"/>
    </row>
    <row r="59" spans="1:20" ht="15">
      <c r="A59" s="84" t="s">
        <v>1168</v>
      </c>
      <c r="B59" s="84">
        <v>13</v>
      </c>
      <c r="C59" s="84" t="s">
        <v>1173</v>
      </c>
      <c r="D59" s="84">
        <v>12</v>
      </c>
      <c r="E59" s="84" t="s">
        <v>1179</v>
      </c>
      <c r="F59" s="84">
        <v>9</v>
      </c>
      <c r="G59" s="84"/>
      <c r="H59" s="84"/>
      <c r="I59" s="84"/>
      <c r="J59" s="84"/>
      <c r="K59" s="84" t="s">
        <v>1192</v>
      </c>
      <c r="L59" s="84">
        <v>2</v>
      </c>
      <c r="M59" s="84"/>
      <c r="N59" s="84"/>
      <c r="O59" s="84" t="s">
        <v>1204</v>
      </c>
      <c r="P59" s="84">
        <v>2</v>
      </c>
      <c r="Q59" s="84"/>
      <c r="R59" s="84"/>
      <c r="S59" s="84"/>
      <c r="T59" s="84"/>
    </row>
    <row r="60" spans="1:20" ht="15">
      <c r="A60" s="84" t="s">
        <v>1169</v>
      </c>
      <c r="B60" s="84">
        <v>13</v>
      </c>
      <c r="C60" s="84" t="s">
        <v>1174</v>
      </c>
      <c r="D60" s="84">
        <v>12</v>
      </c>
      <c r="E60" s="84" t="s">
        <v>1180</v>
      </c>
      <c r="F60" s="84">
        <v>9</v>
      </c>
      <c r="G60" s="84"/>
      <c r="H60" s="84"/>
      <c r="I60" s="84"/>
      <c r="J60" s="84"/>
      <c r="K60" s="84" t="s">
        <v>1193</v>
      </c>
      <c r="L60" s="84">
        <v>2</v>
      </c>
      <c r="M60" s="84"/>
      <c r="N60" s="84"/>
      <c r="O60" s="84"/>
      <c r="P60" s="84"/>
      <c r="Q60" s="84"/>
      <c r="R60" s="84"/>
      <c r="S60" s="84"/>
      <c r="T60" s="84"/>
    </row>
    <row r="63" spans="1:20" ht="15" customHeight="1">
      <c r="A63" s="13" t="s">
        <v>1212</v>
      </c>
      <c r="B63" s="13" t="s">
        <v>1050</v>
      </c>
      <c r="C63" s="78" t="s">
        <v>1214</v>
      </c>
      <c r="D63" s="78" t="s">
        <v>1053</v>
      </c>
      <c r="E63" s="78" t="s">
        <v>1215</v>
      </c>
      <c r="F63" s="78" t="s">
        <v>1055</v>
      </c>
      <c r="G63" s="78" t="s">
        <v>1218</v>
      </c>
      <c r="H63" s="78" t="s">
        <v>1057</v>
      </c>
      <c r="I63" s="78" t="s">
        <v>1220</v>
      </c>
      <c r="J63" s="78" t="s">
        <v>1059</v>
      </c>
      <c r="K63" s="78" t="s">
        <v>1222</v>
      </c>
      <c r="L63" s="78" t="s">
        <v>1061</v>
      </c>
      <c r="M63" s="13" t="s">
        <v>1224</v>
      </c>
      <c r="N63" s="13" t="s">
        <v>1063</v>
      </c>
      <c r="O63" s="78" t="s">
        <v>1226</v>
      </c>
      <c r="P63" s="78" t="s">
        <v>1065</v>
      </c>
      <c r="Q63" s="13" t="s">
        <v>1228</v>
      </c>
      <c r="R63" s="13" t="s">
        <v>1067</v>
      </c>
      <c r="S63" s="78" t="s">
        <v>1230</v>
      </c>
      <c r="T63" s="78" t="s">
        <v>1068</v>
      </c>
    </row>
    <row r="64" spans="1:20" ht="15">
      <c r="A64" s="78" t="s">
        <v>270</v>
      </c>
      <c r="B64" s="78">
        <v>1</v>
      </c>
      <c r="C64" s="78"/>
      <c r="D64" s="78"/>
      <c r="E64" s="78"/>
      <c r="F64" s="78"/>
      <c r="G64" s="78"/>
      <c r="H64" s="78"/>
      <c r="I64" s="78"/>
      <c r="J64" s="78"/>
      <c r="K64" s="78"/>
      <c r="L64" s="78"/>
      <c r="M64" s="78" t="s">
        <v>270</v>
      </c>
      <c r="N64" s="78">
        <v>1</v>
      </c>
      <c r="O64" s="78"/>
      <c r="P64" s="78"/>
      <c r="Q64" s="78" t="s">
        <v>261</v>
      </c>
      <c r="R64" s="78">
        <v>1</v>
      </c>
      <c r="S64" s="78"/>
      <c r="T64" s="78"/>
    </row>
    <row r="65" spans="1:20" ht="15">
      <c r="A65" s="78" t="s">
        <v>269</v>
      </c>
      <c r="B65" s="78">
        <v>1</v>
      </c>
      <c r="C65" s="78"/>
      <c r="D65" s="78"/>
      <c r="E65" s="78"/>
      <c r="F65" s="78"/>
      <c r="G65" s="78"/>
      <c r="H65" s="78"/>
      <c r="I65" s="78"/>
      <c r="J65" s="78"/>
      <c r="K65" s="78"/>
      <c r="L65" s="78"/>
      <c r="M65" s="78" t="s">
        <v>269</v>
      </c>
      <c r="N65" s="78">
        <v>1</v>
      </c>
      <c r="O65" s="78"/>
      <c r="P65" s="78"/>
      <c r="Q65" s="78"/>
      <c r="R65" s="78"/>
      <c r="S65" s="78"/>
      <c r="T65" s="78"/>
    </row>
    <row r="66" spans="1:20" ht="15">
      <c r="A66" s="78" t="s">
        <v>261</v>
      </c>
      <c r="B66" s="78">
        <v>1</v>
      </c>
      <c r="C66" s="78"/>
      <c r="D66" s="78"/>
      <c r="E66" s="78"/>
      <c r="F66" s="78"/>
      <c r="G66" s="78"/>
      <c r="H66" s="78"/>
      <c r="I66" s="78"/>
      <c r="J66" s="78"/>
      <c r="K66" s="78"/>
      <c r="L66" s="78"/>
      <c r="M66" s="78"/>
      <c r="N66" s="78"/>
      <c r="O66" s="78"/>
      <c r="P66" s="78"/>
      <c r="Q66" s="78"/>
      <c r="R66" s="78"/>
      <c r="S66" s="78"/>
      <c r="T66" s="78"/>
    </row>
    <row r="69" spans="1:20" ht="15" customHeight="1">
      <c r="A69" s="13" t="s">
        <v>1213</v>
      </c>
      <c r="B69" s="13" t="s">
        <v>1050</v>
      </c>
      <c r="C69" s="13" t="s">
        <v>1216</v>
      </c>
      <c r="D69" s="13" t="s">
        <v>1053</v>
      </c>
      <c r="E69" s="13" t="s">
        <v>1217</v>
      </c>
      <c r="F69" s="13" t="s">
        <v>1055</v>
      </c>
      <c r="G69" s="13" t="s">
        <v>1219</v>
      </c>
      <c r="H69" s="13" t="s">
        <v>1057</v>
      </c>
      <c r="I69" s="13" t="s">
        <v>1221</v>
      </c>
      <c r="J69" s="13" t="s">
        <v>1059</v>
      </c>
      <c r="K69" s="13" t="s">
        <v>1223</v>
      </c>
      <c r="L69" s="13" t="s">
        <v>1061</v>
      </c>
      <c r="M69" s="13" t="s">
        <v>1225</v>
      </c>
      <c r="N69" s="13" t="s">
        <v>1063</v>
      </c>
      <c r="O69" s="13" t="s">
        <v>1227</v>
      </c>
      <c r="P69" s="13" t="s">
        <v>1065</v>
      </c>
      <c r="Q69" s="78" t="s">
        <v>1229</v>
      </c>
      <c r="R69" s="78" t="s">
        <v>1067</v>
      </c>
      <c r="S69" s="78" t="s">
        <v>1231</v>
      </c>
      <c r="T69" s="78" t="s">
        <v>1068</v>
      </c>
    </row>
    <row r="70" spans="1:20" ht="15">
      <c r="A70" s="78" t="s">
        <v>231</v>
      </c>
      <c r="B70" s="78">
        <v>17</v>
      </c>
      <c r="C70" s="78" t="s">
        <v>231</v>
      </c>
      <c r="D70" s="78">
        <v>16</v>
      </c>
      <c r="E70" s="78" t="s">
        <v>252</v>
      </c>
      <c r="F70" s="78">
        <v>6</v>
      </c>
      <c r="G70" s="78" t="s">
        <v>254</v>
      </c>
      <c r="H70" s="78">
        <v>1</v>
      </c>
      <c r="I70" s="78" t="s">
        <v>252</v>
      </c>
      <c r="J70" s="78">
        <v>1</v>
      </c>
      <c r="K70" s="78" t="s">
        <v>242</v>
      </c>
      <c r="L70" s="78">
        <v>4</v>
      </c>
      <c r="M70" s="78" t="s">
        <v>231</v>
      </c>
      <c r="N70" s="78">
        <v>1</v>
      </c>
      <c r="O70" s="78" t="s">
        <v>223</v>
      </c>
      <c r="P70" s="78">
        <v>2</v>
      </c>
      <c r="Q70" s="78"/>
      <c r="R70" s="78"/>
      <c r="S70" s="78"/>
      <c r="T70" s="78"/>
    </row>
    <row r="71" spans="1:20" ht="15">
      <c r="A71" s="78" t="s">
        <v>264</v>
      </c>
      <c r="B71" s="78">
        <v>17</v>
      </c>
      <c r="C71" s="78" t="s">
        <v>264</v>
      </c>
      <c r="D71" s="78">
        <v>14</v>
      </c>
      <c r="E71" s="78" t="s">
        <v>237</v>
      </c>
      <c r="F71" s="78">
        <v>3</v>
      </c>
      <c r="G71" s="78" t="s">
        <v>253</v>
      </c>
      <c r="H71" s="78">
        <v>1</v>
      </c>
      <c r="I71" s="78" t="s">
        <v>260</v>
      </c>
      <c r="J71" s="78">
        <v>1</v>
      </c>
      <c r="K71" s="78"/>
      <c r="L71" s="78"/>
      <c r="M71" s="78" t="s">
        <v>264</v>
      </c>
      <c r="N71" s="78">
        <v>1</v>
      </c>
      <c r="O71" s="78"/>
      <c r="P71" s="78"/>
      <c r="Q71" s="78"/>
      <c r="R71" s="78"/>
      <c r="S71" s="78"/>
      <c r="T71" s="78"/>
    </row>
    <row r="72" spans="1:20" ht="15">
      <c r="A72" s="78" t="s">
        <v>252</v>
      </c>
      <c r="B72" s="78">
        <v>8</v>
      </c>
      <c r="C72" s="78" t="s">
        <v>263</v>
      </c>
      <c r="D72" s="78">
        <v>5</v>
      </c>
      <c r="E72" s="78" t="s">
        <v>254</v>
      </c>
      <c r="F72" s="78">
        <v>3</v>
      </c>
      <c r="G72" s="78" t="s">
        <v>252</v>
      </c>
      <c r="H72" s="78">
        <v>1</v>
      </c>
      <c r="I72" s="78" t="s">
        <v>259</v>
      </c>
      <c r="J72" s="78">
        <v>1</v>
      </c>
      <c r="K72" s="78"/>
      <c r="L72" s="78"/>
      <c r="M72" s="78"/>
      <c r="N72" s="78"/>
      <c r="O72" s="78"/>
      <c r="P72" s="78"/>
      <c r="Q72" s="78"/>
      <c r="R72" s="78"/>
      <c r="S72" s="78"/>
      <c r="T72" s="78"/>
    </row>
    <row r="73" spans="1:20" ht="15">
      <c r="A73" s="78" t="s">
        <v>242</v>
      </c>
      <c r="B73" s="78">
        <v>6</v>
      </c>
      <c r="C73" s="78" t="s">
        <v>262</v>
      </c>
      <c r="D73" s="78">
        <v>5</v>
      </c>
      <c r="E73" s="78" t="s">
        <v>267</v>
      </c>
      <c r="F73" s="78">
        <v>3</v>
      </c>
      <c r="G73" s="78" t="s">
        <v>251</v>
      </c>
      <c r="H73" s="78">
        <v>1</v>
      </c>
      <c r="I73" s="78" t="s">
        <v>258</v>
      </c>
      <c r="J73" s="78">
        <v>1</v>
      </c>
      <c r="K73" s="78"/>
      <c r="L73" s="78"/>
      <c r="M73" s="78"/>
      <c r="N73" s="78"/>
      <c r="O73" s="78"/>
      <c r="P73" s="78"/>
      <c r="Q73" s="78"/>
      <c r="R73" s="78"/>
      <c r="S73" s="78"/>
      <c r="T73" s="78"/>
    </row>
    <row r="74" spans="1:20" ht="15">
      <c r="A74" s="78" t="s">
        <v>263</v>
      </c>
      <c r="B74" s="78">
        <v>5</v>
      </c>
      <c r="C74" s="78" t="s">
        <v>232</v>
      </c>
      <c r="D74" s="78">
        <v>4</v>
      </c>
      <c r="E74" s="78" t="s">
        <v>253</v>
      </c>
      <c r="F74" s="78">
        <v>3</v>
      </c>
      <c r="G74" s="78" t="s">
        <v>250</v>
      </c>
      <c r="H74" s="78">
        <v>1</v>
      </c>
      <c r="I74" s="78" t="s">
        <v>257</v>
      </c>
      <c r="J74" s="78">
        <v>1</v>
      </c>
      <c r="K74" s="78"/>
      <c r="L74" s="78"/>
      <c r="M74" s="78"/>
      <c r="N74" s="78"/>
      <c r="O74" s="78"/>
      <c r="P74" s="78"/>
      <c r="Q74" s="78"/>
      <c r="R74" s="78"/>
      <c r="S74" s="78"/>
      <c r="T74" s="78"/>
    </row>
    <row r="75" spans="1:20" ht="15">
      <c r="A75" s="78" t="s">
        <v>262</v>
      </c>
      <c r="B75" s="78">
        <v>5</v>
      </c>
      <c r="C75" s="78" t="s">
        <v>225</v>
      </c>
      <c r="D75" s="78">
        <v>2</v>
      </c>
      <c r="E75" s="78" t="s">
        <v>239</v>
      </c>
      <c r="F75" s="78">
        <v>3</v>
      </c>
      <c r="G75" s="78" t="s">
        <v>249</v>
      </c>
      <c r="H75" s="78">
        <v>1</v>
      </c>
      <c r="I75" s="78" t="s">
        <v>256</v>
      </c>
      <c r="J75" s="78">
        <v>1</v>
      </c>
      <c r="K75" s="78"/>
      <c r="L75" s="78"/>
      <c r="M75" s="78"/>
      <c r="N75" s="78"/>
      <c r="O75" s="78"/>
      <c r="P75" s="78"/>
      <c r="Q75" s="78"/>
      <c r="R75" s="78"/>
      <c r="S75" s="78"/>
      <c r="T75" s="78"/>
    </row>
    <row r="76" spans="1:20" ht="15">
      <c r="A76" s="78" t="s">
        <v>254</v>
      </c>
      <c r="B76" s="78">
        <v>4</v>
      </c>
      <c r="C76" s="78" t="s">
        <v>226</v>
      </c>
      <c r="D76" s="78">
        <v>1</v>
      </c>
      <c r="E76" s="78" t="s">
        <v>242</v>
      </c>
      <c r="F76" s="78">
        <v>2</v>
      </c>
      <c r="G76" s="78" t="s">
        <v>248</v>
      </c>
      <c r="H76" s="78">
        <v>1</v>
      </c>
      <c r="I76" s="78" t="s">
        <v>255</v>
      </c>
      <c r="J76" s="78">
        <v>1</v>
      </c>
      <c r="K76" s="78"/>
      <c r="L76" s="78"/>
      <c r="M76" s="78"/>
      <c r="N76" s="78"/>
      <c r="O76" s="78"/>
      <c r="P76" s="78"/>
      <c r="Q76" s="78"/>
      <c r="R76" s="78"/>
      <c r="S76" s="78"/>
      <c r="T76" s="78"/>
    </row>
    <row r="77" spans="1:20" ht="15">
      <c r="A77" s="78" t="s">
        <v>253</v>
      </c>
      <c r="B77" s="78">
        <v>4</v>
      </c>
      <c r="C77" s="78"/>
      <c r="D77" s="78"/>
      <c r="E77" s="78" t="s">
        <v>264</v>
      </c>
      <c r="F77" s="78">
        <v>2</v>
      </c>
      <c r="G77" s="78" t="s">
        <v>247</v>
      </c>
      <c r="H77" s="78">
        <v>1</v>
      </c>
      <c r="I77" s="78"/>
      <c r="J77" s="78"/>
      <c r="K77" s="78"/>
      <c r="L77" s="78"/>
      <c r="M77" s="78"/>
      <c r="N77" s="78"/>
      <c r="O77" s="78"/>
      <c r="P77" s="78"/>
      <c r="Q77" s="78"/>
      <c r="R77" s="78"/>
      <c r="S77" s="78"/>
      <c r="T77" s="78"/>
    </row>
    <row r="78" spans="1:20" ht="15">
      <c r="A78" s="78" t="s">
        <v>232</v>
      </c>
      <c r="B78" s="78">
        <v>4</v>
      </c>
      <c r="C78" s="78"/>
      <c r="D78" s="78"/>
      <c r="E78" s="78" t="s">
        <v>268</v>
      </c>
      <c r="F78" s="78">
        <v>2</v>
      </c>
      <c r="G78" s="78" t="s">
        <v>246</v>
      </c>
      <c r="H78" s="78">
        <v>1</v>
      </c>
      <c r="I78" s="78"/>
      <c r="J78" s="78"/>
      <c r="K78" s="78"/>
      <c r="L78" s="78"/>
      <c r="M78" s="78"/>
      <c r="N78" s="78"/>
      <c r="O78" s="78"/>
      <c r="P78" s="78"/>
      <c r="Q78" s="78"/>
      <c r="R78" s="78"/>
      <c r="S78" s="78"/>
      <c r="T78" s="78"/>
    </row>
    <row r="79" spans="1:20" ht="15">
      <c r="A79" s="78" t="s">
        <v>237</v>
      </c>
      <c r="B79" s="78">
        <v>3</v>
      </c>
      <c r="C79" s="78"/>
      <c r="D79" s="78"/>
      <c r="E79" s="78" t="s">
        <v>266</v>
      </c>
      <c r="F79" s="78">
        <v>2</v>
      </c>
      <c r="G79" s="78" t="s">
        <v>245</v>
      </c>
      <c r="H79" s="78">
        <v>1</v>
      </c>
      <c r="I79" s="78"/>
      <c r="J79" s="78"/>
      <c r="K79" s="78"/>
      <c r="L79" s="78"/>
      <c r="M79" s="78"/>
      <c r="N79" s="78"/>
      <c r="O79" s="78"/>
      <c r="P79" s="78"/>
      <c r="Q79" s="78"/>
      <c r="R79" s="78"/>
      <c r="S79" s="78"/>
      <c r="T79" s="78"/>
    </row>
    <row r="82" spans="1:20" ht="15" customHeight="1">
      <c r="A82" s="13" t="s">
        <v>1240</v>
      </c>
      <c r="B82" s="13" t="s">
        <v>1050</v>
      </c>
      <c r="C82" s="13" t="s">
        <v>1241</v>
      </c>
      <c r="D82" s="13" t="s">
        <v>1053</v>
      </c>
      <c r="E82" s="13" t="s">
        <v>1242</v>
      </c>
      <c r="F82" s="13" t="s">
        <v>1055</v>
      </c>
      <c r="G82" s="13" t="s">
        <v>1243</v>
      </c>
      <c r="H82" s="13" t="s">
        <v>1057</v>
      </c>
      <c r="I82" s="13" t="s">
        <v>1244</v>
      </c>
      <c r="J82" s="13" t="s">
        <v>1059</v>
      </c>
      <c r="K82" s="13" t="s">
        <v>1245</v>
      </c>
      <c r="L82" s="13" t="s">
        <v>1061</v>
      </c>
      <c r="M82" s="13" t="s">
        <v>1246</v>
      </c>
      <c r="N82" s="13" t="s">
        <v>1063</v>
      </c>
      <c r="O82" s="13" t="s">
        <v>1247</v>
      </c>
      <c r="P82" s="13" t="s">
        <v>1065</v>
      </c>
      <c r="Q82" s="13" t="s">
        <v>1248</v>
      </c>
      <c r="R82" s="13" t="s">
        <v>1067</v>
      </c>
      <c r="S82" s="13" t="s">
        <v>1249</v>
      </c>
      <c r="T82" s="13" t="s">
        <v>1068</v>
      </c>
    </row>
    <row r="83" spans="1:20" ht="15">
      <c r="A83" s="114" t="s">
        <v>250</v>
      </c>
      <c r="B83" s="78">
        <v>227917</v>
      </c>
      <c r="C83" s="114" t="s">
        <v>219</v>
      </c>
      <c r="D83" s="78">
        <v>36366</v>
      </c>
      <c r="E83" s="114" t="s">
        <v>212</v>
      </c>
      <c r="F83" s="78">
        <v>133723</v>
      </c>
      <c r="G83" s="114" t="s">
        <v>250</v>
      </c>
      <c r="H83" s="78">
        <v>227917</v>
      </c>
      <c r="I83" s="114" t="s">
        <v>257</v>
      </c>
      <c r="J83" s="78">
        <v>176629</v>
      </c>
      <c r="K83" s="114" t="s">
        <v>241</v>
      </c>
      <c r="L83" s="78">
        <v>128734</v>
      </c>
      <c r="M83" s="114" t="s">
        <v>269</v>
      </c>
      <c r="N83" s="78">
        <v>38892</v>
      </c>
      <c r="O83" s="114" t="s">
        <v>224</v>
      </c>
      <c r="P83" s="78">
        <v>178222</v>
      </c>
      <c r="Q83" s="114" t="s">
        <v>261</v>
      </c>
      <c r="R83" s="78">
        <v>13420</v>
      </c>
      <c r="S83" s="114" t="s">
        <v>236</v>
      </c>
      <c r="T83" s="78">
        <v>22619</v>
      </c>
    </row>
    <row r="84" spans="1:20" ht="15">
      <c r="A84" s="114" t="s">
        <v>224</v>
      </c>
      <c r="B84" s="78">
        <v>178222</v>
      </c>
      <c r="C84" s="114" t="s">
        <v>230</v>
      </c>
      <c r="D84" s="78">
        <v>25051</v>
      </c>
      <c r="E84" s="114" t="s">
        <v>237</v>
      </c>
      <c r="F84" s="78">
        <v>123906</v>
      </c>
      <c r="G84" s="114" t="s">
        <v>247</v>
      </c>
      <c r="H84" s="78">
        <v>134159</v>
      </c>
      <c r="I84" s="114" t="s">
        <v>258</v>
      </c>
      <c r="J84" s="78">
        <v>9214</v>
      </c>
      <c r="K84" s="114" t="s">
        <v>240</v>
      </c>
      <c r="L84" s="78">
        <v>8586</v>
      </c>
      <c r="M84" s="114" t="s">
        <v>238</v>
      </c>
      <c r="N84" s="78">
        <v>7045</v>
      </c>
      <c r="O84" s="114" t="s">
        <v>215</v>
      </c>
      <c r="P84" s="78">
        <v>154600</v>
      </c>
      <c r="Q84" s="114" t="s">
        <v>217</v>
      </c>
      <c r="R84" s="78">
        <v>482</v>
      </c>
      <c r="S84" s="114" t="s">
        <v>216</v>
      </c>
      <c r="T84" s="78">
        <v>214</v>
      </c>
    </row>
    <row r="85" spans="1:20" ht="15">
      <c r="A85" s="114" t="s">
        <v>257</v>
      </c>
      <c r="B85" s="78">
        <v>176629</v>
      </c>
      <c r="C85" s="114" t="s">
        <v>229</v>
      </c>
      <c r="D85" s="78">
        <v>23983</v>
      </c>
      <c r="E85" s="114" t="s">
        <v>218</v>
      </c>
      <c r="F85" s="78">
        <v>37637</v>
      </c>
      <c r="G85" s="114" t="s">
        <v>249</v>
      </c>
      <c r="H85" s="78">
        <v>59317</v>
      </c>
      <c r="I85" s="114" t="s">
        <v>260</v>
      </c>
      <c r="J85" s="78">
        <v>5885</v>
      </c>
      <c r="K85" s="114" t="s">
        <v>243</v>
      </c>
      <c r="L85" s="78">
        <v>8060</v>
      </c>
      <c r="M85" s="114" t="s">
        <v>270</v>
      </c>
      <c r="N85" s="78">
        <v>209</v>
      </c>
      <c r="O85" s="114" t="s">
        <v>223</v>
      </c>
      <c r="P85" s="78">
        <v>139</v>
      </c>
      <c r="Q85" s="114"/>
      <c r="R85" s="78"/>
      <c r="S85" s="114"/>
      <c r="T85" s="78"/>
    </row>
    <row r="86" spans="1:20" ht="15">
      <c r="A86" s="114" t="s">
        <v>215</v>
      </c>
      <c r="B86" s="78">
        <v>154600</v>
      </c>
      <c r="C86" s="114" t="s">
        <v>234</v>
      </c>
      <c r="D86" s="78">
        <v>13621</v>
      </c>
      <c r="E86" s="114" t="s">
        <v>267</v>
      </c>
      <c r="F86" s="78">
        <v>14911</v>
      </c>
      <c r="G86" s="114" t="s">
        <v>213</v>
      </c>
      <c r="H86" s="78">
        <v>49215</v>
      </c>
      <c r="I86" s="114" t="s">
        <v>214</v>
      </c>
      <c r="J86" s="78">
        <v>2242</v>
      </c>
      <c r="K86" s="114" t="s">
        <v>242</v>
      </c>
      <c r="L86" s="78">
        <v>1589</v>
      </c>
      <c r="M86" s="114"/>
      <c r="N86" s="78"/>
      <c r="O86" s="114"/>
      <c r="P86" s="78"/>
      <c r="Q86" s="114"/>
      <c r="R86" s="78"/>
      <c r="S86" s="114"/>
      <c r="T86" s="78"/>
    </row>
    <row r="87" spans="1:20" ht="15">
      <c r="A87" s="114" t="s">
        <v>247</v>
      </c>
      <c r="B87" s="78">
        <v>134159</v>
      </c>
      <c r="C87" s="114" t="s">
        <v>233</v>
      </c>
      <c r="D87" s="78">
        <v>7738</v>
      </c>
      <c r="E87" s="114" t="s">
        <v>266</v>
      </c>
      <c r="F87" s="78">
        <v>14329</v>
      </c>
      <c r="G87" s="114" t="s">
        <v>251</v>
      </c>
      <c r="H87" s="78">
        <v>42934</v>
      </c>
      <c r="I87" s="114" t="s">
        <v>259</v>
      </c>
      <c r="J87" s="78">
        <v>923</v>
      </c>
      <c r="K87" s="114"/>
      <c r="L87" s="78"/>
      <c r="M87" s="114"/>
      <c r="N87" s="78"/>
      <c r="O87" s="114"/>
      <c r="P87" s="78"/>
      <c r="Q87" s="114"/>
      <c r="R87" s="78"/>
      <c r="S87" s="114"/>
      <c r="T87" s="78"/>
    </row>
    <row r="88" spans="1:20" ht="15">
      <c r="A88" s="114" t="s">
        <v>212</v>
      </c>
      <c r="B88" s="78">
        <v>133723</v>
      </c>
      <c r="C88" s="114" t="s">
        <v>227</v>
      </c>
      <c r="D88" s="78">
        <v>6989</v>
      </c>
      <c r="E88" s="114" t="s">
        <v>239</v>
      </c>
      <c r="F88" s="78">
        <v>13767</v>
      </c>
      <c r="G88" s="114" t="s">
        <v>248</v>
      </c>
      <c r="H88" s="78">
        <v>19939</v>
      </c>
      <c r="I88" s="114" t="s">
        <v>255</v>
      </c>
      <c r="J88" s="78">
        <v>724</v>
      </c>
      <c r="K88" s="114"/>
      <c r="L88" s="78"/>
      <c r="M88" s="114"/>
      <c r="N88" s="78"/>
      <c r="O88" s="114"/>
      <c r="P88" s="78"/>
      <c r="Q88" s="114"/>
      <c r="R88" s="78"/>
      <c r="S88" s="114"/>
      <c r="T88" s="78"/>
    </row>
    <row r="89" spans="1:20" ht="15">
      <c r="A89" s="114" t="s">
        <v>241</v>
      </c>
      <c r="B89" s="78">
        <v>128734</v>
      </c>
      <c r="C89" s="114" t="s">
        <v>220</v>
      </c>
      <c r="D89" s="78">
        <v>6173</v>
      </c>
      <c r="E89" s="114" t="s">
        <v>254</v>
      </c>
      <c r="F89" s="78">
        <v>5674</v>
      </c>
      <c r="G89" s="114" t="s">
        <v>245</v>
      </c>
      <c r="H89" s="78">
        <v>11570</v>
      </c>
      <c r="I89" s="114" t="s">
        <v>256</v>
      </c>
      <c r="J89" s="78">
        <v>708</v>
      </c>
      <c r="K89" s="114"/>
      <c r="L89" s="78"/>
      <c r="M89" s="114"/>
      <c r="N89" s="78"/>
      <c r="O89" s="114"/>
      <c r="P89" s="78"/>
      <c r="Q89" s="114"/>
      <c r="R89" s="78"/>
      <c r="S89" s="114"/>
      <c r="T89" s="78"/>
    </row>
    <row r="90" spans="1:20" ht="15">
      <c r="A90" s="114" t="s">
        <v>237</v>
      </c>
      <c r="B90" s="78">
        <v>123906</v>
      </c>
      <c r="C90" s="114" t="s">
        <v>222</v>
      </c>
      <c r="D90" s="78">
        <v>5293</v>
      </c>
      <c r="E90" s="114" t="s">
        <v>252</v>
      </c>
      <c r="F90" s="78">
        <v>4948</v>
      </c>
      <c r="G90" s="114" t="s">
        <v>246</v>
      </c>
      <c r="H90" s="78">
        <v>2041</v>
      </c>
      <c r="I90" s="114"/>
      <c r="J90" s="78"/>
      <c r="K90" s="114"/>
      <c r="L90" s="78"/>
      <c r="M90" s="114"/>
      <c r="N90" s="78"/>
      <c r="O90" s="114"/>
      <c r="P90" s="78"/>
      <c r="Q90" s="114"/>
      <c r="R90" s="78"/>
      <c r="S90" s="114"/>
      <c r="T90" s="78"/>
    </row>
    <row r="91" spans="1:20" ht="15">
      <c r="A91" s="114" t="s">
        <v>249</v>
      </c>
      <c r="B91" s="78">
        <v>59317</v>
      </c>
      <c r="C91" s="114" t="s">
        <v>235</v>
      </c>
      <c r="D91" s="78">
        <v>4986</v>
      </c>
      <c r="E91" s="114" t="s">
        <v>268</v>
      </c>
      <c r="F91" s="78">
        <v>1271</v>
      </c>
      <c r="G91" s="114"/>
      <c r="H91" s="78"/>
      <c r="I91" s="114"/>
      <c r="J91" s="78"/>
      <c r="K91" s="114"/>
      <c r="L91" s="78"/>
      <c r="M91" s="114"/>
      <c r="N91" s="78"/>
      <c r="O91" s="114"/>
      <c r="P91" s="78"/>
      <c r="Q91" s="114"/>
      <c r="R91" s="78"/>
      <c r="S91" s="114"/>
      <c r="T91" s="78"/>
    </row>
    <row r="92" spans="1:20" ht="15">
      <c r="A92" s="114" t="s">
        <v>213</v>
      </c>
      <c r="B92" s="78">
        <v>49215</v>
      </c>
      <c r="C92" s="114" t="s">
        <v>225</v>
      </c>
      <c r="D92" s="78">
        <v>4361</v>
      </c>
      <c r="E92" s="114" t="s">
        <v>253</v>
      </c>
      <c r="F92" s="78">
        <v>758</v>
      </c>
      <c r="G92" s="114"/>
      <c r="H92" s="78"/>
      <c r="I92" s="114"/>
      <c r="J92" s="78"/>
      <c r="K92" s="114"/>
      <c r="L92" s="78"/>
      <c r="M92" s="114"/>
      <c r="N92" s="78"/>
      <c r="O92" s="114"/>
      <c r="P92" s="78"/>
      <c r="Q92" s="114"/>
      <c r="R92" s="78"/>
      <c r="S92" s="114"/>
      <c r="T92" s="78"/>
    </row>
  </sheetData>
  <hyperlinks>
    <hyperlink ref="A2" r:id="rId1" display="https://ko-fi.com/bluehasia"/>
    <hyperlink ref="A3" r:id="rId2" display="https://bluehasia.smugmug.com/Fursuiters/FUR-CONS/PawCon/2018/On-the-Prowl/"/>
    <hyperlink ref="A4" r:id="rId3" display="https://bluehasia.smugmug.com/Fursuiters/FUR-CONS/PawCon/2018/Baker-Street-fursuit-photo-shoot/"/>
    <hyperlink ref="A5" r:id="rId4" display="https://nodexlgraphgallery.org/Pages/Graph.aspx?graphID=179315"/>
    <hyperlink ref="A6" r:id="rId5" display="https://agilience.com/en/pawcon"/>
    <hyperlink ref="A7" r:id="rId6" display="https://nodexlgraphgallery.org/Pages/Graph.aspx?graphID=179936"/>
    <hyperlink ref="A8" r:id="rId7" display="https://agilience.com/en/document/ene8ffe74a7b522d95bcaf2490fc7b86fed94f1e8f"/>
    <hyperlink ref="A9" r:id="rId8" display="https://www.flickr.com/short_urls.gne?photoset=aHsmpcnZjs"/>
    <hyperlink ref="A10" r:id="rId9" display="https://www.flickr.com/short_urls.gne?photoset=aHsmpcqSTA"/>
    <hyperlink ref="A11" r:id="rId10" display="https://www.flickr.com/short_urls.gne?photoset=aHskLhEmYF"/>
    <hyperlink ref="C2" r:id="rId11" display="https://www.flickr.com/short_urls.gne?photoset=aHsmpcnZjs"/>
    <hyperlink ref="C3" r:id="rId12" display="https://www.flickr.com/short_urls.gne?photoset=aHsmpcqSTA"/>
    <hyperlink ref="C4" r:id="rId13" display="https://www.flickr.com/short_urls.gne?photoset=aHskLhEmYF"/>
    <hyperlink ref="E2" r:id="rId14" display="https://ko-fi.com/bluehasia"/>
    <hyperlink ref="E3" r:id="rId15" display="https://bluehasia.smugmug.com/Fursuiters/FUR-CONS/PawCon/2018/On-the-Prowl/"/>
    <hyperlink ref="E4" r:id="rId16" display="https://bluehasia.smugmug.com/Fursuiters/FUR-CONS/PawCon/2018/Baker-Street-fursuit-photo-shoot/"/>
    <hyperlink ref="E5" r:id="rId17" display="https://agilience.com/en/pawcon"/>
    <hyperlink ref="E6" r:id="rId18" display="https://nodexlgraphgallery.org/Pages/Graph.aspx?graphID=179315"/>
    <hyperlink ref="E7" r:id="rId19" display="https://nodexlgraphgallery.org/Pages/Graph.aspx?graphID=179936"/>
    <hyperlink ref="E8" r:id="rId20" display="https://agilience.com/en/document/ene8ffe74a7b522d95bcaf2490fc7b86fed94f1e8f"/>
    <hyperlink ref="G2" r:id="rId21" display="https://iiot-world.com/predictive-maintenance/machinemetrics-announces-11-3-million-series-a-funding-round/"/>
    <hyperlink ref="I2" r:id="rId22" display="http://softclouds.com/blogs/The-Gold-Rush-Predictive-Analytics-in-CRM-blog-26.html?utm_content=81698367&amp;utm_medium=social&amp;utm_source=twitter&amp;hss_channel=tw-328329853"/>
  </hyperlinks>
  <printOptions/>
  <pageMargins left="0.7" right="0.7" top="0.75" bottom="0.75" header="0.3" footer="0.3"/>
  <pageSetup orientation="portrait" paperSize="9"/>
  <tableParts>
    <tablePart r:id="rId25"/>
    <tablePart r:id="rId26"/>
    <tablePart r:id="rId28"/>
    <tablePart r:id="rId27"/>
    <tablePart r:id="rId29"/>
    <tablePart r:id="rId30"/>
    <tablePart r:id="rId24"/>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2019-01-04T12:40:51Z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